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AEF9EF4-F859-4F13-B223-68C255CF5BC4}" xr6:coauthVersionLast="45" xr6:coauthVersionMax="45" xr10:uidLastSave="{00000000-0000-0000-0000-000000000000}"/>
  <bookViews>
    <workbookView xWindow="-120" yWindow="-120" windowWidth="29040" windowHeight="15720" tabRatio="899" activeTab="4" xr2:uid="{00000000-000D-0000-FFFF-FFFF00000000}"/>
  </bookViews>
  <sheets>
    <sheet name="节奏总纲" sheetId="18" r:id="rId1"/>
    <sheet name="其他调用" sheetId="91" r:id="rId2"/>
    <sheet name="军团势力点难度设计" sheetId="108" r:id="rId3"/>
    <sheet name="军团势力点战斗奖励设计" sheetId="110" r:id="rId4"/>
    <sheet name="军团势力点排行奖励设计" sheetId="113" r:id="rId5"/>
    <sheet name="武将升星（废弃）" sheetId="50" state="hidden" r:id="rId6"/>
    <sheet name="Sheet2" sheetId="48" state="hidden" r:id="rId7"/>
    <sheet name="武将觉醒(废弃）" sheetId="51" state="hidden" r:id="rId8"/>
    <sheet name="属性分配（废弃）" sheetId="47" state="hidden" r:id="rId9"/>
  </sheets>
  <functionGroups builtInGroupCount="19"/>
  <externalReferences>
    <externalReference r:id="rId10"/>
    <externalReference r:id="rId11"/>
    <externalReference r:id="rId12"/>
    <externalReference r:id="rId13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H10" i="113" l="1"/>
  <c r="H11" i="113"/>
  <c r="H12" i="113"/>
  <c r="O7" i="108" l="1"/>
  <c r="O8" i="108"/>
  <c r="O9" i="108"/>
  <c r="O10" i="108"/>
  <c r="O6" i="108"/>
  <c r="G14" i="110" l="1"/>
  <c r="F13" i="110"/>
  <c r="E12" i="110"/>
  <c r="D11" i="110"/>
  <c r="C10" i="110"/>
  <c r="L23" i="110" l="1"/>
  <c r="K22" i="110"/>
  <c r="J21" i="110"/>
  <c r="D50" i="110" l="1"/>
  <c r="D51" i="110"/>
  <c r="D47" i="110"/>
  <c r="D48" i="110"/>
  <c r="D49" i="110"/>
  <c r="D46" i="110"/>
  <c r="C37" i="110" a="1"/>
  <c r="G37" i="110" s="1"/>
  <c r="C42" i="110" l="1"/>
  <c r="E41" i="110"/>
  <c r="D41" i="110"/>
  <c r="E39" i="110"/>
  <c r="C39" i="110"/>
  <c r="H38" i="110"/>
  <c r="G40" i="110"/>
  <c r="D38" i="110"/>
  <c r="H42" i="110"/>
  <c r="F40" i="110"/>
  <c r="C38" i="110"/>
  <c r="G42" i="110"/>
  <c r="E40" i="110"/>
  <c r="F37" i="110"/>
  <c r="C41" i="110"/>
  <c r="F38" i="110"/>
  <c r="H40" i="110"/>
  <c r="E38" i="110"/>
  <c r="F42" i="110"/>
  <c r="D40" i="110"/>
  <c r="E37" i="110"/>
  <c r="E42" i="110"/>
  <c r="C40" i="110"/>
  <c r="D37" i="110"/>
  <c r="D42" i="110"/>
  <c r="F39" i="110"/>
  <c r="C37" i="110"/>
  <c r="F41" i="110"/>
  <c r="D39" i="110"/>
  <c r="G38" i="110"/>
  <c r="H41" i="110"/>
  <c r="H39" i="110"/>
  <c r="H37" i="110"/>
  <c r="G41" i="110"/>
  <c r="G39" i="110"/>
  <c r="I11" i="113"/>
  <c r="I12" i="113"/>
  <c r="I10" i="113"/>
  <c r="H13" i="113" l="1"/>
  <c r="H14" i="113"/>
  <c r="H15" i="113"/>
  <c r="G23" i="110" l="1"/>
  <c r="G32" i="110" s="1"/>
  <c r="F22" i="110"/>
  <c r="F31" i="110" s="1"/>
  <c r="E21" i="110"/>
  <c r="E30" i="110" s="1"/>
  <c r="HW10" i="110" l="1"/>
  <c r="BN10" i="110"/>
  <c r="BX10" i="110"/>
  <c r="DF10" i="110" s="1"/>
  <c r="AP10" i="110"/>
  <c r="AF10" i="110"/>
  <c r="V10" i="110"/>
  <c r="BD10" i="110"/>
  <c r="AY10" i="110"/>
  <c r="Q10" i="110"/>
  <c r="Q11" i="110" s="1"/>
  <c r="D20" i="110"/>
  <c r="D29" i="110" s="1"/>
  <c r="C19" i="110"/>
  <c r="C28" i="110" s="1"/>
  <c r="N7" i="108"/>
  <c r="N8" i="108"/>
  <c r="N9" i="108"/>
  <c r="N10" i="108"/>
  <c r="N6" i="108"/>
  <c r="HW11" i="110" l="1"/>
  <c r="Q12" i="110"/>
  <c r="Q13" i="110" s="1"/>
  <c r="V11" i="110"/>
  <c r="AF11" i="110"/>
  <c r="AP11" i="110"/>
  <c r="EN10" i="110"/>
  <c r="BN11" i="110"/>
  <c r="CV10" i="110"/>
  <c r="ED10" i="110" s="1"/>
  <c r="AY11" i="110"/>
  <c r="BD11" i="110"/>
  <c r="CL10" i="110"/>
  <c r="DT10" i="110" s="1"/>
  <c r="BX11" i="110"/>
  <c r="DF11" i="110" s="1"/>
  <c r="CG10" i="110"/>
  <c r="S10" i="108"/>
  <c r="S9" i="108"/>
  <c r="S6" i="108"/>
  <c r="S7" i="108"/>
  <c r="S8" i="108"/>
  <c r="BN7" i="91"/>
  <c r="BO7" i="91"/>
  <c r="BP7" i="91"/>
  <c r="BQ7" i="91"/>
  <c r="BR7" i="91"/>
  <c r="HW12" i="110" l="1"/>
  <c r="AF12" i="110"/>
  <c r="V12" i="110"/>
  <c r="AP12" i="110"/>
  <c r="EN11" i="110"/>
  <c r="BD12" i="110"/>
  <c r="CL11" i="110"/>
  <c r="DT11" i="110" s="1"/>
  <c r="AY12" i="110"/>
  <c r="CG11" i="110"/>
  <c r="DO11" i="110" s="1"/>
  <c r="BN12" i="110"/>
  <c r="CV11" i="110"/>
  <c r="ED11" i="110" s="1"/>
  <c r="BX12" i="110"/>
  <c r="DF12" i="110" s="1"/>
  <c r="Q14" i="110"/>
  <c r="DO10" i="110"/>
  <c r="HW13" i="110" l="1"/>
  <c r="AP13" i="110"/>
  <c r="EN12" i="110"/>
  <c r="V13" i="110"/>
  <c r="AF13" i="110"/>
  <c r="BN13" i="110"/>
  <c r="CV12" i="110"/>
  <c r="ED12" i="110" s="1"/>
  <c r="AY13" i="110"/>
  <c r="CG12" i="110"/>
  <c r="DO12" i="110" s="1"/>
  <c r="BD13" i="110"/>
  <c r="CL12" i="110"/>
  <c r="DT12" i="110" s="1"/>
  <c r="BX13" i="110"/>
  <c r="DF13" i="110" s="1"/>
  <c r="Q15" i="110"/>
  <c r="HW14" i="110" l="1"/>
  <c r="AF14" i="110"/>
  <c r="V14" i="110"/>
  <c r="AP14" i="110"/>
  <c r="EN13" i="110"/>
  <c r="AY14" i="110"/>
  <c r="CG13" i="110"/>
  <c r="DO13" i="110" s="1"/>
  <c r="BN14" i="110"/>
  <c r="CV13" i="110"/>
  <c r="ED13" i="110" s="1"/>
  <c r="BD14" i="110"/>
  <c r="CL13" i="110"/>
  <c r="DT13" i="110" s="1"/>
  <c r="BX14" i="110"/>
  <c r="DF14" i="110" s="1"/>
  <c r="Q16" i="110"/>
  <c r="HW15" i="110" l="1"/>
  <c r="AF15" i="110"/>
  <c r="AP15" i="110"/>
  <c r="EN14" i="110"/>
  <c r="V15" i="110"/>
  <c r="BN15" i="110"/>
  <c r="CV14" i="110"/>
  <c r="ED14" i="110" s="1"/>
  <c r="BD15" i="110"/>
  <c r="CL14" i="110"/>
  <c r="DT14" i="110" s="1"/>
  <c r="AY15" i="110"/>
  <c r="CG14" i="110"/>
  <c r="DO14" i="110" s="1"/>
  <c r="BX15" i="110"/>
  <c r="DF15" i="110" s="1"/>
  <c r="Q17" i="110"/>
  <c r="HW16" i="110" l="1"/>
  <c r="V16" i="110"/>
  <c r="AF16" i="110"/>
  <c r="AP16" i="110"/>
  <c r="EN15" i="110"/>
  <c r="BD16" i="110"/>
  <c r="CL15" i="110"/>
  <c r="DT15" i="110" s="1"/>
  <c r="AY16" i="110"/>
  <c r="CG15" i="110"/>
  <c r="DO15" i="110" s="1"/>
  <c r="BN16" i="110"/>
  <c r="CV15" i="110"/>
  <c r="ED15" i="110" s="1"/>
  <c r="BX16" i="110"/>
  <c r="DF16" i="110" s="1"/>
  <c r="Q18" i="110"/>
  <c r="HW17" i="110" l="1"/>
  <c r="AP17" i="110"/>
  <c r="EN16" i="110"/>
  <c r="V17" i="110"/>
  <c r="AF17" i="110"/>
  <c r="BD17" i="110"/>
  <c r="CL16" i="110"/>
  <c r="DT16" i="110" s="1"/>
  <c r="BN17" i="110"/>
  <c r="CV16" i="110"/>
  <c r="ED16" i="110" s="1"/>
  <c r="AY17" i="110"/>
  <c r="CG16" i="110"/>
  <c r="DO16" i="110" s="1"/>
  <c r="BX17" i="110"/>
  <c r="DF17" i="110" s="1"/>
  <c r="Q19" i="110"/>
  <c r="HW18" i="110" l="1"/>
  <c r="AP18" i="110"/>
  <c r="EN17" i="110"/>
  <c r="V18" i="110"/>
  <c r="AF18" i="110"/>
  <c r="BD18" i="110"/>
  <c r="CL17" i="110"/>
  <c r="DT17" i="110" s="1"/>
  <c r="BN18" i="110"/>
  <c r="CV17" i="110"/>
  <c r="ED17" i="110" s="1"/>
  <c r="AY18" i="110"/>
  <c r="CG17" i="110"/>
  <c r="DO17" i="110" s="1"/>
  <c r="BX18" i="110"/>
  <c r="DF18" i="110" s="1"/>
  <c r="Q20" i="110"/>
  <c r="BF165" i="91"/>
  <c r="BG165" i="91"/>
  <c r="BF166" i="91"/>
  <c r="BG166" i="91"/>
  <c r="BF144" i="91"/>
  <c r="BG144" i="91"/>
  <c r="BF145" i="91"/>
  <c r="BG145" i="91"/>
  <c r="BF146" i="91"/>
  <c r="BG146" i="91"/>
  <c r="BF147" i="91"/>
  <c r="BG147" i="91"/>
  <c r="BF148" i="91"/>
  <c r="BG148" i="91"/>
  <c r="BF149" i="91"/>
  <c r="BG149" i="91"/>
  <c r="BF150" i="91"/>
  <c r="BG150" i="91"/>
  <c r="BF151" i="91"/>
  <c r="BG151" i="91"/>
  <c r="BF152" i="91"/>
  <c r="BG152" i="91"/>
  <c r="BF153" i="91"/>
  <c r="BG153" i="91"/>
  <c r="BF154" i="91"/>
  <c r="BG154" i="91"/>
  <c r="BF155" i="91"/>
  <c r="BG155" i="91"/>
  <c r="BF156" i="91"/>
  <c r="BG156" i="91"/>
  <c r="BF157" i="91"/>
  <c r="BG157" i="91"/>
  <c r="BF158" i="91"/>
  <c r="BG158" i="91"/>
  <c r="BF159" i="91"/>
  <c r="BG159" i="91"/>
  <c r="BF160" i="91"/>
  <c r="BG160" i="91"/>
  <c r="BF161" i="91"/>
  <c r="BG161" i="91"/>
  <c r="BF162" i="91"/>
  <c r="BG162" i="91"/>
  <c r="BF163" i="91"/>
  <c r="BG163" i="91"/>
  <c r="BF164" i="91"/>
  <c r="BG164" i="91"/>
  <c r="BF132" i="91"/>
  <c r="BG132" i="91"/>
  <c r="BF133" i="91"/>
  <c r="BG133" i="91"/>
  <c r="BF134" i="91"/>
  <c r="BG134" i="91"/>
  <c r="BF135" i="91"/>
  <c r="BG135" i="91"/>
  <c r="BF136" i="91"/>
  <c r="BG136" i="91"/>
  <c r="BF137" i="91"/>
  <c r="BG137" i="91"/>
  <c r="BF138" i="91"/>
  <c r="BG138" i="91"/>
  <c r="BF139" i="91"/>
  <c r="BG139" i="91"/>
  <c r="BF140" i="91"/>
  <c r="BG140" i="91"/>
  <c r="BF141" i="91"/>
  <c r="BG141" i="91"/>
  <c r="BF142" i="91"/>
  <c r="BG142" i="91"/>
  <c r="BF143" i="91"/>
  <c r="BG143" i="91"/>
  <c r="BF79" i="91"/>
  <c r="BG79" i="91"/>
  <c r="BF80" i="91"/>
  <c r="BG80" i="91"/>
  <c r="BF81" i="91"/>
  <c r="BG81" i="91"/>
  <c r="BF82" i="91"/>
  <c r="BG82" i="91"/>
  <c r="BF83" i="91"/>
  <c r="BG83" i="91"/>
  <c r="BF84" i="91"/>
  <c r="BG84" i="91"/>
  <c r="BF85" i="91"/>
  <c r="BG85" i="91"/>
  <c r="BF86" i="91"/>
  <c r="BG86" i="91"/>
  <c r="BF87" i="91"/>
  <c r="BG87" i="91"/>
  <c r="BF88" i="91"/>
  <c r="BG88" i="91"/>
  <c r="BF89" i="91"/>
  <c r="BG89" i="91"/>
  <c r="BF90" i="91"/>
  <c r="BG90" i="91"/>
  <c r="BF91" i="91"/>
  <c r="BG91" i="91"/>
  <c r="BF92" i="91"/>
  <c r="BG92" i="91"/>
  <c r="BF93" i="91"/>
  <c r="BG93" i="91"/>
  <c r="BF94" i="91"/>
  <c r="BG94" i="91"/>
  <c r="BF95" i="91"/>
  <c r="BG95" i="91"/>
  <c r="BF96" i="91"/>
  <c r="BG96" i="91"/>
  <c r="BF97" i="91"/>
  <c r="BG97" i="91"/>
  <c r="BF98" i="91"/>
  <c r="BG98" i="91"/>
  <c r="BF99" i="91"/>
  <c r="BG99" i="91"/>
  <c r="BF100" i="91"/>
  <c r="BG100" i="91"/>
  <c r="BF101" i="91"/>
  <c r="BG101" i="91"/>
  <c r="BF102" i="91"/>
  <c r="BG102" i="91"/>
  <c r="BF103" i="91"/>
  <c r="BG103" i="91"/>
  <c r="BF104" i="91"/>
  <c r="BG104" i="91"/>
  <c r="BF105" i="91"/>
  <c r="BG105" i="91"/>
  <c r="BF106" i="91"/>
  <c r="BG106" i="91"/>
  <c r="BF107" i="91"/>
  <c r="BG107" i="91"/>
  <c r="BF108" i="91"/>
  <c r="BG108" i="91"/>
  <c r="BF109" i="91"/>
  <c r="BG109" i="91"/>
  <c r="BF110" i="91"/>
  <c r="BG110" i="91"/>
  <c r="BF111" i="91"/>
  <c r="BG111" i="91"/>
  <c r="BF112" i="91"/>
  <c r="BG112" i="91"/>
  <c r="BF113" i="91"/>
  <c r="BG113" i="91"/>
  <c r="BF114" i="91"/>
  <c r="BG114" i="91"/>
  <c r="BF115" i="91"/>
  <c r="BG115" i="91"/>
  <c r="BF116" i="91"/>
  <c r="BG116" i="91"/>
  <c r="BF117" i="91"/>
  <c r="BG117" i="91"/>
  <c r="BF118" i="91"/>
  <c r="BG118" i="91"/>
  <c r="BF119" i="91"/>
  <c r="BG119" i="91"/>
  <c r="BF120" i="91"/>
  <c r="BG120" i="91"/>
  <c r="BF121" i="91"/>
  <c r="BG121" i="91"/>
  <c r="BF122" i="91"/>
  <c r="BG122" i="91"/>
  <c r="BF123" i="91"/>
  <c r="BG123" i="91"/>
  <c r="BF124" i="91"/>
  <c r="BG124" i="91"/>
  <c r="BF125" i="91"/>
  <c r="BG125" i="91"/>
  <c r="BF126" i="91"/>
  <c r="BG126" i="91"/>
  <c r="BF127" i="91"/>
  <c r="BG127" i="91"/>
  <c r="BF128" i="91"/>
  <c r="BG128" i="91"/>
  <c r="BF129" i="91"/>
  <c r="BG129" i="91"/>
  <c r="BF130" i="91"/>
  <c r="BG130" i="91"/>
  <c r="BF131" i="91"/>
  <c r="BG131" i="91"/>
  <c r="BF24" i="91"/>
  <c r="BG24" i="91"/>
  <c r="BF25" i="91"/>
  <c r="BG25" i="91"/>
  <c r="BF26" i="91"/>
  <c r="BG26" i="91"/>
  <c r="BF27" i="91"/>
  <c r="BG27" i="91"/>
  <c r="BF28" i="91"/>
  <c r="BG28" i="91"/>
  <c r="BF29" i="91"/>
  <c r="BG29" i="91"/>
  <c r="BF30" i="91"/>
  <c r="BG30" i="91"/>
  <c r="BF31" i="91"/>
  <c r="BG31" i="91"/>
  <c r="BF32" i="91"/>
  <c r="BG32" i="91"/>
  <c r="BF33" i="91"/>
  <c r="BG33" i="91"/>
  <c r="BF34" i="91"/>
  <c r="BG34" i="91"/>
  <c r="BF35" i="91"/>
  <c r="BG35" i="91"/>
  <c r="BF36" i="91"/>
  <c r="BG36" i="91"/>
  <c r="BF37" i="91"/>
  <c r="BG37" i="91"/>
  <c r="BF38" i="91"/>
  <c r="BG38" i="91"/>
  <c r="BF39" i="91"/>
  <c r="BG39" i="91"/>
  <c r="BF40" i="91"/>
  <c r="BG40" i="91"/>
  <c r="BF41" i="91"/>
  <c r="BG41" i="91"/>
  <c r="BF42" i="91"/>
  <c r="BG42" i="91"/>
  <c r="BF43" i="91"/>
  <c r="BG43" i="91"/>
  <c r="BF44" i="91"/>
  <c r="BG44" i="91"/>
  <c r="BF45" i="91"/>
  <c r="BG45" i="91"/>
  <c r="BF46" i="91"/>
  <c r="BG46" i="91"/>
  <c r="BF47" i="91"/>
  <c r="BG47" i="91"/>
  <c r="BF48" i="91"/>
  <c r="BG48" i="91"/>
  <c r="BF49" i="91"/>
  <c r="BG49" i="91"/>
  <c r="BF50" i="91"/>
  <c r="BG50" i="91"/>
  <c r="BF51" i="91"/>
  <c r="BG51" i="91"/>
  <c r="BF52" i="91"/>
  <c r="BG52" i="91"/>
  <c r="BF53" i="91"/>
  <c r="BG53" i="91"/>
  <c r="BF54" i="91"/>
  <c r="BG54" i="91"/>
  <c r="BF55" i="91"/>
  <c r="BG55" i="91"/>
  <c r="BF56" i="91"/>
  <c r="BG56" i="91"/>
  <c r="BF57" i="91"/>
  <c r="BG57" i="91"/>
  <c r="BF58" i="91"/>
  <c r="BG58" i="91"/>
  <c r="BF59" i="91"/>
  <c r="BG59" i="91"/>
  <c r="BF60" i="91"/>
  <c r="BG60" i="91"/>
  <c r="BF61" i="91"/>
  <c r="BG61" i="91"/>
  <c r="BF62" i="91"/>
  <c r="BG62" i="91"/>
  <c r="BF63" i="91"/>
  <c r="BG63" i="91"/>
  <c r="BF64" i="91"/>
  <c r="BG64" i="91"/>
  <c r="BF65" i="91"/>
  <c r="BG65" i="91"/>
  <c r="BF66" i="91"/>
  <c r="BG66" i="91"/>
  <c r="BF67" i="91"/>
  <c r="BG67" i="91"/>
  <c r="BF68" i="91"/>
  <c r="BG68" i="91"/>
  <c r="BF69" i="91"/>
  <c r="BG69" i="91"/>
  <c r="BF70" i="91"/>
  <c r="BG70" i="91"/>
  <c r="BF71" i="91"/>
  <c r="BG71" i="91"/>
  <c r="BF72" i="91"/>
  <c r="BG72" i="91"/>
  <c r="BF73" i="91"/>
  <c r="BG73" i="91"/>
  <c r="BF74" i="91"/>
  <c r="BG74" i="91"/>
  <c r="BF75" i="91"/>
  <c r="BG75" i="91"/>
  <c r="BF76" i="91"/>
  <c r="BG76" i="91"/>
  <c r="BF77" i="91"/>
  <c r="BG77" i="91"/>
  <c r="BF78" i="91"/>
  <c r="BG78" i="91"/>
  <c r="BF8" i="91"/>
  <c r="BG8" i="91"/>
  <c r="BF9" i="91"/>
  <c r="BG9" i="91"/>
  <c r="BF10" i="91"/>
  <c r="BG10" i="91"/>
  <c r="BF11" i="91"/>
  <c r="BG11" i="91"/>
  <c r="BF12" i="91"/>
  <c r="BG12" i="91"/>
  <c r="BF13" i="91"/>
  <c r="BG13" i="91"/>
  <c r="BF14" i="91"/>
  <c r="BG14" i="91"/>
  <c r="BF15" i="91"/>
  <c r="BG15" i="91"/>
  <c r="BF16" i="91"/>
  <c r="BG16" i="91"/>
  <c r="BF17" i="91"/>
  <c r="BG17" i="91"/>
  <c r="BF18" i="91"/>
  <c r="BG18" i="91"/>
  <c r="BF19" i="91"/>
  <c r="BG19" i="91"/>
  <c r="BF20" i="91"/>
  <c r="BG20" i="91"/>
  <c r="BF21" i="91"/>
  <c r="BG21" i="91"/>
  <c r="BF22" i="91"/>
  <c r="BG22" i="91"/>
  <c r="BF23" i="91"/>
  <c r="BG23" i="91"/>
  <c r="BG7" i="91"/>
  <c r="BF7" i="91"/>
  <c r="HW19" i="110" l="1"/>
  <c r="AF19" i="110"/>
  <c r="V19" i="110"/>
  <c r="AP19" i="110"/>
  <c r="EN18" i="110"/>
  <c r="BN19" i="110"/>
  <c r="CV18" i="110"/>
  <c r="ED18" i="110" s="1"/>
  <c r="AY19" i="110"/>
  <c r="CG18" i="110"/>
  <c r="DO18" i="110" s="1"/>
  <c r="BD19" i="110"/>
  <c r="CL18" i="110"/>
  <c r="DT18" i="110" s="1"/>
  <c r="BX19" i="110"/>
  <c r="DF19" i="110" s="1"/>
  <c r="Q21" i="110"/>
  <c r="HW20" i="110" l="1"/>
  <c r="V20" i="110"/>
  <c r="AP20" i="110"/>
  <c r="EN19" i="110"/>
  <c r="AF20" i="110"/>
  <c r="AY20" i="110"/>
  <c r="CG19" i="110"/>
  <c r="DO19" i="110" s="1"/>
  <c r="BN20" i="110"/>
  <c r="CV19" i="110"/>
  <c r="ED19" i="110" s="1"/>
  <c r="BD20" i="110"/>
  <c r="CL19" i="110"/>
  <c r="DT19" i="110" s="1"/>
  <c r="BX20" i="110"/>
  <c r="DF20" i="110" s="1"/>
  <c r="Q22" i="110"/>
  <c r="HW21" i="110" l="1"/>
  <c r="AF21" i="110"/>
  <c r="V21" i="110"/>
  <c r="AP21" i="110"/>
  <c r="EN20" i="110"/>
  <c r="AY21" i="110"/>
  <c r="CG20" i="110"/>
  <c r="DO20" i="110" s="1"/>
  <c r="BD21" i="110"/>
  <c r="CL20" i="110"/>
  <c r="DT20" i="110" s="1"/>
  <c r="BN21" i="110"/>
  <c r="CV20" i="110"/>
  <c r="ED20" i="110" s="1"/>
  <c r="BX21" i="110"/>
  <c r="DF21" i="110" s="1"/>
  <c r="Q23" i="110"/>
  <c r="HW22" i="110" l="1"/>
  <c r="AF22" i="110"/>
  <c r="AP22" i="110"/>
  <c r="EN21" i="110"/>
  <c r="V22" i="110"/>
  <c r="BD22" i="110"/>
  <c r="CL21" i="110"/>
  <c r="DT21" i="110" s="1"/>
  <c r="BN22" i="110"/>
  <c r="CV21" i="110"/>
  <c r="ED21" i="110" s="1"/>
  <c r="AY22" i="110"/>
  <c r="CG21" i="110"/>
  <c r="DO21" i="110" s="1"/>
  <c r="BX22" i="110"/>
  <c r="DF22" i="110" s="1"/>
  <c r="Q24" i="110"/>
  <c r="AX8" i="91"/>
  <c r="AY8" i="91"/>
  <c r="AZ8" i="91"/>
  <c r="BA8" i="91"/>
  <c r="BB8" i="91"/>
  <c r="AX9" i="91"/>
  <c r="AY9" i="91"/>
  <c r="AZ9" i="91"/>
  <c r="BA9" i="91"/>
  <c r="BB9" i="91"/>
  <c r="AX10" i="91"/>
  <c r="AY10" i="91"/>
  <c r="AZ10" i="91"/>
  <c r="BA10" i="91"/>
  <c r="BB10" i="91"/>
  <c r="AX11" i="91"/>
  <c r="AY11" i="91"/>
  <c r="AZ11" i="91"/>
  <c r="BA11" i="91"/>
  <c r="BB11" i="91"/>
  <c r="AX12" i="91"/>
  <c r="AY12" i="91"/>
  <c r="AZ12" i="91"/>
  <c r="BA12" i="91"/>
  <c r="BB12" i="91"/>
  <c r="AX13" i="91"/>
  <c r="AY13" i="91"/>
  <c r="AZ13" i="91"/>
  <c r="BA13" i="91"/>
  <c r="BB13" i="91"/>
  <c r="AX14" i="91"/>
  <c r="AY14" i="91"/>
  <c r="AZ14" i="91"/>
  <c r="BA14" i="91"/>
  <c r="BB14" i="91"/>
  <c r="AX15" i="91"/>
  <c r="AY15" i="91"/>
  <c r="AZ15" i="91"/>
  <c r="BA15" i="91"/>
  <c r="BB15" i="91"/>
  <c r="AX16" i="91"/>
  <c r="AY16" i="91"/>
  <c r="AZ16" i="91"/>
  <c r="BA16" i="91"/>
  <c r="BB16" i="91"/>
  <c r="AX17" i="91"/>
  <c r="AY17" i="91"/>
  <c r="AZ17" i="91"/>
  <c r="BA17" i="91"/>
  <c r="BB17" i="91"/>
  <c r="AX18" i="91"/>
  <c r="AY18" i="91"/>
  <c r="AZ18" i="91"/>
  <c r="BA18" i="91"/>
  <c r="BB18" i="91"/>
  <c r="AX19" i="91"/>
  <c r="AY19" i="91"/>
  <c r="AZ19" i="91"/>
  <c r="BA19" i="91"/>
  <c r="BB19" i="91"/>
  <c r="AX20" i="91"/>
  <c r="AY20" i="91"/>
  <c r="AZ20" i="91"/>
  <c r="BA20" i="91"/>
  <c r="BB20" i="91"/>
  <c r="AX21" i="91"/>
  <c r="AY21" i="91"/>
  <c r="AZ21" i="91"/>
  <c r="BA21" i="91"/>
  <c r="BB21" i="91"/>
  <c r="AX22" i="91"/>
  <c r="AY22" i="91"/>
  <c r="AZ22" i="91"/>
  <c r="BA22" i="91"/>
  <c r="BB22" i="91"/>
  <c r="AX23" i="91"/>
  <c r="AY23" i="91"/>
  <c r="AZ23" i="91"/>
  <c r="BA23" i="91"/>
  <c r="BB23" i="91"/>
  <c r="AX24" i="91"/>
  <c r="AY24" i="91"/>
  <c r="AZ24" i="91"/>
  <c r="BA24" i="91"/>
  <c r="BB24" i="91"/>
  <c r="AX25" i="91"/>
  <c r="AY25" i="91"/>
  <c r="AZ25" i="91"/>
  <c r="BA25" i="91"/>
  <c r="BB25" i="91"/>
  <c r="AX26" i="91"/>
  <c r="AY26" i="91"/>
  <c r="AZ26" i="91"/>
  <c r="BA26" i="91"/>
  <c r="BB26" i="91"/>
  <c r="AX27" i="91"/>
  <c r="AY27" i="91"/>
  <c r="AZ27" i="91"/>
  <c r="BA27" i="91"/>
  <c r="BB27" i="91"/>
  <c r="AX28" i="91"/>
  <c r="AY28" i="91"/>
  <c r="AZ28" i="91"/>
  <c r="BA28" i="91"/>
  <c r="BB28" i="91"/>
  <c r="AX29" i="91"/>
  <c r="AY29" i="91"/>
  <c r="AZ29" i="91"/>
  <c r="BA29" i="91"/>
  <c r="BB29" i="91"/>
  <c r="AX30" i="91"/>
  <c r="AY30" i="91"/>
  <c r="AZ30" i="91"/>
  <c r="BA30" i="91"/>
  <c r="BB30" i="91"/>
  <c r="AX31" i="91"/>
  <c r="AY31" i="91"/>
  <c r="AZ31" i="91"/>
  <c r="BA31" i="91"/>
  <c r="BB31" i="91"/>
  <c r="AX32" i="91"/>
  <c r="AY32" i="91"/>
  <c r="AZ32" i="91"/>
  <c r="BA32" i="91"/>
  <c r="BB32" i="91"/>
  <c r="AX33" i="91"/>
  <c r="AY33" i="91"/>
  <c r="AZ33" i="91"/>
  <c r="BA33" i="91"/>
  <c r="BB33" i="91"/>
  <c r="AX34" i="91"/>
  <c r="AY34" i="91"/>
  <c r="AZ34" i="91"/>
  <c r="BA34" i="91"/>
  <c r="BB34" i="91"/>
  <c r="AX35" i="91"/>
  <c r="AY35" i="91"/>
  <c r="AZ35" i="91"/>
  <c r="BA35" i="91"/>
  <c r="BB35" i="91"/>
  <c r="AX36" i="91"/>
  <c r="AY36" i="91"/>
  <c r="AZ36" i="91"/>
  <c r="BA36" i="91"/>
  <c r="BB36" i="91"/>
  <c r="AX37" i="91"/>
  <c r="AY37" i="91"/>
  <c r="AZ37" i="91"/>
  <c r="BA37" i="91"/>
  <c r="BB37" i="91"/>
  <c r="AX38" i="91"/>
  <c r="AY38" i="91"/>
  <c r="AZ38" i="91"/>
  <c r="BA38" i="91"/>
  <c r="BB38" i="91"/>
  <c r="AX39" i="91"/>
  <c r="AY39" i="91"/>
  <c r="AZ39" i="91"/>
  <c r="BA39" i="91"/>
  <c r="BB39" i="91"/>
  <c r="AX40" i="91"/>
  <c r="AY40" i="91"/>
  <c r="AZ40" i="91"/>
  <c r="BA40" i="91"/>
  <c r="BB40" i="91"/>
  <c r="AX41" i="91"/>
  <c r="AY41" i="91"/>
  <c r="AZ41" i="91"/>
  <c r="BA41" i="91"/>
  <c r="BB41" i="91"/>
  <c r="AX42" i="91"/>
  <c r="AY42" i="91"/>
  <c r="AZ42" i="91"/>
  <c r="BA42" i="91"/>
  <c r="BB42" i="91"/>
  <c r="AX43" i="91"/>
  <c r="AY43" i="91"/>
  <c r="AZ43" i="91"/>
  <c r="BA43" i="91"/>
  <c r="BB43" i="91"/>
  <c r="AX44" i="91"/>
  <c r="AY44" i="91"/>
  <c r="AZ44" i="91"/>
  <c r="BA44" i="91"/>
  <c r="BB44" i="91"/>
  <c r="AX45" i="91"/>
  <c r="AY45" i="91"/>
  <c r="AZ45" i="91"/>
  <c r="BA45" i="91"/>
  <c r="BB45" i="91"/>
  <c r="AX46" i="91"/>
  <c r="AY46" i="91"/>
  <c r="AZ46" i="91"/>
  <c r="BA46" i="91"/>
  <c r="BB46" i="91"/>
  <c r="AX47" i="91"/>
  <c r="AY47" i="91"/>
  <c r="AZ47" i="91"/>
  <c r="BA47" i="91"/>
  <c r="BB47" i="91"/>
  <c r="AX48" i="91"/>
  <c r="AY48" i="91"/>
  <c r="AZ48" i="91"/>
  <c r="BA48" i="91"/>
  <c r="BB48" i="91"/>
  <c r="AX49" i="91"/>
  <c r="AY49" i="91"/>
  <c r="AZ49" i="91"/>
  <c r="BA49" i="91"/>
  <c r="BB49" i="91"/>
  <c r="AX50" i="91"/>
  <c r="AY50" i="91"/>
  <c r="AZ50" i="91"/>
  <c r="BA50" i="91"/>
  <c r="BB50" i="91"/>
  <c r="AX51" i="91"/>
  <c r="AY51" i="91"/>
  <c r="AZ51" i="91"/>
  <c r="BA51" i="91"/>
  <c r="BB51" i="91"/>
  <c r="AX52" i="91"/>
  <c r="AY52" i="91"/>
  <c r="AZ52" i="91"/>
  <c r="BA52" i="91"/>
  <c r="BB52" i="91"/>
  <c r="AX53" i="91"/>
  <c r="AY53" i="91"/>
  <c r="AZ53" i="91"/>
  <c r="BA53" i="91"/>
  <c r="BB53" i="91"/>
  <c r="AX54" i="91"/>
  <c r="AY54" i="91"/>
  <c r="AZ54" i="91"/>
  <c r="BA54" i="91"/>
  <c r="BB54" i="91"/>
  <c r="AX55" i="91"/>
  <c r="AY55" i="91"/>
  <c r="AZ55" i="91"/>
  <c r="BA55" i="91"/>
  <c r="BB55" i="91"/>
  <c r="AX56" i="91"/>
  <c r="AY56" i="91"/>
  <c r="AZ56" i="91"/>
  <c r="BA56" i="91"/>
  <c r="BB56" i="91"/>
  <c r="AX57" i="91"/>
  <c r="AY57" i="91"/>
  <c r="AZ57" i="91"/>
  <c r="BA57" i="91"/>
  <c r="BB57" i="91"/>
  <c r="AX58" i="91"/>
  <c r="AY58" i="91"/>
  <c r="AZ58" i="91"/>
  <c r="BA58" i="91"/>
  <c r="BB58" i="91"/>
  <c r="AX59" i="91"/>
  <c r="AY59" i="91"/>
  <c r="AZ59" i="91"/>
  <c r="BA59" i="91"/>
  <c r="BB59" i="91"/>
  <c r="AX60" i="91"/>
  <c r="AY60" i="91"/>
  <c r="AZ60" i="91"/>
  <c r="BA60" i="91"/>
  <c r="BB60" i="91"/>
  <c r="AX61" i="91"/>
  <c r="AY61" i="91"/>
  <c r="AZ61" i="91"/>
  <c r="BA61" i="91"/>
  <c r="BB61" i="91"/>
  <c r="AX62" i="91"/>
  <c r="AY62" i="91"/>
  <c r="AZ62" i="91"/>
  <c r="BA62" i="91"/>
  <c r="BB62" i="91"/>
  <c r="AX63" i="91"/>
  <c r="AY63" i="91"/>
  <c r="AZ63" i="91"/>
  <c r="BA63" i="91"/>
  <c r="BB63" i="91"/>
  <c r="AX64" i="91"/>
  <c r="AY64" i="91"/>
  <c r="AZ64" i="91"/>
  <c r="BA64" i="91"/>
  <c r="BB64" i="91"/>
  <c r="AX65" i="91"/>
  <c r="AY65" i="91"/>
  <c r="AZ65" i="91"/>
  <c r="BA65" i="91"/>
  <c r="BB65" i="91"/>
  <c r="AX66" i="91"/>
  <c r="AY66" i="91"/>
  <c r="AZ66" i="91"/>
  <c r="BA66" i="91"/>
  <c r="BB66" i="91"/>
  <c r="AX67" i="91"/>
  <c r="AY67" i="91"/>
  <c r="AZ67" i="91"/>
  <c r="BA67" i="91"/>
  <c r="BB67" i="91"/>
  <c r="AX68" i="91"/>
  <c r="AY68" i="91"/>
  <c r="AZ68" i="91"/>
  <c r="BA68" i="91"/>
  <c r="BB68" i="91"/>
  <c r="AX69" i="91"/>
  <c r="AY69" i="91"/>
  <c r="AZ69" i="91"/>
  <c r="BA69" i="91"/>
  <c r="BB69" i="91"/>
  <c r="AX70" i="91"/>
  <c r="AY70" i="91"/>
  <c r="AZ70" i="91"/>
  <c r="BA70" i="91"/>
  <c r="BB70" i="91"/>
  <c r="AX71" i="91"/>
  <c r="AY71" i="91"/>
  <c r="AZ71" i="91"/>
  <c r="BA71" i="91"/>
  <c r="BB71" i="91"/>
  <c r="AX72" i="91"/>
  <c r="AY72" i="91"/>
  <c r="AZ72" i="91"/>
  <c r="BA72" i="91"/>
  <c r="BB72" i="91"/>
  <c r="AX73" i="91"/>
  <c r="AY73" i="91"/>
  <c r="AZ73" i="91"/>
  <c r="BA73" i="91"/>
  <c r="BB73" i="91"/>
  <c r="AX74" i="91"/>
  <c r="AY74" i="91"/>
  <c r="AZ74" i="91"/>
  <c r="BA74" i="91"/>
  <c r="BB74" i="91"/>
  <c r="AX75" i="91"/>
  <c r="AY75" i="91"/>
  <c r="AZ75" i="91"/>
  <c r="BA75" i="91"/>
  <c r="BB75" i="91"/>
  <c r="AX76" i="91"/>
  <c r="AY76" i="91"/>
  <c r="AZ76" i="91"/>
  <c r="BA76" i="91"/>
  <c r="BB76" i="91"/>
  <c r="AX77" i="91"/>
  <c r="AY77" i="91"/>
  <c r="AZ77" i="91"/>
  <c r="BA77" i="91"/>
  <c r="BB77" i="91"/>
  <c r="AX78" i="91"/>
  <c r="AY78" i="91"/>
  <c r="AZ78" i="91"/>
  <c r="BA78" i="91"/>
  <c r="BB78" i="91"/>
  <c r="AX79" i="91"/>
  <c r="AY79" i="91"/>
  <c r="AZ79" i="91"/>
  <c r="BA79" i="91"/>
  <c r="BB79" i="91"/>
  <c r="AX80" i="91"/>
  <c r="AY80" i="91"/>
  <c r="AZ80" i="91"/>
  <c r="BA80" i="91"/>
  <c r="BB80" i="91"/>
  <c r="AX81" i="91"/>
  <c r="AY81" i="91"/>
  <c r="AZ81" i="91"/>
  <c r="BA81" i="91"/>
  <c r="BB81" i="91"/>
  <c r="AX82" i="91"/>
  <c r="AY82" i="91"/>
  <c r="AZ82" i="91"/>
  <c r="BA82" i="91"/>
  <c r="BB82" i="91"/>
  <c r="AX83" i="91"/>
  <c r="AY83" i="91"/>
  <c r="AZ83" i="91"/>
  <c r="BA83" i="91"/>
  <c r="BB83" i="91"/>
  <c r="AX84" i="91"/>
  <c r="AY84" i="91"/>
  <c r="AZ84" i="91"/>
  <c r="BA84" i="91"/>
  <c r="BB84" i="91"/>
  <c r="AX85" i="91"/>
  <c r="AY85" i="91"/>
  <c r="AZ85" i="91"/>
  <c r="BA85" i="91"/>
  <c r="BB85" i="91"/>
  <c r="AX86" i="91"/>
  <c r="AY86" i="91"/>
  <c r="AZ86" i="91"/>
  <c r="BA86" i="91"/>
  <c r="BB86" i="91"/>
  <c r="AX87" i="91"/>
  <c r="AY87" i="91"/>
  <c r="AZ87" i="91"/>
  <c r="BA87" i="91"/>
  <c r="BB87" i="91"/>
  <c r="AX88" i="91"/>
  <c r="AY88" i="91"/>
  <c r="AZ88" i="91"/>
  <c r="BA88" i="91"/>
  <c r="BB88" i="91"/>
  <c r="AX89" i="91"/>
  <c r="AY89" i="91"/>
  <c r="AZ89" i="91"/>
  <c r="BA89" i="91"/>
  <c r="BB89" i="91"/>
  <c r="AX90" i="91"/>
  <c r="AY90" i="91"/>
  <c r="AZ90" i="91"/>
  <c r="BA90" i="91"/>
  <c r="BB90" i="91"/>
  <c r="AX91" i="91"/>
  <c r="AY91" i="91"/>
  <c r="AZ91" i="91"/>
  <c r="BA91" i="91"/>
  <c r="BB91" i="91"/>
  <c r="AX92" i="91"/>
  <c r="AY92" i="91"/>
  <c r="AZ92" i="91"/>
  <c r="BA92" i="91"/>
  <c r="BB92" i="91"/>
  <c r="AX93" i="91"/>
  <c r="AY93" i="91"/>
  <c r="AZ93" i="91"/>
  <c r="BA93" i="91"/>
  <c r="BB93" i="91"/>
  <c r="AX94" i="91"/>
  <c r="AY94" i="91"/>
  <c r="AZ94" i="91"/>
  <c r="BA94" i="91"/>
  <c r="BB94" i="91"/>
  <c r="AX95" i="91"/>
  <c r="AY95" i="91"/>
  <c r="AZ95" i="91"/>
  <c r="BA95" i="91"/>
  <c r="BB95" i="91"/>
  <c r="AX96" i="91"/>
  <c r="AY96" i="91"/>
  <c r="AZ96" i="91"/>
  <c r="BA96" i="91"/>
  <c r="BB96" i="91"/>
  <c r="AX97" i="91"/>
  <c r="AY97" i="91"/>
  <c r="AZ97" i="91"/>
  <c r="BA97" i="91"/>
  <c r="BB97" i="91"/>
  <c r="AX98" i="91"/>
  <c r="AY98" i="91"/>
  <c r="AZ98" i="91"/>
  <c r="BA98" i="91"/>
  <c r="BB98" i="91"/>
  <c r="AX99" i="91"/>
  <c r="AY99" i="91"/>
  <c r="AZ99" i="91"/>
  <c r="BA99" i="91"/>
  <c r="BB99" i="91"/>
  <c r="AX100" i="91"/>
  <c r="AY100" i="91"/>
  <c r="AZ100" i="91"/>
  <c r="BA100" i="91"/>
  <c r="BB100" i="91"/>
  <c r="AX101" i="91"/>
  <c r="AY101" i="91"/>
  <c r="AZ101" i="91"/>
  <c r="BA101" i="91"/>
  <c r="BB101" i="91"/>
  <c r="AX102" i="91"/>
  <c r="AY102" i="91"/>
  <c r="AZ102" i="91"/>
  <c r="BA102" i="91"/>
  <c r="BB102" i="91"/>
  <c r="AX103" i="91"/>
  <c r="AY103" i="91"/>
  <c r="AZ103" i="91"/>
  <c r="BA103" i="91"/>
  <c r="BB103" i="91"/>
  <c r="AX104" i="91"/>
  <c r="AY104" i="91"/>
  <c r="AZ104" i="91"/>
  <c r="BA104" i="91"/>
  <c r="BB104" i="91"/>
  <c r="AX105" i="91"/>
  <c r="AY105" i="91"/>
  <c r="AZ105" i="91"/>
  <c r="BA105" i="91"/>
  <c r="BB105" i="91"/>
  <c r="AX106" i="91"/>
  <c r="AY106" i="91"/>
  <c r="AZ106" i="91"/>
  <c r="BA106" i="91"/>
  <c r="BB106" i="91"/>
  <c r="AX107" i="91"/>
  <c r="AY107" i="91"/>
  <c r="AZ107" i="91"/>
  <c r="BA107" i="91"/>
  <c r="BB107" i="91"/>
  <c r="AX108" i="91"/>
  <c r="AY108" i="91"/>
  <c r="AZ108" i="91"/>
  <c r="BA108" i="91"/>
  <c r="BB108" i="91"/>
  <c r="AX109" i="91"/>
  <c r="AY109" i="91"/>
  <c r="AZ109" i="91"/>
  <c r="BA109" i="91"/>
  <c r="BB109" i="91"/>
  <c r="AX110" i="91"/>
  <c r="AY110" i="91"/>
  <c r="AZ110" i="91"/>
  <c r="BA110" i="91"/>
  <c r="BB110" i="91"/>
  <c r="AX111" i="91"/>
  <c r="AY111" i="91"/>
  <c r="AZ111" i="91"/>
  <c r="BA111" i="91"/>
  <c r="BB111" i="91"/>
  <c r="AX112" i="91"/>
  <c r="AY112" i="91"/>
  <c r="AZ112" i="91"/>
  <c r="BA112" i="91"/>
  <c r="BB112" i="91"/>
  <c r="AX113" i="91"/>
  <c r="AY113" i="91"/>
  <c r="AZ113" i="91"/>
  <c r="BA113" i="91"/>
  <c r="BB113" i="91"/>
  <c r="AX114" i="91"/>
  <c r="AY114" i="91"/>
  <c r="AZ114" i="91"/>
  <c r="BA114" i="91"/>
  <c r="BB114" i="91"/>
  <c r="AX115" i="91"/>
  <c r="AY115" i="91"/>
  <c r="AZ115" i="91"/>
  <c r="BA115" i="91"/>
  <c r="BB115" i="91"/>
  <c r="AX116" i="91"/>
  <c r="AY116" i="91"/>
  <c r="AZ116" i="91"/>
  <c r="BA116" i="91"/>
  <c r="BB116" i="91"/>
  <c r="AX117" i="91"/>
  <c r="AY117" i="91"/>
  <c r="AZ117" i="91"/>
  <c r="BA117" i="91"/>
  <c r="BB117" i="91"/>
  <c r="AX118" i="91"/>
  <c r="AY118" i="91"/>
  <c r="AZ118" i="91"/>
  <c r="BA118" i="91"/>
  <c r="BB118" i="91"/>
  <c r="AX119" i="91"/>
  <c r="AY119" i="91"/>
  <c r="AZ119" i="91"/>
  <c r="BA119" i="91"/>
  <c r="BB119" i="91"/>
  <c r="AX120" i="91"/>
  <c r="AY120" i="91"/>
  <c r="AZ120" i="91"/>
  <c r="BA120" i="91"/>
  <c r="BB120" i="91"/>
  <c r="AX121" i="91"/>
  <c r="AY121" i="91"/>
  <c r="AZ121" i="91"/>
  <c r="BA121" i="91"/>
  <c r="BB121" i="91"/>
  <c r="AX122" i="91"/>
  <c r="AY122" i="91"/>
  <c r="AZ122" i="91"/>
  <c r="BA122" i="91"/>
  <c r="BB122" i="91"/>
  <c r="AX123" i="91"/>
  <c r="AY123" i="91"/>
  <c r="AZ123" i="91"/>
  <c r="BA123" i="91"/>
  <c r="BB123" i="91"/>
  <c r="AX124" i="91"/>
  <c r="AY124" i="91"/>
  <c r="AZ124" i="91"/>
  <c r="BA124" i="91"/>
  <c r="BB124" i="91"/>
  <c r="AX125" i="91"/>
  <c r="AY125" i="91"/>
  <c r="AZ125" i="91"/>
  <c r="BA125" i="91"/>
  <c r="BB125" i="91"/>
  <c r="AX126" i="91"/>
  <c r="AY126" i="91"/>
  <c r="AZ126" i="91"/>
  <c r="BA126" i="91"/>
  <c r="BB126" i="91"/>
  <c r="AX127" i="91"/>
  <c r="AY127" i="91"/>
  <c r="AZ127" i="91"/>
  <c r="BA127" i="91"/>
  <c r="BB127" i="91"/>
  <c r="AX128" i="91"/>
  <c r="AY128" i="91"/>
  <c r="AZ128" i="91"/>
  <c r="BA128" i="91"/>
  <c r="BB128" i="91"/>
  <c r="AX129" i="91"/>
  <c r="AY129" i="91"/>
  <c r="AZ129" i="91"/>
  <c r="BA129" i="91"/>
  <c r="BB129" i="91"/>
  <c r="AX130" i="91"/>
  <c r="AY130" i="91"/>
  <c r="AZ130" i="91"/>
  <c r="BA130" i="91"/>
  <c r="BB130" i="91"/>
  <c r="AX131" i="91"/>
  <c r="AY131" i="91"/>
  <c r="AZ131" i="91"/>
  <c r="BA131" i="91"/>
  <c r="BB131" i="91"/>
  <c r="AX132" i="91"/>
  <c r="AY132" i="91"/>
  <c r="AZ132" i="91"/>
  <c r="BA132" i="91"/>
  <c r="BB132" i="91"/>
  <c r="AX133" i="91"/>
  <c r="AY133" i="91"/>
  <c r="AZ133" i="91"/>
  <c r="BA133" i="91"/>
  <c r="BB133" i="91"/>
  <c r="AX134" i="91"/>
  <c r="AY134" i="91"/>
  <c r="AZ134" i="91"/>
  <c r="BA134" i="91"/>
  <c r="BB134" i="91"/>
  <c r="AX135" i="91"/>
  <c r="AY135" i="91"/>
  <c r="AZ135" i="91"/>
  <c r="BA135" i="91"/>
  <c r="BB135" i="91"/>
  <c r="AX136" i="91"/>
  <c r="AY136" i="91"/>
  <c r="AZ136" i="91"/>
  <c r="BA136" i="91"/>
  <c r="BB136" i="91"/>
  <c r="AX137" i="91"/>
  <c r="AY137" i="91"/>
  <c r="AZ137" i="91"/>
  <c r="BA137" i="91"/>
  <c r="BB137" i="91"/>
  <c r="AX138" i="91"/>
  <c r="AY138" i="91"/>
  <c r="AZ138" i="91"/>
  <c r="BA138" i="91"/>
  <c r="BB138" i="91"/>
  <c r="AX139" i="91"/>
  <c r="AY139" i="91"/>
  <c r="AZ139" i="91"/>
  <c r="BA139" i="91"/>
  <c r="BB139" i="91"/>
  <c r="AX140" i="91"/>
  <c r="AY140" i="91"/>
  <c r="AZ140" i="91"/>
  <c r="BA140" i="91"/>
  <c r="BB140" i="91"/>
  <c r="AX141" i="91"/>
  <c r="AY141" i="91"/>
  <c r="AZ141" i="91"/>
  <c r="BA141" i="91"/>
  <c r="BB141" i="91"/>
  <c r="AX142" i="91"/>
  <c r="AY142" i="91"/>
  <c r="AZ142" i="91"/>
  <c r="BA142" i="91"/>
  <c r="BB142" i="91"/>
  <c r="AX143" i="91"/>
  <c r="AY143" i="91"/>
  <c r="AZ143" i="91"/>
  <c r="BA143" i="91"/>
  <c r="BB143" i="91"/>
  <c r="AX144" i="91"/>
  <c r="AY144" i="91"/>
  <c r="AZ144" i="91"/>
  <c r="BA144" i="91"/>
  <c r="BB144" i="91"/>
  <c r="AX145" i="91"/>
  <c r="AY145" i="91"/>
  <c r="AZ145" i="91"/>
  <c r="BA145" i="91"/>
  <c r="BB145" i="91"/>
  <c r="AX146" i="91"/>
  <c r="AY146" i="91"/>
  <c r="AZ146" i="91"/>
  <c r="BA146" i="91"/>
  <c r="BB146" i="91"/>
  <c r="AX147" i="91"/>
  <c r="AY147" i="91"/>
  <c r="AZ147" i="91"/>
  <c r="BA147" i="91"/>
  <c r="BB147" i="91"/>
  <c r="AX148" i="91"/>
  <c r="AY148" i="91"/>
  <c r="AZ148" i="91"/>
  <c r="BA148" i="91"/>
  <c r="BB148" i="91"/>
  <c r="AX149" i="91"/>
  <c r="AY149" i="91"/>
  <c r="AZ149" i="91"/>
  <c r="BA149" i="91"/>
  <c r="BB149" i="91"/>
  <c r="AX150" i="91"/>
  <c r="AY150" i="91"/>
  <c r="AZ150" i="91"/>
  <c r="BA150" i="91"/>
  <c r="BB150" i="91"/>
  <c r="AX151" i="91"/>
  <c r="AY151" i="91"/>
  <c r="AZ151" i="91"/>
  <c r="BA151" i="91"/>
  <c r="BB151" i="91"/>
  <c r="AX152" i="91"/>
  <c r="AY152" i="91"/>
  <c r="AZ152" i="91"/>
  <c r="BA152" i="91"/>
  <c r="BB152" i="91"/>
  <c r="AX153" i="91"/>
  <c r="AY153" i="91"/>
  <c r="AZ153" i="91"/>
  <c r="BA153" i="91"/>
  <c r="BB153" i="91"/>
  <c r="AX154" i="91"/>
  <c r="AY154" i="91"/>
  <c r="AZ154" i="91"/>
  <c r="BA154" i="91"/>
  <c r="BB154" i="91"/>
  <c r="AX155" i="91"/>
  <c r="AY155" i="91"/>
  <c r="AZ155" i="91"/>
  <c r="BA155" i="91"/>
  <c r="BB155" i="91"/>
  <c r="AX156" i="91"/>
  <c r="AY156" i="91"/>
  <c r="AZ156" i="91"/>
  <c r="BA156" i="91"/>
  <c r="BB156" i="91"/>
  <c r="AX157" i="91"/>
  <c r="AY157" i="91"/>
  <c r="AZ157" i="91"/>
  <c r="BA157" i="91"/>
  <c r="BB157" i="91"/>
  <c r="AX158" i="91"/>
  <c r="AY158" i="91"/>
  <c r="AZ158" i="91"/>
  <c r="BA158" i="91"/>
  <c r="BB158" i="91"/>
  <c r="AX159" i="91"/>
  <c r="AY159" i="91"/>
  <c r="AZ159" i="91"/>
  <c r="BA159" i="91"/>
  <c r="BB159" i="91"/>
  <c r="AX160" i="91"/>
  <c r="AY160" i="91"/>
  <c r="AZ160" i="91"/>
  <c r="BA160" i="91"/>
  <c r="BB160" i="91"/>
  <c r="AX161" i="91"/>
  <c r="AY161" i="91"/>
  <c r="AZ161" i="91"/>
  <c r="BA161" i="91"/>
  <c r="BB161" i="91"/>
  <c r="AX162" i="91"/>
  <c r="AY162" i="91"/>
  <c r="AZ162" i="91"/>
  <c r="BA162" i="91"/>
  <c r="BB162" i="91"/>
  <c r="AX163" i="91"/>
  <c r="AY163" i="91"/>
  <c r="AZ163" i="91"/>
  <c r="BA163" i="91"/>
  <c r="BB163" i="91"/>
  <c r="AX164" i="91"/>
  <c r="AY164" i="91"/>
  <c r="AZ164" i="91"/>
  <c r="BA164" i="91"/>
  <c r="BB164" i="91"/>
  <c r="AX165" i="91"/>
  <c r="AY165" i="91"/>
  <c r="AZ165" i="91"/>
  <c r="BA165" i="91"/>
  <c r="BB165" i="91"/>
  <c r="AX166" i="91"/>
  <c r="AY166" i="91"/>
  <c r="AZ166" i="91"/>
  <c r="BA166" i="91"/>
  <c r="BB166" i="91"/>
  <c r="AY7" i="91"/>
  <c r="AZ7" i="91"/>
  <c r="BA7" i="91"/>
  <c r="BB7" i="91"/>
  <c r="AX7" i="91"/>
  <c r="R26" i="91"/>
  <c r="HW23" i="110" l="1"/>
  <c r="V23" i="110"/>
  <c r="AP23" i="110"/>
  <c r="EN22" i="110"/>
  <c r="AF23" i="110"/>
  <c r="BN23" i="110"/>
  <c r="CV22" i="110"/>
  <c r="ED22" i="110" s="1"/>
  <c r="AY23" i="110"/>
  <c r="CG22" i="110"/>
  <c r="DO22" i="110" s="1"/>
  <c r="BD23" i="110"/>
  <c r="CL22" i="110"/>
  <c r="DT22" i="110" s="1"/>
  <c r="BX23" i="110"/>
  <c r="DF23" i="110" s="1"/>
  <c r="Q25" i="110"/>
  <c r="AS225" i="91"/>
  <c r="AR225" i="91"/>
  <c r="AQ225" i="91"/>
  <c r="AP225" i="91"/>
  <c r="AO225" i="91"/>
  <c r="AM225" i="91"/>
  <c r="AL225" i="91"/>
  <c r="AS224" i="91"/>
  <c r="AR224" i="91"/>
  <c r="AQ224" i="91"/>
  <c r="AP224" i="91"/>
  <c r="AO224" i="91"/>
  <c r="AM224" i="91"/>
  <c r="AL224" i="91"/>
  <c r="AS223" i="91"/>
  <c r="AR223" i="91"/>
  <c r="AQ223" i="91"/>
  <c r="AP223" i="91"/>
  <c r="AO223" i="91"/>
  <c r="AM223" i="91"/>
  <c r="AL223" i="91"/>
  <c r="AS222" i="91"/>
  <c r="AR222" i="91"/>
  <c r="AQ222" i="91"/>
  <c r="AP222" i="91"/>
  <c r="AO222" i="91"/>
  <c r="AM222" i="91"/>
  <c r="AL222" i="91"/>
  <c r="AS221" i="91"/>
  <c r="AR221" i="91"/>
  <c r="AQ221" i="91"/>
  <c r="AP221" i="91"/>
  <c r="AO221" i="91"/>
  <c r="AM221" i="91"/>
  <c r="AL221" i="91"/>
  <c r="AS220" i="91"/>
  <c r="AR220" i="91"/>
  <c r="AQ220" i="91"/>
  <c r="AP220" i="91"/>
  <c r="AO220" i="91"/>
  <c r="AM220" i="91"/>
  <c r="AL220" i="91"/>
  <c r="AS219" i="91"/>
  <c r="AR219" i="91"/>
  <c r="AQ219" i="91"/>
  <c r="AP219" i="91"/>
  <c r="AO219" i="91"/>
  <c r="AM219" i="91"/>
  <c r="AL219" i="91"/>
  <c r="AS218" i="91"/>
  <c r="AR218" i="91"/>
  <c r="AQ218" i="91"/>
  <c r="AP218" i="91"/>
  <c r="AO218" i="91"/>
  <c r="AM218" i="91"/>
  <c r="AL218" i="91"/>
  <c r="AS217" i="91"/>
  <c r="AR217" i="91"/>
  <c r="AQ217" i="91"/>
  <c r="AP217" i="91"/>
  <c r="AO217" i="91"/>
  <c r="AM217" i="91"/>
  <c r="AL217" i="91"/>
  <c r="AS216" i="91"/>
  <c r="AR216" i="91"/>
  <c r="AQ216" i="91"/>
  <c r="AP216" i="91"/>
  <c r="AO216" i="91"/>
  <c r="AM216" i="91"/>
  <c r="AL216" i="91"/>
  <c r="AS215" i="91"/>
  <c r="AR215" i="91"/>
  <c r="AQ215" i="91"/>
  <c r="AP215" i="91"/>
  <c r="AO215" i="91"/>
  <c r="AM215" i="91"/>
  <c r="AL215" i="91"/>
  <c r="AS214" i="91"/>
  <c r="AR214" i="91"/>
  <c r="AQ214" i="91"/>
  <c r="AP214" i="91"/>
  <c r="AO214" i="91"/>
  <c r="AM214" i="91"/>
  <c r="AL214" i="91"/>
  <c r="AS213" i="91"/>
  <c r="AR213" i="91"/>
  <c r="AQ213" i="91"/>
  <c r="AP213" i="91"/>
  <c r="AO213" i="91"/>
  <c r="AM213" i="91"/>
  <c r="AL213" i="91"/>
  <c r="AS212" i="91"/>
  <c r="AR212" i="91"/>
  <c r="AQ212" i="91"/>
  <c r="AP212" i="91"/>
  <c r="AO212" i="91"/>
  <c r="AM212" i="91"/>
  <c r="AL212" i="91"/>
  <c r="AS211" i="91"/>
  <c r="AR211" i="91"/>
  <c r="AQ211" i="91"/>
  <c r="AP211" i="91"/>
  <c r="AO211" i="91"/>
  <c r="AM211" i="91"/>
  <c r="AL211" i="91"/>
  <c r="AS210" i="91"/>
  <c r="AR210" i="91"/>
  <c r="AQ210" i="91"/>
  <c r="AP210" i="91"/>
  <c r="AO210" i="91"/>
  <c r="AM210" i="91"/>
  <c r="AL210" i="91"/>
  <c r="AS209" i="91"/>
  <c r="AR209" i="91"/>
  <c r="AQ209" i="91"/>
  <c r="AP209" i="91"/>
  <c r="AO209" i="91"/>
  <c r="AM209" i="91"/>
  <c r="AL209" i="91"/>
  <c r="AS208" i="91"/>
  <c r="AR208" i="91"/>
  <c r="AQ208" i="91"/>
  <c r="AP208" i="91"/>
  <c r="AO208" i="91"/>
  <c r="AM208" i="91"/>
  <c r="AL208" i="91"/>
  <c r="AS207" i="91"/>
  <c r="AR207" i="91"/>
  <c r="AQ207" i="91"/>
  <c r="AP207" i="91"/>
  <c r="AO207" i="91"/>
  <c r="AM207" i="91"/>
  <c r="AL207" i="91"/>
  <c r="AS206" i="91"/>
  <c r="AR206" i="91"/>
  <c r="AQ206" i="91"/>
  <c r="AP206" i="91"/>
  <c r="AO206" i="91"/>
  <c r="AM206" i="91"/>
  <c r="AL206" i="91"/>
  <c r="AS205" i="91"/>
  <c r="AR205" i="91"/>
  <c r="AQ205" i="91"/>
  <c r="AP205" i="91"/>
  <c r="AO205" i="91"/>
  <c r="AM205" i="91"/>
  <c r="AL205" i="91"/>
  <c r="AS204" i="91"/>
  <c r="AR204" i="91"/>
  <c r="AQ204" i="91"/>
  <c r="AP204" i="91"/>
  <c r="AO204" i="91"/>
  <c r="AM204" i="91"/>
  <c r="AL204" i="91"/>
  <c r="AS203" i="91"/>
  <c r="AR203" i="91"/>
  <c r="AQ203" i="91"/>
  <c r="AP203" i="91"/>
  <c r="AO203" i="91"/>
  <c r="AM203" i="91"/>
  <c r="AL203" i="91"/>
  <c r="AS202" i="91"/>
  <c r="AR202" i="91"/>
  <c r="AQ202" i="91"/>
  <c r="AP202" i="91"/>
  <c r="AO202" i="91"/>
  <c r="AM202" i="91"/>
  <c r="AL202" i="91"/>
  <c r="AS201" i="91"/>
  <c r="AR201" i="91"/>
  <c r="AQ201" i="91"/>
  <c r="AP201" i="91"/>
  <c r="AO201" i="91"/>
  <c r="AM201" i="91"/>
  <c r="AL201" i="91"/>
  <c r="AS200" i="91"/>
  <c r="AR200" i="91"/>
  <c r="AQ200" i="91"/>
  <c r="AP200" i="91"/>
  <c r="AO200" i="91"/>
  <c r="AM200" i="91"/>
  <c r="AL200" i="91"/>
  <c r="AS199" i="91"/>
  <c r="AR199" i="91"/>
  <c r="AQ199" i="91"/>
  <c r="AP199" i="91"/>
  <c r="AO199" i="91"/>
  <c r="AM199" i="91"/>
  <c r="AL199" i="91"/>
  <c r="AS198" i="91"/>
  <c r="AR198" i="91"/>
  <c r="AQ198" i="91"/>
  <c r="AP198" i="91"/>
  <c r="AO198" i="91"/>
  <c r="AM198" i="91"/>
  <c r="AL198" i="91"/>
  <c r="AS197" i="91"/>
  <c r="AR197" i="91"/>
  <c r="AQ197" i="91"/>
  <c r="AP197" i="91"/>
  <c r="AO197" i="91"/>
  <c r="AM197" i="91"/>
  <c r="AL197" i="91"/>
  <c r="AS196" i="91"/>
  <c r="AR196" i="91"/>
  <c r="AQ196" i="91"/>
  <c r="AP196" i="91"/>
  <c r="AO196" i="91"/>
  <c r="AM196" i="91"/>
  <c r="AL196" i="91"/>
  <c r="AS195" i="91"/>
  <c r="AR195" i="91"/>
  <c r="AQ195" i="91"/>
  <c r="AP195" i="91"/>
  <c r="AO195" i="91"/>
  <c r="AM195" i="91"/>
  <c r="AL195" i="91"/>
  <c r="AS194" i="91"/>
  <c r="AR194" i="91"/>
  <c r="AQ194" i="91"/>
  <c r="AP194" i="91"/>
  <c r="AO194" i="91"/>
  <c r="AM194" i="91"/>
  <c r="AL194" i="91"/>
  <c r="AS193" i="91"/>
  <c r="AR193" i="91"/>
  <c r="AQ193" i="91"/>
  <c r="AP193" i="91"/>
  <c r="AO193" i="91"/>
  <c r="AM193" i="91"/>
  <c r="AL193" i="91"/>
  <c r="AS192" i="91"/>
  <c r="AR192" i="91"/>
  <c r="AQ192" i="91"/>
  <c r="AP192" i="91"/>
  <c r="AO192" i="91"/>
  <c r="AM192" i="91"/>
  <c r="AL192" i="91"/>
  <c r="AS191" i="91"/>
  <c r="AR191" i="91"/>
  <c r="AQ191" i="91"/>
  <c r="AP191" i="91"/>
  <c r="AO191" i="91"/>
  <c r="AM191" i="91"/>
  <c r="AL191" i="91"/>
  <c r="AS190" i="91"/>
  <c r="AR190" i="91"/>
  <c r="AQ190" i="91"/>
  <c r="AP190" i="91"/>
  <c r="AO190" i="91"/>
  <c r="AM190" i="91"/>
  <c r="AL190" i="91"/>
  <c r="AS189" i="91"/>
  <c r="AR189" i="91"/>
  <c r="AQ189" i="91"/>
  <c r="AP189" i="91"/>
  <c r="AO189" i="91"/>
  <c r="AM189" i="91"/>
  <c r="AL189" i="91"/>
  <c r="AS188" i="91"/>
  <c r="AR188" i="91"/>
  <c r="AQ188" i="91"/>
  <c r="AP188" i="91"/>
  <c r="AO188" i="91"/>
  <c r="AM188" i="91"/>
  <c r="AL188" i="91"/>
  <c r="AS187" i="91"/>
  <c r="AR187" i="91"/>
  <c r="AQ187" i="91"/>
  <c r="AP187" i="91"/>
  <c r="AO187" i="91"/>
  <c r="AM187" i="91"/>
  <c r="AL187" i="91"/>
  <c r="AS180" i="91"/>
  <c r="AR180" i="91"/>
  <c r="AQ180" i="91"/>
  <c r="AP180" i="91"/>
  <c r="AO180" i="91"/>
  <c r="AM180" i="91"/>
  <c r="AL180" i="91"/>
  <c r="AS179" i="91"/>
  <c r="AR179" i="91"/>
  <c r="AQ179" i="91"/>
  <c r="AP179" i="91"/>
  <c r="AO179" i="91"/>
  <c r="AM179" i="91"/>
  <c r="AL179" i="91"/>
  <c r="AS178" i="91"/>
  <c r="AR178" i="91"/>
  <c r="AQ178" i="91"/>
  <c r="AP178" i="91"/>
  <c r="AO178" i="91"/>
  <c r="AM178" i="91"/>
  <c r="AL178" i="91"/>
  <c r="AS177" i="91"/>
  <c r="AR177" i="91"/>
  <c r="AQ177" i="91"/>
  <c r="AP177" i="91"/>
  <c r="AO177" i="91"/>
  <c r="AM177" i="91"/>
  <c r="AL177" i="91"/>
  <c r="AS176" i="91"/>
  <c r="AR176" i="91"/>
  <c r="AQ176" i="91"/>
  <c r="AP176" i="91"/>
  <c r="AO176" i="91"/>
  <c r="AM176" i="91"/>
  <c r="AL176" i="91"/>
  <c r="AS175" i="91"/>
  <c r="AR175" i="91"/>
  <c r="AQ175" i="91"/>
  <c r="AP175" i="91"/>
  <c r="AO175" i="91"/>
  <c r="AM175" i="91"/>
  <c r="AL175" i="91"/>
  <c r="AS174" i="91"/>
  <c r="AR174" i="91"/>
  <c r="AQ174" i="91"/>
  <c r="AP174" i="91"/>
  <c r="AO174" i="91"/>
  <c r="AM174" i="91"/>
  <c r="AL174" i="91"/>
  <c r="AS173" i="91"/>
  <c r="AR173" i="91"/>
  <c r="AQ173" i="91"/>
  <c r="AP173" i="91"/>
  <c r="AO173" i="91"/>
  <c r="AM173" i="91"/>
  <c r="AL173" i="91"/>
  <c r="AS172" i="91"/>
  <c r="AR172" i="91"/>
  <c r="AQ172" i="91"/>
  <c r="AP172" i="91"/>
  <c r="AO172" i="91"/>
  <c r="AM172" i="91"/>
  <c r="AL172" i="91"/>
  <c r="AS171" i="91"/>
  <c r="AR171" i="91"/>
  <c r="AQ171" i="91"/>
  <c r="AP171" i="91"/>
  <c r="AO171" i="91"/>
  <c r="AM171" i="91"/>
  <c r="AL171" i="91"/>
  <c r="AS170" i="91"/>
  <c r="AR170" i="91"/>
  <c r="AQ170" i="91"/>
  <c r="AP170" i="91"/>
  <c r="AO170" i="91"/>
  <c r="AM170" i="91"/>
  <c r="AL170" i="91"/>
  <c r="AS169" i="91"/>
  <c r="AR169" i="91"/>
  <c r="AQ169" i="91"/>
  <c r="AP169" i="91"/>
  <c r="AO169" i="91"/>
  <c r="AM169" i="91"/>
  <c r="AL169" i="91"/>
  <c r="AS168" i="91"/>
  <c r="AR168" i="91"/>
  <c r="AQ168" i="91"/>
  <c r="AP168" i="91"/>
  <c r="AO168" i="91"/>
  <c r="AM168" i="91"/>
  <c r="AL168" i="91"/>
  <c r="AS167" i="91"/>
  <c r="AR167" i="91"/>
  <c r="AQ167" i="91"/>
  <c r="AP167" i="91"/>
  <c r="AO167" i="91"/>
  <c r="AM167" i="91"/>
  <c r="AL167" i="91"/>
  <c r="AS166" i="91"/>
  <c r="AR166" i="91"/>
  <c r="AQ166" i="91"/>
  <c r="AP166" i="91"/>
  <c r="AO166" i="91"/>
  <c r="AM166" i="91"/>
  <c r="AL166" i="91"/>
  <c r="AS165" i="91"/>
  <c r="AR165" i="91"/>
  <c r="AQ165" i="91"/>
  <c r="AP165" i="91"/>
  <c r="AO165" i="91"/>
  <c r="AM165" i="91"/>
  <c r="AL165" i="91"/>
  <c r="AS164" i="91"/>
  <c r="AR164" i="91"/>
  <c r="AQ164" i="91"/>
  <c r="AP164" i="91"/>
  <c r="AO164" i="91"/>
  <c r="AM164" i="91"/>
  <c r="AL164" i="91"/>
  <c r="AS163" i="91"/>
  <c r="AR163" i="91"/>
  <c r="AQ163" i="91"/>
  <c r="AP163" i="91"/>
  <c r="AO163" i="91"/>
  <c r="AM163" i="91"/>
  <c r="AL163" i="91"/>
  <c r="AS162" i="91"/>
  <c r="AR162" i="91"/>
  <c r="AQ162" i="91"/>
  <c r="AP162" i="91"/>
  <c r="AO162" i="91"/>
  <c r="AM162" i="91"/>
  <c r="AL162" i="91"/>
  <c r="AS161" i="91"/>
  <c r="AR161" i="91"/>
  <c r="AQ161" i="91"/>
  <c r="AP161" i="91"/>
  <c r="AO161" i="91"/>
  <c r="AM161" i="91"/>
  <c r="AL161" i="91"/>
  <c r="AS160" i="91"/>
  <c r="AR160" i="91"/>
  <c r="AQ160" i="91"/>
  <c r="AP160" i="91"/>
  <c r="AO160" i="91"/>
  <c r="AM160" i="91"/>
  <c r="AL160" i="91"/>
  <c r="AS159" i="91"/>
  <c r="AR159" i="91"/>
  <c r="AQ159" i="91"/>
  <c r="AP159" i="91"/>
  <c r="AO159" i="91"/>
  <c r="AM159" i="91"/>
  <c r="AL159" i="91"/>
  <c r="AS158" i="91"/>
  <c r="AR158" i="91"/>
  <c r="AQ158" i="91"/>
  <c r="AP158" i="91"/>
  <c r="AO158" i="91"/>
  <c r="AM158" i="91"/>
  <c r="AL158" i="91"/>
  <c r="AS157" i="91"/>
  <c r="AR157" i="91"/>
  <c r="AQ157" i="91"/>
  <c r="AP157" i="91"/>
  <c r="AO157" i="91"/>
  <c r="AM157" i="91"/>
  <c r="AL157" i="91"/>
  <c r="AS156" i="91"/>
  <c r="AR156" i="91"/>
  <c r="AQ156" i="91"/>
  <c r="AP156" i="91"/>
  <c r="AO156" i="91"/>
  <c r="AM156" i="91"/>
  <c r="AL156" i="91"/>
  <c r="AS155" i="91"/>
  <c r="AR155" i="91"/>
  <c r="AQ155" i="91"/>
  <c r="AP155" i="91"/>
  <c r="AO155" i="91"/>
  <c r="AM155" i="91"/>
  <c r="AL155" i="91"/>
  <c r="AS154" i="91"/>
  <c r="AR154" i="91"/>
  <c r="AQ154" i="91"/>
  <c r="AP154" i="91"/>
  <c r="AO154" i="91"/>
  <c r="AM154" i="91"/>
  <c r="AL154" i="91"/>
  <c r="AS153" i="91"/>
  <c r="AR153" i="91"/>
  <c r="AQ153" i="91"/>
  <c r="AP153" i="91"/>
  <c r="AO153" i="91"/>
  <c r="AM153" i="91"/>
  <c r="AL153" i="91"/>
  <c r="AS152" i="91"/>
  <c r="AR152" i="91"/>
  <c r="AQ152" i="91"/>
  <c r="AP152" i="91"/>
  <c r="AO152" i="91"/>
  <c r="AM152" i="91"/>
  <c r="AL152" i="91"/>
  <c r="AS151" i="91"/>
  <c r="AR151" i="91"/>
  <c r="AQ151" i="91"/>
  <c r="AP151" i="91"/>
  <c r="AO151" i="91"/>
  <c r="AM151" i="91"/>
  <c r="AL151" i="91"/>
  <c r="AS150" i="91"/>
  <c r="AR150" i="91"/>
  <c r="AQ150" i="91"/>
  <c r="AP150" i="91"/>
  <c r="AO150" i="91"/>
  <c r="AM150" i="91"/>
  <c r="AL150" i="91"/>
  <c r="AS149" i="91"/>
  <c r="AR149" i="91"/>
  <c r="AQ149" i="91"/>
  <c r="AP149" i="91"/>
  <c r="AO149" i="91"/>
  <c r="AM149" i="91"/>
  <c r="AL149" i="91"/>
  <c r="AS148" i="91"/>
  <c r="AR148" i="91"/>
  <c r="AQ148" i="91"/>
  <c r="AP148" i="91"/>
  <c r="AO148" i="91"/>
  <c r="AM148" i="91"/>
  <c r="AL148" i="91"/>
  <c r="AS147" i="91"/>
  <c r="AR147" i="91"/>
  <c r="AQ147" i="91"/>
  <c r="AP147" i="91"/>
  <c r="AO147" i="91"/>
  <c r="AM147" i="91"/>
  <c r="AL147" i="91"/>
  <c r="AS146" i="91"/>
  <c r="AR146" i="91"/>
  <c r="AQ146" i="91"/>
  <c r="AP146" i="91"/>
  <c r="AO146" i="91"/>
  <c r="AM146" i="91"/>
  <c r="AL146" i="91"/>
  <c r="AS145" i="91"/>
  <c r="AR145" i="91"/>
  <c r="AQ145" i="91"/>
  <c r="AP145" i="91"/>
  <c r="AO145" i="91"/>
  <c r="AM145" i="91"/>
  <c r="AL145" i="91"/>
  <c r="AS144" i="91"/>
  <c r="AR144" i="91"/>
  <c r="AQ144" i="91"/>
  <c r="AP144" i="91"/>
  <c r="AO144" i="91"/>
  <c r="AM144" i="91"/>
  <c r="AL144" i="91"/>
  <c r="AS143" i="91"/>
  <c r="AR143" i="91"/>
  <c r="AQ143" i="91"/>
  <c r="AP143" i="91"/>
  <c r="AO143" i="91"/>
  <c r="AM143" i="91"/>
  <c r="AL143" i="91"/>
  <c r="AS142" i="91"/>
  <c r="AR142" i="91"/>
  <c r="AQ142" i="91"/>
  <c r="AP142" i="91"/>
  <c r="AO142" i="91"/>
  <c r="AM142" i="91"/>
  <c r="AL142" i="91"/>
  <c r="AS135" i="91"/>
  <c r="AR135" i="91"/>
  <c r="AQ135" i="91"/>
  <c r="AP135" i="91"/>
  <c r="AO135" i="91"/>
  <c r="AM135" i="91"/>
  <c r="AL135" i="91"/>
  <c r="AS134" i="91"/>
  <c r="AR134" i="91"/>
  <c r="AQ134" i="91"/>
  <c r="AP134" i="91"/>
  <c r="AO134" i="91"/>
  <c r="AM134" i="91"/>
  <c r="AL134" i="91"/>
  <c r="AS133" i="91"/>
  <c r="AR133" i="91"/>
  <c r="AQ133" i="91"/>
  <c r="AP133" i="91"/>
  <c r="AO133" i="91"/>
  <c r="AM133" i="91"/>
  <c r="AL133" i="91"/>
  <c r="AS132" i="91"/>
  <c r="AR132" i="91"/>
  <c r="AQ132" i="91"/>
  <c r="AP132" i="91"/>
  <c r="AO132" i="91"/>
  <c r="AM132" i="91"/>
  <c r="AL132" i="91"/>
  <c r="AS131" i="91"/>
  <c r="AR131" i="91"/>
  <c r="AQ131" i="91"/>
  <c r="AP131" i="91"/>
  <c r="AO131" i="91"/>
  <c r="AM131" i="91"/>
  <c r="AL131" i="91"/>
  <c r="AS130" i="91"/>
  <c r="AR130" i="91"/>
  <c r="AQ130" i="91"/>
  <c r="AP130" i="91"/>
  <c r="AO130" i="91"/>
  <c r="AM130" i="91"/>
  <c r="AL130" i="91"/>
  <c r="AS129" i="91"/>
  <c r="AR129" i="91"/>
  <c r="AQ129" i="91"/>
  <c r="AP129" i="91"/>
  <c r="AO129" i="91"/>
  <c r="AM129" i="91"/>
  <c r="AL129" i="91"/>
  <c r="AS128" i="91"/>
  <c r="AR128" i="91"/>
  <c r="AQ128" i="91"/>
  <c r="AP128" i="91"/>
  <c r="AO128" i="91"/>
  <c r="AM128" i="91"/>
  <c r="AL128" i="91"/>
  <c r="AS127" i="91"/>
  <c r="AR127" i="91"/>
  <c r="AQ127" i="91"/>
  <c r="AP127" i="91"/>
  <c r="AO127" i="91"/>
  <c r="AM127" i="91"/>
  <c r="AL127" i="91"/>
  <c r="AS126" i="91"/>
  <c r="AR126" i="91"/>
  <c r="AQ126" i="91"/>
  <c r="AP126" i="91"/>
  <c r="AO126" i="91"/>
  <c r="AM126" i="91"/>
  <c r="AL126" i="91"/>
  <c r="AS125" i="91"/>
  <c r="AR125" i="91"/>
  <c r="AQ125" i="91"/>
  <c r="AP125" i="91"/>
  <c r="AO125" i="91"/>
  <c r="AM125" i="91"/>
  <c r="AL125" i="91"/>
  <c r="AS124" i="91"/>
  <c r="AR124" i="91"/>
  <c r="AQ124" i="91"/>
  <c r="AP124" i="91"/>
  <c r="AO124" i="91"/>
  <c r="AM124" i="91"/>
  <c r="AL124" i="91"/>
  <c r="AS123" i="91"/>
  <c r="AR123" i="91"/>
  <c r="AQ123" i="91"/>
  <c r="AP123" i="91"/>
  <c r="AO123" i="91"/>
  <c r="AM123" i="91"/>
  <c r="AL123" i="91"/>
  <c r="AS122" i="91"/>
  <c r="AR122" i="91"/>
  <c r="AQ122" i="91"/>
  <c r="AP122" i="91"/>
  <c r="AO122" i="91"/>
  <c r="AM122" i="91"/>
  <c r="AL122" i="91"/>
  <c r="AS121" i="91"/>
  <c r="AR121" i="91"/>
  <c r="AQ121" i="91"/>
  <c r="AP121" i="91"/>
  <c r="AO121" i="91"/>
  <c r="AM121" i="91"/>
  <c r="AL121" i="91"/>
  <c r="AS120" i="91"/>
  <c r="AR120" i="91"/>
  <c r="AQ120" i="91"/>
  <c r="AP120" i="91"/>
  <c r="AO120" i="91"/>
  <c r="AM120" i="91"/>
  <c r="AL120" i="91"/>
  <c r="AS119" i="91"/>
  <c r="AR119" i="91"/>
  <c r="AQ119" i="91"/>
  <c r="AP119" i="91"/>
  <c r="AO119" i="91"/>
  <c r="AM119" i="91"/>
  <c r="AL119" i="91"/>
  <c r="AS118" i="91"/>
  <c r="AR118" i="91"/>
  <c r="AQ118" i="91"/>
  <c r="AP118" i="91"/>
  <c r="AO118" i="91"/>
  <c r="AM118" i="91"/>
  <c r="AL118" i="91"/>
  <c r="AS117" i="91"/>
  <c r="AR117" i="91"/>
  <c r="AQ117" i="91"/>
  <c r="AP117" i="91"/>
  <c r="AO117" i="91"/>
  <c r="AM117" i="91"/>
  <c r="AL117" i="91"/>
  <c r="AS116" i="91"/>
  <c r="AR116" i="91"/>
  <c r="AQ116" i="91"/>
  <c r="AP116" i="91"/>
  <c r="AO116" i="91"/>
  <c r="AM116" i="91"/>
  <c r="AL116" i="91"/>
  <c r="AS115" i="91"/>
  <c r="AR115" i="91"/>
  <c r="AQ115" i="91"/>
  <c r="AP115" i="91"/>
  <c r="AO115" i="91"/>
  <c r="AM115" i="91"/>
  <c r="AL115" i="91"/>
  <c r="AS114" i="91"/>
  <c r="AR114" i="91"/>
  <c r="AQ114" i="91"/>
  <c r="AP114" i="91"/>
  <c r="AO114" i="91"/>
  <c r="AM114" i="91"/>
  <c r="AL114" i="91"/>
  <c r="AS113" i="91"/>
  <c r="AR113" i="91"/>
  <c r="AQ113" i="91"/>
  <c r="AP113" i="91"/>
  <c r="AO113" i="91"/>
  <c r="AM113" i="91"/>
  <c r="AL113" i="91"/>
  <c r="AS112" i="91"/>
  <c r="AR112" i="91"/>
  <c r="AQ112" i="91"/>
  <c r="AP112" i="91"/>
  <c r="AO112" i="91"/>
  <c r="AM112" i="91"/>
  <c r="AL112" i="91"/>
  <c r="AS111" i="91"/>
  <c r="AR111" i="91"/>
  <c r="AQ111" i="91"/>
  <c r="AP111" i="91"/>
  <c r="AO111" i="91"/>
  <c r="AM111" i="91"/>
  <c r="AL111" i="91"/>
  <c r="AS110" i="91"/>
  <c r="AR110" i="91"/>
  <c r="AQ110" i="91"/>
  <c r="AP110" i="91"/>
  <c r="AO110" i="91"/>
  <c r="AM110" i="91"/>
  <c r="AL110" i="91"/>
  <c r="AS109" i="91"/>
  <c r="AR109" i="91"/>
  <c r="AQ109" i="91"/>
  <c r="AP109" i="91"/>
  <c r="AO109" i="91"/>
  <c r="AM109" i="91"/>
  <c r="AL109" i="91"/>
  <c r="AS108" i="91"/>
  <c r="AR108" i="91"/>
  <c r="AQ108" i="91"/>
  <c r="AP108" i="91"/>
  <c r="AO108" i="91"/>
  <c r="AM108" i="91"/>
  <c r="AL108" i="91"/>
  <c r="AS107" i="91"/>
  <c r="AR107" i="91"/>
  <c r="AQ107" i="91"/>
  <c r="AP107" i="91"/>
  <c r="AO107" i="91"/>
  <c r="AM107" i="91"/>
  <c r="AL107" i="91"/>
  <c r="AS106" i="91"/>
  <c r="AR106" i="91"/>
  <c r="AQ106" i="91"/>
  <c r="AP106" i="91"/>
  <c r="AO106" i="91"/>
  <c r="AM106" i="91"/>
  <c r="AL106" i="91"/>
  <c r="AS105" i="91"/>
  <c r="AR105" i="91"/>
  <c r="AQ105" i="91"/>
  <c r="AP105" i="91"/>
  <c r="AO105" i="91"/>
  <c r="AM105" i="91"/>
  <c r="AL105" i="91"/>
  <c r="AS104" i="91"/>
  <c r="AR104" i="91"/>
  <c r="AQ104" i="91"/>
  <c r="AP104" i="91"/>
  <c r="AO104" i="91"/>
  <c r="AM104" i="91"/>
  <c r="AL104" i="91"/>
  <c r="AS103" i="91"/>
  <c r="AR103" i="91"/>
  <c r="AQ103" i="91"/>
  <c r="AP103" i="91"/>
  <c r="AO103" i="91"/>
  <c r="AM103" i="91"/>
  <c r="AL103" i="91"/>
  <c r="AS102" i="91"/>
  <c r="AR102" i="91"/>
  <c r="AQ102" i="91"/>
  <c r="AP102" i="91"/>
  <c r="AO102" i="91"/>
  <c r="AM102" i="91"/>
  <c r="AL102" i="91"/>
  <c r="AS101" i="91"/>
  <c r="AR101" i="91"/>
  <c r="AQ101" i="91"/>
  <c r="AP101" i="91"/>
  <c r="AO101" i="91"/>
  <c r="AM101" i="91"/>
  <c r="AL101" i="91"/>
  <c r="AS100" i="91"/>
  <c r="AR100" i="91"/>
  <c r="AQ100" i="91"/>
  <c r="AP100" i="91"/>
  <c r="AO100" i="91"/>
  <c r="AM100" i="91"/>
  <c r="AL100" i="91"/>
  <c r="AS99" i="91"/>
  <c r="AR99" i="91"/>
  <c r="AQ99" i="91"/>
  <c r="AP99" i="91"/>
  <c r="AO99" i="91"/>
  <c r="AM99" i="91"/>
  <c r="AL99" i="91"/>
  <c r="AS98" i="91"/>
  <c r="AR98" i="91"/>
  <c r="AQ98" i="91"/>
  <c r="AP98" i="91"/>
  <c r="AO98" i="91"/>
  <c r="AM98" i="91"/>
  <c r="AL98" i="91"/>
  <c r="AS97" i="91"/>
  <c r="AR97" i="91"/>
  <c r="AQ97" i="91"/>
  <c r="AP97" i="91"/>
  <c r="AO97" i="91"/>
  <c r="AM97" i="91"/>
  <c r="AL97" i="91"/>
  <c r="AS90" i="91"/>
  <c r="AR90" i="91"/>
  <c r="AQ90" i="91"/>
  <c r="AP90" i="91"/>
  <c r="AO90" i="91"/>
  <c r="AM90" i="91"/>
  <c r="AL90" i="91"/>
  <c r="AS89" i="91"/>
  <c r="AR89" i="91"/>
  <c r="AQ89" i="91"/>
  <c r="AP89" i="91"/>
  <c r="AO89" i="91"/>
  <c r="AM89" i="91"/>
  <c r="AL89" i="91"/>
  <c r="AS88" i="91"/>
  <c r="AR88" i="91"/>
  <c r="AQ88" i="91"/>
  <c r="AP88" i="91"/>
  <c r="AO88" i="91"/>
  <c r="AM88" i="91"/>
  <c r="AL88" i="91"/>
  <c r="AS87" i="91"/>
  <c r="AR87" i="91"/>
  <c r="AQ87" i="91"/>
  <c r="AP87" i="91"/>
  <c r="AO87" i="91"/>
  <c r="AM87" i="91"/>
  <c r="AL87" i="91"/>
  <c r="AS86" i="91"/>
  <c r="AR86" i="91"/>
  <c r="AQ86" i="91"/>
  <c r="AP86" i="91"/>
  <c r="AO86" i="91"/>
  <c r="AM86" i="91"/>
  <c r="AL86" i="91"/>
  <c r="AS85" i="91"/>
  <c r="AR85" i="91"/>
  <c r="AQ85" i="91"/>
  <c r="AP85" i="91"/>
  <c r="AO85" i="91"/>
  <c r="AM85" i="91"/>
  <c r="AL85" i="91"/>
  <c r="AS84" i="91"/>
  <c r="AR84" i="91"/>
  <c r="AQ84" i="91"/>
  <c r="AP84" i="91"/>
  <c r="AO84" i="91"/>
  <c r="AM84" i="91"/>
  <c r="AL84" i="91"/>
  <c r="AS83" i="91"/>
  <c r="AR83" i="91"/>
  <c r="AQ83" i="91"/>
  <c r="AP83" i="91"/>
  <c r="AO83" i="91"/>
  <c r="AM83" i="91"/>
  <c r="AL83" i="91"/>
  <c r="AS82" i="91"/>
  <c r="AR82" i="91"/>
  <c r="AQ82" i="91"/>
  <c r="AP82" i="91"/>
  <c r="AO82" i="91"/>
  <c r="AM82" i="91"/>
  <c r="AL82" i="91"/>
  <c r="AS81" i="91"/>
  <c r="AR81" i="91"/>
  <c r="AQ81" i="91"/>
  <c r="AP81" i="91"/>
  <c r="AO81" i="91"/>
  <c r="AM81" i="91"/>
  <c r="AL81" i="91"/>
  <c r="AS80" i="91"/>
  <c r="AR80" i="91"/>
  <c r="AQ80" i="91"/>
  <c r="AP80" i="91"/>
  <c r="AO80" i="91"/>
  <c r="AM80" i="91"/>
  <c r="AL80" i="91"/>
  <c r="AS79" i="91"/>
  <c r="AR79" i="91"/>
  <c r="AQ79" i="91"/>
  <c r="AP79" i="91"/>
  <c r="AO79" i="91"/>
  <c r="AM79" i="91"/>
  <c r="AL79" i="91"/>
  <c r="AS78" i="91"/>
  <c r="AR78" i="91"/>
  <c r="AQ78" i="91"/>
  <c r="AP78" i="91"/>
  <c r="AO78" i="91"/>
  <c r="AM78" i="91"/>
  <c r="AL78" i="91"/>
  <c r="AS77" i="91"/>
  <c r="AR77" i="91"/>
  <c r="AQ77" i="91"/>
  <c r="AP77" i="91"/>
  <c r="AO77" i="91"/>
  <c r="AM77" i="91"/>
  <c r="AL77" i="91"/>
  <c r="AS76" i="91"/>
  <c r="AR76" i="91"/>
  <c r="AQ76" i="91"/>
  <c r="AP76" i="91"/>
  <c r="AO76" i="91"/>
  <c r="AM76" i="91"/>
  <c r="AL76" i="91"/>
  <c r="AS75" i="91"/>
  <c r="AR75" i="91"/>
  <c r="AQ75" i="91"/>
  <c r="AP75" i="91"/>
  <c r="AO75" i="91"/>
  <c r="AM75" i="91"/>
  <c r="AL75" i="91"/>
  <c r="AS74" i="91"/>
  <c r="AR74" i="91"/>
  <c r="AQ74" i="91"/>
  <c r="AP74" i="91"/>
  <c r="AO74" i="91"/>
  <c r="AM74" i="91"/>
  <c r="AL74" i="91"/>
  <c r="AS73" i="91"/>
  <c r="AR73" i="91"/>
  <c r="AQ73" i="91"/>
  <c r="AP73" i="91"/>
  <c r="AO73" i="91"/>
  <c r="AM73" i="91"/>
  <c r="AL73" i="91"/>
  <c r="AS72" i="91"/>
  <c r="AR72" i="91"/>
  <c r="AQ72" i="91"/>
  <c r="AP72" i="91"/>
  <c r="AO72" i="91"/>
  <c r="AM72" i="91"/>
  <c r="AL72" i="91"/>
  <c r="AS71" i="91"/>
  <c r="AR71" i="91"/>
  <c r="AQ71" i="91"/>
  <c r="AP71" i="91"/>
  <c r="AO71" i="91"/>
  <c r="AM71" i="91"/>
  <c r="AL71" i="91"/>
  <c r="AS70" i="91"/>
  <c r="AR70" i="91"/>
  <c r="AQ70" i="91"/>
  <c r="AP70" i="91"/>
  <c r="AO70" i="91"/>
  <c r="AM70" i="91"/>
  <c r="AL70" i="91"/>
  <c r="AS69" i="91"/>
  <c r="AR69" i="91"/>
  <c r="AQ69" i="91"/>
  <c r="AP69" i="91"/>
  <c r="AO69" i="91"/>
  <c r="AM69" i="91"/>
  <c r="AL69" i="91"/>
  <c r="AS68" i="91"/>
  <c r="AR68" i="91"/>
  <c r="AQ68" i="91"/>
  <c r="AP68" i="91"/>
  <c r="AO68" i="91"/>
  <c r="AM68" i="91"/>
  <c r="AL68" i="91"/>
  <c r="AS67" i="91"/>
  <c r="AR67" i="91"/>
  <c r="AQ67" i="91"/>
  <c r="AP67" i="91"/>
  <c r="AO67" i="91"/>
  <c r="AM67" i="91"/>
  <c r="AL67" i="91"/>
  <c r="AS66" i="91"/>
  <c r="AR66" i="91"/>
  <c r="AQ66" i="91"/>
  <c r="AP66" i="91"/>
  <c r="AO66" i="91"/>
  <c r="AM66" i="91"/>
  <c r="AL66" i="91"/>
  <c r="AS65" i="91"/>
  <c r="AR65" i="91"/>
  <c r="AQ65" i="91"/>
  <c r="AP65" i="91"/>
  <c r="AO65" i="91"/>
  <c r="AM65" i="91"/>
  <c r="AL65" i="91"/>
  <c r="AS64" i="91"/>
  <c r="AR64" i="91"/>
  <c r="AQ64" i="91"/>
  <c r="AP64" i="91"/>
  <c r="AO64" i="91"/>
  <c r="AM64" i="91"/>
  <c r="AL64" i="91"/>
  <c r="AS63" i="91"/>
  <c r="AR63" i="91"/>
  <c r="AQ63" i="91"/>
  <c r="AP63" i="91"/>
  <c r="AO63" i="91"/>
  <c r="AM63" i="91"/>
  <c r="AL63" i="91"/>
  <c r="AS62" i="91"/>
  <c r="AR62" i="91"/>
  <c r="AQ62" i="91"/>
  <c r="AP62" i="91"/>
  <c r="AO62" i="91"/>
  <c r="AM62" i="91"/>
  <c r="AL62" i="91"/>
  <c r="AS61" i="91"/>
  <c r="AR61" i="91"/>
  <c r="AQ61" i="91"/>
  <c r="AP61" i="91"/>
  <c r="AO61" i="91"/>
  <c r="AM61" i="91"/>
  <c r="AL61" i="91"/>
  <c r="AS60" i="91"/>
  <c r="AR60" i="91"/>
  <c r="AQ60" i="91"/>
  <c r="AP60" i="91"/>
  <c r="AO60" i="91"/>
  <c r="AM60" i="91"/>
  <c r="AL60" i="91"/>
  <c r="AS59" i="91"/>
  <c r="AR59" i="91"/>
  <c r="AQ59" i="91"/>
  <c r="AP59" i="91"/>
  <c r="AO59" i="91"/>
  <c r="AM59" i="91"/>
  <c r="AL59" i="91"/>
  <c r="AS58" i="91"/>
  <c r="AR58" i="91"/>
  <c r="AQ58" i="91"/>
  <c r="AP58" i="91"/>
  <c r="AO58" i="91"/>
  <c r="AM58" i="91"/>
  <c r="AL58" i="91"/>
  <c r="AS57" i="91"/>
  <c r="AR57" i="91"/>
  <c r="AQ57" i="91"/>
  <c r="AP57" i="91"/>
  <c r="AO57" i="91"/>
  <c r="AM57" i="91"/>
  <c r="AL57" i="91"/>
  <c r="AS56" i="91"/>
  <c r="AR56" i="91"/>
  <c r="AQ56" i="91"/>
  <c r="AP56" i="91"/>
  <c r="AO56" i="91"/>
  <c r="AM56" i="91"/>
  <c r="AL56" i="91"/>
  <c r="AS55" i="91"/>
  <c r="AR55" i="91"/>
  <c r="AQ55" i="91"/>
  <c r="AP55" i="91"/>
  <c r="AO55" i="91"/>
  <c r="AM55" i="91"/>
  <c r="AL55" i="91"/>
  <c r="AS54" i="91"/>
  <c r="AR54" i="91"/>
  <c r="AQ54" i="91"/>
  <c r="AP54" i="91"/>
  <c r="AO54" i="91"/>
  <c r="AM54" i="91"/>
  <c r="AL54" i="91"/>
  <c r="AS53" i="91"/>
  <c r="AR53" i="91"/>
  <c r="AQ53" i="91"/>
  <c r="AP53" i="91"/>
  <c r="AO53" i="91"/>
  <c r="AM53" i="91"/>
  <c r="AL53" i="91"/>
  <c r="AS52" i="91"/>
  <c r="AR52" i="91"/>
  <c r="AQ52" i="91"/>
  <c r="AP52" i="91"/>
  <c r="AO52" i="91"/>
  <c r="AM52" i="91"/>
  <c r="AL52" i="91"/>
  <c r="AO8" i="91"/>
  <c r="AP8" i="91"/>
  <c r="AQ8" i="91"/>
  <c r="AR8" i="91"/>
  <c r="AS8" i="91"/>
  <c r="AO9" i="91"/>
  <c r="AP9" i="91"/>
  <c r="AQ9" i="91"/>
  <c r="AR9" i="91"/>
  <c r="AS9" i="91"/>
  <c r="AO10" i="91"/>
  <c r="AP10" i="91"/>
  <c r="AQ10" i="91"/>
  <c r="AR10" i="91"/>
  <c r="AS10" i="91"/>
  <c r="AO11" i="91"/>
  <c r="AP11" i="91"/>
  <c r="AQ11" i="91"/>
  <c r="AR11" i="91"/>
  <c r="AS11" i="91"/>
  <c r="AO12" i="91"/>
  <c r="AP12" i="91"/>
  <c r="AQ12" i="91"/>
  <c r="AR12" i="91"/>
  <c r="AS12" i="91"/>
  <c r="AO13" i="91"/>
  <c r="AP13" i="91"/>
  <c r="AQ13" i="91"/>
  <c r="AR13" i="91"/>
  <c r="AS13" i="91"/>
  <c r="AO14" i="91"/>
  <c r="AP14" i="91"/>
  <c r="AQ14" i="91"/>
  <c r="AR14" i="91"/>
  <c r="AS14" i="91"/>
  <c r="AO15" i="91"/>
  <c r="AP15" i="91"/>
  <c r="AQ15" i="91"/>
  <c r="AR15" i="91"/>
  <c r="AS15" i="91"/>
  <c r="AO16" i="91"/>
  <c r="AP16" i="91"/>
  <c r="AQ16" i="91"/>
  <c r="AR16" i="91"/>
  <c r="AS16" i="91"/>
  <c r="AO17" i="91"/>
  <c r="AP17" i="91"/>
  <c r="AQ17" i="91"/>
  <c r="AR17" i="91"/>
  <c r="AS17" i="91"/>
  <c r="AO18" i="91"/>
  <c r="AP18" i="91"/>
  <c r="AQ18" i="91"/>
  <c r="AR18" i="91"/>
  <c r="AS18" i="91"/>
  <c r="AO19" i="91"/>
  <c r="AP19" i="91"/>
  <c r="AQ19" i="91"/>
  <c r="AR19" i="91"/>
  <c r="AS19" i="91"/>
  <c r="AO20" i="91"/>
  <c r="AP20" i="91"/>
  <c r="AQ20" i="91"/>
  <c r="AR20" i="91"/>
  <c r="AS20" i="91"/>
  <c r="AO21" i="91"/>
  <c r="AP21" i="91"/>
  <c r="AQ21" i="91"/>
  <c r="AR21" i="91"/>
  <c r="AS21" i="91"/>
  <c r="AO22" i="91"/>
  <c r="AP22" i="91"/>
  <c r="AQ22" i="91"/>
  <c r="AR22" i="91"/>
  <c r="AS22" i="91"/>
  <c r="AO23" i="91"/>
  <c r="AP23" i="91"/>
  <c r="AQ23" i="91"/>
  <c r="AR23" i="91"/>
  <c r="AS23" i="91"/>
  <c r="AO24" i="91"/>
  <c r="AP24" i="91"/>
  <c r="AQ24" i="91"/>
  <c r="AR24" i="91"/>
  <c r="AS24" i="91"/>
  <c r="AO25" i="91"/>
  <c r="AP25" i="91"/>
  <c r="AQ25" i="91"/>
  <c r="AR25" i="91"/>
  <c r="AS25" i="91"/>
  <c r="AO26" i="91"/>
  <c r="AP26" i="91"/>
  <c r="AQ26" i="91"/>
  <c r="AR26" i="91"/>
  <c r="AS26" i="91"/>
  <c r="AO27" i="91"/>
  <c r="AP27" i="91"/>
  <c r="AQ27" i="91"/>
  <c r="AR27" i="91"/>
  <c r="AS27" i="91"/>
  <c r="AO28" i="91"/>
  <c r="AP28" i="91"/>
  <c r="AQ28" i="91"/>
  <c r="AR28" i="91"/>
  <c r="AS28" i="91"/>
  <c r="AO29" i="91"/>
  <c r="AP29" i="91"/>
  <c r="AQ29" i="91"/>
  <c r="AR29" i="91"/>
  <c r="AS29" i="91"/>
  <c r="AO30" i="91"/>
  <c r="AP30" i="91"/>
  <c r="AQ30" i="91"/>
  <c r="AR30" i="91"/>
  <c r="AS30" i="91"/>
  <c r="AO31" i="91"/>
  <c r="AP31" i="91"/>
  <c r="AQ31" i="91"/>
  <c r="AR31" i="91"/>
  <c r="AS31" i="91"/>
  <c r="AO32" i="91"/>
  <c r="AP32" i="91"/>
  <c r="AQ32" i="91"/>
  <c r="AR32" i="91"/>
  <c r="AS32" i="91"/>
  <c r="AO33" i="91"/>
  <c r="AP33" i="91"/>
  <c r="AQ33" i="91"/>
  <c r="AR33" i="91"/>
  <c r="AS33" i="91"/>
  <c r="AO34" i="91"/>
  <c r="AP34" i="91"/>
  <c r="AQ34" i="91"/>
  <c r="AR34" i="91"/>
  <c r="AS34" i="91"/>
  <c r="AO35" i="91"/>
  <c r="AP35" i="91"/>
  <c r="AQ35" i="91"/>
  <c r="AR35" i="91"/>
  <c r="AS35" i="91"/>
  <c r="AO36" i="91"/>
  <c r="AP36" i="91"/>
  <c r="AQ36" i="91"/>
  <c r="AR36" i="91"/>
  <c r="AS36" i="91"/>
  <c r="AO37" i="91"/>
  <c r="AP37" i="91"/>
  <c r="AQ37" i="91"/>
  <c r="AR37" i="91"/>
  <c r="AS37" i="91"/>
  <c r="AO38" i="91"/>
  <c r="AP38" i="91"/>
  <c r="AQ38" i="91"/>
  <c r="AR38" i="91"/>
  <c r="AS38" i="91"/>
  <c r="AO39" i="91"/>
  <c r="AP39" i="91"/>
  <c r="AQ39" i="91"/>
  <c r="AR39" i="91"/>
  <c r="AS39" i="91"/>
  <c r="AO40" i="91"/>
  <c r="AP40" i="91"/>
  <c r="AQ40" i="91"/>
  <c r="AR40" i="91"/>
  <c r="AS40" i="91"/>
  <c r="AO41" i="91"/>
  <c r="AP41" i="91"/>
  <c r="AQ41" i="91"/>
  <c r="AR41" i="91"/>
  <c r="AS41" i="91"/>
  <c r="AO42" i="91"/>
  <c r="AP42" i="91"/>
  <c r="AQ42" i="91"/>
  <c r="AR42" i="91"/>
  <c r="AS42" i="91"/>
  <c r="AO43" i="91"/>
  <c r="AP43" i="91"/>
  <c r="AQ43" i="91"/>
  <c r="AR43" i="91"/>
  <c r="AS43" i="91"/>
  <c r="AO44" i="91"/>
  <c r="AP44" i="91"/>
  <c r="AQ44" i="91"/>
  <c r="AR44" i="91"/>
  <c r="AS44" i="91"/>
  <c r="AO45" i="91"/>
  <c r="AP45" i="91"/>
  <c r="AQ45" i="91"/>
  <c r="AR45" i="91"/>
  <c r="AS45" i="91"/>
  <c r="AS7" i="91"/>
  <c r="AR7" i="91"/>
  <c r="AQ7" i="91"/>
  <c r="AP7" i="91"/>
  <c r="AO7" i="91"/>
  <c r="AL8" i="91"/>
  <c r="AM8" i="91"/>
  <c r="AL9" i="91"/>
  <c r="AM9" i="91"/>
  <c r="AL10" i="91"/>
  <c r="AM10" i="91"/>
  <c r="AL11" i="91"/>
  <c r="AM11" i="91"/>
  <c r="AL12" i="91"/>
  <c r="AM12" i="91"/>
  <c r="AL13" i="91"/>
  <c r="AM13" i="91"/>
  <c r="AL14" i="91"/>
  <c r="AM14" i="91"/>
  <c r="AL15" i="91"/>
  <c r="AM15" i="91"/>
  <c r="AL16" i="91"/>
  <c r="AM16" i="91"/>
  <c r="AL17" i="91"/>
  <c r="AM17" i="91"/>
  <c r="AL18" i="91"/>
  <c r="AM18" i="91"/>
  <c r="AL19" i="91"/>
  <c r="AM19" i="91"/>
  <c r="AL20" i="91"/>
  <c r="AM20" i="91"/>
  <c r="AL21" i="91"/>
  <c r="AM21" i="91"/>
  <c r="AL22" i="91"/>
  <c r="AM22" i="91"/>
  <c r="AL23" i="91"/>
  <c r="AM23" i="91"/>
  <c r="AL24" i="91"/>
  <c r="AM24" i="91"/>
  <c r="AL25" i="91"/>
  <c r="AM25" i="91"/>
  <c r="AL26" i="91"/>
  <c r="AM26" i="91"/>
  <c r="AL27" i="91"/>
  <c r="AM27" i="91"/>
  <c r="AL28" i="91"/>
  <c r="AM28" i="91"/>
  <c r="AL29" i="91"/>
  <c r="AM29" i="91"/>
  <c r="AL30" i="91"/>
  <c r="AM30" i="91"/>
  <c r="AL31" i="91"/>
  <c r="AM31" i="91"/>
  <c r="AL32" i="91"/>
  <c r="AM32" i="91"/>
  <c r="AL33" i="91"/>
  <c r="AM33" i="91"/>
  <c r="AL34" i="91"/>
  <c r="AM34" i="91"/>
  <c r="AL35" i="91"/>
  <c r="AM35" i="91"/>
  <c r="AL36" i="91"/>
  <c r="AM36" i="91"/>
  <c r="AL37" i="91"/>
  <c r="AM37" i="91"/>
  <c r="AL38" i="91"/>
  <c r="AM38" i="91"/>
  <c r="AL39" i="91"/>
  <c r="AM39" i="91"/>
  <c r="AL40" i="91"/>
  <c r="AM40" i="91"/>
  <c r="AL41" i="91"/>
  <c r="AM41" i="91"/>
  <c r="AL42" i="91"/>
  <c r="AM42" i="91"/>
  <c r="AL43" i="91"/>
  <c r="AM43" i="91"/>
  <c r="AL44" i="91"/>
  <c r="AM44" i="91"/>
  <c r="AL45" i="91"/>
  <c r="AM45" i="91"/>
  <c r="AM7" i="91"/>
  <c r="AL7" i="91"/>
  <c r="HW24" i="110" l="1"/>
  <c r="AP24" i="110"/>
  <c r="EN23" i="110"/>
  <c r="AF24" i="110"/>
  <c r="V24" i="110"/>
  <c r="BD24" i="110"/>
  <c r="CL23" i="110"/>
  <c r="DT23" i="110" s="1"/>
  <c r="AY24" i="110"/>
  <c r="CG23" i="110"/>
  <c r="DO23" i="110" s="1"/>
  <c r="BN24" i="110"/>
  <c r="CV23" i="110"/>
  <c r="ED23" i="110" s="1"/>
  <c r="BX24" i="110"/>
  <c r="DF24" i="110" s="1"/>
  <c r="Q26" i="110"/>
  <c r="T100" i="18"/>
  <c r="HW25" i="110" l="1"/>
  <c r="V25" i="110"/>
  <c r="AP25" i="110"/>
  <c r="EN24" i="110"/>
  <c r="AF25" i="110"/>
  <c r="AY25" i="110"/>
  <c r="CG24" i="110"/>
  <c r="DO24" i="110" s="1"/>
  <c r="BD25" i="110"/>
  <c r="CL24" i="110"/>
  <c r="DT24" i="110" s="1"/>
  <c r="BN25" i="110"/>
  <c r="CV24" i="110"/>
  <c r="ED24" i="110" s="1"/>
  <c r="BX25" i="110"/>
  <c r="DF25" i="110" s="1"/>
  <c r="Q27" i="110"/>
  <c r="N135" i="18"/>
  <c r="P135" i="18"/>
  <c r="Q135" i="18"/>
  <c r="R135" i="18"/>
  <c r="S135" i="18"/>
  <c r="T135" i="18"/>
  <c r="W135" i="18"/>
  <c r="X135" i="18"/>
  <c r="Y135" i="18"/>
  <c r="Z135" i="18"/>
  <c r="AA135" i="18"/>
  <c r="N136" i="18"/>
  <c r="P136" i="18"/>
  <c r="Q136" i="18"/>
  <c r="R136" i="18"/>
  <c r="S136" i="18"/>
  <c r="T136" i="18"/>
  <c r="W136" i="18"/>
  <c r="X136" i="18"/>
  <c r="Y136" i="18"/>
  <c r="Z136" i="18"/>
  <c r="AA136" i="18"/>
  <c r="N137" i="18"/>
  <c r="P137" i="18"/>
  <c r="Q137" i="18"/>
  <c r="R137" i="18"/>
  <c r="S137" i="18"/>
  <c r="T137" i="18"/>
  <c r="W137" i="18"/>
  <c r="X137" i="18"/>
  <c r="Y137" i="18"/>
  <c r="Z137" i="18"/>
  <c r="AA137" i="18"/>
  <c r="N138" i="18"/>
  <c r="P138" i="18"/>
  <c r="Q138" i="18"/>
  <c r="R138" i="18"/>
  <c r="S138" i="18"/>
  <c r="T138" i="18"/>
  <c r="W138" i="18"/>
  <c r="X138" i="18"/>
  <c r="Y138" i="18"/>
  <c r="Z138" i="18"/>
  <c r="AA138" i="18"/>
  <c r="N139" i="18"/>
  <c r="P139" i="18"/>
  <c r="Q139" i="18"/>
  <c r="R139" i="18"/>
  <c r="S139" i="18"/>
  <c r="T139" i="18"/>
  <c r="W139" i="18"/>
  <c r="X139" i="18"/>
  <c r="Y139" i="18"/>
  <c r="Z139" i="18"/>
  <c r="AA139" i="18"/>
  <c r="N140" i="18"/>
  <c r="P140" i="18"/>
  <c r="Q140" i="18"/>
  <c r="R140" i="18"/>
  <c r="S140" i="18"/>
  <c r="T140" i="18"/>
  <c r="W140" i="18"/>
  <c r="X140" i="18"/>
  <c r="Y140" i="18"/>
  <c r="Z140" i="18"/>
  <c r="AA140" i="18"/>
  <c r="N141" i="18"/>
  <c r="P141" i="18"/>
  <c r="Q141" i="18"/>
  <c r="R141" i="18"/>
  <c r="S141" i="18"/>
  <c r="T141" i="18"/>
  <c r="W141" i="18"/>
  <c r="X141" i="18"/>
  <c r="Y141" i="18"/>
  <c r="Z141" i="18"/>
  <c r="AA141" i="18"/>
  <c r="N142" i="18"/>
  <c r="P142" i="18"/>
  <c r="Q142" i="18"/>
  <c r="R142" i="18"/>
  <c r="S142" i="18"/>
  <c r="T142" i="18"/>
  <c r="W142" i="18"/>
  <c r="X142" i="18"/>
  <c r="Y142" i="18"/>
  <c r="Z142" i="18"/>
  <c r="AA142" i="18"/>
  <c r="N143" i="18"/>
  <c r="P143" i="18"/>
  <c r="Q143" i="18"/>
  <c r="R143" i="18"/>
  <c r="S143" i="18"/>
  <c r="T143" i="18"/>
  <c r="W143" i="18"/>
  <c r="X143" i="18"/>
  <c r="Y143" i="18"/>
  <c r="Z143" i="18"/>
  <c r="AA143" i="18"/>
  <c r="N144" i="18"/>
  <c r="P144" i="18"/>
  <c r="Q144" i="18"/>
  <c r="R144" i="18"/>
  <c r="S144" i="18"/>
  <c r="T144" i="18"/>
  <c r="W144" i="18"/>
  <c r="X144" i="18"/>
  <c r="Y144" i="18"/>
  <c r="Z144" i="18"/>
  <c r="AA144" i="18"/>
  <c r="N145" i="18"/>
  <c r="P145" i="18"/>
  <c r="Q145" i="18"/>
  <c r="R145" i="18"/>
  <c r="S145" i="18"/>
  <c r="T145" i="18"/>
  <c r="W145" i="18"/>
  <c r="X145" i="18"/>
  <c r="Y145" i="18"/>
  <c r="Z145" i="18"/>
  <c r="AA145" i="18"/>
  <c r="N146" i="18"/>
  <c r="P146" i="18"/>
  <c r="Q146" i="18"/>
  <c r="R146" i="18"/>
  <c r="S146" i="18"/>
  <c r="T146" i="18"/>
  <c r="W146" i="18"/>
  <c r="X146" i="18"/>
  <c r="Y146" i="18"/>
  <c r="Z146" i="18"/>
  <c r="AA146" i="18"/>
  <c r="N147" i="18"/>
  <c r="P147" i="18"/>
  <c r="Q147" i="18"/>
  <c r="R147" i="18"/>
  <c r="S147" i="18"/>
  <c r="T147" i="18"/>
  <c r="W147" i="18"/>
  <c r="X147" i="18"/>
  <c r="Y147" i="18"/>
  <c r="Z147" i="18"/>
  <c r="AA147" i="18"/>
  <c r="N148" i="18"/>
  <c r="P148" i="18"/>
  <c r="Q148" i="18"/>
  <c r="R148" i="18"/>
  <c r="S148" i="18"/>
  <c r="T148" i="18"/>
  <c r="W148" i="18"/>
  <c r="X148" i="18"/>
  <c r="Y148" i="18"/>
  <c r="Z148" i="18"/>
  <c r="AA148" i="18"/>
  <c r="N149" i="18"/>
  <c r="P149" i="18"/>
  <c r="Q149" i="18"/>
  <c r="R149" i="18"/>
  <c r="S149" i="18"/>
  <c r="T149" i="18"/>
  <c r="W149" i="18"/>
  <c r="X149" i="18"/>
  <c r="Y149" i="18"/>
  <c r="Z149" i="18"/>
  <c r="AA149" i="18"/>
  <c r="N150" i="18"/>
  <c r="P150" i="18"/>
  <c r="Q150" i="18"/>
  <c r="R150" i="18"/>
  <c r="S150" i="18"/>
  <c r="T150" i="18"/>
  <c r="W150" i="18"/>
  <c r="X150" i="18"/>
  <c r="Y150" i="18"/>
  <c r="Z150" i="18"/>
  <c r="AA150" i="18"/>
  <c r="N151" i="18"/>
  <c r="P151" i="18"/>
  <c r="Q151" i="18"/>
  <c r="R151" i="18"/>
  <c r="S151" i="18"/>
  <c r="T151" i="18"/>
  <c r="W151" i="18"/>
  <c r="X151" i="18"/>
  <c r="Y151" i="18"/>
  <c r="Z151" i="18"/>
  <c r="AA151" i="18"/>
  <c r="N152" i="18"/>
  <c r="P152" i="18"/>
  <c r="Q152" i="18"/>
  <c r="R152" i="18"/>
  <c r="S152" i="18"/>
  <c r="T152" i="18"/>
  <c r="W152" i="18"/>
  <c r="X152" i="18"/>
  <c r="Y152" i="18"/>
  <c r="Z152" i="18"/>
  <c r="AA152" i="18"/>
  <c r="N153" i="18"/>
  <c r="P153" i="18"/>
  <c r="Q153" i="18"/>
  <c r="R153" i="18"/>
  <c r="S153" i="18"/>
  <c r="T153" i="18"/>
  <c r="W153" i="18"/>
  <c r="X153" i="18"/>
  <c r="Y153" i="18"/>
  <c r="Z153" i="18"/>
  <c r="AA153" i="18"/>
  <c r="N154" i="18"/>
  <c r="P154" i="18"/>
  <c r="Q154" i="18"/>
  <c r="R154" i="18"/>
  <c r="S154" i="18"/>
  <c r="T154" i="18"/>
  <c r="W154" i="18"/>
  <c r="X154" i="18"/>
  <c r="Y154" i="18"/>
  <c r="Z154" i="18"/>
  <c r="AA154" i="18"/>
  <c r="N155" i="18"/>
  <c r="P155" i="18"/>
  <c r="Q155" i="18"/>
  <c r="R155" i="18"/>
  <c r="S155" i="18"/>
  <c r="T155" i="18"/>
  <c r="W155" i="18"/>
  <c r="X155" i="18"/>
  <c r="Y155" i="18"/>
  <c r="Z155" i="18"/>
  <c r="AA155" i="18"/>
  <c r="N156" i="18"/>
  <c r="P156" i="18"/>
  <c r="Q156" i="18"/>
  <c r="R156" i="18"/>
  <c r="S156" i="18"/>
  <c r="T156" i="18"/>
  <c r="W156" i="18"/>
  <c r="X156" i="18"/>
  <c r="Y156" i="18"/>
  <c r="Z156" i="18"/>
  <c r="AA156" i="18"/>
  <c r="N157" i="18"/>
  <c r="P157" i="18"/>
  <c r="Q157" i="18"/>
  <c r="R157" i="18"/>
  <c r="S157" i="18"/>
  <c r="T157" i="18"/>
  <c r="W157" i="18"/>
  <c r="X157" i="18"/>
  <c r="Y157" i="18"/>
  <c r="Z157" i="18"/>
  <c r="AA157" i="18"/>
  <c r="N158" i="18"/>
  <c r="P158" i="18"/>
  <c r="Q158" i="18"/>
  <c r="R158" i="18"/>
  <c r="S158" i="18"/>
  <c r="T158" i="18"/>
  <c r="W158" i="18"/>
  <c r="X158" i="18"/>
  <c r="Y158" i="18"/>
  <c r="Z158" i="18"/>
  <c r="AA158" i="18"/>
  <c r="N159" i="18"/>
  <c r="P159" i="18"/>
  <c r="Q159" i="18"/>
  <c r="R159" i="18"/>
  <c r="S159" i="18"/>
  <c r="T159" i="18"/>
  <c r="W159" i="18"/>
  <c r="X159" i="18"/>
  <c r="Y159" i="18"/>
  <c r="Z159" i="18"/>
  <c r="AA159" i="18"/>
  <c r="N160" i="18"/>
  <c r="P160" i="18"/>
  <c r="Q160" i="18"/>
  <c r="R160" i="18"/>
  <c r="S160" i="18"/>
  <c r="T160" i="18"/>
  <c r="W160" i="18"/>
  <c r="X160" i="18"/>
  <c r="Y160" i="18"/>
  <c r="Z160" i="18"/>
  <c r="AA160" i="18"/>
  <c r="N161" i="18"/>
  <c r="P161" i="18"/>
  <c r="Q161" i="18"/>
  <c r="R161" i="18"/>
  <c r="S161" i="18"/>
  <c r="T161" i="18"/>
  <c r="W161" i="18"/>
  <c r="X161" i="18"/>
  <c r="Y161" i="18"/>
  <c r="Z161" i="18"/>
  <c r="AA161" i="18"/>
  <c r="N162" i="18"/>
  <c r="P162" i="18"/>
  <c r="Q162" i="18"/>
  <c r="R162" i="18"/>
  <c r="S162" i="18"/>
  <c r="T162" i="18"/>
  <c r="W162" i="18"/>
  <c r="X162" i="18"/>
  <c r="Y162" i="18"/>
  <c r="Z162" i="18"/>
  <c r="AA162" i="18"/>
  <c r="N163" i="18"/>
  <c r="P163" i="18"/>
  <c r="Q163" i="18"/>
  <c r="R163" i="18"/>
  <c r="S163" i="18"/>
  <c r="T163" i="18"/>
  <c r="W163" i="18"/>
  <c r="X163" i="18"/>
  <c r="Y163" i="18"/>
  <c r="Z163" i="18"/>
  <c r="AA163" i="18"/>
  <c r="N114" i="18"/>
  <c r="P114" i="18"/>
  <c r="Q114" i="18"/>
  <c r="R114" i="18"/>
  <c r="S114" i="18"/>
  <c r="T114" i="18"/>
  <c r="W114" i="18"/>
  <c r="X114" i="18"/>
  <c r="Y114" i="18"/>
  <c r="Z114" i="18"/>
  <c r="AA114" i="18"/>
  <c r="N115" i="18"/>
  <c r="P115" i="18"/>
  <c r="Q115" i="18"/>
  <c r="R115" i="18"/>
  <c r="S115" i="18"/>
  <c r="T115" i="18"/>
  <c r="W115" i="18"/>
  <c r="X115" i="18"/>
  <c r="Y115" i="18"/>
  <c r="Z115" i="18"/>
  <c r="AA115" i="18"/>
  <c r="N116" i="18"/>
  <c r="P116" i="18"/>
  <c r="Q116" i="18"/>
  <c r="R116" i="18"/>
  <c r="S116" i="18"/>
  <c r="T116" i="18"/>
  <c r="W116" i="18"/>
  <c r="X116" i="18"/>
  <c r="Y116" i="18"/>
  <c r="Z116" i="18"/>
  <c r="AA116" i="18"/>
  <c r="N117" i="18"/>
  <c r="P117" i="18"/>
  <c r="Q117" i="18"/>
  <c r="R117" i="18"/>
  <c r="S117" i="18"/>
  <c r="T117" i="18"/>
  <c r="W117" i="18"/>
  <c r="X117" i="18"/>
  <c r="Y117" i="18"/>
  <c r="Z117" i="18"/>
  <c r="AA117" i="18"/>
  <c r="N118" i="18"/>
  <c r="P118" i="18"/>
  <c r="Q118" i="18"/>
  <c r="R118" i="18"/>
  <c r="S118" i="18"/>
  <c r="T118" i="18"/>
  <c r="W118" i="18"/>
  <c r="X118" i="18"/>
  <c r="Y118" i="18"/>
  <c r="Z118" i="18"/>
  <c r="AA118" i="18"/>
  <c r="N119" i="18"/>
  <c r="P119" i="18"/>
  <c r="Q119" i="18"/>
  <c r="R119" i="18"/>
  <c r="S119" i="18"/>
  <c r="T119" i="18"/>
  <c r="W119" i="18"/>
  <c r="X119" i="18"/>
  <c r="Y119" i="18"/>
  <c r="Z119" i="18"/>
  <c r="AA119" i="18"/>
  <c r="N120" i="18"/>
  <c r="P120" i="18"/>
  <c r="Q120" i="18"/>
  <c r="R120" i="18"/>
  <c r="S120" i="18"/>
  <c r="T120" i="18"/>
  <c r="W120" i="18"/>
  <c r="X120" i="18"/>
  <c r="Y120" i="18"/>
  <c r="Z120" i="18"/>
  <c r="AA120" i="18"/>
  <c r="N121" i="18"/>
  <c r="P121" i="18"/>
  <c r="Q121" i="18"/>
  <c r="R121" i="18"/>
  <c r="S121" i="18"/>
  <c r="T121" i="18"/>
  <c r="W121" i="18"/>
  <c r="X121" i="18"/>
  <c r="Y121" i="18"/>
  <c r="Z121" i="18"/>
  <c r="AA121" i="18"/>
  <c r="N122" i="18"/>
  <c r="P122" i="18"/>
  <c r="Q122" i="18"/>
  <c r="R122" i="18"/>
  <c r="S122" i="18"/>
  <c r="T122" i="18"/>
  <c r="W122" i="18"/>
  <c r="X122" i="18"/>
  <c r="Y122" i="18"/>
  <c r="Z122" i="18"/>
  <c r="AA122" i="18"/>
  <c r="N123" i="18"/>
  <c r="P123" i="18"/>
  <c r="Q123" i="18"/>
  <c r="R123" i="18"/>
  <c r="S123" i="18"/>
  <c r="T123" i="18"/>
  <c r="W123" i="18"/>
  <c r="X123" i="18"/>
  <c r="Y123" i="18"/>
  <c r="Z123" i="18"/>
  <c r="AA123" i="18"/>
  <c r="N124" i="18"/>
  <c r="P124" i="18"/>
  <c r="Q124" i="18"/>
  <c r="R124" i="18"/>
  <c r="S124" i="18"/>
  <c r="T124" i="18"/>
  <c r="W124" i="18"/>
  <c r="X124" i="18"/>
  <c r="Y124" i="18"/>
  <c r="Z124" i="18"/>
  <c r="AA124" i="18"/>
  <c r="N125" i="18"/>
  <c r="P125" i="18"/>
  <c r="Q125" i="18"/>
  <c r="R125" i="18"/>
  <c r="S125" i="18"/>
  <c r="T125" i="18"/>
  <c r="W125" i="18"/>
  <c r="X125" i="18"/>
  <c r="Y125" i="18"/>
  <c r="Z125" i="18"/>
  <c r="AA125" i="18"/>
  <c r="N126" i="18"/>
  <c r="P126" i="18"/>
  <c r="Q126" i="18"/>
  <c r="R126" i="18"/>
  <c r="S126" i="18"/>
  <c r="T126" i="18"/>
  <c r="W126" i="18"/>
  <c r="X126" i="18"/>
  <c r="Y126" i="18"/>
  <c r="Z126" i="18"/>
  <c r="AA126" i="18"/>
  <c r="N127" i="18"/>
  <c r="P127" i="18"/>
  <c r="Q127" i="18"/>
  <c r="R127" i="18"/>
  <c r="S127" i="18"/>
  <c r="T127" i="18"/>
  <c r="W127" i="18"/>
  <c r="X127" i="18"/>
  <c r="Y127" i="18"/>
  <c r="Z127" i="18"/>
  <c r="AA127" i="18"/>
  <c r="N128" i="18"/>
  <c r="P128" i="18"/>
  <c r="Q128" i="18"/>
  <c r="R128" i="18"/>
  <c r="S128" i="18"/>
  <c r="T128" i="18"/>
  <c r="W128" i="18"/>
  <c r="X128" i="18"/>
  <c r="Y128" i="18"/>
  <c r="Z128" i="18"/>
  <c r="AA128" i="18"/>
  <c r="N129" i="18"/>
  <c r="P129" i="18"/>
  <c r="Q129" i="18"/>
  <c r="R129" i="18"/>
  <c r="S129" i="18"/>
  <c r="T129" i="18"/>
  <c r="W129" i="18"/>
  <c r="X129" i="18"/>
  <c r="Y129" i="18"/>
  <c r="Z129" i="18"/>
  <c r="AA129" i="18"/>
  <c r="N130" i="18"/>
  <c r="P130" i="18"/>
  <c r="Q130" i="18"/>
  <c r="R130" i="18"/>
  <c r="S130" i="18"/>
  <c r="T130" i="18"/>
  <c r="W130" i="18"/>
  <c r="X130" i="18"/>
  <c r="Y130" i="18"/>
  <c r="Z130" i="18"/>
  <c r="AA130" i="18"/>
  <c r="N131" i="18"/>
  <c r="P131" i="18"/>
  <c r="Q131" i="18"/>
  <c r="R131" i="18"/>
  <c r="S131" i="18"/>
  <c r="T131" i="18"/>
  <c r="W131" i="18"/>
  <c r="X131" i="18"/>
  <c r="Y131" i="18"/>
  <c r="Z131" i="18"/>
  <c r="AA131" i="18"/>
  <c r="N132" i="18"/>
  <c r="P132" i="18"/>
  <c r="Q132" i="18"/>
  <c r="R132" i="18"/>
  <c r="S132" i="18"/>
  <c r="T132" i="18"/>
  <c r="W132" i="18"/>
  <c r="X132" i="18"/>
  <c r="Y132" i="18"/>
  <c r="Z132" i="18"/>
  <c r="AA132" i="18"/>
  <c r="N133" i="18"/>
  <c r="P133" i="18"/>
  <c r="Q133" i="18"/>
  <c r="R133" i="18"/>
  <c r="S133" i="18"/>
  <c r="T133" i="18"/>
  <c r="W133" i="18"/>
  <c r="X133" i="18"/>
  <c r="Y133" i="18"/>
  <c r="Z133" i="18"/>
  <c r="AA133" i="18"/>
  <c r="N134" i="18"/>
  <c r="P134" i="18"/>
  <c r="Q134" i="18"/>
  <c r="R134" i="18"/>
  <c r="S134" i="18"/>
  <c r="T134" i="18"/>
  <c r="W134" i="18"/>
  <c r="X134" i="18"/>
  <c r="Y134" i="18"/>
  <c r="Z134" i="18"/>
  <c r="AA134" i="18"/>
  <c r="HW26" i="110" l="1"/>
  <c r="AP26" i="110"/>
  <c r="EN25" i="110"/>
  <c r="V26" i="110"/>
  <c r="AF26" i="110"/>
  <c r="BD26" i="110"/>
  <c r="CL25" i="110"/>
  <c r="DT25" i="110" s="1"/>
  <c r="BN26" i="110"/>
  <c r="CV25" i="110"/>
  <c r="ED25" i="110" s="1"/>
  <c r="AY26" i="110"/>
  <c r="CG25" i="110"/>
  <c r="DO25" i="110" s="1"/>
  <c r="BX26" i="110"/>
  <c r="DF26" i="110" s="1"/>
  <c r="W165" i="113"/>
  <c r="AB165" i="113"/>
  <c r="R165" i="113"/>
  <c r="M165" i="113"/>
  <c r="W153" i="113"/>
  <c r="AB153" i="113"/>
  <c r="R153" i="113"/>
  <c r="M153" i="113"/>
  <c r="AB141" i="113"/>
  <c r="R141" i="113"/>
  <c r="M141" i="113"/>
  <c r="W141" i="113"/>
  <c r="AB154" i="113"/>
  <c r="W154" i="113"/>
  <c r="R154" i="113"/>
  <c r="M154" i="113"/>
  <c r="AD131" i="113"/>
  <c r="AE131" i="113" s="1"/>
  <c r="AF131" i="113" s="1"/>
  <c r="Y131" i="113"/>
  <c r="Z131" i="113" s="1"/>
  <c r="AA131" i="113" s="1"/>
  <c r="T131" i="113"/>
  <c r="U131" i="113" s="1"/>
  <c r="V131" i="113" s="1"/>
  <c r="O131" i="113"/>
  <c r="P131" i="113" s="1"/>
  <c r="Q131" i="113" s="1"/>
  <c r="X130" i="113"/>
  <c r="AC130" i="113"/>
  <c r="S130" i="113"/>
  <c r="N130" i="113"/>
  <c r="AB129" i="113"/>
  <c r="W129" i="113"/>
  <c r="R129" i="113"/>
  <c r="M129" i="113"/>
  <c r="AD169" i="113"/>
  <c r="AE169" i="113" s="1"/>
  <c r="AF169" i="113" s="1"/>
  <c r="T169" i="113"/>
  <c r="U169" i="113" s="1"/>
  <c r="V169" i="113" s="1"/>
  <c r="O169" i="113"/>
  <c r="P169" i="113" s="1"/>
  <c r="Q169" i="113" s="1"/>
  <c r="Y169" i="113"/>
  <c r="Z169" i="113" s="1"/>
  <c r="AA169" i="113" s="1"/>
  <c r="AC168" i="113"/>
  <c r="X168" i="113"/>
  <c r="S168" i="113"/>
  <c r="N168" i="113"/>
  <c r="AB167" i="113"/>
  <c r="W167" i="113"/>
  <c r="M167" i="113"/>
  <c r="R167" i="113"/>
  <c r="AD157" i="113"/>
  <c r="AE157" i="113" s="1"/>
  <c r="AF157" i="113" s="1"/>
  <c r="Y157" i="113"/>
  <c r="Z157" i="113" s="1"/>
  <c r="AA157" i="113" s="1"/>
  <c r="T157" i="113"/>
  <c r="U157" i="113" s="1"/>
  <c r="V157" i="113" s="1"/>
  <c r="O157" i="113"/>
  <c r="P157" i="113" s="1"/>
  <c r="Q157" i="113" s="1"/>
  <c r="AC156" i="113"/>
  <c r="X156" i="113"/>
  <c r="S156" i="113"/>
  <c r="N156" i="113"/>
  <c r="AB155" i="113"/>
  <c r="W155" i="113"/>
  <c r="M155" i="113"/>
  <c r="R155" i="113"/>
  <c r="AD145" i="113"/>
  <c r="AE145" i="113" s="1"/>
  <c r="AF145" i="113" s="1"/>
  <c r="Y145" i="113"/>
  <c r="Z145" i="113" s="1"/>
  <c r="AA145" i="113" s="1"/>
  <c r="T145" i="113"/>
  <c r="U145" i="113" s="1"/>
  <c r="V145" i="113" s="1"/>
  <c r="O145" i="113"/>
  <c r="P145" i="113" s="1"/>
  <c r="Q145" i="113" s="1"/>
  <c r="AC144" i="113"/>
  <c r="X144" i="113"/>
  <c r="S144" i="113"/>
  <c r="N144" i="113"/>
  <c r="AB143" i="113"/>
  <c r="W143" i="113"/>
  <c r="M143" i="113"/>
  <c r="R143" i="113"/>
  <c r="AD130" i="113"/>
  <c r="AE130" i="113" s="1"/>
  <c r="AF130" i="113" s="1"/>
  <c r="Y130" i="113"/>
  <c r="Z130" i="113" s="1"/>
  <c r="AA130" i="113" s="1"/>
  <c r="T130" i="113"/>
  <c r="U130" i="113" s="1"/>
  <c r="V130" i="113" s="1"/>
  <c r="O130" i="113"/>
  <c r="P130" i="113" s="1"/>
  <c r="Q130" i="113" s="1"/>
  <c r="AD168" i="113"/>
  <c r="AE168" i="113" s="1"/>
  <c r="AF168" i="113" s="1"/>
  <c r="T168" i="113"/>
  <c r="U168" i="113" s="1"/>
  <c r="V168" i="113" s="1"/>
  <c r="Y168" i="113"/>
  <c r="Z168" i="113" s="1"/>
  <c r="AA168" i="113" s="1"/>
  <c r="O168" i="113"/>
  <c r="P168" i="113" s="1"/>
  <c r="Q168" i="113" s="1"/>
  <c r="AD132" i="113"/>
  <c r="AE132" i="113" s="1"/>
  <c r="AF132" i="113" s="1"/>
  <c r="Y132" i="113"/>
  <c r="Z132" i="113" s="1"/>
  <c r="AA132" i="113" s="1"/>
  <c r="T132" i="113"/>
  <c r="U132" i="113" s="1"/>
  <c r="V132" i="113" s="1"/>
  <c r="O132" i="113"/>
  <c r="P132" i="113" s="1"/>
  <c r="Q132" i="113" s="1"/>
  <c r="AC131" i="113"/>
  <c r="X131" i="113"/>
  <c r="N131" i="113"/>
  <c r="S131" i="113"/>
  <c r="AB130" i="113"/>
  <c r="W130" i="113"/>
  <c r="R130" i="113"/>
  <c r="M130" i="113"/>
  <c r="AD120" i="113"/>
  <c r="AE120" i="113" s="1"/>
  <c r="AF120" i="113" s="1"/>
  <c r="Y120" i="113"/>
  <c r="Z120" i="113" s="1"/>
  <c r="AA120" i="113" s="1"/>
  <c r="T120" i="113"/>
  <c r="U120" i="113" s="1"/>
  <c r="V120" i="113" s="1"/>
  <c r="O120" i="113"/>
  <c r="P120" i="113" s="1"/>
  <c r="Q120" i="113" s="1"/>
  <c r="AC169" i="113"/>
  <c r="S169" i="113"/>
  <c r="N169" i="113"/>
  <c r="X169" i="113"/>
  <c r="AB168" i="113"/>
  <c r="W168" i="113"/>
  <c r="R168" i="113"/>
  <c r="M168" i="113"/>
  <c r="AD158" i="113"/>
  <c r="AE158" i="113" s="1"/>
  <c r="AF158" i="113" s="1"/>
  <c r="Y158" i="113"/>
  <c r="Z158" i="113" s="1"/>
  <c r="AA158" i="113" s="1"/>
  <c r="T158" i="113"/>
  <c r="U158" i="113" s="1"/>
  <c r="V158" i="113" s="1"/>
  <c r="O158" i="113"/>
  <c r="P158" i="113" s="1"/>
  <c r="Q158" i="113" s="1"/>
  <c r="AC157" i="113"/>
  <c r="X157" i="113"/>
  <c r="S157" i="113"/>
  <c r="N157" i="113"/>
  <c r="AB156" i="113"/>
  <c r="W156" i="113"/>
  <c r="R156" i="113"/>
  <c r="M156" i="113"/>
  <c r="AD146" i="113"/>
  <c r="AE146" i="113" s="1"/>
  <c r="AF146" i="113" s="1"/>
  <c r="Y146" i="113"/>
  <c r="Z146" i="113" s="1"/>
  <c r="AA146" i="113" s="1"/>
  <c r="T146" i="113"/>
  <c r="U146" i="113" s="1"/>
  <c r="V146" i="113" s="1"/>
  <c r="O146" i="113"/>
  <c r="P146" i="113" s="1"/>
  <c r="Q146" i="113" s="1"/>
  <c r="AC145" i="113"/>
  <c r="X145" i="113"/>
  <c r="S145" i="113"/>
  <c r="N145" i="113"/>
  <c r="AB144" i="113"/>
  <c r="W144" i="113"/>
  <c r="R144" i="113"/>
  <c r="M144" i="113"/>
  <c r="AD155" i="113"/>
  <c r="AE155" i="113" s="1"/>
  <c r="AF155" i="113" s="1"/>
  <c r="T155" i="113"/>
  <c r="U155" i="113" s="1"/>
  <c r="V155" i="113" s="1"/>
  <c r="O155" i="113"/>
  <c r="P155" i="113" s="1"/>
  <c r="Q155" i="113" s="1"/>
  <c r="Y155" i="113"/>
  <c r="Z155" i="113" s="1"/>
  <c r="AA155" i="113" s="1"/>
  <c r="AD121" i="113"/>
  <c r="AE121" i="113" s="1"/>
  <c r="AF121" i="113" s="1"/>
  <c r="T121" i="113"/>
  <c r="U121" i="113" s="1"/>
  <c r="V121" i="113" s="1"/>
  <c r="Y121" i="113"/>
  <c r="Z121" i="113" s="1"/>
  <c r="AA121" i="113" s="1"/>
  <c r="O121" i="113"/>
  <c r="P121" i="113" s="1"/>
  <c r="Q121" i="113" s="1"/>
  <c r="AC120" i="113"/>
  <c r="X120" i="113"/>
  <c r="S120" i="113"/>
  <c r="N120" i="113"/>
  <c r="W169" i="113"/>
  <c r="AB169" i="113"/>
  <c r="R169" i="113"/>
  <c r="M169" i="113"/>
  <c r="AD159" i="113"/>
  <c r="AE159" i="113" s="1"/>
  <c r="AF159" i="113" s="1"/>
  <c r="T159" i="113"/>
  <c r="U159" i="113" s="1"/>
  <c r="V159" i="113" s="1"/>
  <c r="O159" i="113"/>
  <c r="P159" i="113" s="1"/>
  <c r="Q159" i="113" s="1"/>
  <c r="Y159" i="113"/>
  <c r="Z159" i="113" s="1"/>
  <c r="AA159" i="113" s="1"/>
  <c r="AC158" i="113"/>
  <c r="X158" i="113"/>
  <c r="S158" i="113"/>
  <c r="N158" i="113"/>
  <c r="W157" i="113"/>
  <c r="AB157" i="113"/>
  <c r="R157" i="113"/>
  <c r="M157" i="113"/>
  <c r="AD147" i="113"/>
  <c r="AE147" i="113" s="1"/>
  <c r="AF147" i="113" s="1"/>
  <c r="T147" i="113"/>
  <c r="U147" i="113" s="1"/>
  <c r="V147" i="113" s="1"/>
  <c r="O147" i="113"/>
  <c r="P147" i="113" s="1"/>
  <c r="Q147" i="113" s="1"/>
  <c r="Y147" i="113"/>
  <c r="Z147" i="113" s="1"/>
  <c r="AA147" i="113" s="1"/>
  <c r="AC146" i="113"/>
  <c r="X146" i="113"/>
  <c r="S146" i="113"/>
  <c r="N146" i="113"/>
  <c r="W145" i="113"/>
  <c r="AB145" i="113"/>
  <c r="R145" i="113"/>
  <c r="M145" i="113"/>
  <c r="X129" i="113"/>
  <c r="AC129" i="113"/>
  <c r="S129" i="113"/>
  <c r="N129" i="113"/>
  <c r="AD144" i="113"/>
  <c r="AE144" i="113" s="1"/>
  <c r="AF144" i="113" s="1"/>
  <c r="Y144" i="113"/>
  <c r="Z144" i="113" s="1"/>
  <c r="AA144" i="113" s="1"/>
  <c r="T144" i="113"/>
  <c r="U144" i="113" s="1"/>
  <c r="V144" i="113" s="1"/>
  <c r="O144" i="113"/>
  <c r="P144" i="113" s="1"/>
  <c r="Q144" i="113" s="1"/>
  <c r="X133" i="113"/>
  <c r="AC133" i="113"/>
  <c r="S133" i="113"/>
  <c r="N133" i="113"/>
  <c r="AD122" i="113"/>
  <c r="AE122" i="113" s="1"/>
  <c r="AF122" i="113" s="1"/>
  <c r="Y122" i="113"/>
  <c r="Z122" i="113" s="1"/>
  <c r="AA122" i="113" s="1"/>
  <c r="T122" i="113"/>
  <c r="U122" i="113" s="1"/>
  <c r="V122" i="113" s="1"/>
  <c r="O122" i="113"/>
  <c r="P122" i="113" s="1"/>
  <c r="Q122" i="113" s="1"/>
  <c r="X121" i="113"/>
  <c r="AC121" i="113"/>
  <c r="S121" i="113"/>
  <c r="N121" i="113"/>
  <c r="AB120" i="113"/>
  <c r="R120" i="113"/>
  <c r="W120" i="113"/>
  <c r="M120" i="113"/>
  <c r="AD160" i="113"/>
  <c r="AE160" i="113" s="1"/>
  <c r="AF160" i="113" s="1"/>
  <c r="T160" i="113"/>
  <c r="U160" i="113" s="1"/>
  <c r="V160" i="113" s="1"/>
  <c r="O160" i="113"/>
  <c r="P160" i="113" s="1"/>
  <c r="Q160" i="113" s="1"/>
  <c r="Y160" i="113"/>
  <c r="Z160" i="113" s="1"/>
  <c r="AA160" i="113" s="1"/>
  <c r="AC159" i="113"/>
  <c r="X159" i="113"/>
  <c r="N159" i="113"/>
  <c r="S159" i="113"/>
  <c r="AB158" i="113"/>
  <c r="W158" i="113"/>
  <c r="R158" i="113"/>
  <c r="M158" i="113"/>
  <c r="AD148" i="113"/>
  <c r="AE148" i="113" s="1"/>
  <c r="AF148" i="113" s="1"/>
  <c r="T148" i="113"/>
  <c r="U148" i="113" s="1"/>
  <c r="V148" i="113" s="1"/>
  <c r="Y148" i="113"/>
  <c r="Z148" i="113" s="1"/>
  <c r="AA148" i="113" s="1"/>
  <c r="O148" i="113"/>
  <c r="P148" i="113" s="1"/>
  <c r="Q148" i="113" s="1"/>
  <c r="AC147" i="113"/>
  <c r="X147" i="113"/>
  <c r="N147" i="113"/>
  <c r="S147" i="113"/>
  <c r="W146" i="113"/>
  <c r="R146" i="113"/>
  <c r="M146" i="113"/>
  <c r="AB146" i="113"/>
  <c r="AB128" i="113"/>
  <c r="M128" i="113"/>
  <c r="R128" i="113"/>
  <c r="W128" i="113"/>
  <c r="AB166" i="113"/>
  <c r="W166" i="113"/>
  <c r="R166" i="113"/>
  <c r="M166" i="113"/>
  <c r="AD134" i="113"/>
  <c r="AE134" i="113" s="1"/>
  <c r="AF134" i="113" s="1"/>
  <c r="Y134" i="113"/>
  <c r="Z134" i="113" s="1"/>
  <c r="AA134" i="113" s="1"/>
  <c r="T134" i="113"/>
  <c r="U134" i="113" s="1"/>
  <c r="V134" i="113" s="1"/>
  <c r="O134" i="113"/>
  <c r="P134" i="113" s="1"/>
  <c r="Q134" i="113" s="1"/>
  <c r="AB132" i="113"/>
  <c r="R132" i="113"/>
  <c r="M132" i="113"/>
  <c r="W132" i="113"/>
  <c r="AD135" i="113"/>
  <c r="AE135" i="113" s="1"/>
  <c r="AF135" i="113" s="1"/>
  <c r="Y135" i="113"/>
  <c r="Z135" i="113" s="1"/>
  <c r="AA135" i="113" s="1"/>
  <c r="T135" i="113"/>
  <c r="U135" i="113" s="1"/>
  <c r="V135" i="113" s="1"/>
  <c r="O135" i="113"/>
  <c r="P135" i="113" s="1"/>
  <c r="Q135" i="113" s="1"/>
  <c r="AC134" i="113"/>
  <c r="X134" i="113"/>
  <c r="S134" i="113"/>
  <c r="N134" i="113"/>
  <c r="AB133" i="113"/>
  <c r="R133" i="113"/>
  <c r="M133" i="113"/>
  <c r="W133" i="113"/>
  <c r="AD123" i="113"/>
  <c r="AE123" i="113" s="1"/>
  <c r="AF123" i="113" s="1"/>
  <c r="Y123" i="113"/>
  <c r="Z123" i="113" s="1"/>
  <c r="AA123" i="113" s="1"/>
  <c r="T123" i="113"/>
  <c r="U123" i="113" s="1"/>
  <c r="V123" i="113" s="1"/>
  <c r="O123" i="113"/>
  <c r="P123" i="113" s="1"/>
  <c r="Q123" i="113" s="1"/>
  <c r="X122" i="113"/>
  <c r="AC122" i="113"/>
  <c r="S122" i="113"/>
  <c r="N122" i="113"/>
  <c r="AB121" i="113"/>
  <c r="R121" i="113"/>
  <c r="M121" i="113"/>
  <c r="W121" i="113"/>
  <c r="AD161" i="113"/>
  <c r="AE161" i="113" s="1"/>
  <c r="AF161" i="113" s="1"/>
  <c r="T161" i="113"/>
  <c r="U161" i="113" s="1"/>
  <c r="V161" i="113" s="1"/>
  <c r="O161" i="113"/>
  <c r="P161" i="113" s="1"/>
  <c r="Q161" i="113" s="1"/>
  <c r="Y161" i="113"/>
  <c r="Z161" i="113" s="1"/>
  <c r="AA161" i="113" s="1"/>
  <c r="AC160" i="113"/>
  <c r="X160" i="113"/>
  <c r="S160" i="113"/>
  <c r="N160" i="113"/>
  <c r="AB159" i="113"/>
  <c r="W159" i="113"/>
  <c r="M159" i="113"/>
  <c r="R159" i="113"/>
  <c r="T149" i="113"/>
  <c r="U149" i="113" s="1"/>
  <c r="V149" i="113" s="1"/>
  <c r="Y149" i="113"/>
  <c r="Z149" i="113" s="1"/>
  <c r="AA149" i="113" s="1"/>
  <c r="O149" i="113"/>
  <c r="P149" i="113" s="1"/>
  <c r="Q149" i="113" s="1"/>
  <c r="AD149" i="113"/>
  <c r="AE149" i="113" s="1"/>
  <c r="AF149" i="113" s="1"/>
  <c r="AC148" i="113"/>
  <c r="X148" i="113"/>
  <c r="S148" i="113"/>
  <c r="N148" i="113"/>
  <c r="AB147" i="113"/>
  <c r="W147" i="113"/>
  <c r="M147" i="113"/>
  <c r="R147" i="113"/>
  <c r="Q28" i="110"/>
  <c r="AB139" i="113"/>
  <c r="W139" i="113"/>
  <c r="M139" i="113"/>
  <c r="R139" i="113"/>
  <c r="AD129" i="113"/>
  <c r="AE129" i="113" s="1"/>
  <c r="AF129" i="113" s="1"/>
  <c r="Y129" i="113"/>
  <c r="Z129" i="113" s="1"/>
  <c r="AA129" i="113" s="1"/>
  <c r="T129" i="113"/>
  <c r="U129" i="113" s="1"/>
  <c r="V129" i="113" s="1"/>
  <c r="O129" i="113"/>
  <c r="P129" i="113" s="1"/>
  <c r="Q129" i="113" s="1"/>
  <c r="AC154" i="113"/>
  <c r="X154" i="113"/>
  <c r="S154" i="113"/>
  <c r="N154" i="113"/>
  <c r="AD143" i="113"/>
  <c r="AE143" i="113" s="1"/>
  <c r="AF143" i="113" s="1"/>
  <c r="Y143" i="113"/>
  <c r="Z143" i="113" s="1"/>
  <c r="AA143" i="113" s="1"/>
  <c r="T143" i="113"/>
  <c r="U143" i="113" s="1"/>
  <c r="V143" i="113" s="1"/>
  <c r="O143" i="113"/>
  <c r="P143" i="113" s="1"/>
  <c r="Q143" i="113" s="1"/>
  <c r="AB140" i="113"/>
  <c r="R140" i="113"/>
  <c r="M140" i="113"/>
  <c r="W140" i="113"/>
  <c r="AC167" i="113"/>
  <c r="X167" i="113"/>
  <c r="N167" i="113"/>
  <c r="S167" i="113"/>
  <c r="AC123" i="113"/>
  <c r="X123" i="113"/>
  <c r="N123" i="113"/>
  <c r="S123" i="113"/>
  <c r="AB122" i="113"/>
  <c r="R122" i="113"/>
  <c r="W122" i="113"/>
  <c r="M122" i="113"/>
  <c r="AD162" i="113"/>
  <c r="AE162" i="113" s="1"/>
  <c r="AF162" i="113" s="1"/>
  <c r="Y162" i="113"/>
  <c r="Z162" i="113" s="1"/>
  <c r="AA162" i="113" s="1"/>
  <c r="T162" i="113"/>
  <c r="U162" i="113" s="1"/>
  <c r="V162" i="113" s="1"/>
  <c r="O162" i="113"/>
  <c r="P162" i="113" s="1"/>
  <c r="Q162" i="113" s="1"/>
  <c r="AC161" i="113"/>
  <c r="S161" i="113"/>
  <c r="N161" i="113"/>
  <c r="X161" i="113"/>
  <c r="AB160" i="113"/>
  <c r="W160" i="113"/>
  <c r="R160" i="113"/>
  <c r="M160" i="113"/>
  <c r="AD150" i="113"/>
  <c r="AE150" i="113" s="1"/>
  <c r="AF150" i="113" s="1"/>
  <c r="Y150" i="113"/>
  <c r="Z150" i="113" s="1"/>
  <c r="AA150" i="113" s="1"/>
  <c r="T150" i="113"/>
  <c r="U150" i="113" s="1"/>
  <c r="V150" i="113" s="1"/>
  <c r="O150" i="113"/>
  <c r="P150" i="113" s="1"/>
  <c r="Q150" i="113" s="1"/>
  <c r="AC149" i="113"/>
  <c r="S149" i="113"/>
  <c r="X149" i="113"/>
  <c r="N149" i="113"/>
  <c r="AB148" i="113"/>
  <c r="W148" i="113"/>
  <c r="R148" i="113"/>
  <c r="M148" i="113"/>
  <c r="AB131" i="113"/>
  <c r="W131" i="113"/>
  <c r="M131" i="113"/>
  <c r="R131" i="113"/>
  <c r="AB134" i="113"/>
  <c r="R134" i="113"/>
  <c r="M134" i="113"/>
  <c r="W134" i="113"/>
  <c r="AD124" i="113"/>
  <c r="AE124" i="113" s="1"/>
  <c r="AF124" i="113" s="1"/>
  <c r="Y124" i="113"/>
  <c r="Z124" i="113" s="1"/>
  <c r="AA124" i="113" s="1"/>
  <c r="T124" i="113"/>
  <c r="U124" i="113" s="1"/>
  <c r="V124" i="113" s="1"/>
  <c r="O124" i="113"/>
  <c r="P124" i="113" s="1"/>
  <c r="Q124" i="113" s="1"/>
  <c r="AD137" i="113"/>
  <c r="AE137" i="113" s="1"/>
  <c r="AF137" i="113" s="1"/>
  <c r="Y137" i="113"/>
  <c r="Z137" i="113" s="1"/>
  <c r="AA137" i="113" s="1"/>
  <c r="T137" i="113"/>
  <c r="U137" i="113" s="1"/>
  <c r="V137" i="113" s="1"/>
  <c r="O137" i="113"/>
  <c r="P137" i="113" s="1"/>
  <c r="Q137" i="113" s="1"/>
  <c r="AC136" i="113"/>
  <c r="X136" i="113"/>
  <c r="S136" i="113"/>
  <c r="N136" i="113"/>
  <c r="AB135" i="113"/>
  <c r="W135" i="113"/>
  <c r="R135" i="113"/>
  <c r="M135" i="113"/>
  <c r="AD125" i="113"/>
  <c r="AE125" i="113" s="1"/>
  <c r="AF125" i="113" s="1"/>
  <c r="Y125" i="113"/>
  <c r="Z125" i="113" s="1"/>
  <c r="AA125" i="113" s="1"/>
  <c r="T125" i="113"/>
  <c r="U125" i="113" s="1"/>
  <c r="V125" i="113" s="1"/>
  <c r="O125" i="113"/>
  <c r="P125" i="113" s="1"/>
  <c r="Q125" i="113" s="1"/>
  <c r="AC124" i="113"/>
  <c r="X124" i="113"/>
  <c r="S124" i="113"/>
  <c r="N124" i="113"/>
  <c r="AB123" i="113"/>
  <c r="W123" i="113"/>
  <c r="M123" i="113"/>
  <c r="R123" i="113"/>
  <c r="AD163" i="113"/>
  <c r="AE163" i="113" s="1"/>
  <c r="AF163" i="113" s="1"/>
  <c r="Y163" i="113"/>
  <c r="Z163" i="113" s="1"/>
  <c r="AA163" i="113" s="1"/>
  <c r="T163" i="113"/>
  <c r="U163" i="113" s="1"/>
  <c r="V163" i="113" s="1"/>
  <c r="O163" i="113"/>
  <c r="P163" i="113" s="1"/>
  <c r="Q163" i="113" s="1"/>
  <c r="AC162" i="113"/>
  <c r="S162" i="113"/>
  <c r="X162" i="113"/>
  <c r="N162" i="113"/>
  <c r="W161" i="113"/>
  <c r="AB161" i="113"/>
  <c r="R161" i="113"/>
  <c r="M161" i="113"/>
  <c r="AD151" i="113"/>
  <c r="AE151" i="113" s="1"/>
  <c r="AF151" i="113" s="1"/>
  <c r="T151" i="113"/>
  <c r="U151" i="113" s="1"/>
  <c r="V151" i="113" s="1"/>
  <c r="O151" i="113"/>
  <c r="P151" i="113" s="1"/>
  <c r="Q151" i="113" s="1"/>
  <c r="Y151" i="113"/>
  <c r="Z151" i="113" s="1"/>
  <c r="AA151" i="113" s="1"/>
  <c r="AC150" i="113"/>
  <c r="X150" i="113"/>
  <c r="S150" i="113"/>
  <c r="N150" i="113"/>
  <c r="W149" i="113"/>
  <c r="AB149" i="113"/>
  <c r="R149" i="113"/>
  <c r="M149" i="113"/>
  <c r="AB127" i="113"/>
  <c r="W127" i="113"/>
  <c r="M127" i="113"/>
  <c r="R127" i="113"/>
  <c r="AC166" i="113"/>
  <c r="X166" i="113"/>
  <c r="S166" i="113"/>
  <c r="N166" i="113"/>
  <c r="AC132" i="113"/>
  <c r="X132" i="113"/>
  <c r="S132" i="113"/>
  <c r="N132" i="113"/>
  <c r="AD136" i="113"/>
  <c r="AE136" i="113" s="1"/>
  <c r="AF136" i="113" s="1"/>
  <c r="Y136" i="113"/>
  <c r="Z136" i="113" s="1"/>
  <c r="AA136" i="113" s="1"/>
  <c r="O136" i="113"/>
  <c r="P136" i="113" s="1"/>
  <c r="Q136" i="113" s="1"/>
  <c r="T136" i="113"/>
  <c r="U136" i="113" s="1"/>
  <c r="V136" i="113" s="1"/>
  <c r="AD138" i="113"/>
  <c r="AE138" i="113" s="1"/>
  <c r="AF138" i="113" s="1"/>
  <c r="Y138" i="113"/>
  <c r="Z138" i="113" s="1"/>
  <c r="AA138" i="113" s="1"/>
  <c r="T138" i="113"/>
  <c r="U138" i="113" s="1"/>
  <c r="V138" i="113" s="1"/>
  <c r="O138" i="113"/>
  <c r="P138" i="113" s="1"/>
  <c r="Q138" i="113" s="1"/>
  <c r="AD126" i="113"/>
  <c r="AE126" i="113" s="1"/>
  <c r="AF126" i="113" s="1"/>
  <c r="Y126" i="113"/>
  <c r="Z126" i="113" s="1"/>
  <c r="AA126" i="113" s="1"/>
  <c r="T126" i="113"/>
  <c r="U126" i="113" s="1"/>
  <c r="V126" i="113" s="1"/>
  <c r="O126" i="113"/>
  <c r="P126" i="113" s="1"/>
  <c r="Q126" i="113" s="1"/>
  <c r="X125" i="113"/>
  <c r="AC125" i="113"/>
  <c r="S125" i="113"/>
  <c r="N125" i="113"/>
  <c r="AB124" i="113"/>
  <c r="R124" i="113"/>
  <c r="M124" i="113"/>
  <c r="W124" i="113"/>
  <c r="AD164" i="113"/>
  <c r="AE164" i="113" s="1"/>
  <c r="AF164" i="113" s="1"/>
  <c r="Y164" i="113"/>
  <c r="Z164" i="113" s="1"/>
  <c r="AA164" i="113" s="1"/>
  <c r="T164" i="113"/>
  <c r="U164" i="113" s="1"/>
  <c r="V164" i="113" s="1"/>
  <c r="O164" i="113"/>
  <c r="P164" i="113" s="1"/>
  <c r="Q164" i="113" s="1"/>
  <c r="AC163" i="113"/>
  <c r="X163" i="113"/>
  <c r="N163" i="113"/>
  <c r="S163" i="113"/>
  <c r="AB162" i="113"/>
  <c r="W162" i="113"/>
  <c r="R162" i="113"/>
  <c r="M162" i="113"/>
  <c r="AD152" i="113"/>
  <c r="AE152" i="113" s="1"/>
  <c r="AF152" i="113" s="1"/>
  <c r="O152" i="113"/>
  <c r="P152" i="113" s="1"/>
  <c r="Q152" i="113" s="1"/>
  <c r="T152" i="113"/>
  <c r="U152" i="113" s="1"/>
  <c r="V152" i="113" s="1"/>
  <c r="Y152" i="113"/>
  <c r="Z152" i="113" s="1"/>
  <c r="AA152" i="113" s="1"/>
  <c r="AC151" i="113"/>
  <c r="X151" i="113"/>
  <c r="N151" i="113"/>
  <c r="S151" i="113"/>
  <c r="AB150" i="113"/>
  <c r="W150" i="113"/>
  <c r="R150" i="113"/>
  <c r="M150" i="113"/>
  <c r="AD167" i="113"/>
  <c r="AE167" i="113" s="1"/>
  <c r="AF167" i="113" s="1"/>
  <c r="T167" i="113"/>
  <c r="U167" i="113" s="1"/>
  <c r="V167" i="113" s="1"/>
  <c r="O167" i="113"/>
  <c r="P167" i="113" s="1"/>
  <c r="Q167" i="113" s="1"/>
  <c r="Y167" i="113"/>
  <c r="Z167" i="113" s="1"/>
  <c r="AA167" i="113" s="1"/>
  <c r="AC142" i="113"/>
  <c r="X142" i="113"/>
  <c r="S142" i="113"/>
  <c r="N142" i="113"/>
  <c r="AD156" i="113"/>
  <c r="AE156" i="113" s="1"/>
  <c r="AF156" i="113" s="1"/>
  <c r="Y156" i="113"/>
  <c r="Z156" i="113" s="1"/>
  <c r="AA156" i="113" s="1"/>
  <c r="T156" i="113"/>
  <c r="U156" i="113" s="1"/>
  <c r="V156" i="113" s="1"/>
  <c r="O156" i="113"/>
  <c r="P156" i="113" s="1"/>
  <c r="Q156" i="113" s="1"/>
  <c r="AC143" i="113"/>
  <c r="X143" i="113"/>
  <c r="N143" i="113"/>
  <c r="S143" i="113"/>
  <c r="X137" i="113"/>
  <c r="AC137" i="113"/>
  <c r="S137" i="113"/>
  <c r="N137" i="113"/>
  <c r="AD139" i="113"/>
  <c r="AE139" i="113" s="1"/>
  <c r="AF139" i="113" s="1"/>
  <c r="Y139" i="113"/>
  <c r="Z139" i="113" s="1"/>
  <c r="AA139" i="113" s="1"/>
  <c r="T139" i="113"/>
  <c r="U139" i="113" s="1"/>
  <c r="V139" i="113" s="1"/>
  <c r="O139" i="113"/>
  <c r="P139" i="113" s="1"/>
  <c r="Q139" i="113" s="1"/>
  <c r="AC138" i="113"/>
  <c r="X138" i="113"/>
  <c r="S138" i="113"/>
  <c r="N138" i="113"/>
  <c r="AB137" i="113"/>
  <c r="W137" i="113"/>
  <c r="R137" i="113"/>
  <c r="M137" i="113"/>
  <c r="AD127" i="113"/>
  <c r="AE127" i="113" s="1"/>
  <c r="AF127" i="113" s="1"/>
  <c r="Y127" i="113"/>
  <c r="Z127" i="113" s="1"/>
  <c r="AA127" i="113" s="1"/>
  <c r="T127" i="113"/>
  <c r="U127" i="113" s="1"/>
  <c r="V127" i="113" s="1"/>
  <c r="O127" i="113"/>
  <c r="P127" i="113" s="1"/>
  <c r="Q127" i="113" s="1"/>
  <c r="X126" i="113"/>
  <c r="AC126" i="113"/>
  <c r="S126" i="113"/>
  <c r="N126" i="113"/>
  <c r="AB125" i="113"/>
  <c r="R125" i="113"/>
  <c r="M125" i="113"/>
  <c r="W125" i="113"/>
  <c r="AD165" i="113"/>
  <c r="AE165" i="113" s="1"/>
  <c r="AF165" i="113" s="1"/>
  <c r="Y165" i="113"/>
  <c r="Z165" i="113" s="1"/>
  <c r="AA165" i="113" s="1"/>
  <c r="T165" i="113"/>
  <c r="U165" i="113" s="1"/>
  <c r="V165" i="113" s="1"/>
  <c r="O165" i="113"/>
  <c r="P165" i="113" s="1"/>
  <c r="Q165" i="113" s="1"/>
  <c r="AC164" i="113"/>
  <c r="X164" i="113"/>
  <c r="S164" i="113"/>
  <c r="N164" i="113"/>
  <c r="AB163" i="113"/>
  <c r="W163" i="113"/>
  <c r="M163" i="113"/>
  <c r="R163" i="113"/>
  <c r="Y153" i="113"/>
  <c r="Z153" i="113" s="1"/>
  <c r="AA153" i="113" s="1"/>
  <c r="T153" i="113"/>
  <c r="U153" i="113" s="1"/>
  <c r="V153" i="113" s="1"/>
  <c r="O153" i="113"/>
  <c r="P153" i="113" s="1"/>
  <c r="Q153" i="113" s="1"/>
  <c r="AD153" i="113"/>
  <c r="AE153" i="113" s="1"/>
  <c r="AF153" i="113" s="1"/>
  <c r="AC152" i="113"/>
  <c r="X152" i="113"/>
  <c r="S152" i="113"/>
  <c r="N152" i="113"/>
  <c r="AB151" i="113"/>
  <c r="W151" i="113"/>
  <c r="R151" i="113"/>
  <c r="M151" i="113"/>
  <c r="AD141" i="113"/>
  <c r="AE141" i="113" s="1"/>
  <c r="AF141" i="113" s="1"/>
  <c r="T141" i="113"/>
  <c r="U141" i="113" s="1"/>
  <c r="V141" i="113" s="1"/>
  <c r="O141" i="113"/>
  <c r="P141" i="113" s="1"/>
  <c r="Q141" i="113" s="1"/>
  <c r="Y141" i="113"/>
  <c r="Z141" i="113" s="1"/>
  <c r="AA141" i="113" s="1"/>
  <c r="AC140" i="113"/>
  <c r="X140" i="113"/>
  <c r="S140" i="113"/>
  <c r="N140" i="113"/>
  <c r="AC128" i="113"/>
  <c r="X128" i="113"/>
  <c r="S128" i="113"/>
  <c r="N128" i="113"/>
  <c r="AC155" i="113"/>
  <c r="X155" i="113"/>
  <c r="N155" i="113"/>
  <c r="S155" i="113"/>
  <c r="R142" i="113"/>
  <c r="AB142" i="113"/>
  <c r="M142" i="113"/>
  <c r="W142" i="113"/>
  <c r="AD133" i="113"/>
  <c r="AE133" i="113" s="1"/>
  <c r="AF133" i="113" s="1"/>
  <c r="T133" i="113"/>
  <c r="U133" i="113" s="1"/>
  <c r="V133" i="113" s="1"/>
  <c r="O133" i="113"/>
  <c r="P133" i="113" s="1"/>
  <c r="Q133" i="113" s="1"/>
  <c r="Y133" i="113"/>
  <c r="Z133" i="113" s="1"/>
  <c r="AA133" i="113" s="1"/>
  <c r="AC135" i="113"/>
  <c r="X135" i="113"/>
  <c r="N135" i="113"/>
  <c r="S135" i="113"/>
  <c r="AB136" i="113"/>
  <c r="W136" i="113"/>
  <c r="R136" i="113"/>
  <c r="M136" i="113"/>
  <c r="AD140" i="113"/>
  <c r="AE140" i="113" s="1"/>
  <c r="AF140" i="113" s="1"/>
  <c r="Y140" i="113"/>
  <c r="Z140" i="113" s="1"/>
  <c r="AA140" i="113" s="1"/>
  <c r="T140" i="113"/>
  <c r="U140" i="113" s="1"/>
  <c r="V140" i="113" s="1"/>
  <c r="O140" i="113"/>
  <c r="P140" i="113" s="1"/>
  <c r="Q140" i="113" s="1"/>
  <c r="AC139" i="113"/>
  <c r="X139" i="113"/>
  <c r="N139" i="113"/>
  <c r="S139" i="113"/>
  <c r="W138" i="113"/>
  <c r="AB138" i="113"/>
  <c r="R138" i="113"/>
  <c r="M138" i="113"/>
  <c r="AD128" i="113"/>
  <c r="AE128" i="113" s="1"/>
  <c r="AF128" i="113" s="1"/>
  <c r="Y128" i="113"/>
  <c r="Z128" i="113" s="1"/>
  <c r="AA128" i="113" s="1"/>
  <c r="T128" i="113"/>
  <c r="U128" i="113" s="1"/>
  <c r="V128" i="113" s="1"/>
  <c r="O128" i="113"/>
  <c r="P128" i="113" s="1"/>
  <c r="Q128" i="113" s="1"/>
  <c r="AC127" i="113"/>
  <c r="X127" i="113"/>
  <c r="N127" i="113"/>
  <c r="S127" i="113"/>
  <c r="AB126" i="113"/>
  <c r="W126" i="113"/>
  <c r="R126" i="113"/>
  <c r="M126" i="113"/>
  <c r="AD166" i="113"/>
  <c r="AE166" i="113" s="1"/>
  <c r="AF166" i="113" s="1"/>
  <c r="Y166" i="113"/>
  <c r="Z166" i="113" s="1"/>
  <c r="AA166" i="113" s="1"/>
  <c r="T166" i="113"/>
  <c r="U166" i="113" s="1"/>
  <c r="V166" i="113" s="1"/>
  <c r="O166" i="113"/>
  <c r="P166" i="113" s="1"/>
  <c r="Q166" i="113" s="1"/>
  <c r="AC165" i="113"/>
  <c r="X165" i="113"/>
  <c r="S165" i="113"/>
  <c r="N165" i="113"/>
  <c r="AB164" i="113"/>
  <c r="W164" i="113"/>
  <c r="R164" i="113"/>
  <c r="M164" i="113"/>
  <c r="AD154" i="113"/>
  <c r="AE154" i="113" s="1"/>
  <c r="AF154" i="113" s="1"/>
  <c r="Y154" i="113"/>
  <c r="Z154" i="113" s="1"/>
  <c r="AA154" i="113" s="1"/>
  <c r="T154" i="113"/>
  <c r="U154" i="113" s="1"/>
  <c r="V154" i="113" s="1"/>
  <c r="O154" i="113"/>
  <c r="P154" i="113" s="1"/>
  <c r="Q154" i="113" s="1"/>
  <c r="AC153" i="113"/>
  <c r="S153" i="113"/>
  <c r="N153" i="113"/>
  <c r="X153" i="113"/>
  <c r="AB152" i="113"/>
  <c r="W152" i="113"/>
  <c r="M152" i="113"/>
  <c r="R152" i="113"/>
  <c r="AD142" i="113"/>
  <c r="AE142" i="113" s="1"/>
  <c r="AF142" i="113" s="1"/>
  <c r="T142" i="113"/>
  <c r="U142" i="113" s="1"/>
  <c r="V142" i="113" s="1"/>
  <c r="Y142" i="113"/>
  <c r="Z142" i="113" s="1"/>
  <c r="AA142" i="113" s="1"/>
  <c r="O142" i="113"/>
  <c r="P142" i="113" s="1"/>
  <c r="Q142" i="113" s="1"/>
  <c r="X141" i="113"/>
  <c r="AC141" i="113"/>
  <c r="S141" i="113"/>
  <c r="N141" i="113"/>
  <c r="Q5" i="91"/>
  <c r="R5" i="91"/>
  <c r="S5" i="91"/>
  <c r="T5" i="91"/>
  <c r="U5" i="91"/>
  <c r="V5" i="91"/>
  <c r="W5" i="91"/>
  <c r="X5" i="91"/>
  <c r="Y5" i="91"/>
  <c r="Z5" i="91"/>
  <c r="Q6" i="91"/>
  <c r="R6" i="91"/>
  <c r="S6" i="91"/>
  <c r="T6" i="91"/>
  <c r="U6" i="91"/>
  <c r="V6" i="91"/>
  <c r="W6" i="91"/>
  <c r="X6" i="91"/>
  <c r="Y6" i="91"/>
  <c r="Z6" i="91"/>
  <c r="Q7" i="91"/>
  <c r="R7" i="91"/>
  <c r="S7" i="91"/>
  <c r="T7" i="91"/>
  <c r="U7" i="91"/>
  <c r="V7" i="91"/>
  <c r="W7" i="91"/>
  <c r="X7" i="91"/>
  <c r="Y7" i="91"/>
  <c r="Z7" i="91"/>
  <c r="Q8" i="91"/>
  <c r="R8" i="91"/>
  <c r="S8" i="91"/>
  <c r="T8" i="91"/>
  <c r="U8" i="91"/>
  <c r="V8" i="91"/>
  <c r="W8" i="91"/>
  <c r="X8" i="91"/>
  <c r="Y8" i="91"/>
  <c r="Z8" i="91"/>
  <c r="Q9" i="91"/>
  <c r="R9" i="91"/>
  <c r="S9" i="91"/>
  <c r="T9" i="91"/>
  <c r="U9" i="91"/>
  <c r="V9" i="91"/>
  <c r="W9" i="91"/>
  <c r="X9" i="91"/>
  <c r="Y9" i="91"/>
  <c r="Z9" i="91"/>
  <c r="Q10" i="91"/>
  <c r="R10" i="91"/>
  <c r="S10" i="91"/>
  <c r="T10" i="91"/>
  <c r="U10" i="91"/>
  <c r="V10" i="91"/>
  <c r="W10" i="91"/>
  <c r="X10" i="91"/>
  <c r="Y10" i="91"/>
  <c r="Z10" i="91"/>
  <c r="Q11" i="91"/>
  <c r="R11" i="91"/>
  <c r="S11" i="91"/>
  <c r="T11" i="91"/>
  <c r="U11" i="91"/>
  <c r="V11" i="91"/>
  <c r="W11" i="91"/>
  <c r="X11" i="91"/>
  <c r="Y11" i="91"/>
  <c r="Z11" i="91"/>
  <c r="Q12" i="91"/>
  <c r="R12" i="91"/>
  <c r="S12" i="91"/>
  <c r="T12" i="91"/>
  <c r="U12" i="91"/>
  <c r="V12" i="91"/>
  <c r="W12" i="91"/>
  <c r="X12" i="91"/>
  <c r="Y12" i="91"/>
  <c r="Z12" i="91"/>
  <c r="Q13" i="91"/>
  <c r="R13" i="91"/>
  <c r="S13" i="91"/>
  <c r="T13" i="91"/>
  <c r="U13" i="91"/>
  <c r="V13" i="91"/>
  <c r="W13" i="91"/>
  <c r="X13" i="91"/>
  <c r="Y13" i="91"/>
  <c r="Z13" i="91"/>
  <c r="Q14" i="91"/>
  <c r="R14" i="91"/>
  <c r="S14" i="91"/>
  <c r="T14" i="91"/>
  <c r="U14" i="91"/>
  <c r="V14" i="91"/>
  <c r="W14" i="91"/>
  <c r="X14" i="91"/>
  <c r="Y14" i="91"/>
  <c r="Z14" i="91"/>
  <c r="Q15" i="91"/>
  <c r="R15" i="91"/>
  <c r="S15" i="91"/>
  <c r="T15" i="91"/>
  <c r="U15" i="91"/>
  <c r="V15" i="91"/>
  <c r="W15" i="91"/>
  <c r="X15" i="91"/>
  <c r="Y15" i="91"/>
  <c r="Z15" i="91"/>
  <c r="Q16" i="91"/>
  <c r="R16" i="91"/>
  <c r="S16" i="91"/>
  <c r="T16" i="91"/>
  <c r="U16" i="91"/>
  <c r="V16" i="91"/>
  <c r="W16" i="91"/>
  <c r="X16" i="91"/>
  <c r="Y16" i="91"/>
  <c r="Z16" i="91"/>
  <c r="Q17" i="91"/>
  <c r="R17" i="91"/>
  <c r="S17" i="91"/>
  <c r="T17" i="91"/>
  <c r="U17" i="91"/>
  <c r="V17" i="91"/>
  <c r="W17" i="91"/>
  <c r="X17" i="91"/>
  <c r="Y17" i="91"/>
  <c r="Z17" i="91"/>
  <c r="Q18" i="91"/>
  <c r="R18" i="91"/>
  <c r="S18" i="91"/>
  <c r="T18" i="91"/>
  <c r="U18" i="91"/>
  <c r="V18" i="91"/>
  <c r="W18" i="91"/>
  <c r="X18" i="91"/>
  <c r="Y18" i="91"/>
  <c r="Z18" i="91"/>
  <c r="Q19" i="91"/>
  <c r="R19" i="91"/>
  <c r="S19" i="91"/>
  <c r="T19" i="91"/>
  <c r="U19" i="91"/>
  <c r="V19" i="91"/>
  <c r="W19" i="91"/>
  <c r="X19" i="91"/>
  <c r="Y19" i="91"/>
  <c r="Z19" i="91"/>
  <c r="Q20" i="91"/>
  <c r="R20" i="91"/>
  <c r="S20" i="91"/>
  <c r="T20" i="91"/>
  <c r="U20" i="91"/>
  <c r="V20" i="91"/>
  <c r="W20" i="91"/>
  <c r="X20" i="91"/>
  <c r="Y20" i="91"/>
  <c r="Z20" i="91"/>
  <c r="Q21" i="91"/>
  <c r="R21" i="91"/>
  <c r="S21" i="91"/>
  <c r="T21" i="91"/>
  <c r="U21" i="91"/>
  <c r="V21" i="91"/>
  <c r="W21" i="91"/>
  <c r="X21" i="91"/>
  <c r="Y21" i="91"/>
  <c r="Z21" i="91"/>
  <c r="Q22" i="91"/>
  <c r="R22" i="91"/>
  <c r="S22" i="91"/>
  <c r="T22" i="91"/>
  <c r="U22" i="91"/>
  <c r="V22" i="91"/>
  <c r="W22" i="91"/>
  <c r="X22" i="91"/>
  <c r="Y22" i="91"/>
  <c r="Z22" i="91"/>
  <c r="Q23" i="91"/>
  <c r="R23" i="91"/>
  <c r="S23" i="91"/>
  <c r="T23" i="91"/>
  <c r="U23" i="91"/>
  <c r="V23" i="91"/>
  <c r="W23" i="91"/>
  <c r="X23" i="91"/>
  <c r="Y23" i="91"/>
  <c r="Z23" i="91"/>
  <c r="Q24" i="91"/>
  <c r="R24" i="91"/>
  <c r="S24" i="91"/>
  <c r="T24" i="91"/>
  <c r="U24" i="91"/>
  <c r="V24" i="91"/>
  <c r="W24" i="91"/>
  <c r="X24" i="91"/>
  <c r="Y24" i="91"/>
  <c r="Z24" i="91"/>
  <c r="Q25" i="91"/>
  <c r="R25" i="91"/>
  <c r="S25" i="91"/>
  <c r="T25" i="91"/>
  <c r="U25" i="91"/>
  <c r="V25" i="91"/>
  <c r="W25" i="91"/>
  <c r="X25" i="91"/>
  <c r="Y25" i="91"/>
  <c r="Z25" i="91"/>
  <c r="Q26" i="91"/>
  <c r="S26" i="91"/>
  <c r="T26" i="91"/>
  <c r="U26" i="91"/>
  <c r="V26" i="91"/>
  <c r="W26" i="91"/>
  <c r="X26" i="91"/>
  <c r="Y26" i="91"/>
  <c r="Z26" i="91"/>
  <c r="Q27" i="91"/>
  <c r="R27" i="91"/>
  <c r="S27" i="91"/>
  <c r="T27" i="91"/>
  <c r="U27" i="91"/>
  <c r="V27" i="91"/>
  <c r="W27" i="91"/>
  <c r="X27" i="91"/>
  <c r="Y27" i="91"/>
  <c r="Z27" i="91"/>
  <c r="Q28" i="91"/>
  <c r="R28" i="91"/>
  <c r="S28" i="91"/>
  <c r="T28" i="91"/>
  <c r="U28" i="91"/>
  <c r="V28" i="91"/>
  <c r="W28" i="91"/>
  <c r="X28" i="91"/>
  <c r="Y28" i="91"/>
  <c r="Z28" i="91"/>
  <c r="Q29" i="91"/>
  <c r="R29" i="91"/>
  <c r="S29" i="91"/>
  <c r="T29" i="91"/>
  <c r="U29" i="91"/>
  <c r="V29" i="91"/>
  <c r="W29" i="91"/>
  <c r="X29" i="91"/>
  <c r="Y29" i="91"/>
  <c r="Z29" i="91"/>
  <c r="Q30" i="91"/>
  <c r="R30" i="91"/>
  <c r="S30" i="91"/>
  <c r="T30" i="91"/>
  <c r="U30" i="91"/>
  <c r="V30" i="91"/>
  <c r="W30" i="91"/>
  <c r="X30" i="91"/>
  <c r="Y30" i="91"/>
  <c r="Z30" i="91"/>
  <c r="Q31" i="91"/>
  <c r="R31" i="91"/>
  <c r="S31" i="91"/>
  <c r="T31" i="91"/>
  <c r="U31" i="91"/>
  <c r="V31" i="91"/>
  <c r="W31" i="91"/>
  <c r="X31" i="91"/>
  <c r="Y31" i="91"/>
  <c r="Z31" i="91"/>
  <c r="Q32" i="91"/>
  <c r="R32" i="91"/>
  <c r="S32" i="91"/>
  <c r="T32" i="91"/>
  <c r="U32" i="91"/>
  <c r="V32" i="91"/>
  <c r="W32" i="91"/>
  <c r="X32" i="91"/>
  <c r="Y32" i="91"/>
  <c r="Z32" i="91"/>
  <c r="Q33" i="91"/>
  <c r="R33" i="91"/>
  <c r="S33" i="91"/>
  <c r="T33" i="91"/>
  <c r="U33" i="91"/>
  <c r="V33" i="91"/>
  <c r="W33" i="91"/>
  <c r="X33" i="91"/>
  <c r="Y33" i="91"/>
  <c r="Z33" i="91"/>
  <c r="Q34" i="91"/>
  <c r="R34" i="91"/>
  <c r="S34" i="91"/>
  <c r="T34" i="91"/>
  <c r="U34" i="91"/>
  <c r="V34" i="91"/>
  <c r="W34" i="91"/>
  <c r="X34" i="91"/>
  <c r="Y34" i="91"/>
  <c r="Z34" i="91"/>
  <c r="Q35" i="91"/>
  <c r="R35" i="91"/>
  <c r="S35" i="91"/>
  <c r="T35" i="91"/>
  <c r="U35" i="91"/>
  <c r="V35" i="91"/>
  <c r="W35" i="91"/>
  <c r="X35" i="91"/>
  <c r="Y35" i="91"/>
  <c r="Z35" i="91"/>
  <c r="Q36" i="91"/>
  <c r="R36" i="91"/>
  <c r="S36" i="91"/>
  <c r="T36" i="91"/>
  <c r="U36" i="91"/>
  <c r="V36" i="91"/>
  <c r="W36" i="91"/>
  <c r="X36" i="91"/>
  <c r="Y36" i="91"/>
  <c r="Z36" i="91"/>
  <c r="Q37" i="91"/>
  <c r="R37" i="91"/>
  <c r="S37" i="91"/>
  <c r="T37" i="91"/>
  <c r="U37" i="91"/>
  <c r="V37" i="91"/>
  <c r="W37" i="91"/>
  <c r="X37" i="91"/>
  <c r="Y37" i="91"/>
  <c r="Z37" i="91"/>
  <c r="Q38" i="91"/>
  <c r="R38" i="91"/>
  <c r="S38" i="91"/>
  <c r="T38" i="91"/>
  <c r="U38" i="91"/>
  <c r="V38" i="91"/>
  <c r="W38" i="91"/>
  <c r="X38" i="91"/>
  <c r="Y38" i="91"/>
  <c r="Z38" i="91"/>
  <c r="Q39" i="91"/>
  <c r="R39" i="91"/>
  <c r="S39" i="91"/>
  <c r="T39" i="91"/>
  <c r="U39" i="91"/>
  <c r="V39" i="91"/>
  <c r="W39" i="91"/>
  <c r="X39" i="91"/>
  <c r="Y39" i="91"/>
  <c r="Z39" i="91"/>
  <c r="Q40" i="91"/>
  <c r="R40" i="91"/>
  <c r="S40" i="91"/>
  <c r="T40" i="91"/>
  <c r="U40" i="91"/>
  <c r="V40" i="91"/>
  <c r="W40" i="91"/>
  <c r="X40" i="91"/>
  <c r="Y40" i="91"/>
  <c r="Z40" i="91"/>
  <c r="Q41" i="91"/>
  <c r="R41" i="91"/>
  <c r="S41" i="91"/>
  <c r="T41" i="91"/>
  <c r="U41" i="91"/>
  <c r="V41" i="91"/>
  <c r="W41" i="91"/>
  <c r="X41" i="91"/>
  <c r="Y41" i="91"/>
  <c r="Z41" i="91"/>
  <c r="Q42" i="91"/>
  <c r="R42" i="91"/>
  <c r="S42" i="91"/>
  <c r="T42" i="91"/>
  <c r="U42" i="91"/>
  <c r="V42" i="91"/>
  <c r="W42" i="91"/>
  <c r="X42" i="91"/>
  <c r="Y42" i="91"/>
  <c r="Z42" i="91"/>
  <c r="Q43" i="91"/>
  <c r="R43" i="91"/>
  <c r="S43" i="91"/>
  <c r="T43" i="91"/>
  <c r="U43" i="91"/>
  <c r="V43" i="91"/>
  <c r="W43" i="91"/>
  <c r="X43" i="91"/>
  <c r="Y43" i="91"/>
  <c r="Z43" i="91"/>
  <c r="Q44" i="91"/>
  <c r="R44" i="91"/>
  <c r="S44" i="91"/>
  <c r="T44" i="91"/>
  <c r="U44" i="91"/>
  <c r="V44" i="91"/>
  <c r="W44" i="91"/>
  <c r="X44" i="91"/>
  <c r="Y44" i="91"/>
  <c r="Z44" i="91"/>
  <c r="Q45" i="91"/>
  <c r="R45" i="91"/>
  <c r="S45" i="91"/>
  <c r="T45" i="91"/>
  <c r="U45" i="91"/>
  <c r="V45" i="91"/>
  <c r="W45" i="91"/>
  <c r="X45" i="91"/>
  <c r="Y45" i="91"/>
  <c r="Z45" i="91"/>
  <c r="Q46" i="91"/>
  <c r="R46" i="91"/>
  <c r="S46" i="91"/>
  <c r="T46" i="91"/>
  <c r="U46" i="91"/>
  <c r="V46" i="91"/>
  <c r="W46" i="91"/>
  <c r="X46" i="91"/>
  <c r="Y46" i="91"/>
  <c r="Z46" i="91"/>
  <c r="Q47" i="91"/>
  <c r="R47" i="91"/>
  <c r="S47" i="91"/>
  <c r="T47" i="91"/>
  <c r="U47" i="91"/>
  <c r="V47" i="91"/>
  <c r="W47" i="91"/>
  <c r="X47" i="91"/>
  <c r="Y47" i="91"/>
  <c r="Z47" i="91"/>
  <c r="Q48" i="91"/>
  <c r="R48" i="91"/>
  <c r="S48" i="91"/>
  <c r="T48" i="91"/>
  <c r="U48" i="91"/>
  <c r="V48" i="91"/>
  <c r="W48" i="91"/>
  <c r="X48" i="91"/>
  <c r="Y48" i="91"/>
  <c r="Z48" i="91"/>
  <c r="Q49" i="91"/>
  <c r="R49" i="91"/>
  <c r="S49" i="91"/>
  <c r="T49" i="91"/>
  <c r="U49" i="91"/>
  <c r="V49" i="91"/>
  <c r="W49" i="91"/>
  <c r="X49" i="91"/>
  <c r="Y49" i="91"/>
  <c r="Z49" i="91"/>
  <c r="Q50" i="91"/>
  <c r="R50" i="91"/>
  <c r="S50" i="91"/>
  <c r="T50" i="91"/>
  <c r="U50" i="91"/>
  <c r="V50" i="91"/>
  <c r="W50" i="91"/>
  <c r="X50" i="91"/>
  <c r="Y50" i="91"/>
  <c r="Z50" i="91"/>
  <c r="Q51" i="91"/>
  <c r="R51" i="91"/>
  <c r="S51" i="91"/>
  <c r="T51" i="91"/>
  <c r="U51" i="91"/>
  <c r="V51" i="91"/>
  <c r="W51" i="91"/>
  <c r="X51" i="91"/>
  <c r="Y51" i="91"/>
  <c r="Z51" i="91"/>
  <c r="Q52" i="91"/>
  <c r="R52" i="91"/>
  <c r="S52" i="91"/>
  <c r="T52" i="91"/>
  <c r="U52" i="91"/>
  <c r="V52" i="91"/>
  <c r="W52" i="91"/>
  <c r="X52" i="91"/>
  <c r="Y52" i="91"/>
  <c r="Z52" i="91"/>
  <c r="Q53" i="91"/>
  <c r="R53" i="91"/>
  <c r="S53" i="91"/>
  <c r="T53" i="91"/>
  <c r="U53" i="91"/>
  <c r="V53" i="91"/>
  <c r="W53" i="91"/>
  <c r="X53" i="91"/>
  <c r="Y53" i="91"/>
  <c r="Z53" i="91"/>
  <c r="Q54" i="91"/>
  <c r="R54" i="91"/>
  <c r="S54" i="91"/>
  <c r="T54" i="91"/>
  <c r="U54" i="91"/>
  <c r="V54" i="91"/>
  <c r="W54" i="91"/>
  <c r="X54" i="91"/>
  <c r="Y54" i="91"/>
  <c r="Z54" i="91"/>
  <c r="Q55" i="91"/>
  <c r="R55" i="91"/>
  <c r="S55" i="91"/>
  <c r="T55" i="91"/>
  <c r="U55" i="91"/>
  <c r="V55" i="91"/>
  <c r="W55" i="91"/>
  <c r="X55" i="91"/>
  <c r="Y55" i="91"/>
  <c r="Z55" i="91"/>
  <c r="Q56" i="91"/>
  <c r="R56" i="91"/>
  <c r="S56" i="91"/>
  <c r="T56" i="91"/>
  <c r="U56" i="91"/>
  <c r="V56" i="91"/>
  <c r="W56" i="91"/>
  <c r="X56" i="91"/>
  <c r="Y56" i="91"/>
  <c r="Z56" i="91"/>
  <c r="Q57" i="91"/>
  <c r="R57" i="91"/>
  <c r="S57" i="91"/>
  <c r="T57" i="91"/>
  <c r="U57" i="91"/>
  <c r="V57" i="91"/>
  <c r="W57" i="91"/>
  <c r="X57" i="91"/>
  <c r="Y57" i="91"/>
  <c r="Z57" i="91"/>
  <c r="Q58" i="91"/>
  <c r="R58" i="91"/>
  <c r="S58" i="91"/>
  <c r="T58" i="91"/>
  <c r="U58" i="91"/>
  <c r="V58" i="91"/>
  <c r="W58" i="91"/>
  <c r="X58" i="91"/>
  <c r="Y58" i="91"/>
  <c r="Z58" i="91"/>
  <c r="Q59" i="91"/>
  <c r="R59" i="91"/>
  <c r="S59" i="91"/>
  <c r="T59" i="91"/>
  <c r="U59" i="91"/>
  <c r="V59" i="91"/>
  <c r="W59" i="91"/>
  <c r="X59" i="91"/>
  <c r="Y59" i="91"/>
  <c r="Z59" i="91"/>
  <c r="Q60" i="91"/>
  <c r="R60" i="91"/>
  <c r="S60" i="91"/>
  <c r="T60" i="91"/>
  <c r="U60" i="91"/>
  <c r="V60" i="91"/>
  <c r="W60" i="91"/>
  <c r="X60" i="91"/>
  <c r="Y60" i="91"/>
  <c r="Z60" i="91"/>
  <c r="Q61" i="91"/>
  <c r="R61" i="91"/>
  <c r="S61" i="91"/>
  <c r="T61" i="91"/>
  <c r="U61" i="91"/>
  <c r="V61" i="91"/>
  <c r="W61" i="91"/>
  <c r="X61" i="91"/>
  <c r="Y61" i="91"/>
  <c r="Z61" i="91"/>
  <c r="Q62" i="91"/>
  <c r="R62" i="91"/>
  <c r="S62" i="91"/>
  <c r="T62" i="91"/>
  <c r="U62" i="91"/>
  <c r="V62" i="91"/>
  <c r="W62" i="91"/>
  <c r="X62" i="91"/>
  <c r="Y62" i="91"/>
  <c r="Z62" i="91"/>
  <c r="Q63" i="91"/>
  <c r="R63" i="91"/>
  <c r="S63" i="91"/>
  <c r="T63" i="91"/>
  <c r="U63" i="91"/>
  <c r="V63" i="91"/>
  <c r="W63" i="91"/>
  <c r="X63" i="91"/>
  <c r="Y63" i="91"/>
  <c r="Z63" i="91"/>
  <c r="Q64" i="91"/>
  <c r="R64" i="91"/>
  <c r="S64" i="91"/>
  <c r="T64" i="91"/>
  <c r="U64" i="91"/>
  <c r="V64" i="91"/>
  <c r="W64" i="91"/>
  <c r="X64" i="91"/>
  <c r="Y64" i="91"/>
  <c r="Z64" i="91"/>
  <c r="Q65" i="91"/>
  <c r="R65" i="91"/>
  <c r="S65" i="91"/>
  <c r="T65" i="91"/>
  <c r="U65" i="91"/>
  <c r="V65" i="91"/>
  <c r="W65" i="91"/>
  <c r="X65" i="91"/>
  <c r="Y65" i="91"/>
  <c r="Z65" i="91"/>
  <c r="Q66" i="91"/>
  <c r="R66" i="91"/>
  <c r="S66" i="91"/>
  <c r="T66" i="91"/>
  <c r="U66" i="91"/>
  <c r="V66" i="91"/>
  <c r="W66" i="91"/>
  <c r="X66" i="91"/>
  <c r="Y66" i="91"/>
  <c r="Z66" i="91"/>
  <c r="Q67" i="91"/>
  <c r="R67" i="91"/>
  <c r="S67" i="91"/>
  <c r="T67" i="91"/>
  <c r="U67" i="91"/>
  <c r="V67" i="91"/>
  <c r="W67" i="91"/>
  <c r="X67" i="91"/>
  <c r="Y67" i="91"/>
  <c r="Z67" i="91"/>
  <c r="Q68" i="91"/>
  <c r="R68" i="91"/>
  <c r="S68" i="91"/>
  <c r="T68" i="91"/>
  <c r="U68" i="91"/>
  <c r="V68" i="91"/>
  <c r="W68" i="91"/>
  <c r="X68" i="91"/>
  <c r="Y68" i="91"/>
  <c r="Z68" i="91"/>
  <c r="Q69" i="91"/>
  <c r="R69" i="91"/>
  <c r="S69" i="91"/>
  <c r="T69" i="91"/>
  <c r="U69" i="91"/>
  <c r="V69" i="91"/>
  <c r="W69" i="91"/>
  <c r="X69" i="91"/>
  <c r="Y69" i="91"/>
  <c r="Z69" i="91"/>
  <c r="Q70" i="91"/>
  <c r="R70" i="91"/>
  <c r="S70" i="91"/>
  <c r="T70" i="91"/>
  <c r="U70" i="91"/>
  <c r="V70" i="91"/>
  <c r="W70" i="91"/>
  <c r="X70" i="91"/>
  <c r="Y70" i="91"/>
  <c r="Z70" i="91"/>
  <c r="Q71" i="91"/>
  <c r="R71" i="91"/>
  <c r="S71" i="91"/>
  <c r="T71" i="91"/>
  <c r="U71" i="91"/>
  <c r="V71" i="91"/>
  <c r="W71" i="91"/>
  <c r="X71" i="91"/>
  <c r="Y71" i="91"/>
  <c r="Z71" i="91"/>
  <c r="Q72" i="91"/>
  <c r="R72" i="91"/>
  <c r="S72" i="91"/>
  <c r="T72" i="91"/>
  <c r="U72" i="91"/>
  <c r="V72" i="91"/>
  <c r="W72" i="91"/>
  <c r="X72" i="91"/>
  <c r="Y72" i="91"/>
  <c r="Z72" i="91"/>
  <c r="Q73" i="91"/>
  <c r="R73" i="91"/>
  <c r="S73" i="91"/>
  <c r="T73" i="91"/>
  <c r="U73" i="91"/>
  <c r="V73" i="91"/>
  <c r="W73" i="91"/>
  <c r="X73" i="91"/>
  <c r="Y73" i="91"/>
  <c r="Z73" i="91"/>
  <c r="Q74" i="91"/>
  <c r="R74" i="91"/>
  <c r="S74" i="91"/>
  <c r="T74" i="91"/>
  <c r="U74" i="91"/>
  <c r="V74" i="91"/>
  <c r="W74" i="91"/>
  <c r="X74" i="91"/>
  <c r="Y74" i="91"/>
  <c r="Z74" i="91"/>
  <c r="Q75" i="91"/>
  <c r="R75" i="91"/>
  <c r="S75" i="91"/>
  <c r="T75" i="91"/>
  <c r="U75" i="91"/>
  <c r="V75" i="91"/>
  <c r="W75" i="91"/>
  <c r="X75" i="91"/>
  <c r="Y75" i="91"/>
  <c r="Z75" i="91"/>
  <c r="Q76" i="91"/>
  <c r="R76" i="91"/>
  <c r="S76" i="91"/>
  <c r="T76" i="91"/>
  <c r="U76" i="91"/>
  <c r="V76" i="91"/>
  <c r="W76" i="91"/>
  <c r="X76" i="91"/>
  <c r="Y76" i="91"/>
  <c r="Z76" i="91"/>
  <c r="Q77" i="91"/>
  <c r="R77" i="91"/>
  <c r="S77" i="91"/>
  <c r="T77" i="91"/>
  <c r="U77" i="91"/>
  <c r="V77" i="91"/>
  <c r="W77" i="91"/>
  <c r="X77" i="91"/>
  <c r="Y77" i="91"/>
  <c r="Z77" i="91"/>
  <c r="Q78" i="91"/>
  <c r="R78" i="91"/>
  <c r="S78" i="91"/>
  <c r="T78" i="91"/>
  <c r="U78" i="91"/>
  <c r="V78" i="91"/>
  <c r="W78" i="91"/>
  <c r="X78" i="91"/>
  <c r="Y78" i="91"/>
  <c r="Z78" i="91"/>
  <c r="Q79" i="91"/>
  <c r="R79" i="91"/>
  <c r="S79" i="91"/>
  <c r="T79" i="91"/>
  <c r="U79" i="91"/>
  <c r="V79" i="91"/>
  <c r="W79" i="91"/>
  <c r="X79" i="91"/>
  <c r="Y79" i="91"/>
  <c r="Z79" i="91"/>
  <c r="Q80" i="91"/>
  <c r="R80" i="91"/>
  <c r="S80" i="91"/>
  <c r="T80" i="91"/>
  <c r="U80" i="91"/>
  <c r="V80" i="91"/>
  <c r="W80" i="91"/>
  <c r="X80" i="91"/>
  <c r="Y80" i="91"/>
  <c r="Z80" i="91"/>
  <c r="Q81" i="91"/>
  <c r="R81" i="91"/>
  <c r="S81" i="91"/>
  <c r="T81" i="91"/>
  <c r="U81" i="91"/>
  <c r="V81" i="91"/>
  <c r="W81" i="91"/>
  <c r="X81" i="91"/>
  <c r="Y81" i="91"/>
  <c r="Z81" i="91"/>
  <c r="Q82" i="91"/>
  <c r="R82" i="91"/>
  <c r="S82" i="91"/>
  <c r="T82" i="91"/>
  <c r="U82" i="91"/>
  <c r="V82" i="91"/>
  <c r="W82" i="91"/>
  <c r="X82" i="91"/>
  <c r="Y82" i="91"/>
  <c r="Z82" i="91"/>
  <c r="Q83" i="91"/>
  <c r="R83" i="91"/>
  <c r="S83" i="91"/>
  <c r="T83" i="91"/>
  <c r="U83" i="91"/>
  <c r="V83" i="91"/>
  <c r="W83" i="91"/>
  <c r="X83" i="91"/>
  <c r="Y83" i="91"/>
  <c r="Z83" i="91"/>
  <c r="Q84" i="91"/>
  <c r="R84" i="91"/>
  <c r="S84" i="91"/>
  <c r="T84" i="91"/>
  <c r="U84" i="91"/>
  <c r="V84" i="91"/>
  <c r="W84" i="91"/>
  <c r="X84" i="91"/>
  <c r="Y84" i="91"/>
  <c r="Z84" i="91"/>
  <c r="Q85" i="91"/>
  <c r="R85" i="91"/>
  <c r="S85" i="91"/>
  <c r="T85" i="91"/>
  <c r="U85" i="91"/>
  <c r="V85" i="91"/>
  <c r="W85" i="91"/>
  <c r="X85" i="91"/>
  <c r="Y85" i="91"/>
  <c r="Z85" i="91"/>
  <c r="Q86" i="91"/>
  <c r="R86" i="91"/>
  <c r="S86" i="91"/>
  <c r="T86" i="91"/>
  <c r="U86" i="91"/>
  <c r="V86" i="91"/>
  <c r="W86" i="91"/>
  <c r="X86" i="91"/>
  <c r="Y86" i="91"/>
  <c r="Z86" i="91"/>
  <c r="Q87" i="91"/>
  <c r="R87" i="91"/>
  <c r="S87" i="91"/>
  <c r="T87" i="91"/>
  <c r="U87" i="91"/>
  <c r="V87" i="91"/>
  <c r="W87" i="91"/>
  <c r="X87" i="91"/>
  <c r="Y87" i="91"/>
  <c r="Z87" i="91"/>
  <c r="Q88" i="91"/>
  <c r="R88" i="91"/>
  <c r="S88" i="91"/>
  <c r="T88" i="91"/>
  <c r="U88" i="91"/>
  <c r="V88" i="91"/>
  <c r="W88" i="91"/>
  <c r="X88" i="91"/>
  <c r="Y88" i="91"/>
  <c r="Z88" i="91"/>
  <c r="Q89" i="91"/>
  <c r="R89" i="91"/>
  <c r="S89" i="91"/>
  <c r="T89" i="91"/>
  <c r="U89" i="91"/>
  <c r="V89" i="91"/>
  <c r="W89" i="91"/>
  <c r="X89" i="91"/>
  <c r="Y89" i="91"/>
  <c r="Z89" i="91"/>
  <c r="Q90" i="91"/>
  <c r="R90" i="91"/>
  <c r="S90" i="91"/>
  <c r="T90" i="91"/>
  <c r="U90" i="91"/>
  <c r="V90" i="91"/>
  <c r="W90" i="91"/>
  <c r="X90" i="91"/>
  <c r="Y90" i="91"/>
  <c r="Z90" i="91"/>
  <c r="Q91" i="91"/>
  <c r="R91" i="91"/>
  <c r="S91" i="91"/>
  <c r="T91" i="91"/>
  <c r="U91" i="91"/>
  <c r="V91" i="91"/>
  <c r="W91" i="91"/>
  <c r="X91" i="91"/>
  <c r="Y91" i="91"/>
  <c r="Z91" i="91"/>
  <c r="Q92" i="91"/>
  <c r="R92" i="91"/>
  <c r="S92" i="91"/>
  <c r="T92" i="91"/>
  <c r="U92" i="91"/>
  <c r="V92" i="91"/>
  <c r="W92" i="91"/>
  <c r="X92" i="91"/>
  <c r="Y92" i="91"/>
  <c r="Z92" i="91"/>
  <c r="Q93" i="91"/>
  <c r="R93" i="91"/>
  <c r="S93" i="91"/>
  <c r="T93" i="91"/>
  <c r="U93" i="91"/>
  <c r="V93" i="91"/>
  <c r="W93" i="91"/>
  <c r="X93" i="91"/>
  <c r="Y93" i="91"/>
  <c r="Z93" i="91"/>
  <c r="Q94" i="91"/>
  <c r="R94" i="91"/>
  <c r="S94" i="91"/>
  <c r="T94" i="91"/>
  <c r="U94" i="91"/>
  <c r="V94" i="91"/>
  <c r="W94" i="91"/>
  <c r="X94" i="91"/>
  <c r="Y94" i="91"/>
  <c r="Z94" i="91"/>
  <c r="Q95" i="91"/>
  <c r="R95" i="91"/>
  <c r="S95" i="91"/>
  <c r="T95" i="91"/>
  <c r="U95" i="91"/>
  <c r="V95" i="91"/>
  <c r="W95" i="91"/>
  <c r="X95" i="91"/>
  <c r="Y95" i="91"/>
  <c r="Z95" i="91"/>
  <c r="Q96" i="91"/>
  <c r="R96" i="91"/>
  <c r="S96" i="91"/>
  <c r="T96" i="91"/>
  <c r="U96" i="91"/>
  <c r="V96" i="91"/>
  <c r="W96" i="91"/>
  <c r="X96" i="91"/>
  <c r="Y96" i="91"/>
  <c r="Z96" i="91"/>
  <c r="Q97" i="91"/>
  <c r="R97" i="91"/>
  <c r="S97" i="91"/>
  <c r="T97" i="91"/>
  <c r="U97" i="91"/>
  <c r="V97" i="91"/>
  <c r="W97" i="91"/>
  <c r="X97" i="91"/>
  <c r="Y97" i="91"/>
  <c r="Z97" i="91"/>
  <c r="Q98" i="91"/>
  <c r="R98" i="91"/>
  <c r="S98" i="91"/>
  <c r="T98" i="91"/>
  <c r="U98" i="91"/>
  <c r="V98" i="91"/>
  <c r="W98" i="91"/>
  <c r="X98" i="91"/>
  <c r="Y98" i="91"/>
  <c r="Z98" i="91"/>
  <c r="Q99" i="91"/>
  <c r="R99" i="91"/>
  <c r="S99" i="91"/>
  <c r="T99" i="91"/>
  <c r="U99" i="91"/>
  <c r="V99" i="91"/>
  <c r="W99" i="91"/>
  <c r="X99" i="91"/>
  <c r="Y99" i="91"/>
  <c r="Z99" i="91"/>
  <c r="Q100" i="91"/>
  <c r="R100" i="91"/>
  <c r="S100" i="91"/>
  <c r="T100" i="91"/>
  <c r="U100" i="91"/>
  <c r="V100" i="91"/>
  <c r="W100" i="91"/>
  <c r="X100" i="91"/>
  <c r="Y100" i="91"/>
  <c r="Z100" i="91"/>
  <c r="Q101" i="91"/>
  <c r="R101" i="91"/>
  <c r="S101" i="91"/>
  <c r="T101" i="91"/>
  <c r="U101" i="91"/>
  <c r="V101" i="91"/>
  <c r="W101" i="91"/>
  <c r="X101" i="91"/>
  <c r="Y101" i="91"/>
  <c r="Z101" i="91"/>
  <c r="Q102" i="91"/>
  <c r="R102" i="91"/>
  <c r="S102" i="91"/>
  <c r="T102" i="91"/>
  <c r="U102" i="91"/>
  <c r="V102" i="91"/>
  <c r="W102" i="91"/>
  <c r="X102" i="91"/>
  <c r="Y102" i="91"/>
  <c r="Z102" i="91"/>
  <c r="Q103" i="91"/>
  <c r="R103" i="91"/>
  <c r="S103" i="91"/>
  <c r="T103" i="91"/>
  <c r="U103" i="91"/>
  <c r="V103" i="91"/>
  <c r="W103" i="91"/>
  <c r="X103" i="91"/>
  <c r="Y103" i="91"/>
  <c r="Z103" i="91"/>
  <c r="Q104" i="91"/>
  <c r="R104" i="91"/>
  <c r="S104" i="91"/>
  <c r="T104" i="91"/>
  <c r="U104" i="91"/>
  <c r="V104" i="91"/>
  <c r="W104" i="91"/>
  <c r="X104" i="91"/>
  <c r="Y104" i="91"/>
  <c r="Z104" i="91"/>
  <c r="Q105" i="91"/>
  <c r="R105" i="91"/>
  <c r="S105" i="91"/>
  <c r="T105" i="91"/>
  <c r="U105" i="91"/>
  <c r="V105" i="91"/>
  <c r="W105" i="91"/>
  <c r="X105" i="91"/>
  <c r="Y105" i="91"/>
  <c r="Z105" i="91"/>
  <c r="Q106" i="91"/>
  <c r="R106" i="91"/>
  <c r="S106" i="91"/>
  <c r="T106" i="91"/>
  <c r="U106" i="91"/>
  <c r="V106" i="91"/>
  <c r="W106" i="91"/>
  <c r="X106" i="91"/>
  <c r="Y106" i="91"/>
  <c r="Z106" i="91"/>
  <c r="Q107" i="91"/>
  <c r="R107" i="91"/>
  <c r="S107" i="91"/>
  <c r="T107" i="91"/>
  <c r="U107" i="91"/>
  <c r="V107" i="91"/>
  <c r="W107" i="91"/>
  <c r="X107" i="91"/>
  <c r="Y107" i="91"/>
  <c r="Z107" i="91"/>
  <c r="Q108" i="91"/>
  <c r="R108" i="91"/>
  <c r="S108" i="91"/>
  <c r="T108" i="91"/>
  <c r="U108" i="91"/>
  <c r="V108" i="91"/>
  <c r="W108" i="91"/>
  <c r="X108" i="91"/>
  <c r="Y108" i="91"/>
  <c r="Z108" i="91"/>
  <c r="Q109" i="91"/>
  <c r="R109" i="91"/>
  <c r="S109" i="91"/>
  <c r="T109" i="91"/>
  <c r="U109" i="91"/>
  <c r="V109" i="91"/>
  <c r="W109" i="91"/>
  <c r="X109" i="91"/>
  <c r="Y109" i="91"/>
  <c r="Z109" i="91"/>
  <c r="Q110" i="91"/>
  <c r="R110" i="91"/>
  <c r="S110" i="91"/>
  <c r="T110" i="91"/>
  <c r="U110" i="91"/>
  <c r="V110" i="91"/>
  <c r="W110" i="91"/>
  <c r="X110" i="91"/>
  <c r="Y110" i="91"/>
  <c r="Z110" i="91"/>
  <c r="Q111" i="91"/>
  <c r="R111" i="91"/>
  <c r="S111" i="91"/>
  <c r="T111" i="91"/>
  <c r="U111" i="91"/>
  <c r="V111" i="91"/>
  <c r="W111" i="91"/>
  <c r="X111" i="91"/>
  <c r="Y111" i="91"/>
  <c r="Z111" i="91"/>
  <c r="Q112" i="91"/>
  <c r="R112" i="91"/>
  <c r="S112" i="91"/>
  <c r="T112" i="91"/>
  <c r="U112" i="91"/>
  <c r="V112" i="91"/>
  <c r="W112" i="91"/>
  <c r="X112" i="91"/>
  <c r="Y112" i="91"/>
  <c r="Z112" i="91"/>
  <c r="Q113" i="91"/>
  <c r="R113" i="91"/>
  <c r="S113" i="91"/>
  <c r="T113" i="91"/>
  <c r="U113" i="91"/>
  <c r="V113" i="91"/>
  <c r="W113" i="91"/>
  <c r="X113" i="91"/>
  <c r="Y113" i="91"/>
  <c r="Z113" i="91"/>
  <c r="Q114" i="91"/>
  <c r="R114" i="91"/>
  <c r="S114" i="91"/>
  <c r="T114" i="91"/>
  <c r="U114" i="91"/>
  <c r="V114" i="91"/>
  <c r="W114" i="91"/>
  <c r="X114" i="91"/>
  <c r="Y114" i="91"/>
  <c r="Z114" i="91"/>
  <c r="Q115" i="91"/>
  <c r="R115" i="91"/>
  <c r="S115" i="91"/>
  <c r="T115" i="91"/>
  <c r="U115" i="91"/>
  <c r="V115" i="91"/>
  <c r="W115" i="91"/>
  <c r="X115" i="91"/>
  <c r="Y115" i="91"/>
  <c r="Z115" i="91"/>
  <c r="Q116" i="91"/>
  <c r="R116" i="91"/>
  <c r="S116" i="91"/>
  <c r="T116" i="91"/>
  <c r="U116" i="91"/>
  <c r="V116" i="91"/>
  <c r="W116" i="91"/>
  <c r="X116" i="91"/>
  <c r="Y116" i="91"/>
  <c r="Z116" i="91"/>
  <c r="Q117" i="91"/>
  <c r="R117" i="91"/>
  <c r="S117" i="91"/>
  <c r="T117" i="91"/>
  <c r="U117" i="91"/>
  <c r="V117" i="91"/>
  <c r="W117" i="91"/>
  <c r="X117" i="91"/>
  <c r="Y117" i="91"/>
  <c r="Z117" i="91"/>
  <c r="Q118" i="91"/>
  <c r="R118" i="91"/>
  <c r="S118" i="91"/>
  <c r="T118" i="91"/>
  <c r="U118" i="91"/>
  <c r="V118" i="91"/>
  <c r="W118" i="91"/>
  <c r="X118" i="91"/>
  <c r="Y118" i="91"/>
  <c r="Z118" i="91"/>
  <c r="Q119" i="91"/>
  <c r="R119" i="91"/>
  <c r="S119" i="91"/>
  <c r="T119" i="91"/>
  <c r="U119" i="91"/>
  <c r="V119" i="91"/>
  <c r="W119" i="91"/>
  <c r="X119" i="91"/>
  <c r="Y119" i="91"/>
  <c r="Z119" i="91"/>
  <c r="Q120" i="91"/>
  <c r="R120" i="91"/>
  <c r="S120" i="91"/>
  <c r="T120" i="91"/>
  <c r="U120" i="91"/>
  <c r="V120" i="91"/>
  <c r="W120" i="91"/>
  <c r="X120" i="91"/>
  <c r="Y120" i="91"/>
  <c r="Z120" i="91"/>
  <c r="Q121" i="91"/>
  <c r="R121" i="91"/>
  <c r="S121" i="91"/>
  <c r="T121" i="91"/>
  <c r="U121" i="91"/>
  <c r="V121" i="91"/>
  <c r="W121" i="91"/>
  <c r="X121" i="91"/>
  <c r="Y121" i="91"/>
  <c r="Z121" i="91"/>
  <c r="Q122" i="91"/>
  <c r="R122" i="91"/>
  <c r="S122" i="91"/>
  <c r="T122" i="91"/>
  <c r="U122" i="91"/>
  <c r="V122" i="91"/>
  <c r="W122" i="91"/>
  <c r="X122" i="91"/>
  <c r="Y122" i="91"/>
  <c r="Z122" i="91"/>
  <c r="Q123" i="91"/>
  <c r="R123" i="91"/>
  <c r="S123" i="91"/>
  <c r="T123" i="91"/>
  <c r="U123" i="91"/>
  <c r="V123" i="91"/>
  <c r="W123" i="91"/>
  <c r="X123" i="91"/>
  <c r="Y123" i="91"/>
  <c r="Z123" i="91"/>
  <c r="Q124" i="91"/>
  <c r="R124" i="91"/>
  <c r="S124" i="91"/>
  <c r="T124" i="91"/>
  <c r="U124" i="91"/>
  <c r="V124" i="91"/>
  <c r="W124" i="91"/>
  <c r="X124" i="91"/>
  <c r="Y124" i="91"/>
  <c r="Z124" i="91"/>
  <c r="Q125" i="91"/>
  <c r="R125" i="91"/>
  <c r="S125" i="91"/>
  <c r="T125" i="91"/>
  <c r="U125" i="91"/>
  <c r="V125" i="91"/>
  <c r="W125" i="91"/>
  <c r="X125" i="91"/>
  <c r="Y125" i="91"/>
  <c r="Z125" i="91"/>
  <c r="Q126" i="91"/>
  <c r="R126" i="91"/>
  <c r="S126" i="91"/>
  <c r="T126" i="91"/>
  <c r="U126" i="91"/>
  <c r="V126" i="91"/>
  <c r="W126" i="91"/>
  <c r="X126" i="91"/>
  <c r="Y126" i="91"/>
  <c r="Z126" i="91"/>
  <c r="Q127" i="91"/>
  <c r="R127" i="91"/>
  <c r="S127" i="91"/>
  <c r="T127" i="91"/>
  <c r="U127" i="91"/>
  <c r="V127" i="91"/>
  <c r="W127" i="91"/>
  <c r="X127" i="91"/>
  <c r="Y127" i="91"/>
  <c r="Z127" i="91"/>
  <c r="Q128" i="91"/>
  <c r="R128" i="91"/>
  <c r="S128" i="91"/>
  <c r="T128" i="91"/>
  <c r="U128" i="91"/>
  <c r="V128" i="91"/>
  <c r="W128" i="91"/>
  <c r="X128" i="91"/>
  <c r="Y128" i="91"/>
  <c r="Z128" i="91"/>
  <c r="Q129" i="91"/>
  <c r="R129" i="91"/>
  <c r="S129" i="91"/>
  <c r="T129" i="91"/>
  <c r="U129" i="91"/>
  <c r="V129" i="91"/>
  <c r="W129" i="91"/>
  <c r="X129" i="91"/>
  <c r="Y129" i="91"/>
  <c r="Z129" i="91"/>
  <c r="Q130" i="91"/>
  <c r="R130" i="91"/>
  <c r="S130" i="91"/>
  <c r="T130" i="91"/>
  <c r="U130" i="91"/>
  <c r="V130" i="91"/>
  <c r="W130" i="91"/>
  <c r="X130" i="91"/>
  <c r="Y130" i="91"/>
  <c r="Z130" i="91"/>
  <c r="Q131" i="91"/>
  <c r="R131" i="91"/>
  <c r="S131" i="91"/>
  <c r="T131" i="91"/>
  <c r="U131" i="91"/>
  <c r="V131" i="91"/>
  <c r="W131" i="91"/>
  <c r="X131" i="91"/>
  <c r="Y131" i="91"/>
  <c r="Z131" i="91"/>
  <c r="Q132" i="91"/>
  <c r="R132" i="91"/>
  <c r="S132" i="91"/>
  <c r="T132" i="91"/>
  <c r="U132" i="91"/>
  <c r="V132" i="91"/>
  <c r="W132" i="91"/>
  <c r="X132" i="91"/>
  <c r="Y132" i="91"/>
  <c r="Z132" i="91"/>
  <c r="Q133" i="91"/>
  <c r="R133" i="91"/>
  <c r="S133" i="91"/>
  <c r="T133" i="91"/>
  <c r="U133" i="91"/>
  <c r="V133" i="91"/>
  <c r="W133" i="91"/>
  <c r="X133" i="91"/>
  <c r="Y133" i="91"/>
  <c r="Z133" i="91"/>
  <c r="Q134" i="91"/>
  <c r="R134" i="91"/>
  <c r="S134" i="91"/>
  <c r="T134" i="91"/>
  <c r="U134" i="91"/>
  <c r="V134" i="91"/>
  <c r="W134" i="91"/>
  <c r="X134" i="91"/>
  <c r="Y134" i="91"/>
  <c r="Z134" i="91"/>
  <c r="Q135" i="91"/>
  <c r="R135" i="91"/>
  <c r="S135" i="91"/>
  <c r="T135" i="91"/>
  <c r="U135" i="91"/>
  <c r="V135" i="91"/>
  <c r="W135" i="91"/>
  <c r="X135" i="91"/>
  <c r="Y135" i="91"/>
  <c r="Z135" i="91"/>
  <c r="Q136" i="91"/>
  <c r="R136" i="91"/>
  <c r="S136" i="91"/>
  <c r="T136" i="91"/>
  <c r="U136" i="91"/>
  <c r="V136" i="91"/>
  <c r="W136" i="91"/>
  <c r="X136" i="91"/>
  <c r="Y136" i="91"/>
  <c r="Z136" i="91"/>
  <c r="Q137" i="91"/>
  <c r="R137" i="91"/>
  <c r="S137" i="91"/>
  <c r="T137" i="91"/>
  <c r="U137" i="91"/>
  <c r="V137" i="91"/>
  <c r="W137" i="91"/>
  <c r="X137" i="91"/>
  <c r="Y137" i="91"/>
  <c r="Z137" i="91"/>
  <c r="Q138" i="91"/>
  <c r="R138" i="91"/>
  <c r="S138" i="91"/>
  <c r="T138" i="91"/>
  <c r="U138" i="91"/>
  <c r="V138" i="91"/>
  <c r="W138" i="91"/>
  <c r="X138" i="91"/>
  <c r="Y138" i="91"/>
  <c r="Z138" i="91"/>
  <c r="Q139" i="91"/>
  <c r="R139" i="91"/>
  <c r="S139" i="91"/>
  <c r="T139" i="91"/>
  <c r="U139" i="91"/>
  <c r="V139" i="91"/>
  <c r="W139" i="91"/>
  <c r="X139" i="91"/>
  <c r="Y139" i="91"/>
  <c r="Z139" i="91"/>
  <c r="Q140" i="91"/>
  <c r="R140" i="91"/>
  <c r="S140" i="91"/>
  <c r="T140" i="91"/>
  <c r="U140" i="91"/>
  <c r="V140" i="91"/>
  <c r="W140" i="91"/>
  <c r="X140" i="91"/>
  <c r="Y140" i="91"/>
  <c r="Z140" i="91"/>
  <c r="Q141" i="91"/>
  <c r="R141" i="91"/>
  <c r="S141" i="91"/>
  <c r="T141" i="91"/>
  <c r="U141" i="91"/>
  <c r="V141" i="91"/>
  <c r="W141" i="91"/>
  <c r="X141" i="91"/>
  <c r="Y141" i="91"/>
  <c r="Z141" i="91"/>
  <c r="Q142" i="91"/>
  <c r="R142" i="91"/>
  <c r="S142" i="91"/>
  <c r="T142" i="91"/>
  <c r="U142" i="91"/>
  <c r="V142" i="91"/>
  <c r="W142" i="91"/>
  <c r="X142" i="91"/>
  <c r="Y142" i="91"/>
  <c r="Z142" i="91"/>
  <c r="Q143" i="91"/>
  <c r="R143" i="91"/>
  <c r="S143" i="91"/>
  <c r="T143" i="91"/>
  <c r="U143" i="91"/>
  <c r="V143" i="91"/>
  <c r="W143" i="91"/>
  <c r="X143" i="91"/>
  <c r="Y143" i="91"/>
  <c r="Z143" i="91"/>
  <c r="Q144" i="91"/>
  <c r="R144" i="91"/>
  <c r="S144" i="91"/>
  <c r="T144" i="91"/>
  <c r="U144" i="91"/>
  <c r="V144" i="91"/>
  <c r="W144" i="91"/>
  <c r="X144" i="91"/>
  <c r="Y144" i="91"/>
  <c r="Z144" i="91"/>
  <c r="Q145" i="91"/>
  <c r="R145" i="91"/>
  <c r="S145" i="91"/>
  <c r="T145" i="91"/>
  <c r="U145" i="91"/>
  <c r="V145" i="91"/>
  <c r="W145" i="91"/>
  <c r="X145" i="91"/>
  <c r="Y145" i="91"/>
  <c r="Z145" i="91"/>
  <c r="Q146" i="91"/>
  <c r="R146" i="91"/>
  <c r="S146" i="91"/>
  <c r="T146" i="91"/>
  <c r="U146" i="91"/>
  <c r="V146" i="91"/>
  <c r="W146" i="91"/>
  <c r="X146" i="91"/>
  <c r="Y146" i="91"/>
  <c r="Z146" i="91"/>
  <c r="Q147" i="91"/>
  <c r="R147" i="91"/>
  <c r="S147" i="91"/>
  <c r="T147" i="91"/>
  <c r="U147" i="91"/>
  <c r="V147" i="91"/>
  <c r="W147" i="91"/>
  <c r="X147" i="91"/>
  <c r="Y147" i="91"/>
  <c r="Z147" i="91"/>
  <c r="Q148" i="91"/>
  <c r="R148" i="91"/>
  <c r="S148" i="91"/>
  <c r="T148" i="91"/>
  <c r="U148" i="91"/>
  <c r="V148" i="91"/>
  <c r="W148" i="91"/>
  <c r="X148" i="91"/>
  <c r="Y148" i="91"/>
  <c r="Z148" i="91"/>
  <c r="Q149" i="91"/>
  <c r="R149" i="91"/>
  <c r="S149" i="91"/>
  <c r="T149" i="91"/>
  <c r="U149" i="91"/>
  <c r="V149" i="91"/>
  <c r="W149" i="91"/>
  <c r="X149" i="91"/>
  <c r="Y149" i="91"/>
  <c r="Z149" i="91"/>
  <c r="Q150" i="91"/>
  <c r="R150" i="91"/>
  <c r="S150" i="91"/>
  <c r="T150" i="91"/>
  <c r="U150" i="91"/>
  <c r="V150" i="91"/>
  <c r="W150" i="91"/>
  <c r="X150" i="91"/>
  <c r="Y150" i="91"/>
  <c r="Z150" i="91"/>
  <c r="Q151" i="91"/>
  <c r="R151" i="91"/>
  <c r="S151" i="91"/>
  <c r="T151" i="91"/>
  <c r="U151" i="91"/>
  <c r="V151" i="91"/>
  <c r="W151" i="91"/>
  <c r="X151" i="91"/>
  <c r="Y151" i="91"/>
  <c r="Z151" i="91"/>
  <c r="Q152" i="91"/>
  <c r="R152" i="91"/>
  <c r="S152" i="91"/>
  <c r="T152" i="91"/>
  <c r="U152" i="91"/>
  <c r="V152" i="91"/>
  <c r="W152" i="91"/>
  <c r="X152" i="91"/>
  <c r="Y152" i="91"/>
  <c r="Z152" i="91"/>
  <c r="Q153" i="91"/>
  <c r="R153" i="91"/>
  <c r="S153" i="91"/>
  <c r="T153" i="91"/>
  <c r="U153" i="91"/>
  <c r="V153" i="91"/>
  <c r="W153" i="91"/>
  <c r="X153" i="91"/>
  <c r="Y153" i="91"/>
  <c r="Z153" i="91"/>
  <c r="Q154" i="91"/>
  <c r="R154" i="91"/>
  <c r="S154" i="91"/>
  <c r="T154" i="91"/>
  <c r="U154" i="91"/>
  <c r="V154" i="91"/>
  <c r="W154" i="91"/>
  <c r="X154" i="91"/>
  <c r="Y154" i="91"/>
  <c r="Z154" i="91"/>
  <c r="Q155" i="91"/>
  <c r="R155" i="91"/>
  <c r="S155" i="91"/>
  <c r="T155" i="91"/>
  <c r="U155" i="91"/>
  <c r="V155" i="91"/>
  <c r="W155" i="91"/>
  <c r="X155" i="91"/>
  <c r="Y155" i="91"/>
  <c r="Z155" i="91"/>
  <c r="Q156" i="91"/>
  <c r="R156" i="91"/>
  <c r="S156" i="91"/>
  <c r="T156" i="91"/>
  <c r="U156" i="91"/>
  <c r="V156" i="91"/>
  <c r="W156" i="91"/>
  <c r="X156" i="91"/>
  <c r="Y156" i="91"/>
  <c r="Z156" i="91"/>
  <c r="Q157" i="91"/>
  <c r="R157" i="91"/>
  <c r="S157" i="91"/>
  <c r="T157" i="91"/>
  <c r="U157" i="91"/>
  <c r="V157" i="91"/>
  <c r="W157" i="91"/>
  <c r="X157" i="91"/>
  <c r="Y157" i="91"/>
  <c r="Z157" i="91"/>
  <c r="Q158" i="91"/>
  <c r="R158" i="91"/>
  <c r="S158" i="91"/>
  <c r="T158" i="91"/>
  <c r="U158" i="91"/>
  <c r="V158" i="91"/>
  <c r="W158" i="91"/>
  <c r="X158" i="91"/>
  <c r="Y158" i="91"/>
  <c r="Z158" i="91"/>
  <c r="Q159" i="91"/>
  <c r="R159" i="91"/>
  <c r="S159" i="91"/>
  <c r="T159" i="91"/>
  <c r="U159" i="91"/>
  <c r="V159" i="91"/>
  <c r="W159" i="91"/>
  <c r="X159" i="91"/>
  <c r="Y159" i="91"/>
  <c r="Z159" i="91"/>
  <c r="Q160" i="91"/>
  <c r="R160" i="91"/>
  <c r="S160" i="91"/>
  <c r="T160" i="91"/>
  <c r="U160" i="91"/>
  <c r="V160" i="91"/>
  <c r="W160" i="91"/>
  <c r="X160" i="91"/>
  <c r="Y160" i="91"/>
  <c r="Z160" i="91"/>
  <c r="Q161" i="91"/>
  <c r="R161" i="91"/>
  <c r="S161" i="91"/>
  <c r="T161" i="91"/>
  <c r="U161" i="91"/>
  <c r="V161" i="91"/>
  <c r="W161" i="91"/>
  <c r="X161" i="91"/>
  <c r="Y161" i="91"/>
  <c r="Z161" i="91"/>
  <c r="Q162" i="91"/>
  <c r="R162" i="91"/>
  <c r="S162" i="91"/>
  <c r="T162" i="91"/>
  <c r="U162" i="91"/>
  <c r="V162" i="91"/>
  <c r="W162" i="91"/>
  <c r="X162" i="91"/>
  <c r="Y162" i="91"/>
  <c r="Z162" i="91"/>
  <c r="Q163" i="91"/>
  <c r="R163" i="91"/>
  <c r="S163" i="91"/>
  <c r="T163" i="91"/>
  <c r="U163" i="91"/>
  <c r="V163" i="91"/>
  <c r="W163" i="91"/>
  <c r="X163" i="91"/>
  <c r="Y163" i="91"/>
  <c r="Z163" i="91"/>
  <c r="R4" i="91"/>
  <c r="S4" i="91"/>
  <c r="T4" i="91"/>
  <c r="U4" i="91"/>
  <c r="V4" i="91"/>
  <c r="W4" i="91"/>
  <c r="X4" i="91"/>
  <c r="Y4" i="91"/>
  <c r="Z4" i="91"/>
  <c r="Q4" i="91"/>
  <c r="HW27" i="110" l="1"/>
  <c r="AP27" i="110"/>
  <c r="EN26" i="110"/>
  <c r="AF27" i="110"/>
  <c r="V27" i="110"/>
  <c r="BN27" i="110"/>
  <c r="CV26" i="110"/>
  <c r="ED26" i="110" s="1"/>
  <c r="BD27" i="110"/>
  <c r="CL26" i="110"/>
  <c r="DT26" i="110" s="1"/>
  <c r="AY27" i="110"/>
  <c r="CG26" i="110"/>
  <c r="DO26" i="110" s="1"/>
  <c r="BX27" i="110"/>
  <c r="DF27" i="110" s="1"/>
  <c r="Q29" i="110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3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A113" i="18"/>
  <c r="Z113" i="18"/>
  <c r="Y113" i="18"/>
  <c r="X113" i="18"/>
  <c r="W113" i="18"/>
  <c r="T113" i="18"/>
  <c r="S113" i="18"/>
  <c r="R113" i="18"/>
  <c r="Q113" i="18"/>
  <c r="P113" i="18"/>
  <c r="AD112" i="18"/>
  <c r="AA112" i="18"/>
  <c r="Z112" i="18"/>
  <c r="Y112" i="18"/>
  <c r="X112" i="18"/>
  <c r="W112" i="18"/>
  <c r="T112" i="18"/>
  <c r="S112" i="18"/>
  <c r="R112" i="18"/>
  <c r="Q112" i="18"/>
  <c r="P112" i="18"/>
  <c r="AD111" i="18"/>
  <c r="AA111" i="18"/>
  <c r="Z111" i="18"/>
  <c r="Y111" i="18"/>
  <c r="X111" i="18"/>
  <c r="W111" i="18"/>
  <c r="T111" i="18"/>
  <c r="S111" i="18"/>
  <c r="R111" i="18"/>
  <c r="Q111" i="18"/>
  <c r="P111" i="18"/>
  <c r="AD110" i="18"/>
  <c r="AA110" i="18"/>
  <c r="Z110" i="18"/>
  <c r="Y110" i="18"/>
  <c r="X110" i="18"/>
  <c r="W110" i="18"/>
  <c r="T110" i="18"/>
  <c r="S110" i="18"/>
  <c r="R110" i="18"/>
  <c r="Q110" i="18"/>
  <c r="P110" i="18"/>
  <c r="AD109" i="18"/>
  <c r="AA109" i="18"/>
  <c r="Z109" i="18"/>
  <c r="Y109" i="18"/>
  <c r="X109" i="18"/>
  <c r="W109" i="18"/>
  <c r="T109" i="18"/>
  <c r="S109" i="18"/>
  <c r="R109" i="18"/>
  <c r="Q109" i="18"/>
  <c r="P109" i="18"/>
  <c r="AD108" i="18"/>
  <c r="AA108" i="18"/>
  <c r="Z108" i="18"/>
  <c r="Y108" i="18"/>
  <c r="X108" i="18"/>
  <c r="W108" i="18"/>
  <c r="T108" i="18"/>
  <c r="S108" i="18"/>
  <c r="R108" i="18"/>
  <c r="Q108" i="18"/>
  <c r="P108" i="18"/>
  <c r="AD107" i="18"/>
  <c r="AA107" i="18"/>
  <c r="Z107" i="18"/>
  <c r="Y107" i="18"/>
  <c r="X107" i="18"/>
  <c r="W107" i="18"/>
  <c r="T107" i="18"/>
  <c r="S107" i="18"/>
  <c r="R107" i="18"/>
  <c r="Q107" i="18"/>
  <c r="P107" i="18"/>
  <c r="AD106" i="18"/>
  <c r="AA106" i="18"/>
  <c r="Z106" i="18"/>
  <c r="Y106" i="18"/>
  <c r="X106" i="18"/>
  <c r="W106" i="18"/>
  <c r="T106" i="18"/>
  <c r="S106" i="18"/>
  <c r="R106" i="18"/>
  <c r="Q106" i="18"/>
  <c r="P106" i="18"/>
  <c r="AD105" i="18"/>
  <c r="AA105" i="18"/>
  <c r="Z105" i="18"/>
  <c r="Y105" i="18"/>
  <c r="X105" i="18"/>
  <c r="W105" i="18"/>
  <c r="T105" i="18"/>
  <c r="S105" i="18"/>
  <c r="R105" i="18"/>
  <c r="Q105" i="18"/>
  <c r="P105" i="18"/>
  <c r="AD104" i="18"/>
  <c r="AA104" i="18"/>
  <c r="Z104" i="18"/>
  <c r="Y104" i="18"/>
  <c r="X104" i="18"/>
  <c r="W104" i="18"/>
  <c r="T104" i="18"/>
  <c r="S104" i="18"/>
  <c r="R104" i="18"/>
  <c r="Q104" i="18"/>
  <c r="P104" i="18"/>
  <c r="AD103" i="18"/>
  <c r="AA103" i="18"/>
  <c r="Z103" i="18"/>
  <c r="Y103" i="18"/>
  <c r="X103" i="18"/>
  <c r="W103" i="18"/>
  <c r="T103" i="18"/>
  <c r="S103" i="18"/>
  <c r="R103" i="18"/>
  <c r="Q103" i="18"/>
  <c r="P103" i="18"/>
  <c r="AD102" i="18"/>
  <c r="AA102" i="18"/>
  <c r="Z102" i="18"/>
  <c r="Y102" i="18"/>
  <c r="X102" i="18"/>
  <c r="W102" i="18"/>
  <c r="T102" i="18"/>
  <c r="S102" i="18"/>
  <c r="R102" i="18"/>
  <c r="Q102" i="18"/>
  <c r="P102" i="18"/>
  <c r="AD101" i="18"/>
  <c r="AA101" i="18"/>
  <c r="Z101" i="18"/>
  <c r="Y101" i="18"/>
  <c r="X101" i="18"/>
  <c r="W101" i="18"/>
  <c r="T101" i="18"/>
  <c r="S101" i="18"/>
  <c r="R101" i="18"/>
  <c r="Q101" i="18"/>
  <c r="P101" i="18"/>
  <c r="AD100" i="18"/>
  <c r="AA100" i="18"/>
  <c r="Z100" i="18"/>
  <c r="Y100" i="18"/>
  <c r="X100" i="18"/>
  <c r="W100" i="18"/>
  <c r="S100" i="18"/>
  <c r="R100" i="18"/>
  <c r="Q100" i="18"/>
  <c r="P100" i="18"/>
  <c r="AD99" i="18"/>
  <c r="AA99" i="18"/>
  <c r="Z99" i="18"/>
  <c r="Y99" i="18"/>
  <c r="X99" i="18"/>
  <c r="W99" i="18"/>
  <c r="T99" i="18"/>
  <c r="S99" i="18"/>
  <c r="R99" i="18"/>
  <c r="Q99" i="18"/>
  <c r="P99" i="18"/>
  <c r="AD98" i="18"/>
  <c r="AA98" i="18"/>
  <c r="Z98" i="18"/>
  <c r="Y98" i="18"/>
  <c r="X98" i="18"/>
  <c r="W98" i="18"/>
  <c r="T98" i="18"/>
  <c r="S98" i="18"/>
  <c r="R98" i="18"/>
  <c r="Q98" i="18"/>
  <c r="P98" i="18"/>
  <c r="AD97" i="18"/>
  <c r="AA97" i="18"/>
  <c r="Z97" i="18"/>
  <c r="Y97" i="18"/>
  <c r="X97" i="18"/>
  <c r="W97" i="18"/>
  <c r="T97" i="18"/>
  <c r="S97" i="18"/>
  <c r="R97" i="18"/>
  <c r="Q97" i="18"/>
  <c r="P97" i="18"/>
  <c r="AD96" i="18"/>
  <c r="AA96" i="18"/>
  <c r="Z96" i="18"/>
  <c r="Y96" i="18"/>
  <c r="X96" i="18"/>
  <c r="W96" i="18"/>
  <c r="T96" i="18"/>
  <c r="S96" i="18"/>
  <c r="R96" i="18"/>
  <c r="Q96" i="18"/>
  <c r="P96" i="18"/>
  <c r="AD95" i="18"/>
  <c r="AA95" i="18"/>
  <c r="Z95" i="18"/>
  <c r="Y95" i="18"/>
  <c r="X95" i="18"/>
  <c r="W95" i="18"/>
  <c r="T95" i="18"/>
  <c r="S95" i="18"/>
  <c r="R95" i="18"/>
  <c r="Q95" i="18"/>
  <c r="P95" i="18"/>
  <c r="AD94" i="18"/>
  <c r="AA94" i="18"/>
  <c r="Z94" i="18"/>
  <c r="Y94" i="18"/>
  <c r="X94" i="18"/>
  <c r="W94" i="18"/>
  <c r="T94" i="18"/>
  <c r="S94" i="18"/>
  <c r="R94" i="18"/>
  <c r="Q94" i="18"/>
  <c r="P94" i="18"/>
  <c r="AD93" i="18"/>
  <c r="AA93" i="18"/>
  <c r="Z93" i="18"/>
  <c r="Y93" i="18"/>
  <c r="X93" i="18"/>
  <c r="W93" i="18"/>
  <c r="T93" i="18"/>
  <c r="S93" i="18"/>
  <c r="R93" i="18"/>
  <c r="Q93" i="18"/>
  <c r="P93" i="18"/>
  <c r="AD92" i="18"/>
  <c r="AA92" i="18"/>
  <c r="Z92" i="18"/>
  <c r="Y92" i="18"/>
  <c r="X92" i="18"/>
  <c r="W92" i="18"/>
  <c r="T92" i="18"/>
  <c r="S92" i="18"/>
  <c r="R92" i="18"/>
  <c r="Q92" i="18"/>
  <c r="P92" i="18"/>
  <c r="AD91" i="18"/>
  <c r="AA91" i="18"/>
  <c r="Z91" i="18"/>
  <c r="Y91" i="18"/>
  <c r="X91" i="18"/>
  <c r="W91" i="18"/>
  <c r="T91" i="18"/>
  <c r="S91" i="18"/>
  <c r="R91" i="18"/>
  <c r="Q91" i="18"/>
  <c r="P91" i="18"/>
  <c r="AD90" i="18"/>
  <c r="AA90" i="18"/>
  <c r="Z90" i="18"/>
  <c r="Y90" i="18"/>
  <c r="X90" i="18"/>
  <c r="W90" i="18"/>
  <c r="T90" i="18"/>
  <c r="S90" i="18"/>
  <c r="R90" i="18"/>
  <c r="Q90" i="18"/>
  <c r="P90" i="18"/>
  <c r="AD89" i="18"/>
  <c r="AA89" i="18"/>
  <c r="Z89" i="18"/>
  <c r="Y89" i="18"/>
  <c r="X89" i="18"/>
  <c r="W89" i="18"/>
  <c r="T89" i="18"/>
  <c r="S89" i="18"/>
  <c r="R89" i="18"/>
  <c r="Q89" i="18"/>
  <c r="P89" i="18"/>
  <c r="AD88" i="18"/>
  <c r="AA88" i="18"/>
  <c r="Z88" i="18"/>
  <c r="Y88" i="18"/>
  <c r="X88" i="18"/>
  <c r="W88" i="18"/>
  <c r="T88" i="18"/>
  <c r="S88" i="18"/>
  <c r="R88" i="18"/>
  <c r="Q88" i="18"/>
  <c r="P88" i="18"/>
  <c r="AD87" i="18"/>
  <c r="AA87" i="18"/>
  <c r="Z87" i="18"/>
  <c r="Y87" i="18"/>
  <c r="X87" i="18"/>
  <c r="W87" i="18"/>
  <c r="T87" i="18"/>
  <c r="S87" i="18"/>
  <c r="R87" i="18"/>
  <c r="Q87" i="18"/>
  <c r="P87" i="18"/>
  <c r="AD86" i="18"/>
  <c r="AA86" i="18"/>
  <c r="Z86" i="18"/>
  <c r="Y86" i="18"/>
  <c r="X86" i="18"/>
  <c r="W86" i="18"/>
  <c r="T86" i="18"/>
  <c r="S86" i="18"/>
  <c r="R86" i="18"/>
  <c r="Q86" i="18"/>
  <c r="P86" i="18"/>
  <c r="AD85" i="18"/>
  <c r="AA85" i="18"/>
  <c r="Z85" i="18"/>
  <c r="Y85" i="18"/>
  <c r="X85" i="18"/>
  <c r="W85" i="18"/>
  <c r="T85" i="18"/>
  <c r="S85" i="18"/>
  <c r="R85" i="18"/>
  <c r="Q85" i="18"/>
  <c r="P85" i="18"/>
  <c r="AD84" i="18"/>
  <c r="AA84" i="18"/>
  <c r="Z84" i="18"/>
  <c r="Y84" i="18"/>
  <c r="X84" i="18"/>
  <c r="W84" i="18"/>
  <c r="T84" i="18"/>
  <c r="S84" i="18"/>
  <c r="R84" i="18"/>
  <c r="Q84" i="18"/>
  <c r="P84" i="18"/>
  <c r="AD83" i="18"/>
  <c r="AA83" i="18"/>
  <c r="Z83" i="18"/>
  <c r="Y83" i="18"/>
  <c r="X83" i="18"/>
  <c r="W83" i="18"/>
  <c r="T83" i="18"/>
  <c r="S83" i="18"/>
  <c r="R83" i="18"/>
  <c r="Q83" i="18"/>
  <c r="P83" i="18"/>
  <c r="AD82" i="18"/>
  <c r="AA82" i="18"/>
  <c r="Z82" i="18"/>
  <c r="Y82" i="18"/>
  <c r="X82" i="18"/>
  <c r="W82" i="18"/>
  <c r="T82" i="18"/>
  <c r="S82" i="18"/>
  <c r="R82" i="18"/>
  <c r="Q82" i="18"/>
  <c r="P82" i="18"/>
  <c r="AD81" i="18"/>
  <c r="AA81" i="18"/>
  <c r="Z81" i="18"/>
  <c r="Y81" i="18"/>
  <c r="X81" i="18"/>
  <c r="W81" i="18"/>
  <c r="T81" i="18"/>
  <c r="S81" i="18"/>
  <c r="R81" i="18"/>
  <c r="Q81" i="18"/>
  <c r="P81" i="18"/>
  <c r="AD80" i="18"/>
  <c r="AA80" i="18"/>
  <c r="Z80" i="18"/>
  <c r="Y80" i="18"/>
  <c r="X80" i="18"/>
  <c r="W80" i="18"/>
  <c r="T80" i="18"/>
  <c r="S80" i="18"/>
  <c r="R80" i="18"/>
  <c r="Q80" i="18"/>
  <c r="P80" i="18"/>
  <c r="AD79" i="18"/>
  <c r="AA79" i="18"/>
  <c r="Z79" i="18"/>
  <c r="Y79" i="18"/>
  <c r="X79" i="18"/>
  <c r="W79" i="18"/>
  <c r="T79" i="18"/>
  <c r="S79" i="18"/>
  <c r="R79" i="18"/>
  <c r="Q79" i="18"/>
  <c r="P79" i="18"/>
  <c r="AD78" i="18"/>
  <c r="AA78" i="18"/>
  <c r="Z78" i="18"/>
  <c r="Y78" i="18"/>
  <c r="X78" i="18"/>
  <c r="W78" i="18"/>
  <c r="T78" i="18"/>
  <c r="S78" i="18"/>
  <c r="R78" i="18"/>
  <c r="Q78" i="18"/>
  <c r="P78" i="18"/>
  <c r="AD77" i="18"/>
  <c r="AA77" i="18"/>
  <c r="Z77" i="18"/>
  <c r="Y77" i="18"/>
  <c r="X77" i="18"/>
  <c r="W77" i="18"/>
  <c r="T77" i="18"/>
  <c r="S77" i="18"/>
  <c r="R77" i="18"/>
  <c r="Q77" i="18"/>
  <c r="P77" i="18"/>
  <c r="AD76" i="18"/>
  <c r="AA76" i="18"/>
  <c r="Z76" i="18"/>
  <c r="Y76" i="18"/>
  <c r="X76" i="18"/>
  <c r="W76" i="18"/>
  <c r="T76" i="18"/>
  <c r="S76" i="18"/>
  <c r="R76" i="18"/>
  <c r="Q76" i="18"/>
  <c r="P76" i="18"/>
  <c r="AD75" i="18"/>
  <c r="AA75" i="18"/>
  <c r="Z75" i="18"/>
  <c r="Y75" i="18"/>
  <c r="X75" i="18"/>
  <c r="W75" i="18"/>
  <c r="T75" i="18"/>
  <c r="S75" i="18"/>
  <c r="R75" i="18"/>
  <c r="Q75" i="18"/>
  <c r="P75" i="18"/>
  <c r="AD74" i="18"/>
  <c r="AA74" i="18"/>
  <c r="Z74" i="18"/>
  <c r="Y74" i="18"/>
  <c r="X74" i="18"/>
  <c r="W74" i="18"/>
  <c r="T74" i="18"/>
  <c r="S74" i="18"/>
  <c r="R74" i="18"/>
  <c r="Q74" i="18"/>
  <c r="P74" i="18"/>
  <c r="AD73" i="18"/>
  <c r="AA73" i="18"/>
  <c r="Z73" i="18"/>
  <c r="Y73" i="18"/>
  <c r="X73" i="18"/>
  <c r="W73" i="18"/>
  <c r="T73" i="18"/>
  <c r="S73" i="18"/>
  <c r="R73" i="18"/>
  <c r="Q73" i="18"/>
  <c r="P73" i="18"/>
  <c r="AD72" i="18"/>
  <c r="AA72" i="18"/>
  <c r="Z72" i="18"/>
  <c r="Y72" i="18"/>
  <c r="X72" i="18"/>
  <c r="W72" i="18"/>
  <c r="T72" i="18"/>
  <c r="S72" i="18"/>
  <c r="R72" i="18"/>
  <c r="Q72" i="18"/>
  <c r="P72" i="18"/>
  <c r="AD71" i="18"/>
  <c r="AA71" i="18"/>
  <c r="Z71" i="18"/>
  <c r="Y71" i="18"/>
  <c r="X71" i="18"/>
  <c r="W71" i="18"/>
  <c r="T71" i="18"/>
  <c r="S71" i="18"/>
  <c r="R71" i="18"/>
  <c r="Q71" i="18"/>
  <c r="P71" i="18"/>
  <c r="AD70" i="18"/>
  <c r="AA70" i="18"/>
  <c r="Z70" i="18"/>
  <c r="Y70" i="18"/>
  <c r="X70" i="18"/>
  <c r="W70" i="18"/>
  <c r="T70" i="18"/>
  <c r="S70" i="18"/>
  <c r="R70" i="18"/>
  <c r="Q70" i="18"/>
  <c r="P70" i="18"/>
  <c r="AD69" i="18"/>
  <c r="AA69" i="18"/>
  <c r="Z69" i="18"/>
  <c r="Y69" i="18"/>
  <c r="X69" i="18"/>
  <c r="W69" i="18"/>
  <c r="T69" i="18"/>
  <c r="S69" i="18"/>
  <c r="R69" i="18"/>
  <c r="Q69" i="18"/>
  <c r="P69" i="18"/>
  <c r="AD68" i="18"/>
  <c r="AA68" i="18"/>
  <c r="Z68" i="18"/>
  <c r="Y68" i="18"/>
  <c r="X68" i="18"/>
  <c r="W68" i="18"/>
  <c r="T68" i="18"/>
  <c r="S68" i="18"/>
  <c r="R68" i="18"/>
  <c r="Q68" i="18"/>
  <c r="P68" i="18"/>
  <c r="AD67" i="18"/>
  <c r="AA67" i="18"/>
  <c r="Z67" i="18"/>
  <c r="Y67" i="18"/>
  <c r="X67" i="18"/>
  <c r="W67" i="18"/>
  <c r="T67" i="18"/>
  <c r="S67" i="18"/>
  <c r="R67" i="18"/>
  <c r="Q67" i="18"/>
  <c r="P67" i="18"/>
  <c r="AD66" i="18"/>
  <c r="AA66" i="18"/>
  <c r="Z66" i="18"/>
  <c r="Y66" i="18"/>
  <c r="X66" i="18"/>
  <c r="W66" i="18"/>
  <c r="T66" i="18"/>
  <c r="S66" i="18"/>
  <c r="R66" i="18"/>
  <c r="Q66" i="18"/>
  <c r="P66" i="18"/>
  <c r="AD65" i="18"/>
  <c r="AA65" i="18"/>
  <c r="Z65" i="18"/>
  <c r="Y65" i="18"/>
  <c r="X65" i="18"/>
  <c r="W65" i="18"/>
  <c r="T65" i="18"/>
  <c r="S65" i="18"/>
  <c r="R65" i="18"/>
  <c r="Q65" i="18"/>
  <c r="P65" i="18"/>
  <c r="AD64" i="18"/>
  <c r="AA64" i="18"/>
  <c r="Z64" i="18"/>
  <c r="Y64" i="18"/>
  <c r="X64" i="18"/>
  <c r="W64" i="18"/>
  <c r="T64" i="18"/>
  <c r="S64" i="18"/>
  <c r="R64" i="18"/>
  <c r="Q64" i="18"/>
  <c r="P64" i="18"/>
  <c r="AD63" i="18"/>
  <c r="AA63" i="18"/>
  <c r="Z63" i="18"/>
  <c r="Y63" i="18"/>
  <c r="X63" i="18"/>
  <c r="W63" i="18"/>
  <c r="T63" i="18"/>
  <c r="S63" i="18"/>
  <c r="R63" i="18"/>
  <c r="Q63" i="18"/>
  <c r="P63" i="18"/>
  <c r="AD62" i="18"/>
  <c r="AA62" i="18"/>
  <c r="Z62" i="18"/>
  <c r="Y62" i="18"/>
  <c r="X62" i="18"/>
  <c r="W62" i="18"/>
  <c r="T62" i="18"/>
  <c r="S62" i="18"/>
  <c r="R62" i="18"/>
  <c r="Q62" i="18"/>
  <c r="P62" i="18"/>
  <c r="AD61" i="18"/>
  <c r="AA61" i="18"/>
  <c r="Z61" i="18"/>
  <c r="Y61" i="18"/>
  <c r="X61" i="18"/>
  <c r="W61" i="18"/>
  <c r="T61" i="18"/>
  <c r="S61" i="18"/>
  <c r="R61" i="18"/>
  <c r="Q61" i="18"/>
  <c r="P61" i="18"/>
  <c r="AD60" i="18"/>
  <c r="AA60" i="18"/>
  <c r="Z60" i="18"/>
  <c r="Y60" i="18"/>
  <c r="X60" i="18"/>
  <c r="W60" i="18"/>
  <c r="T60" i="18"/>
  <c r="S60" i="18"/>
  <c r="R60" i="18"/>
  <c r="Q60" i="18"/>
  <c r="P60" i="18"/>
  <c r="AD59" i="18"/>
  <c r="AA59" i="18"/>
  <c r="Z59" i="18"/>
  <c r="Y59" i="18"/>
  <c r="X59" i="18"/>
  <c r="W59" i="18"/>
  <c r="T59" i="18"/>
  <c r="S59" i="18"/>
  <c r="R59" i="18"/>
  <c r="Q59" i="18"/>
  <c r="P59" i="18"/>
  <c r="AD58" i="18"/>
  <c r="AA58" i="18"/>
  <c r="Z58" i="18"/>
  <c r="Y58" i="18"/>
  <c r="X58" i="18"/>
  <c r="W58" i="18"/>
  <c r="T58" i="18"/>
  <c r="S58" i="18"/>
  <c r="R58" i="18"/>
  <c r="Q58" i="18"/>
  <c r="P58" i="18"/>
  <c r="AD57" i="18"/>
  <c r="AA57" i="18"/>
  <c r="Z57" i="18"/>
  <c r="Y57" i="18"/>
  <c r="X57" i="18"/>
  <c r="W57" i="18"/>
  <c r="T57" i="18"/>
  <c r="S57" i="18"/>
  <c r="R57" i="18"/>
  <c r="Q57" i="18"/>
  <c r="P57" i="18"/>
  <c r="AD56" i="18"/>
  <c r="AA56" i="18"/>
  <c r="Z56" i="18"/>
  <c r="Y56" i="18"/>
  <c r="X56" i="18"/>
  <c r="W56" i="18"/>
  <c r="T56" i="18"/>
  <c r="S56" i="18"/>
  <c r="R56" i="18"/>
  <c r="Q56" i="18"/>
  <c r="P56" i="18"/>
  <c r="AD55" i="18"/>
  <c r="AA55" i="18"/>
  <c r="Z55" i="18"/>
  <c r="Y55" i="18"/>
  <c r="X55" i="18"/>
  <c r="W55" i="18"/>
  <c r="T55" i="18"/>
  <c r="S55" i="18"/>
  <c r="R55" i="18"/>
  <c r="Q55" i="18"/>
  <c r="P55" i="18"/>
  <c r="AD54" i="18"/>
  <c r="AA54" i="18"/>
  <c r="Z54" i="18"/>
  <c r="Y54" i="18"/>
  <c r="X54" i="18"/>
  <c r="W54" i="18"/>
  <c r="T54" i="18"/>
  <c r="S54" i="18"/>
  <c r="R54" i="18"/>
  <c r="Q54" i="18"/>
  <c r="P54" i="18"/>
  <c r="BE53" i="18"/>
  <c r="BD53" i="18"/>
  <c r="BC53" i="18"/>
  <c r="BB53" i="18"/>
  <c r="BA53" i="18"/>
  <c r="AX53" i="18"/>
  <c r="AW53" i="18"/>
  <c r="AV53" i="18"/>
  <c r="AU53" i="18"/>
  <c r="AT53" i="18"/>
  <c r="AQ53" i="18"/>
  <c r="AP53" i="18"/>
  <c r="AO53" i="18"/>
  <c r="AN53" i="18"/>
  <c r="AM53" i="18"/>
  <c r="AD53" i="18"/>
  <c r="AA53" i="18"/>
  <c r="Z53" i="18"/>
  <c r="Y53" i="18"/>
  <c r="X53" i="18"/>
  <c r="W53" i="18"/>
  <c r="T53" i="18"/>
  <c r="S53" i="18"/>
  <c r="R53" i="18"/>
  <c r="Q53" i="18"/>
  <c r="P53" i="18"/>
  <c r="BE52" i="18"/>
  <c r="BD52" i="18"/>
  <c r="BC52" i="18"/>
  <c r="BB52" i="18"/>
  <c r="BA52" i="18"/>
  <c r="AX52" i="18"/>
  <c r="AW52" i="18"/>
  <c r="AV52" i="18"/>
  <c r="AU52" i="18"/>
  <c r="AT52" i="18"/>
  <c r="AQ52" i="18"/>
  <c r="AP52" i="18"/>
  <c r="AO52" i="18"/>
  <c r="AN52" i="18"/>
  <c r="AM52" i="18"/>
  <c r="AD52" i="18"/>
  <c r="AA52" i="18"/>
  <c r="Z52" i="18"/>
  <c r="Y52" i="18"/>
  <c r="X52" i="18"/>
  <c r="W52" i="18"/>
  <c r="T52" i="18"/>
  <c r="S52" i="18"/>
  <c r="R52" i="18"/>
  <c r="Q52" i="18"/>
  <c r="P52" i="18"/>
  <c r="BE51" i="18"/>
  <c r="BD51" i="18"/>
  <c r="BC51" i="18"/>
  <c r="BB51" i="18"/>
  <c r="BA51" i="18"/>
  <c r="AX51" i="18"/>
  <c r="AW51" i="18"/>
  <c r="AV51" i="18"/>
  <c r="AU51" i="18"/>
  <c r="AT51" i="18"/>
  <c r="AQ51" i="18"/>
  <c r="AP51" i="18"/>
  <c r="AO51" i="18"/>
  <c r="AN51" i="18"/>
  <c r="AM51" i="18"/>
  <c r="AD51" i="18"/>
  <c r="AA51" i="18"/>
  <c r="Z51" i="18"/>
  <c r="Y51" i="18"/>
  <c r="X51" i="18"/>
  <c r="W51" i="18"/>
  <c r="T51" i="18"/>
  <c r="S51" i="18"/>
  <c r="R51" i="18"/>
  <c r="Q51" i="18"/>
  <c r="P51" i="18"/>
  <c r="BE50" i="18"/>
  <c r="BD50" i="18"/>
  <c r="BC50" i="18"/>
  <c r="BB50" i="18"/>
  <c r="BA50" i="18"/>
  <c r="AX50" i="18"/>
  <c r="AW50" i="18"/>
  <c r="AV50" i="18"/>
  <c r="AU50" i="18"/>
  <c r="AT50" i="18"/>
  <c r="AQ50" i="18"/>
  <c r="AP50" i="18"/>
  <c r="AO50" i="18"/>
  <c r="AN50" i="18"/>
  <c r="AM50" i="18"/>
  <c r="AD50" i="18"/>
  <c r="AA50" i="18"/>
  <c r="Z50" i="18"/>
  <c r="Y50" i="18"/>
  <c r="X50" i="18"/>
  <c r="W50" i="18"/>
  <c r="T50" i="18"/>
  <c r="S50" i="18"/>
  <c r="R50" i="18"/>
  <c r="Q50" i="18"/>
  <c r="P50" i="18"/>
  <c r="BE49" i="18"/>
  <c r="BD49" i="18"/>
  <c r="BC49" i="18"/>
  <c r="BB49" i="18"/>
  <c r="BA49" i="18"/>
  <c r="AX49" i="18"/>
  <c r="AW49" i="18"/>
  <c r="AV49" i="18"/>
  <c r="AU49" i="18"/>
  <c r="AT49" i="18"/>
  <c r="AQ49" i="18"/>
  <c r="AP49" i="18"/>
  <c r="AO49" i="18"/>
  <c r="AN49" i="18"/>
  <c r="AM49" i="18"/>
  <c r="AD49" i="18"/>
  <c r="AA49" i="18"/>
  <c r="Z49" i="18"/>
  <c r="Y49" i="18"/>
  <c r="X49" i="18"/>
  <c r="W49" i="18"/>
  <c r="T49" i="18"/>
  <c r="S49" i="18"/>
  <c r="R49" i="18"/>
  <c r="Q49" i="18"/>
  <c r="P49" i="18"/>
  <c r="BE48" i="18"/>
  <c r="BD48" i="18"/>
  <c r="BC48" i="18"/>
  <c r="BB48" i="18"/>
  <c r="BA48" i="18"/>
  <c r="AX48" i="18"/>
  <c r="AW48" i="18"/>
  <c r="AV48" i="18"/>
  <c r="AU48" i="18"/>
  <c r="AT48" i="18"/>
  <c r="AQ48" i="18"/>
  <c r="AP48" i="18"/>
  <c r="AO48" i="18"/>
  <c r="AN48" i="18"/>
  <c r="AM48" i="18"/>
  <c r="AD48" i="18"/>
  <c r="AA48" i="18"/>
  <c r="Z48" i="18"/>
  <c r="Y48" i="18"/>
  <c r="X48" i="18"/>
  <c r="W48" i="18"/>
  <c r="T48" i="18"/>
  <c r="S48" i="18"/>
  <c r="R48" i="18"/>
  <c r="Q48" i="18"/>
  <c r="P48" i="18"/>
  <c r="BE47" i="18"/>
  <c r="BD47" i="18"/>
  <c r="BC47" i="18"/>
  <c r="BB47" i="18"/>
  <c r="BA47" i="18"/>
  <c r="AX47" i="18"/>
  <c r="AW47" i="18"/>
  <c r="AV47" i="18"/>
  <c r="AU47" i="18"/>
  <c r="AT47" i="18"/>
  <c r="AQ47" i="18"/>
  <c r="AP47" i="18"/>
  <c r="AO47" i="18"/>
  <c r="AN47" i="18"/>
  <c r="AM47" i="18"/>
  <c r="AD47" i="18"/>
  <c r="AA47" i="18"/>
  <c r="Z47" i="18"/>
  <c r="Y47" i="18"/>
  <c r="X47" i="18"/>
  <c r="W47" i="18"/>
  <c r="T47" i="18"/>
  <c r="S47" i="18"/>
  <c r="R47" i="18"/>
  <c r="Q47" i="18"/>
  <c r="P47" i="18"/>
  <c r="BE46" i="18"/>
  <c r="BD46" i="18"/>
  <c r="BC46" i="18"/>
  <c r="BB46" i="18"/>
  <c r="BA46" i="18"/>
  <c r="AX46" i="18"/>
  <c r="AW46" i="18"/>
  <c r="AV46" i="18"/>
  <c r="AU46" i="18"/>
  <c r="AT46" i="18"/>
  <c r="AQ46" i="18"/>
  <c r="AP46" i="18"/>
  <c r="AO46" i="18"/>
  <c r="AN46" i="18"/>
  <c r="AM46" i="18"/>
  <c r="AD46" i="18"/>
  <c r="AA46" i="18"/>
  <c r="Z46" i="18"/>
  <c r="Y46" i="18"/>
  <c r="X46" i="18"/>
  <c r="W46" i="18"/>
  <c r="T46" i="18"/>
  <c r="S46" i="18"/>
  <c r="R46" i="18"/>
  <c r="Q46" i="18"/>
  <c r="P46" i="18"/>
  <c r="BE45" i="18"/>
  <c r="BD45" i="18"/>
  <c r="BC45" i="18"/>
  <c r="BB45" i="18"/>
  <c r="BA45" i="18"/>
  <c r="AX45" i="18"/>
  <c r="AW45" i="18"/>
  <c r="AV45" i="18"/>
  <c r="AU45" i="18"/>
  <c r="AT45" i="18"/>
  <c r="AQ45" i="18"/>
  <c r="AP45" i="18"/>
  <c r="AO45" i="18"/>
  <c r="AN45" i="18"/>
  <c r="AM45" i="18"/>
  <c r="AD45" i="18"/>
  <c r="AA45" i="18"/>
  <c r="Z45" i="18"/>
  <c r="Y45" i="18"/>
  <c r="X45" i="18"/>
  <c r="W45" i="18"/>
  <c r="T45" i="18"/>
  <c r="S45" i="18"/>
  <c r="R45" i="18"/>
  <c r="Q45" i="18"/>
  <c r="P45" i="18"/>
  <c r="BE44" i="18"/>
  <c r="BD44" i="18"/>
  <c r="BC44" i="18"/>
  <c r="BB44" i="18"/>
  <c r="BA44" i="18"/>
  <c r="AX44" i="18"/>
  <c r="AW44" i="18"/>
  <c r="AV44" i="18"/>
  <c r="AU44" i="18"/>
  <c r="AT44" i="18"/>
  <c r="AQ44" i="18"/>
  <c r="AP44" i="18"/>
  <c r="AO44" i="18"/>
  <c r="AN44" i="18"/>
  <c r="AM44" i="18"/>
  <c r="AD44" i="18"/>
  <c r="AA44" i="18"/>
  <c r="Z44" i="18"/>
  <c r="Y44" i="18"/>
  <c r="X44" i="18"/>
  <c r="W44" i="18"/>
  <c r="T44" i="18"/>
  <c r="S44" i="18"/>
  <c r="R44" i="18"/>
  <c r="Q44" i="18"/>
  <c r="P44" i="18"/>
  <c r="BE43" i="18"/>
  <c r="BD43" i="18"/>
  <c r="BC43" i="18"/>
  <c r="BB43" i="18"/>
  <c r="BA43" i="18"/>
  <c r="AX43" i="18"/>
  <c r="AW43" i="18"/>
  <c r="AV43" i="18"/>
  <c r="AU43" i="18"/>
  <c r="AT43" i="18"/>
  <c r="AQ43" i="18"/>
  <c r="AP43" i="18"/>
  <c r="AO43" i="18"/>
  <c r="AN43" i="18"/>
  <c r="AM43" i="18"/>
  <c r="AD43" i="18"/>
  <c r="AA43" i="18"/>
  <c r="Z43" i="18"/>
  <c r="Y43" i="18"/>
  <c r="X43" i="18"/>
  <c r="W43" i="18"/>
  <c r="T43" i="18"/>
  <c r="S43" i="18"/>
  <c r="R43" i="18"/>
  <c r="Q43" i="18"/>
  <c r="P43" i="18"/>
  <c r="BE42" i="18"/>
  <c r="BD42" i="18"/>
  <c r="BC42" i="18"/>
  <c r="BB42" i="18"/>
  <c r="BA42" i="18"/>
  <c r="AX42" i="18"/>
  <c r="AW42" i="18"/>
  <c r="AV42" i="18"/>
  <c r="AU42" i="18"/>
  <c r="AT42" i="18"/>
  <c r="AQ42" i="18"/>
  <c r="AP42" i="18"/>
  <c r="AO42" i="18"/>
  <c r="AN42" i="18"/>
  <c r="AM42" i="18"/>
  <c r="AD42" i="18"/>
  <c r="AA42" i="18"/>
  <c r="Z42" i="18"/>
  <c r="Y42" i="18"/>
  <c r="X42" i="18"/>
  <c r="W42" i="18"/>
  <c r="T42" i="18"/>
  <c r="S42" i="18"/>
  <c r="R42" i="18"/>
  <c r="Q42" i="18"/>
  <c r="P42" i="18"/>
  <c r="BE41" i="18"/>
  <c r="BD41" i="18"/>
  <c r="BC41" i="18"/>
  <c r="BB41" i="18"/>
  <c r="BA41" i="18"/>
  <c r="AX41" i="18"/>
  <c r="AW41" i="18"/>
  <c r="AV41" i="18"/>
  <c r="AU41" i="18"/>
  <c r="AT41" i="18"/>
  <c r="AQ41" i="18"/>
  <c r="AP41" i="18"/>
  <c r="AO41" i="18"/>
  <c r="AN41" i="18"/>
  <c r="AM41" i="18"/>
  <c r="AD41" i="18"/>
  <c r="AA41" i="18"/>
  <c r="Z41" i="18"/>
  <c r="Y41" i="18"/>
  <c r="X41" i="18"/>
  <c r="W41" i="18"/>
  <c r="T41" i="18"/>
  <c r="S41" i="18"/>
  <c r="R41" i="18"/>
  <c r="Q41" i="18"/>
  <c r="P41" i="18"/>
  <c r="BE40" i="18"/>
  <c r="BD40" i="18"/>
  <c r="BC40" i="18"/>
  <c r="BB40" i="18"/>
  <c r="BA40" i="18"/>
  <c r="AX40" i="18"/>
  <c r="AW40" i="18"/>
  <c r="AV40" i="18"/>
  <c r="AU40" i="18"/>
  <c r="AT40" i="18"/>
  <c r="AQ40" i="18"/>
  <c r="AP40" i="18"/>
  <c r="AO40" i="18"/>
  <c r="AN40" i="18"/>
  <c r="AM40" i="18"/>
  <c r="AD40" i="18"/>
  <c r="AA40" i="18"/>
  <c r="Z40" i="18"/>
  <c r="Y40" i="18"/>
  <c r="X40" i="18"/>
  <c r="W40" i="18"/>
  <c r="T40" i="18"/>
  <c r="S40" i="18"/>
  <c r="R40" i="18"/>
  <c r="Q40" i="18"/>
  <c r="P40" i="18"/>
  <c r="BE39" i="18"/>
  <c r="BD39" i="18"/>
  <c r="BC39" i="18"/>
  <c r="BB39" i="18"/>
  <c r="BA39" i="18"/>
  <c r="AX39" i="18"/>
  <c r="AW39" i="18"/>
  <c r="AV39" i="18"/>
  <c r="AU39" i="18"/>
  <c r="AT39" i="18"/>
  <c r="AQ39" i="18"/>
  <c r="AP39" i="18"/>
  <c r="AO39" i="18"/>
  <c r="AN39" i="18"/>
  <c r="AM39" i="18"/>
  <c r="AD39" i="18"/>
  <c r="AA39" i="18"/>
  <c r="Z39" i="18"/>
  <c r="Y39" i="18"/>
  <c r="X39" i="18"/>
  <c r="W39" i="18"/>
  <c r="T39" i="18"/>
  <c r="S39" i="18"/>
  <c r="R39" i="18"/>
  <c r="Q39" i="18"/>
  <c r="P39" i="18"/>
  <c r="BE38" i="18"/>
  <c r="BD38" i="18"/>
  <c r="BC38" i="18"/>
  <c r="BB38" i="18"/>
  <c r="BA38" i="18"/>
  <c r="AX38" i="18"/>
  <c r="AW38" i="18"/>
  <c r="AV38" i="18"/>
  <c r="AU38" i="18"/>
  <c r="AT38" i="18"/>
  <c r="AQ38" i="18"/>
  <c r="AP38" i="18"/>
  <c r="AO38" i="18"/>
  <c r="AN38" i="18"/>
  <c r="AM38" i="18"/>
  <c r="AD38" i="18"/>
  <c r="AA38" i="18"/>
  <c r="Z38" i="18"/>
  <c r="Y38" i="18"/>
  <c r="X38" i="18"/>
  <c r="W38" i="18"/>
  <c r="T38" i="18"/>
  <c r="S38" i="18"/>
  <c r="R38" i="18"/>
  <c r="Q38" i="18"/>
  <c r="P38" i="18"/>
  <c r="BE37" i="18"/>
  <c r="BD37" i="18"/>
  <c r="BC37" i="18"/>
  <c r="BB37" i="18"/>
  <c r="BA37" i="18"/>
  <c r="AX37" i="18"/>
  <c r="AW37" i="18"/>
  <c r="AV37" i="18"/>
  <c r="AU37" i="18"/>
  <c r="AT37" i="18"/>
  <c r="AQ37" i="18"/>
  <c r="AP37" i="18"/>
  <c r="AO37" i="18"/>
  <c r="AN37" i="18"/>
  <c r="AM37" i="18"/>
  <c r="AD37" i="18"/>
  <c r="AA37" i="18"/>
  <c r="Z37" i="18"/>
  <c r="Y37" i="18"/>
  <c r="X37" i="18"/>
  <c r="W37" i="18"/>
  <c r="T37" i="18"/>
  <c r="S37" i="18"/>
  <c r="R37" i="18"/>
  <c r="Q37" i="18"/>
  <c r="P37" i="18"/>
  <c r="BE36" i="18"/>
  <c r="BD36" i="18"/>
  <c r="BC36" i="18"/>
  <c r="BB36" i="18"/>
  <c r="BA36" i="18"/>
  <c r="AX36" i="18"/>
  <c r="AW36" i="18"/>
  <c r="AV36" i="18"/>
  <c r="AU36" i="18"/>
  <c r="AT36" i="18"/>
  <c r="AQ36" i="18"/>
  <c r="AP36" i="18"/>
  <c r="AO36" i="18"/>
  <c r="AN36" i="18"/>
  <c r="AM36" i="18"/>
  <c r="AD36" i="18"/>
  <c r="AA36" i="18"/>
  <c r="Z36" i="18"/>
  <c r="Y36" i="18"/>
  <c r="X36" i="18"/>
  <c r="W36" i="18"/>
  <c r="T36" i="18"/>
  <c r="S36" i="18"/>
  <c r="R36" i="18"/>
  <c r="Q36" i="18"/>
  <c r="P36" i="18"/>
  <c r="BE35" i="18"/>
  <c r="BD35" i="18"/>
  <c r="BC35" i="18"/>
  <c r="BB35" i="18"/>
  <c r="BA35" i="18"/>
  <c r="AX35" i="18"/>
  <c r="AW35" i="18"/>
  <c r="AV35" i="18"/>
  <c r="AU35" i="18"/>
  <c r="AT35" i="18"/>
  <c r="AQ35" i="18"/>
  <c r="AP35" i="18"/>
  <c r="AO35" i="18"/>
  <c r="AN35" i="18"/>
  <c r="AM35" i="18"/>
  <c r="AD35" i="18"/>
  <c r="AA35" i="18"/>
  <c r="Z35" i="18"/>
  <c r="Y35" i="18"/>
  <c r="X35" i="18"/>
  <c r="W35" i="18"/>
  <c r="T35" i="18"/>
  <c r="S35" i="18"/>
  <c r="R35" i="18"/>
  <c r="Q35" i="18"/>
  <c r="P35" i="18"/>
  <c r="BE34" i="18"/>
  <c r="BD34" i="18"/>
  <c r="BC34" i="18"/>
  <c r="BB34" i="18"/>
  <c r="BA34" i="18"/>
  <c r="AX34" i="18"/>
  <c r="AW34" i="18"/>
  <c r="AV34" i="18"/>
  <c r="AU34" i="18"/>
  <c r="AT34" i="18"/>
  <c r="AQ34" i="18"/>
  <c r="AP34" i="18"/>
  <c r="AO34" i="18"/>
  <c r="AN34" i="18"/>
  <c r="AM34" i="18"/>
  <c r="AD34" i="18"/>
  <c r="AA34" i="18"/>
  <c r="Z34" i="18"/>
  <c r="Y34" i="18"/>
  <c r="X34" i="18"/>
  <c r="W34" i="18"/>
  <c r="T34" i="18"/>
  <c r="S34" i="18"/>
  <c r="R34" i="18"/>
  <c r="Q34" i="18"/>
  <c r="P34" i="18"/>
  <c r="BE33" i="18"/>
  <c r="BD33" i="18"/>
  <c r="BC33" i="18"/>
  <c r="BB33" i="18"/>
  <c r="BA33" i="18"/>
  <c r="AX33" i="18"/>
  <c r="AW33" i="18"/>
  <c r="AV33" i="18"/>
  <c r="AU33" i="18"/>
  <c r="AT33" i="18"/>
  <c r="AQ33" i="18"/>
  <c r="AP33" i="18"/>
  <c r="AO33" i="18"/>
  <c r="AN33" i="18"/>
  <c r="AM33" i="18"/>
  <c r="AD33" i="18"/>
  <c r="AA33" i="18"/>
  <c r="Z33" i="18"/>
  <c r="Y33" i="18"/>
  <c r="X33" i="18"/>
  <c r="W33" i="18"/>
  <c r="T33" i="18"/>
  <c r="S33" i="18"/>
  <c r="R33" i="18"/>
  <c r="Q33" i="18"/>
  <c r="P33" i="18"/>
  <c r="BE32" i="18"/>
  <c r="BD32" i="18"/>
  <c r="BC32" i="18"/>
  <c r="BB32" i="18"/>
  <c r="BA32" i="18"/>
  <c r="AX32" i="18"/>
  <c r="AW32" i="18"/>
  <c r="AV32" i="18"/>
  <c r="AU32" i="18"/>
  <c r="AT32" i="18"/>
  <c r="AQ32" i="18"/>
  <c r="AP32" i="18"/>
  <c r="AO32" i="18"/>
  <c r="AN32" i="18"/>
  <c r="AM32" i="18"/>
  <c r="AD32" i="18"/>
  <c r="AA32" i="18"/>
  <c r="Z32" i="18"/>
  <c r="Y32" i="18"/>
  <c r="X32" i="18"/>
  <c r="W32" i="18"/>
  <c r="T32" i="18"/>
  <c r="S32" i="18"/>
  <c r="R32" i="18"/>
  <c r="Q32" i="18"/>
  <c r="P32" i="18"/>
  <c r="BE31" i="18"/>
  <c r="BD31" i="18"/>
  <c r="BC31" i="18"/>
  <c r="BB31" i="18"/>
  <c r="BA31" i="18"/>
  <c r="AX31" i="18"/>
  <c r="AW31" i="18"/>
  <c r="AV31" i="18"/>
  <c r="AU31" i="18"/>
  <c r="AT31" i="18"/>
  <c r="AQ31" i="18"/>
  <c r="AP31" i="18"/>
  <c r="AO31" i="18"/>
  <c r="AN31" i="18"/>
  <c r="AM31" i="18"/>
  <c r="AD31" i="18"/>
  <c r="AA31" i="18"/>
  <c r="Z31" i="18"/>
  <c r="Y31" i="18"/>
  <c r="X31" i="18"/>
  <c r="W31" i="18"/>
  <c r="T31" i="18"/>
  <c r="S31" i="18"/>
  <c r="R31" i="18"/>
  <c r="Q31" i="18"/>
  <c r="P31" i="18"/>
  <c r="BE30" i="18"/>
  <c r="BD30" i="18"/>
  <c r="BC30" i="18"/>
  <c r="BB30" i="18"/>
  <c r="BA30" i="18"/>
  <c r="AX30" i="18"/>
  <c r="AW30" i="18"/>
  <c r="AV30" i="18"/>
  <c r="AU30" i="18"/>
  <c r="AT30" i="18"/>
  <c r="AQ30" i="18"/>
  <c r="AP30" i="18"/>
  <c r="AO30" i="18"/>
  <c r="AN30" i="18"/>
  <c r="AM30" i="18"/>
  <c r="AD30" i="18"/>
  <c r="AA30" i="18"/>
  <c r="Z30" i="18"/>
  <c r="Y30" i="18"/>
  <c r="X30" i="18"/>
  <c r="W30" i="18"/>
  <c r="T30" i="18"/>
  <c r="S30" i="18"/>
  <c r="R30" i="18"/>
  <c r="Q30" i="18"/>
  <c r="P30" i="18"/>
  <c r="BE29" i="18"/>
  <c r="BD29" i="18"/>
  <c r="BC29" i="18"/>
  <c r="BB29" i="18"/>
  <c r="BA29" i="18"/>
  <c r="AX29" i="18"/>
  <c r="AW29" i="18"/>
  <c r="AV29" i="18"/>
  <c r="AU29" i="18"/>
  <c r="AT29" i="18"/>
  <c r="AQ29" i="18"/>
  <c r="AP29" i="18"/>
  <c r="AO29" i="18"/>
  <c r="AN29" i="18"/>
  <c r="AM29" i="18"/>
  <c r="AD29" i="18"/>
  <c r="AA29" i="18"/>
  <c r="Z29" i="18"/>
  <c r="Y29" i="18"/>
  <c r="X29" i="18"/>
  <c r="W29" i="18"/>
  <c r="T29" i="18"/>
  <c r="S29" i="18"/>
  <c r="R29" i="18"/>
  <c r="Q29" i="18"/>
  <c r="P29" i="18"/>
  <c r="BE28" i="18"/>
  <c r="BD28" i="18"/>
  <c r="BC28" i="18"/>
  <c r="BB28" i="18"/>
  <c r="BA28" i="18"/>
  <c r="AX28" i="18"/>
  <c r="AW28" i="18"/>
  <c r="AV28" i="18"/>
  <c r="AU28" i="18"/>
  <c r="AT28" i="18"/>
  <c r="AQ28" i="18"/>
  <c r="AP28" i="18"/>
  <c r="AO28" i="18"/>
  <c r="AN28" i="18"/>
  <c r="AM28" i="18"/>
  <c r="AD28" i="18"/>
  <c r="AA28" i="18"/>
  <c r="Z28" i="18"/>
  <c r="Y28" i="18"/>
  <c r="X28" i="18"/>
  <c r="W28" i="18"/>
  <c r="T28" i="18"/>
  <c r="S28" i="18"/>
  <c r="R28" i="18"/>
  <c r="Q28" i="18"/>
  <c r="P28" i="18"/>
  <c r="BE27" i="18"/>
  <c r="BD27" i="18"/>
  <c r="BC27" i="18"/>
  <c r="BB27" i="18"/>
  <c r="BA27" i="18"/>
  <c r="AX27" i="18"/>
  <c r="AW27" i="18"/>
  <c r="AV27" i="18"/>
  <c r="AU27" i="18"/>
  <c r="AT27" i="18"/>
  <c r="AQ27" i="18"/>
  <c r="AP27" i="18"/>
  <c r="AO27" i="18"/>
  <c r="AN27" i="18"/>
  <c r="AM27" i="18"/>
  <c r="AD27" i="18"/>
  <c r="AA27" i="18"/>
  <c r="Z27" i="18"/>
  <c r="Y27" i="18"/>
  <c r="X27" i="18"/>
  <c r="W27" i="18"/>
  <c r="T27" i="18"/>
  <c r="S27" i="18"/>
  <c r="R27" i="18"/>
  <c r="Q27" i="18"/>
  <c r="P27" i="18"/>
  <c r="BE26" i="18"/>
  <c r="BD26" i="18"/>
  <c r="BC26" i="18"/>
  <c r="BB26" i="18"/>
  <c r="BA26" i="18"/>
  <c r="AX26" i="18"/>
  <c r="AW26" i="18"/>
  <c r="AV26" i="18"/>
  <c r="AU26" i="18"/>
  <c r="AT26" i="18"/>
  <c r="AQ26" i="18"/>
  <c r="AP26" i="18"/>
  <c r="AO26" i="18"/>
  <c r="AN26" i="18"/>
  <c r="AM26" i="18"/>
  <c r="AD26" i="18"/>
  <c r="AA26" i="18"/>
  <c r="Z26" i="18"/>
  <c r="Y26" i="18"/>
  <c r="X26" i="18"/>
  <c r="W26" i="18"/>
  <c r="T26" i="18"/>
  <c r="S26" i="18"/>
  <c r="R26" i="18"/>
  <c r="Q26" i="18"/>
  <c r="P26" i="18"/>
  <c r="BE25" i="18"/>
  <c r="BD25" i="18"/>
  <c r="BC25" i="18"/>
  <c r="BB25" i="18"/>
  <c r="BA25" i="18"/>
  <c r="AX25" i="18"/>
  <c r="AW25" i="18"/>
  <c r="AV25" i="18"/>
  <c r="AU25" i="18"/>
  <c r="AT25" i="18"/>
  <c r="AQ25" i="18"/>
  <c r="AP25" i="18"/>
  <c r="AO25" i="18"/>
  <c r="AN25" i="18"/>
  <c r="AM25" i="18"/>
  <c r="AD25" i="18"/>
  <c r="AA25" i="18"/>
  <c r="Z25" i="18"/>
  <c r="Y25" i="18"/>
  <c r="X25" i="18"/>
  <c r="W25" i="18"/>
  <c r="T25" i="18"/>
  <c r="S25" i="18"/>
  <c r="R25" i="18"/>
  <c r="Q25" i="18"/>
  <c r="P25" i="18"/>
  <c r="BE24" i="18"/>
  <c r="BD24" i="18"/>
  <c r="BC24" i="18"/>
  <c r="BB24" i="18"/>
  <c r="BA24" i="18"/>
  <c r="AX24" i="18"/>
  <c r="AW24" i="18"/>
  <c r="AV24" i="18"/>
  <c r="AU24" i="18"/>
  <c r="AT24" i="18"/>
  <c r="AQ24" i="18"/>
  <c r="AP24" i="18"/>
  <c r="AO24" i="18"/>
  <c r="AN24" i="18"/>
  <c r="AM24" i="18"/>
  <c r="AD24" i="18"/>
  <c r="AA24" i="18"/>
  <c r="Z24" i="18"/>
  <c r="Y24" i="18"/>
  <c r="X24" i="18"/>
  <c r="W24" i="18"/>
  <c r="T24" i="18"/>
  <c r="S24" i="18"/>
  <c r="R24" i="18"/>
  <c r="Q24" i="18"/>
  <c r="P24" i="18"/>
  <c r="BE23" i="18"/>
  <c r="BD23" i="18"/>
  <c r="BC23" i="18"/>
  <c r="BB23" i="18"/>
  <c r="BA23" i="18"/>
  <c r="AX23" i="18"/>
  <c r="AW23" i="18"/>
  <c r="AV23" i="18"/>
  <c r="AU23" i="18"/>
  <c r="AT23" i="18"/>
  <c r="AQ23" i="18"/>
  <c r="AP23" i="18"/>
  <c r="AO23" i="18"/>
  <c r="AN23" i="18"/>
  <c r="AM23" i="18"/>
  <c r="AD23" i="18"/>
  <c r="AA23" i="18"/>
  <c r="Z23" i="18"/>
  <c r="Y23" i="18"/>
  <c r="X23" i="18"/>
  <c r="W23" i="18"/>
  <c r="T23" i="18"/>
  <c r="S23" i="18"/>
  <c r="R23" i="18"/>
  <c r="Q23" i="18"/>
  <c r="P23" i="18"/>
  <c r="BE22" i="18"/>
  <c r="BD22" i="18"/>
  <c r="BC22" i="18"/>
  <c r="BB22" i="18"/>
  <c r="BA22" i="18"/>
  <c r="AX22" i="18"/>
  <c r="AW22" i="18"/>
  <c r="AV22" i="18"/>
  <c r="AU22" i="18"/>
  <c r="AT22" i="18"/>
  <c r="AQ22" i="18"/>
  <c r="AP22" i="18"/>
  <c r="AO22" i="18"/>
  <c r="AN22" i="18"/>
  <c r="AM22" i="18"/>
  <c r="AD22" i="18"/>
  <c r="AA22" i="18"/>
  <c r="Z22" i="18"/>
  <c r="Y22" i="18"/>
  <c r="X22" i="18"/>
  <c r="W22" i="18"/>
  <c r="T22" i="18"/>
  <c r="S22" i="18"/>
  <c r="R22" i="18"/>
  <c r="Q22" i="18"/>
  <c r="P22" i="18"/>
  <c r="BE21" i="18"/>
  <c r="BD21" i="18"/>
  <c r="BC21" i="18"/>
  <c r="BB21" i="18"/>
  <c r="BA21" i="18"/>
  <c r="AX21" i="18"/>
  <c r="AW21" i="18"/>
  <c r="AV21" i="18"/>
  <c r="AU21" i="18"/>
  <c r="AT21" i="18"/>
  <c r="AQ21" i="18"/>
  <c r="AP21" i="18"/>
  <c r="AO21" i="18"/>
  <c r="AN21" i="18"/>
  <c r="AM21" i="18"/>
  <c r="AD21" i="18"/>
  <c r="W21" i="18"/>
  <c r="T21" i="18"/>
  <c r="S21" i="18"/>
  <c r="R21" i="18"/>
  <c r="Q21" i="18"/>
  <c r="P21" i="18"/>
  <c r="BE20" i="18"/>
  <c r="BD20" i="18"/>
  <c r="BC20" i="18"/>
  <c r="BB20" i="18"/>
  <c r="BA20" i="18"/>
  <c r="AX20" i="18"/>
  <c r="AW20" i="18"/>
  <c r="AV20" i="18"/>
  <c r="AU20" i="18"/>
  <c r="AT20" i="18"/>
  <c r="AQ20" i="18"/>
  <c r="AP20" i="18"/>
  <c r="AO20" i="18"/>
  <c r="AN20" i="18"/>
  <c r="AM20" i="18"/>
  <c r="AD20" i="18"/>
  <c r="W20" i="18"/>
  <c r="P20" i="18"/>
  <c r="BE19" i="18"/>
  <c r="BD19" i="18"/>
  <c r="BC19" i="18"/>
  <c r="BB19" i="18"/>
  <c r="BA19" i="18"/>
  <c r="AX19" i="18"/>
  <c r="AW19" i="18"/>
  <c r="AV19" i="18"/>
  <c r="AU19" i="18"/>
  <c r="AT19" i="18"/>
  <c r="AQ19" i="18"/>
  <c r="AP19" i="18"/>
  <c r="AO19" i="18"/>
  <c r="AN19" i="18"/>
  <c r="AM19" i="18"/>
  <c r="AD19" i="18"/>
  <c r="W19" i="18"/>
  <c r="P19" i="18"/>
  <c r="BE18" i="18"/>
  <c r="BD18" i="18"/>
  <c r="BC18" i="18"/>
  <c r="BB18" i="18"/>
  <c r="BA18" i="18"/>
  <c r="AX18" i="18"/>
  <c r="AW18" i="18"/>
  <c r="AV18" i="18"/>
  <c r="AU18" i="18"/>
  <c r="AT18" i="18"/>
  <c r="AQ18" i="18"/>
  <c r="AP18" i="18"/>
  <c r="AO18" i="18"/>
  <c r="AN18" i="18"/>
  <c r="AM18" i="18"/>
  <c r="AD18" i="18"/>
  <c r="W18" i="18"/>
  <c r="P18" i="18"/>
  <c r="BE17" i="18"/>
  <c r="BD17" i="18"/>
  <c r="BC17" i="18"/>
  <c r="BB17" i="18"/>
  <c r="BA17" i="18"/>
  <c r="AX17" i="18"/>
  <c r="AW17" i="18"/>
  <c r="AV17" i="18"/>
  <c r="AU17" i="18"/>
  <c r="AT17" i="18"/>
  <c r="AQ17" i="18"/>
  <c r="AP17" i="18"/>
  <c r="AO17" i="18"/>
  <c r="AN17" i="18"/>
  <c r="AM17" i="18"/>
  <c r="AD17" i="18"/>
  <c r="W17" i="18"/>
  <c r="P17" i="18"/>
  <c r="BE16" i="18"/>
  <c r="BD16" i="18"/>
  <c r="BC16" i="18"/>
  <c r="BB16" i="18"/>
  <c r="BA16" i="18"/>
  <c r="AX16" i="18"/>
  <c r="AW16" i="18"/>
  <c r="AV16" i="18"/>
  <c r="AU16" i="18"/>
  <c r="AT16" i="18"/>
  <c r="AQ16" i="18"/>
  <c r="AP16" i="18"/>
  <c r="AO16" i="18"/>
  <c r="AN16" i="18"/>
  <c r="AM16" i="18"/>
  <c r="AD16" i="18"/>
  <c r="W16" i="18"/>
  <c r="P16" i="18"/>
  <c r="BE15" i="18"/>
  <c r="BD15" i="18"/>
  <c r="BC15" i="18"/>
  <c r="BB15" i="18"/>
  <c r="BA15" i="18"/>
  <c r="AX15" i="18"/>
  <c r="AW15" i="18"/>
  <c r="AV15" i="18"/>
  <c r="AU15" i="18"/>
  <c r="AT15" i="18"/>
  <c r="AQ15" i="18"/>
  <c r="AP15" i="18"/>
  <c r="AO15" i="18"/>
  <c r="AN15" i="18"/>
  <c r="AM15" i="18"/>
  <c r="AD15" i="18"/>
  <c r="W15" i="18"/>
  <c r="P15" i="18"/>
  <c r="BE14" i="18"/>
  <c r="BD14" i="18"/>
  <c r="BC14" i="18"/>
  <c r="BB14" i="18"/>
  <c r="BA14" i="18"/>
  <c r="AX14" i="18"/>
  <c r="AW14" i="18"/>
  <c r="AV14" i="18"/>
  <c r="AU14" i="18"/>
  <c r="AT14" i="18"/>
  <c r="AQ14" i="18"/>
  <c r="AP14" i="18"/>
  <c r="AO14" i="18"/>
  <c r="AN14" i="18"/>
  <c r="AM14" i="18"/>
  <c r="AD14" i="18"/>
  <c r="W14" i="18"/>
  <c r="P14" i="18"/>
  <c r="BE13" i="18"/>
  <c r="BD13" i="18"/>
  <c r="BC13" i="18"/>
  <c r="BB13" i="18"/>
  <c r="BA13" i="18"/>
  <c r="AX13" i="18"/>
  <c r="AW13" i="18"/>
  <c r="AV13" i="18"/>
  <c r="AU13" i="18"/>
  <c r="AT13" i="18"/>
  <c r="AQ13" i="18"/>
  <c r="AP13" i="18"/>
  <c r="AO13" i="18"/>
  <c r="AN13" i="18"/>
  <c r="AM13" i="18"/>
  <c r="AD13" i="18"/>
  <c r="W13" i="18"/>
  <c r="P13" i="18"/>
  <c r="BE12" i="18"/>
  <c r="BD12" i="18"/>
  <c r="BC12" i="18"/>
  <c r="BB12" i="18"/>
  <c r="BA12" i="18"/>
  <c r="AX12" i="18"/>
  <c r="AW12" i="18"/>
  <c r="AV12" i="18"/>
  <c r="AU12" i="18"/>
  <c r="AT12" i="18"/>
  <c r="AQ12" i="18"/>
  <c r="AP12" i="18"/>
  <c r="AO12" i="18"/>
  <c r="AN12" i="18"/>
  <c r="AM12" i="18"/>
  <c r="AD12" i="18"/>
  <c r="W12" i="18"/>
  <c r="P12" i="18"/>
  <c r="BE11" i="18"/>
  <c r="BD11" i="18"/>
  <c r="BC11" i="18"/>
  <c r="BB11" i="18"/>
  <c r="BA11" i="18"/>
  <c r="AX11" i="18"/>
  <c r="AW11" i="18"/>
  <c r="AV11" i="18"/>
  <c r="AU11" i="18"/>
  <c r="AT11" i="18"/>
  <c r="AQ11" i="18"/>
  <c r="AP11" i="18"/>
  <c r="AO11" i="18"/>
  <c r="AN11" i="18"/>
  <c r="AM11" i="18"/>
  <c r="AD11" i="18"/>
  <c r="W11" i="18"/>
  <c r="P11" i="18"/>
  <c r="BE10" i="18"/>
  <c r="BD10" i="18"/>
  <c r="BC10" i="18"/>
  <c r="BB10" i="18"/>
  <c r="BA10" i="18"/>
  <c r="AX10" i="18"/>
  <c r="AW10" i="18"/>
  <c r="AV10" i="18"/>
  <c r="AU10" i="18"/>
  <c r="AT10" i="18"/>
  <c r="AQ10" i="18"/>
  <c r="AP10" i="18"/>
  <c r="AO10" i="18"/>
  <c r="AN10" i="18"/>
  <c r="AM10" i="18"/>
  <c r="AD10" i="18"/>
  <c r="W10" i="18"/>
  <c r="P10" i="18"/>
  <c r="BE9" i="18"/>
  <c r="BD9" i="18"/>
  <c r="BC9" i="18"/>
  <c r="BB9" i="18"/>
  <c r="BA9" i="18"/>
  <c r="AX9" i="18"/>
  <c r="AW9" i="18"/>
  <c r="AV9" i="18"/>
  <c r="AU9" i="18"/>
  <c r="AT9" i="18"/>
  <c r="AQ9" i="18"/>
  <c r="AP9" i="18"/>
  <c r="AO9" i="18"/>
  <c r="AN9" i="18"/>
  <c r="AM9" i="18"/>
  <c r="AD9" i="18"/>
  <c r="W9" i="18"/>
  <c r="P9" i="18"/>
  <c r="BE8" i="18"/>
  <c r="BD8" i="18"/>
  <c r="BC8" i="18"/>
  <c r="BB8" i="18"/>
  <c r="BA8" i="18"/>
  <c r="AX8" i="18"/>
  <c r="AW8" i="18"/>
  <c r="AV8" i="18"/>
  <c r="AU8" i="18"/>
  <c r="AT8" i="18"/>
  <c r="AQ8" i="18"/>
  <c r="AP8" i="18"/>
  <c r="AO8" i="18"/>
  <c r="AN8" i="18"/>
  <c r="AM8" i="18"/>
  <c r="AD8" i="18"/>
  <c r="W8" i="18"/>
  <c r="P8" i="18"/>
  <c r="BE7" i="18"/>
  <c r="BD7" i="18"/>
  <c r="BC7" i="18"/>
  <c r="BB7" i="18"/>
  <c r="BA7" i="18"/>
  <c r="AX7" i="18"/>
  <c r="AW7" i="18"/>
  <c r="AV7" i="18"/>
  <c r="AU7" i="18"/>
  <c r="AT7" i="18"/>
  <c r="AQ7" i="18"/>
  <c r="AP7" i="18"/>
  <c r="AO7" i="18"/>
  <c r="AN7" i="18"/>
  <c r="AM7" i="18"/>
  <c r="AD7" i="18"/>
  <c r="W7" i="18"/>
  <c r="P7" i="18"/>
  <c r="BE6" i="18"/>
  <c r="BD6" i="18"/>
  <c r="BC6" i="18"/>
  <c r="BB6" i="18"/>
  <c r="BA6" i="18"/>
  <c r="AX6" i="18"/>
  <c r="AW6" i="18"/>
  <c r="AV6" i="18"/>
  <c r="AU6" i="18"/>
  <c r="AT6" i="18"/>
  <c r="AQ6" i="18"/>
  <c r="AP6" i="18"/>
  <c r="AO6" i="18"/>
  <c r="AN6" i="18"/>
  <c r="AM6" i="18"/>
  <c r="AD6" i="18"/>
  <c r="W6" i="18"/>
  <c r="P6" i="18"/>
  <c r="BE5" i="18"/>
  <c r="BD5" i="18"/>
  <c r="BC5" i="18"/>
  <c r="BB5" i="18"/>
  <c r="BA5" i="18"/>
  <c r="AX5" i="18"/>
  <c r="AW5" i="18"/>
  <c r="AV5" i="18"/>
  <c r="AU5" i="18"/>
  <c r="AT5" i="18"/>
  <c r="AQ5" i="18"/>
  <c r="AP5" i="18"/>
  <c r="AO5" i="18"/>
  <c r="AN5" i="18"/>
  <c r="AM5" i="18"/>
  <c r="AD5" i="18"/>
  <c r="AA5" i="18"/>
  <c r="Z5" i="18"/>
  <c r="Y5" i="18"/>
  <c r="X5" i="18"/>
  <c r="W5" i="18"/>
  <c r="T5" i="18"/>
  <c r="S5" i="18"/>
  <c r="R5" i="18"/>
  <c r="Q5" i="18"/>
  <c r="P5" i="18"/>
  <c r="BE4" i="18"/>
  <c r="BD4" i="18"/>
  <c r="BC4" i="18"/>
  <c r="BB4" i="18"/>
  <c r="BA4" i="18"/>
  <c r="AX4" i="18"/>
  <c r="AW4" i="18"/>
  <c r="AV4" i="18"/>
  <c r="AU4" i="18"/>
  <c r="AT4" i="18"/>
  <c r="AQ4" i="18"/>
  <c r="AP4" i="18"/>
  <c r="AO4" i="18"/>
  <c r="AN4" i="18"/>
  <c r="AM4" i="18"/>
  <c r="AD4" i="18"/>
  <c r="AA4" i="18"/>
  <c r="Z4" i="18"/>
  <c r="Y4" i="18"/>
  <c r="X4" i="18"/>
  <c r="W4" i="18"/>
  <c r="T4" i="18"/>
  <c r="S4" i="18"/>
  <c r="R4" i="18"/>
  <c r="Q4" i="18"/>
  <c r="P4" i="18"/>
  <c r="K11" i="47"/>
  <c r="J6" i="47"/>
  <c r="Y8" i="51"/>
  <c r="X8" i="51"/>
  <c r="W8" i="51"/>
  <c r="V8" i="51"/>
  <c r="U8" i="51"/>
  <c r="T8" i="51"/>
  <c r="S8" i="51"/>
  <c r="Y9" i="51"/>
  <c r="Y10" i="51"/>
  <c r="Y11" i="51"/>
  <c r="Y12" i="51"/>
  <c r="Y13" i="51"/>
  <c r="Y14" i="51"/>
  <c r="X9" i="51"/>
  <c r="X10" i="51"/>
  <c r="X11" i="51"/>
  <c r="X12" i="51"/>
  <c r="X13" i="51"/>
  <c r="X14" i="51"/>
  <c r="W9" i="51"/>
  <c r="W10" i="51"/>
  <c r="W11" i="51"/>
  <c r="W12" i="51"/>
  <c r="W13" i="51"/>
  <c r="W14" i="51"/>
  <c r="V13" i="51"/>
  <c r="V14" i="51"/>
  <c r="V9" i="51"/>
  <c r="V10" i="51"/>
  <c r="V11" i="51"/>
  <c r="V12" i="51"/>
  <c r="U9" i="51"/>
  <c r="U10" i="51"/>
  <c r="U11" i="51"/>
  <c r="U12" i="51"/>
  <c r="U13" i="51"/>
  <c r="U14" i="51"/>
  <c r="T9" i="51"/>
  <c r="T10" i="51"/>
  <c r="T11" i="51"/>
  <c r="T12" i="51"/>
  <c r="T13" i="51"/>
  <c r="T14" i="51"/>
  <c r="S9" i="51"/>
  <c r="S10" i="51"/>
  <c r="S11" i="51"/>
  <c r="S12" i="51"/>
  <c r="S13" i="51"/>
  <c r="S14" i="51"/>
  <c r="D20" i="50"/>
  <c r="AD49" i="50" s="1"/>
  <c r="D21" i="50"/>
  <c r="AC48" i="50" s="1"/>
  <c r="D22" i="50"/>
  <c r="AC74" i="50" s="1"/>
  <c r="D23" i="50"/>
  <c r="D24" i="50"/>
  <c r="D25" i="50"/>
  <c r="D26" i="50"/>
  <c r="D19" i="50"/>
  <c r="AA36" i="50" s="1"/>
  <c r="D13" i="50"/>
  <c r="D12" i="50"/>
  <c r="D11" i="50"/>
  <c r="D10" i="50"/>
  <c r="D9" i="50"/>
  <c r="D8" i="50"/>
  <c r="D7" i="50"/>
  <c r="D6" i="50"/>
  <c r="AB49" i="50"/>
  <c r="AD54" i="50"/>
  <c r="AC49" i="50"/>
  <c r="Z48" i="50"/>
  <c r="AA48" i="50"/>
  <c r="AC54" i="50"/>
  <c r="AB53" i="50"/>
  <c r="AA38" i="50"/>
  <c r="AA37" i="50"/>
  <c r="AA35" i="50"/>
  <c r="AD38" i="50"/>
  <c r="Z38" i="50"/>
  <c r="Z36" i="50"/>
  <c r="AD35" i="50"/>
  <c r="Z35" i="50"/>
  <c r="AC38" i="50"/>
  <c r="AC36" i="50"/>
  <c r="AC35" i="50"/>
  <c r="AB36" i="50"/>
  <c r="AB37" i="50"/>
  <c r="AC14" i="50"/>
  <c r="AC64" i="50"/>
  <c r="AC59" i="50"/>
  <c r="AB60" i="50"/>
  <c r="AA61" i="50"/>
  <c r="Z62" i="50"/>
  <c r="AD62" i="50"/>
  <c r="AB64" i="50"/>
  <c r="AA65" i="50"/>
  <c r="Z66" i="50"/>
  <c r="AC67" i="50"/>
  <c r="AB68" i="50"/>
  <c r="AB58" i="50"/>
  <c r="AC66" i="50"/>
  <c r="Z59" i="50"/>
  <c r="AD59" i="50"/>
  <c r="AC60" i="50"/>
  <c r="AE60" i="50" s="1"/>
  <c r="AB61" i="50"/>
  <c r="AA62" i="50"/>
  <c r="Z63" i="50"/>
  <c r="AD63" i="50"/>
  <c r="AB65" i="50"/>
  <c r="AA66" i="50"/>
  <c r="Z67" i="50"/>
  <c r="AC68" i="50"/>
  <c r="AC58" i="50"/>
  <c r="AB59" i="50"/>
  <c r="AA60" i="50"/>
  <c r="Z61" i="50"/>
  <c r="AA64" i="50"/>
  <c r="AD65" i="50"/>
  <c r="AA68" i="50"/>
  <c r="Z58" i="50"/>
  <c r="AA59" i="50"/>
  <c r="Z60" i="50"/>
  <c r="AD60" i="50"/>
  <c r="AB62" i="50"/>
  <c r="AA63" i="50"/>
  <c r="Z64" i="50"/>
  <c r="AD64" i="50"/>
  <c r="AC65" i="50"/>
  <c r="AB66" i="50"/>
  <c r="AA67" i="50"/>
  <c r="Z68" i="50"/>
  <c r="AD58" i="50"/>
  <c r="AD61" i="50"/>
  <c r="AB63" i="50"/>
  <c r="Z65" i="50"/>
  <c r="AB67" i="50"/>
  <c r="AA58" i="50"/>
  <c r="AC75" i="50"/>
  <c r="AC63" i="50"/>
  <c r="AD78" i="50"/>
  <c r="AD66" i="50"/>
  <c r="AC61" i="50"/>
  <c r="AB80" i="50"/>
  <c r="AA77" i="50"/>
  <c r="Z74" i="50"/>
  <c r="Z7" i="50"/>
  <c r="AC79" i="50"/>
  <c r="AB76" i="50"/>
  <c r="AA73" i="50"/>
  <c r="AA7" i="50"/>
  <c r="AB72" i="50"/>
  <c r="Z78" i="50"/>
  <c r="AD74" i="50"/>
  <c r="AC12" i="50"/>
  <c r="AB9" i="50"/>
  <c r="AD7" i="50"/>
  <c r="Z72" i="50"/>
  <c r="AA72" i="50"/>
  <c r="AA80" i="50"/>
  <c r="AB79" i="50"/>
  <c r="AC78" i="50"/>
  <c r="AD77" i="50"/>
  <c r="Z77" i="50"/>
  <c r="AA76" i="50"/>
  <c r="AB75" i="50"/>
  <c r="AD73" i="50"/>
  <c r="Z15" i="50"/>
  <c r="AD15" i="50"/>
  <c r="AB16" i="50"/>
  <c r="AA17" i="50"/>
  <c r="AC18" i="50"/>
  <c r="AB19" i="50"/>
  <c r="Z20" i="50"/>
  <c r="AD20" i="50"/>
  <c r="AA13" i="50"/>
  <c r="AA11" i="50"/>
  <c r="AD10" i="50"/>
  <c r="Z10" i="50"/>
  <c r="AD8" i="50"/>
  <c r="Z8" i="50"/>
  <c r="AD17" i="50"/>
  <c r="AA10" i="50"/>
  <c r="AA15" i="50"/>
  <c r="AC16" i="50"/>
  <c r="AB17" i="50"/>
  <c r="Z18" i="50"/>
  <c r="AD18" i="50"/>
  <c r="AC19" i="50"/>
  <c r="AA20" i="50"/>
  <c r="AB14" i="50"/>
  <c r="AD13" i="50"/>
  <c r="Z13" i="50"/>
  <c r="AB12" i="50"/>
  <c r="AD11" i="50"/>
  <c r="Z11" i="50"/>
  <c r="AC10" i="50"/>
  <c r="AA9" i="50"/>
  <c r="AC8" i="50"/>
  <c r="AA16" i="50"/>
  <c r="AB18" i="50"/>
  <c r="Z14" i="50"/>
  <c r="AD12" i="50"/>
  <c r="AB15" i="50"/>
  <c r="Z16" i="50"/>
  <c r="AD16" i="50"/>
  <c r="AC17" i="50"/>
  <c r="AA18" i="50"/>
  <c r="Z19" i="50"/>
  <c r="AD19" i="50"/>
  <c r="AB20" i="50"/>
  <c r="AA14" i="50"/>
  <c r="AA12" i="50"/>
  <c r="AC11" i="50"/>
  <c r="AD9" i="50"/>
  <c r="Z9" i="50"/>
  <c r="AB8" i="50"/>
  <c r="AC15" i="50"/>
  <c r="Z17" i="50"/>
  <c r="AA19" i="50"/>
  <c r="AC20" i="50"/>
  <c r="AD14" i="50"/>
  <c r="AB13" i="50"/>
  <c r="Z12" i="50"/>
  <c r="AB11" i="50"/>
  <c r="AC9" i="50"/>
  <c r="AA8" i="50"/>
  <c r="AC7" i="50"/>
  <c r="AD72" i="50"/>
  <c r="Z80" i="50"/>
  <c r="AA79" i="50"/>
  <c r="AB78" i="50"/>
  <c r="AC77" i="50"/>
  <c r="AD76" i="50"/>
  <c r="Z76" i="50"/>
  <c r="AA75" i="50"/>
  <c r="AB74" i="50"/>
  <c r="AC73" i="50"/>
  <c r="AB7" i="50"/>
  <c r="AC72" i="50"/>
  <c r="AC80" i="50"/>
  <c r="Z79" i="50"/>
  <c r="AA78" i="50"/>
  <c r="AB77" i="50"/>
  <c r="AC76" i="50"/>
  <c r="AD75" i="50"/>
  <c r="Z75" i="50"/>
  <c r="AA74" i="50"/>
  <c r="AB73" i="50"/>
  <c r="AA27" i="50"/>
  <c r="Z28" i="50"/>
  <c r="AD28" i="50"/>
  <c r="Z29" i="50"/>
  <c r="AD29" i="50"/>
  <c r="AC30" i="50"/>
  <c r="AB31" i="50"/>
  <c r="AA32" i="50"/>
  <c r="Z33" i="50"/>
  <c r="AD33" i="50"/>
  <c r="Z43" i="50"/>
  <c r="AD43" i="50"/>
  <c r="AA44" i="50"/>
  <c r="AC45" i="50"/>
  <c r="AA46" i="50"/>
  <c r="Z47" i="50"/>
  <c r="AD47" i="50"/>
  <c r="AB50" i="50"/>
  <c r="Z51" i="50"/>
  <c r="AD51" i="50"/>
  <c r="AB27" i="50"/>
  <c r="AA28" i="50"/>
  <c r="AA29" i="50"/>
  <c r="Z30" i="50"/>
  <c r="AD30" i="50"/>
  <c r="AB32" i="50"/>
  <c r="AA33" i="50"/>
  <c r="Z34" i="50"/>
  <c r="AD34" i="50"/>
  <c r="AA43" i="50"/>
  <c r="AB44" i="50"/>
  <c r="Z45" i="50"/>
  <c r="AD45" i="50"/>
  <c r="AB46" i="50"/>
  <c r="AA47" i="50"/>
  <c r="AC50" i="50"/>
  <c r="AA51" i="50"/>
  <c r="AC27" i="50"/>
  <c r="AB29" i="50"/>
  <c r="AA30" i="50"/>
  <c r="Z31" i="50"/>
  <c r="AD31" i="50"/>
  <c r="AC32" i="50"/>
  <c r="AB33" i="50"/>
  <c r="AA34" i="50"/>
  <c r="AB43" i="50"/>
  <c r="AC44" i="50"/>
  <c r="AA45" i="50"/>
  <c r="AC46" i="50"/>
  <c r="AB47" i="50"/>
  <c r="Z50" i="50"/>
  <c r="AD50" i="50"/>
  <c r="AB51" i="50"/>
  <c r="Z27" i="50"/>
  <c r="AD27" i="50"/>
  <c r="AE27" i="50" s="1"/>
  <c r="AC28" i="50"/>
  <c r="AC29" i="50"/>
  <c r="AB30" i="50"/>
  <c r="AA31" i="50"/>
  <c r="Z32" i="50"/>
  <c r="AD32" i="50"/>
  <c r="AB34" i="50"/>
  <c r="AC43" i="50"/>
  <c r="Z44" i="50"/>
  <c r="AD44" i="50"/>
  <c r="AB45" i="50"/>
  <c r="Z46" i="50"/>
  <c r="AD46" i="50"/>
  <c r="AC47" i="50"/>
  <c r="AA50" i="50"/>
  <c r="AC51" i="50"/>
  <c r="AL70" i="47"/>
  <c r="AL71" i="47"/>
  <c r="AL72" i="47"/>
  <c r="AL73" i="47"/>
  <c r="AL74" i="47"/>
  <c r="AL75" i="47"/>
  <c r="AL76" i="47"/>
  <c r="AL77" i="47"/>
  <c r="AL78" i="47"/>
  <c r="AL79" i="47"/>
  <c r="AL80" i="47"/>
  <c r="AL81" i="47"/>
  <c r="AL82" i="47"/>
  <c r="AL83" i="47"/>
  <c r="AL84" i="47"/>
  <c r="AL85" i="47"/>
  <c r="AL86" i="47"/>
  <c r="AL87" i="47"/>
  <c r="AL88" i="47"/>
  <c r="AL89" i="47"/>
  <c r="AL90" i="47"/>
  <c r="AL91" i="47"/>
  <c r="AL92" i="47"/>
  <c r="AL93" i="47"/>
  <c r="AL94" i="47"/>
  <c r="AL95" i="47"/>
  <c r="AL96" i="47"/>
  <c r="AL97" i="47"/>
  <c r="AL98" i="47"/>
  <c r="AL99" i="47"/>
  <c r="AL100" i="47"/>
  <c r="AL101" i="47"/>
  <c r="AL102" i="47"/>
  <c r="AL103" i="47"/>
  <c r="Q4" i="47"/>
  <c r="Q5" i="47"/>
  <c r="R5" i="47"/>
  <c r="S5" i="47"/>
  <c r="T5" i="47"/>
  <c r="U5" i="47"/>
  <c r="Q6" i="47"/>
  <c r="R6" i="47"/>
  <c r="S6" i="47"/>
  <c r="T6" i="47"/>
  <c r="U6" i="47"/>
  <c r="Q7" i="47"/>
  <c r="R7" i="47"/>
  <c r="S7" i="47"/>
  <c r="T7" i="47"/>
  <c r="U7" i="47"/>
  <c r="Q8" i="47"/>
  <c r="R8" i="47"/>
  <c r="T8" i="47"/>
  <c r="U8" i="47"/>
  <c r="Q9" i="47"/>
  <c r="R9" i="47"/>
  <c r="T9" i="47"/>
  <c r="U9" i="47"/>
  <c r="Q10" i="47"/>
  <c r="R10" i="47"/>
  <c r="T10" i="47"/>
  <c r="U10" i="47"/>
  <c r="R4" i="47"/>
  <c r="S4" i="47"/>
  <c r="T4" i="47"/>
  <c r="U4" i="47"/>
  <c r="J7" i="47"/>
  <c r="K7" i="47"/>
  <c r="L7" i="47"/>
  <c r="M7" i="47"/>
  <c r="N7" i="47"/>
  <c r="J8" i="47"/>
  <c r="K8" i="47"/>
  <c r="L8" i="47"/>
  <c r="M8" i="47"/>
  <c r="N8" i="47"/>
  <c r="J9" i="47"/>
  <c r="K9" i="47"/>
  <c r="L9" i="47"/>
  <c r="M9" i="47"/>
  <c r="N9" i="47"/>
  <c r="J10" i="47"/>
  <c r="K10" i="47"/>
  <c r="L10" i="47"/>
  <c r="M10" i="47"/>
  <c r="N10" i="47"/>
  <c r="J11" i="47"/>
  <c r="L11" i="47"/>
  <c r="M11" i="47"/>
  <c r="N11" i="47"/>
  <c r="J12" i="47"/>
  <c r="K12" i="47"/>
  <c r="AH5" i="47" s="1"/>
  <c r="L12" i="47"/>
  <c r="M12" i="47"/>
  <c r="N12" i="47"/>
  <c r="J13" i="47"/>
  <c r="K13" i="47"/>
  <c r="L13" i="47"/>
  <c r="M13" i="47"/>
  <c r="N13" i="47"/>
  <c r="J14" i="47"/>
  <c r="K14" i="47"/>
  <c r="L14" i="47"/>
  <c r="M14" i="47"/>
  <c r="N14" i="47"/>
  <c r="J15" i="47"/>
  <c r="K15" i="47"/>
  <c r="L15" i="47"/>
  <c r="M15" i="47"/>
  <c r="N15" i="47"/>
  <c r="J16" i="47"/>
  <c r="K16" i="47"/>
  <c r="L16" i="47"/>
  <c r="AH6" i="47" s="1"/>
  <c r="M16" i="47"/>
  <c r="N16" i="47"/>
  <c r="J17" i="47"/>
  <c r="K17" i="47"/>
  <c r="L17" i="47"/>
  <c r="M17" i="47"/>
  <c r="N17" i="47"/>
  <c r="J18" i="47"/>
  <c r="K18" i="47"/>
  <c r="L18" i="47"/>
  <c r="M18" i="47"/>
  <c r="N18" i="47"/>
  <c r="J19" i="47"/>
  <c r="K19" i="47"/>
  <c r="L19" i="47"/>
  <c r="M19" i="47"/>
  <c r="N19" i="47"/>
  <c r="J20" i="47"/>
  <c r="K20" i="47"/>
  <c r="L20" i="47"/>
  <c r="M20" i="47"/>
  <c r="N20" i="47"/>
  <c r="J21" i="47"/>
  <c r="K21" i="47"/>
  <c r="L21" i="47"/>
  <c r="M21" i="47"/>
  <c r="N21" i="47"/>
  <c r="J22" i="47"/>
  <c r="K22" i="47"/>
  <c r="L22" i="47"/>
  <c r="M22" i="47"/>
  <c r="N22" i="47"/>
  <c r="J23" i="47"/>
  <c r="K23" i="47"/>
  <c r="L23" i="47"/>
  <c r="M23" i="47"/>
  <c r="N23" i="47"/>
  <c r="J24" i="47"/>
  <c r="K24" i="47"/>
  <c r="L24" i="47"/>
  <c r="M24" i="47"/>
  <c r="N24" i="47"/>
  <c r="K25" i="47"/>
  <c r="L25" i="47"/>
  <c r="M25" i="47"/>
  <c r="N25" i="47"/>
  <c r="K26" i="47"/>
  <c r="L26" i="47"/>
  <c r="M26" i="47"/>
  <c r="N26" i="47"/>
  <c r="K27" i="47"/>
  <c r="L27" i="47"/>
  <c r="M27" i="47"/>
  <c r="N27" i="47"/>
  <c r="K28" i="47"/>
  <c r="L28" i="47"/>
  <c r="M28" i="47"/>
  <c r="N28" i="47"/>
  <c r="K29" i="47"/>
  <c r="L29" i="47"/>
  <c r="M29" i="47"/>
  <c r="N29" i="47"/>
  <c r="K30" i="47"/>
  <c r="L30" i="47"/>
  <c r="M30" i="47"/>
  <c r="N30" i="47"/>
  <c r="K31" i="47"/>
  <c r="L31" i="47"/>
  <c r="M31" i="47"/>
  <c r="N31" i="47"/>
  <c r="K32" i="47"/>
  <c r="L32" i="47"/>
  <c r="M32" i="47"/>
  <c r="N32" i="47"/>
  <c r="K33" i="47"/>
  <c r="L33" i="47"/>
  <c r="M33" i="47"/>
  <c r="N33" i="47"/>
  <c r="K34" i="47"/>
  <c r="L34" i="47"/>
  <c r="AH9" i="47" s="1"/>
  <c r="M34" i="47"/>
  <c r="N34" i="47"/>
  <c r="K35" i="47"/>
  <c r="L35" i="47"/>
  <c r="M35" i="47"/>
  <c r="N35" i="47"/>
  <c r="K36" i="47"/>
  <c r="L36" i="47"/>
  <c r="M36" i="47"/>
  <c r="N36" i="47"/>
  <c r="K37" i="47"/>
  <c r="L37" i="47"/>
  <c r="M37" i="47"/>
  <c r="N37" i="47"/>
  <c r="K38" i="47"/>
  <c r="L38" i="47"/>
  <c r="M38" i="47"/>
  <c r="N38" i="47"/>
  <c r="K39" i="47"/>
  <c r="L39" i="47"/>
  <c r="M39" i="47"/>
  <c r="AH10" i="47" s="1"/>
  <c r="N39" i="47"/>
  <c r="K40" i="47"/>
  <c r="L40" i="47"/>
  <c r="M40" i="47"/>
  <c r="N40" i="47"/>
  <c r="K41" i="47"/>
  <c r="L41" i="47"/>
  <c r="M41" i="47"/>
  <c r="N41" i="47"/>
  <c r="K42" i="47"/>
  <c r="L42" i="47"/>
  <c r="M42" i="47"/>
  <c r="N42" i="47"/>
  <c r="K43" i="47"/>
  <c r="L43" i="47"/>
  <c r="M43" i="47"/>
  <c r="N43" i="47"/>
  <c r="K44" i="47"/>
  <c r="L44" i="47"/>
  <c r="M44" i="47"/>
  <c r="AH11" i="47"/>
  <c r="N44" i="47"/>
  <c r="K45" i="47"/>
  <c r="L45" i="47"/>
  <c r="M45" i="47"/>
  <c r="N45" i="47"/>
  <c r="K46" i="47"/>
  <c r="L46" i="47"/>
  <c r="M46" i="47"/>
  <c r="N46" i="47"/>
  <c r="K47" i="47"/>
  <c r="L47" i="47"/>
  <c r="M47" i="47"/>
  <c r="N47" i="47"/>
  <c r="K48" i="47"/>
  <c r="L48" i="47"/>
  <c r="M48" i="47"/>
  <c r="N48" i="47"/>
  <c r="K49" i="47"/>
  <c r="L49" i="47"/>
  <c r="M49" i="47"/>
  <c r="N49" i="47"/>
  <c r="K50" i="47"/>
  <c r="L50" i="47"/>
  <c r="M50" i="47"/>
  <c r="N50" i="47"/>
  <c r="K51" i="47"/>
  <c r="L51" i="47"/>
  <c r="M51" i="47"/>
  <c r="N51" i="47"/>
  <c r="K52" i="47"/>
  <c r="L52" i="47"/>
  <c r="M52" i="47"/>
  <c r="N52" i="47"/>
  <c r="K53" i="47"/>
  <c r="L53" i="47"/>
  <c r="M53" i="47"/>
  <c r="N53" i="47"/>
  <c r="K54" i="47"/>
  <c r="L54" i="47"/>
  <c r="M54" i="47"/>
  <c r="AH12" i="47" s="1"/>
  <c r="N54" i="47"/>
  <c r="K55" i="47"/>
  <c r="L55" i="47"/>
  <c r="M55" i="47"/>
  <c r="N55" i="47"/>
  <c r="K56" i="47"/>
  <c r="L56" i="47"/>
  <c r="M56" i="47"/>
  <c r="N56" i="47"/>
  <c r="K57" i="47"/>
  <c r="L57" i="47"/>
  <c r="M57" i="47"/>
  <c r="N57" i="47"/>
  <c r="K58" i="47"/>
  <c r="L58" i="47"/>
  <c r="M58" i="47"/>
  <c r="N58" i="47"/>
  <c r="K59" i="47"/>
  <c r="L59" i="47"/>
  <c r="M59" i="47"/>
  <c r="N59" i="47"/>
  <c r="K60" i="47"/>
  <c r="L60" i="47"/>
  <c r="M60" i="47"/>
  <c r="N60" i="47"/>
  <c r="K61" i="47"/>
  <c r="L61" i="47"/>
  <c r="M61" i="47"/>
  <c r="N61" i="47"/>
  <c r="K62" i="47"/>
  <c r="L62" i="47"/>
  <c r="M62" i="47"/>
  <c r="N62" i="47"/>
  <c r="K63" i="47"/>
  <c r="L63" i="47"/>
  <c r="M63" i="47"/>
  <c r="N63" i="47"/>
  <c r="K64" i="47"/>
  <c r="L64" i="47"/>
  <c r="M64" i="47"/>
  <c r="AH13" i="47" s="1"/>
  <c r="N64" i="47"/>
  <c r="K65" i="47"/>
  <c r="L65" i="47"/>
  <c r="M65" i="47"/>
  <c r="N65" i="47"/>
  <c r="K66" i="47"/>
  <c r="L66" i="47"/>
  <c r="M66" i="47"/>
  <c r="N66" i="47"/>
  <c r="K67" i="47"/>
  <c r="L67" i="47"/>
  <c r="M67" i="47"/>
  <c r="N67" i="47"/>
  <c r="K68" i="47"/>
  <c r="L68" i="47"/>
  <c r="M68" i="47"/>
  <c r="N68" i="47"/>
  <c r="K69" i="47"/>
  <c r="L69" i="47"/>
  <c r="M69" i="47"/>
  <c r="N69" i="47"/>
  <c r="K70" i="47"/>
  <c r="L70" i="47"/>
  <c r="M70" i="47"/>
  <c r="N70" i="47"/>
  <c r="K71" i="47"/>
  <c r="L71" i="47"/>
  <c r="M71" i="47"/>
  <c r="N71" i="47"/>
  <c r="K72" i="47"/>
  <c r="L72" i="47"/>
  <c r="M72" i="47"/>
  <c r="N72" i="47"/>
  <c r="K73" i="47"/>
  <c r="L73" i="47"/>
  <c r="M73" i="47"/>
  <c r="N73" i="47"/>
  <c r="K74" i="47"/>
  <c r="L74" i="47"/>
  <c r="M74" i="47"/>
  <c r="AH14" i="47" s="1"/>
  <c r="N74" i="47"/>
  <c r="K75" i="47"/>
  <c r="L75" i="47"/>
  <c r="M75" i="47"/>
  <c r="N75" i="47"/>
  <c r="K76" i="47"/>
  <c r="L76" i="47"/>
  <c r="M76" i="47"/>
  <c r="N76" i="47"/>
  <c r="K77" i="47"/>
  <c r="L77" i="47"/>
  <c r="M77" i="47"/>
  <c r="N77" i="47"/>
  <c r="K78" i="47"/>
  <c r="L78" i="47"/>
  <c r="M78" i="47"/>
  <c r="N78" i="47"/>
  <c r="K79" i="47"/>
  <c r="L79" i="47"/>
  <c r="M79" i="47"/>
  <c r="N79" i="47"/>
  <c r="K80" i="47"/>
  <c r="L80" i="47"/>
  <c r="M80" i="47"/>
  <c r="N80" i="47"/>
  <c r="K81" i="47"/>
  <c r="L81" i="47"/>
  <c r="M81" i="47"/>
  <c r="N81" i="47"/>
  <c r="K82" i="47"/>
  <c r="L82" i="47"/>
  <c r="M82" i="47"/>
  <c r="N82" i="47"/>
  <c r="K83" i="47"/>
  <c r="L83" i="47"/>
  <c r="M83" i="47"/>
  <c r="N83" i="47"/>
  <c r="K84" i="47"/>
  <c r="L84" i="47"/>
  <c r="M84" i="47"/>
  <c r="AH15" i="47" s="1"/>
  <c r="N84" i="47"/>
  <c r="K85" i="47"/>
  <c r="L85" i="47"/>
  <c r="M85" i="47"/>
  <c r="N85" i="47"/>
  <c r="K86" i="47"/>
  <c r="L86" i="47"/>
  <c r="M86" i="47"/>
  <c r="N86" i="47"/>
  <c r="K87" i="47"/>
  <c r="L87" i="47"/>
  <c r="M87" i="47"/>
  <c r="N87" i="47"/>
  <c r="K88" i="47"/>
  <c r="L88" i="47"/>
  <c r="M88" i="47"/>
  <c r="N88" i="47"/>
  <c r="K89" i="47"/>
  <c r="L89" i="47"/>
  <c r="M89" i="47"/>
  <c r="N89" i="47"/>
  <c r="K90" i="47"/>
  <c r="L90" i="47"/>
  <c r="M90" i="47"/>
  <c r="N90" i="47"/>
  <c r="K91" i="47"/>
  <c r="L91" i="47"/>
  <c r="M91" i="47"/>
  <c r="N91" i="47"/>
  <c r="K92" i="47"/>
  <c r="L92" i="47"/>
  <c r="M92" i="47"/>
  <c r="N92" i="47"/>
  <c r="K93" i="47"/>
  <c r="L93" i="47"/>
  <c r="M93" i="47"/>
  <c r="N93" i="47"/>
  <c r="K94" i="47"/>
  <c r="L94" i="47"/>
  <c r="M94" i="47"/>
  <c r="AH16" i="47" s="1"/>
  <c r="N94" i="47"/>
  <c r="K95" i="47"/>
  <c r="L95" i="47"/>
  <c r="M95" i="47"/>
  <c r="N95" i="47"/>
  <c r="K96" i="47"/>
  <c r="L96" i="47"/>
  <c r="M96" i="47"/>
  <c r="N96" i="47"/>
  <c r="K97" i="47"/>
  <c r="L97" i="47"/>
  <c r="M97" i="47"/>
  <c r="N97" i="47"/>
  <c r="K98" i="47"/>
  <c r="L98" i="47"/>
  <c r="M98" i="47"/>
  <c r="N98" i="47"/>
  <c r="K99" i="47"/>
  <c r="L99" i="47"/>
  <c r="M99" i="47"/>
  <c r="N99" i="47"/>
  <c r="K100" i="47"/>
  <c r="L100" i="47"/>
  <c r="M100" i="47"/>
  <c r="N100" i="47"/>
  <c r="K101" i="47"/>
  <c r="L101" i="47"/>
  <c r="M101" i="47"/>
  <c r="N101" i="47"/>
  <c r="K102" i="47"/>
  <c r="L102" i="47"/>
  <c r="M102" i="47"/>
  <c r="N102" i="47"/>
  <c r="K103" i="47"/>
  <c r="L103" i="47"/>
  <c r="M103" i="47"/>
  <c r="N103" i="47"/>
  <c r="K104" i="47"/>
  <c r="L104" i="47"/>
  <c r="M104" i="47"/>
  <c r="AH17" i="47" s="1"/>
  <c r="N104" i="47"/>
  <c r="K6" i="47"/>
  <c r="L6" i="47"/>
  <c r="M6" i="47"/>
  <c r="N6" i="47"/>
  <c r="K5" i="47"/>
  <c r="L5" i="47"/>
  <c r="M5" i="47"/>
  <c r="N5" i="47"/>
  <c r="J5" i="47"/>
  <c r="AH8" i="47"/>
  <c r="T20" i="18"/>
  <c r="S20" i="18"/>
  <c r="R20" i="18"/>
  <c r="Q20" i="18"/>
  <c r="T19" i="18"/>
  <c r="S19" i="18"/>
  <c r="Q19" i="18"/>
  <c r="R19" i="18"/>
  <c r="T18" i="18"/>
  <c r="S18" i="18"/>
  <c r="Q18" i="18"/>
  <c r="R18" i="18"/>
  <c r="T17" i="18"/>
  <c r="S17" i="18"/>
  <c r="Q17" i="18"/>
  <c r="R17" i="18"/>
  <c r="T16" i="18"/>
  <c r="S16" i="18"/>
  <c r="Q16" i="18"/>
  <c r="R16" i="18"/>
  <c r="T15" i="18"/>
  <c r="S15" i="18"/>
  <c r="Q15" i="18"/>
  <c r="R15" i="18"/>
  <c r="T14" i="18"/>
  <c r="S14" i="18"/>
  <c r="Q14" i="18"/>
  <c r="R14" i="18"/>
  <c r="T13" i="18"/>
  <c r="S13" i="18"/>
  <c r="Q13" i="18"/>
  <c r="R13" i="18"/>
  <c r="T12" i="18"/>
  <c r="Q12" i="18"/>
  <c r="R12" i="18"/>
  <c r="T11" i="18"/>
  <c r="R11" i="18"/>
  <c r="S11" i="18"/>
  <c r="Q11" i="18"/>
  <c r="T10" i="18"/>
  <c r="Q10" i="18"/>
  <c r="S10" i="18"/>
  <c r="R10" i="18"/>
  <c r="T9" i="18"/>
  <c r="Q9" i="18"/>
  <c r="R9" i="18"/>
  <c r="S9" i="18"/>
  <c r="T8" i="18"/>
  <c r="Q8" i="18"/>
  <c r="S8" i="18"/>
  <c r="R8" i="18"/>
  <c r="T7" i="18"/>
  <c r="Q7" i="18"/>
  <c r="R7" i="18"/>
  <c r="S7" i="18"/>
  <c r="T6" i="18"/>
  <c r="Q6" i="18"/>
  <c r="S6" i="18"/>
  <c r="R6" i="18"/>
  <c r="S12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Z6" i="18"/>
  <c r="Z10" i="18"/>
  <c r="Z13" i="18"/>
  <c r="Z14" i="18"/>
  <c r="Z12" i="18"/>
  <c r="Z17" i="18"/>
  <c r="Z20" i="18"/>
  <c r="Z19" i="18"/>
  <c r="Z15" i="18"/>
  <c r="Z21" i="18"/>
  <c r="Z8" i="18"/>
  <c r="Z11" i="18"/>
  <c r="Z16" i="18"/>
  <c r="Z7" i="18"/>
  <c r="Z9" i="18"/>
  <c r="Z18" i="18"/>
  <c r="AH333" i="18"/>
  <c r="AG106" i="18"/>
  <c r="AH168" i="18"/>
  <c r="AH158" i="18"/>
  <c r="AH234" i="18"/>
  <c r="AG212" i="18"/>
  <c r="AH224" i="18"/>
  <c r="AG169" i="18"/>
  <c r="AH191" i="18"/>
  <c r="AG123" i="18"/>
  <c r="AG74" i="18"/>
  <c r="AG326" i="18"/>
  <c r="AH341" i="18"/>
  <c r="AH200" i="18"/>
  <c r="AH325" i="18"/>
  <c r="AH298" i="18"/>
  <c r="AG93" i="18"/>
  <c r="AG168" i="18"/>
  <c r="AH131" i="18"/>
  <c r="AH295" i="18"/>
  <c r="AH134" i="18"/>
  <c r="AH228" i="18"/>
  <c r="AG345" i="18"/>
  <c r="AG185" i="18"/>
  <c r="AH288" i="18"/>
  <c r="AG76" i="18"/>
  <c r="AG152" i="18"/>
  <c r="AH143" i="18"/>
  <c r="AG239" i="18"/>
  <c r="AH9" i="18"/>
  <c r="AH33" i="18"/>
  <c r="AG188" i="18"/>
  <c r="AH146" i="18"/>
  <c r="AG295" i="18"/>
  <c r="AH26" i="18"/>
  <c r="AG181" i="18"/>
  <c r="AG50" i="18"/>
  <c r="AH343" i="18"/>
  <c r="AG175" i="18"/>
  <c r="AH305" i="18"/>
  <c r="AG143" i="18"/>
  <c r="AH281" i="18"/>
  <c r="AH163" i="18"/>
  <c r="AH346" i="18"/>
  <c r="AG60" i="18"/>
  <c r="AG85" i="18"/>
  <c r="AG104" i="18"/>
  <c r="AG216" i="18"/>
  <c r="AH31" i="18"/>
  <c r="AH337" i="18"/>
  <c r="AH265" i="18"/>
  <c r="AG324" i="18"/>
  <c r="AG65" i="18"/>
  <c r="AH215" i="18"/>
  <c r="AH324" i="18"/>
  <c r="AH217" i="18"/>
  <c r="AH141" i="18"/>
  <c r="AG279" i="18"/>
  <c r="AH329" i="18"/>
  <c r="AH133" i="18"/>
  <c r="AH136" i="18"/>
  <c r="AH176" i="18"/>
  <c r="AG54" i="18"/>
  <c r="AH151" i="18"/>
  <c r="AH24" i="18"/>
  <c r="AG77" i="18"/>
  <c r="AG178" i="18"/>
  <c r="AH139" i="18"/>
  <c r="AG79" i="18"/>
  <c r="AG224" i="18"/>
  <c r="AG294" i="18"/>
  <c r="AG352" i="18"/>
  <c r="AH42" i="18"/>
  <c r="AG186" i="18"/>
  <c r="AG127" i="18"/>
  <c r="AH165" i="18"/>
  <c r="AH294" i="18"/>
  <c r="AH184" i="18"/>
  <c r="AH241" i="18"/>
  <c r="AG82" i="18"/>
  <c r="AG125" i="18"/>
  <c r="AH178" i="18"/>
  <c r="AH72" i="18"/>
  <c r="AH207" i="18"/>
  <c r="AG247" i="18"/>
  <c r="AH137" i="18"/>
  <c r="AG310" i="18"/>
  <c r="AG362" i="18"/>
  <c r="AH275" i="18"/>
  <c r="AG252" i="18"/>
  <c r="AH149" i="18"/>
  <c r="AG196" i="18"/>
  <c r="AG111" i="18"/>
  <c r="AH209" i="18"/>
  <c r="AG222" i="18"/>
  <c r="AH167" i="18"/>
  <c r="AH43" i="18"/>
  <c r="AG293" i="18"/>
  <c r="AG217" i="18"/>
  <c r="AG132" i="18"/>
  <c r="AG8" i="18"/>
  <c r="AG349" i="18"/>
  <c r="AG199" i="18"/>
  <c r="AG283" i="18"/>
  <c r="AG39" i="18"/>
  <c r="AH266" i="18"/>
  <c r="AH320" i="18"/>
  <c r="AH117" i="18"/>
  <c r="AH339" i="18"/>
  <c r="AG25" i="18"/>
  <c r="AG280" i="18"/>
  <c r="AH35" i="18"/>
  <c r="AH216" i="18"/>
  <c r="AH359" i="18"/>
  <c r="AH300" i="18"/>
  <c r="AG89" i="18"/>
  <c r="AH87" i="18"/>
  <c r="AG223" i="18"/>
  <c r="AG204" i="18"/>
  <c r="AH187" i="18"/>
  <c r="AH11" i="18"/>
  <c r="AH235" i="18"/>
  <c r="AG206" i="18"/>
  <c r="AG4" i="18"/>
  <c r="AG202" i="18"/>
  <c r="AG43" i="18"/>
  <c r="AH292" i="18"/>
  <c r="AG10" i="18"/>
  <c r="AG281" i="18"/>
  <c r="AH116" i="18"/>
  <c r="AG80" i="18"/>
  <c r="AH145" i="18"/>
  <c r="AH352" i="18"/>
  <c r="AH34" i="18"/>
  <c r="AG275" i="18"/>
  <c r="AH351" i="18"/>
  <c r="AG131" i="18"/>
  <c r="AH350" i="18"/>
  <c r="AG61" i="18"/>
  <c r="AG120" i="18"/>
  <c r="AG299" i="18"/>
  <c r="AG215" i="18"/>
  <c r="AG109" i="18"/>
  <c r="AH249" i="18"/>
  <c r="AG129" i="18"/>
  <c r="AG331" i="18"/>
  <c r="AG256" i="18"/>
  <c r="AG298" i="18"/>
  <c r="AH174" i="18"/>
  <c r="AH258" i="18"/>
  <c r="AH89" i="18"/>
  <c r="AH36" i="18"/>
  <c r="AH268" i="18"/>
  <c r="AG105" i="18"/>
  <c r="AG172" i="18"/>
  <c r="AG320" i="18"/>
  <c r="AH38" i="18"/>
  <c r="AH264" i="18"/>
  <c r="AH238" i="18"/>
  <c r="AH355" i="18"/>
  <c r="AH7" i="18"/>
  <c r="AG69" i="18"/>
  <c r="AG42" i="18"/>
  <c r="AH96" i="18"/>
  <c r="AG210" i="18"/>
  <c r="AG339" i="18"/>
  <c r="AH14" i="18"/>
  <c r="AH259" i="18"/>
  <c r="AH166" i="18"/>
  <c r="AG88" i="18"/>
  <c r="AG46" i="18"/>
  <c r="AG58" i="18"/>
  <c r="AH13" i="18"/>
  <c r="AH231" i="18"/>
  <c r="AH32" i="18"/>
  <c r="AG308" i="18"/>
  <c r="AG122" i="18"/>
  <c r="AH315" i="18"/>
  <c r="AG312" i="18"/>
  <c r="AH225" i="18"/>
  <c r="AG250" i="18"/>
  <c r="AH155" i="18"/>
  <c r="AG56" i="18"/>
  <c r="AH57" i="18"/>
  <c r="AG59" i="18"/>
  <c r="AH27" i="18"/>
  <c r="AG300" i="18"/>
  <c r="AG315" i="18"/>
  <c r="AG92" i="18"/>
  <c r="AG338" i="18"/>
  <c r="AG141" i="18"/>
  <c r="AG285" i="18"/>
  <c r="AG297" i="18"/>
  <c r="AH6" i="18"/>
  <c r="AG195" i="18"/>
  <c r="AG49" i="18"/>
  <c r="AG140" i="18"/>
  <c r="AG102" i="18"/>
  <c r="AH132" i="18"/>
  <c r="AH293" i="18"/>
  <c r="AG146" i="18"/>
  <c r="AG277" i="18"/>
  <c r="AG37" i="18"/>
  <c r="AH153" i="18"/>
  <c r="AG238" i="18"/>
  <c r="AG87" i="18"/>
  <c r="AH327" i="18"/>
  <c r="AG220" i="18"/>
  <c r="AG343" i="18"/>
  <c r="AG13" i="18"/>
  <c r="AG130" i="18"/>
  <c r="AH335" i="18"/>
  <c r="AG137" i="18"/>
  <c r="AH45" i="18"/>
  <c r="AH299" i="18"/>
  <c r="AH60" i="18"/>
  <c r="AH252" i="18"/>
  <c r="AG20" i="18"/>
  <c r="AG70" i="18"/>
  <c r="AG289" i="18"/>
  <c r="AH247" i="18"/>
  <c r="AG314" i="18"/>
  <c r="AG183" i="18"/>
  <c r="AH303" i="18"/>
  <c r="AG284" i="18"/>
  <c r="AG189" i="18"/>
  <c r="AG258" i="18"/>
  <c r="AG11" i="18"/>
  <c r="AH107" i="18"/>
  <c r="AG276" i="18"/>
  <c r="AG176" i="18"/>
  <c r="AG350" i="18"/>
  <c r="AH282" i="18"/>
  <c r="AG255" i="18"/>
  <c r="AH347" i="18"/>
  <c r="AG325" i="18"/>
  <c r="AH5" i="18"/>
  <c r="AG57" i="18"/>
  <c r="AG86" i="18"/>
  <c r="AH51" i="18"/>
  <c r="AH190" i="18"/>
  <c r="AG108" i="18"/>
  <c r="AG139" i="18"/>
  <c r="AG114" i="18"/>
  <c r="AH99" i="18"/>
  <c r="AH85" i="18"/>
  <c r="AH243" i="18"/>
  <c r="AH316" i="18"/>
  <c r="AG126" i="18"/>
  <c r="AH175" i="18"/>
  <c r="AG121" i="18"/>
  <c r="AH222" i="18"/>
  <c r="AG307" i="18"/>
  <c r="AG236" i="18"/>
  <c r="AH194" i="18"/>
  <c r="AG103" i="18"/>
  <c r="AG356" i="18"/>
  <c r="AH73" i="18"/>
  <c r="AH171" i="18"/>
  <c r="AG164" i="18"/>
  <c r="AG208" i="18"/>
  <c r="AG24" i="18"/>
  <c r="AH144" i="18"/>
  <c r="AG240" i="18"/>
  <c r="AG160" i="18"/>
  <c r="AG340" i="18"/>
  <c r="AG353" i="18"/>
  <c r="AG134" i="18"/>
  <c r="AG67" i="18"/>
  <c r="AH80" i="18"/>
  <c r="AH348" i="18"/>
  <c r="AG266" i="18"/>
  <c r="AH30" i="18"/>
  <c r="AH283" i="18"/>
  <c r="AH302" i="18"/>
  <c r="AG282" i="18"/>
  <c r="AH193" i="18"/>
  <c r="AG214" i="18"/>
  <c r="AG30" i="18"/>
  <c r="AH61" i="18"/>
  <c r="AG302" i="18"/>
  <c r="AH338" i="18"/>
  <c r="AG304" i="18"/>
  <c r="AG117" i="18"/>
  <c r="AH120" i="18"/>
  <c r="AH93" i="18"/>
  <c r="AG235" i="18"/>
  <c r="AH260" i="18"/>
  <c r="AH54" i="18"/>
  <c r="AG162" i="18"/>
  <c r="AG232" i="18"/>
  <c r="AH53" i="18"/>
  <c r="AH170" i="18"/>
  <c r="AG173" i="18"/>
  <c r="AH181" i="18"/>
  <c r="AH55" i="18"/>
  <c r="AG12" i="18"/>
  <c r="AG190" i="18"/>
  <c r="AH310" i="18"/>
  <c r="AG198" i="18"/>
  <c r="AG337" i="18"/>
  <c r="AH127" i="18"/>
  <c r="AH219" i="18"/>
  <c r="AG263" i="18"/>
  <c r="AH105" i="18"/>
  <c r="AH47" i="18"/>
  <c r="AH110" i="18"/>
  <c r="AH128" i="18"/>
  <c r="AG98" i="18"/>
  <c r="AH280" i="18"/>
  <c r="AG101" i="18"/>
  <c r="AG158" i="18"/>
  <c r="AH322" i="18"/>
  <c r="AH152" i="18"/>
  <c r="AG336" i="18"/>
  <c r="AG27" i="18"/>
  <c r="AG171" i="18"/>
  <c r="AG200" i="18"/>
  <c r="AG292" i="18"/>
  <c r="AH140" i="18"/>
  <c r="AG47" i="18"/>
  <c r="AH64" i="18"/>
  <c r="AH201" i="18"/>
  <c r="AG156" i="18"/>
  <c r="AH56" i="18"/>
  <c r="AG241" i="18"/>
  <c r="AG357" i="18"/>
  <c r="AG107" i="18"/>
  <c r="AH46" i="18"/>
  <c r="AG333" i="18"/>
  <c r="AG251" i="18"/>
  <c r="AG17" i="18"/>
  <c r="AH186" i="18"/>
  <c r="AG96" i="18"/>
  <c r="AG26" i="18"/>
  <c r="AG15" i="18"/>
  <c r="AH185" i="18"/>
  <c r="AH108" i="18"/>
  <c r="AH197" i="18"/>
  <c r="AH156" i="18"/>
  <c r="AH213" i="18"/>
  <c r="AH313" i="18"/>
  <c r="AH239" i="18"/>
  <c r="AH78" i="18"/>
  <c r="AH75" i="18"/>
  <c r="AG321" i="18"/>
  <c r="AG330" i="18"/>
  <c r="AH236" i="18"/>
  <c r="AG14" i="18"/>
  <c r="AG201" i="18"/>
  <c r="AH129" i="18"/>
  <c r="AH81" i="18"/>
  <c r="AG118" i="18"/>
  <c r="AH353" i="18"/>
  <c r="AG346" i="18"/>
  <c r="AH309" i="18"/>
  <c r="AH71" i="18"/>
  <c r="AG226" i="18"/>
  <c r="AH237" i="18"/>
  <c r="AH357" i="18"/>
  <c r="AH69" i="18"/>
  <c r="AH286" i="18"/>
  <c r="AH308" i="18"/>
  <c r="AG211" i="18"/>
  <c r="AH304" i="18"/>
  <c r="AH342" i="18"/>
  <c r="AH88" i="18"/>
  <c r="AG44" i="18"/>
  <c r="AG35" i="18"/>
  <c r="AH362" i="18"/>
  <c r="AG136" i="18"/>
  <c r="AG71" i="18"/>
  <c r="AG48" i="18"/>
  <c r="AH177" i="18"/>
  <c r="AG262" i="18"/>
  <c r="AH195" i="18"/>
  <c r="AG28" i="18"/>
  <c r="AH173" i="18"/>
  <c r="AH233" i="18"/>
  <c r="AG159" i="18"/>
  <c r="AG351" i="18"/>
  <c r="AH312" i="18"/>
  <c r="AH210" i="18"/>
  <c r="AH40" i="18"/>
  <c r="AG218" i="18"/>
  <c r="AH257" i="18"/>
  <c r="AG287" i="18"/>
  <c r="AH19" i="18"/>
  <c r="AG21" i="18"/>
  <c r="AH25" i="18"/>
  <c r="AG219" i="18"/>
  <c r="AH218" i="18"/>
  <c r="AG29" i="18"/>
  <c r="AG260" i="18"/>
  <c r="AG303" i="18"/>
  <c r="AH334" i="18"/>
  <c r="AG332" i="18"/>
  <c r="AG237" i="18"/>
  <c r="AG64" i="18"/>
  <c r="AH50" i="18"/>
  <c r="AH39" i="18"/>
  <c r="AH307" i="18"/>
  <c r="AH269" i="18"/>
  <c r="AG213" i="18"/>
  <c r="AG167" i="18"/>
  <c r="AG33" i="18"/>
  <c r="AG124" i="18"/>
  <c r="AG253" i="18"/>
  <c r="AG184" i="18"/>
  <c r="AH10" i="18"/>
  <c r="AG323" i="18"/>
  <c r="AH261" i="18"/>
  <c r="AG147" i="18"/>
  <c r="AH162" i="18"/>
  <c r="AG272" i="18"/>
  <c r="AG112" i="18"/>
  <c r="AH122" i="18"/>
  <c r="AG243" i="18"/>
  <c r="AG348" i="18"/>
  <c r="AH226" i="18"/>
  <c r="AG191" i="18"/>
  <c r="AG360" i="18"/>
  <c r="AG157" i="18"/>
  <c r="AG358" i="18"/>
  <c r="AG254" i="18"/>
  <c r="AH150" i="18"/>
  <c r="AH90" i="18"/>
  <c r="AH130" i="18"/>
  <c r="AH169" i="18"/>
  <c r="AG53" i="18"/>
  <c r="AH159" i="18"/>
  <c r="AH44" i="18"/>
  <c r="AH147" i="18"/>
  <c r="AG84" i="18"/>
  <c r="AH48" i="18"/>
  <c r="AH336" i="18"/>
  <c r="AG163" i="18"/>
  <c r="AH113" i="18"/>
  <c r="AH279" i="18"/>
  <c r="AH211" i="18"/>
  <c r="AG182" i="18"/>
  <c r="AH223" i="18"/>
  <c r="AH94" i="18"/>
  <c r="AG328" i="18"/>
  <c r="AH271" i="18"/>
  <c r="AH317" i="18"/>
  <c r="AG81" i="18"/>
  <c r="AH182" i="18"/>
  <c r="AG274" i="18"/>
  <c r="AH262" i="18"/>
  <c r="AG34" i="18"/>
  <c r="AG270" i="18"/>
  <c r="AG316" i="18"/>
  <c r="AG16" i="18"/>
  <c r="AG40" i="18"/>
  <c r="AH148" i="18"/>
  <c r="AG273" i="18"/>
  <c r="AG148" i="18"/>
  <c r="AG110" i="18"/>
  <c r="AG192" i="18"/>
  <c r="AH331" i="18"/>
  <c r="AH326" i="18"/>
  <c r="AG317" i="18"/>
  <c r="AH111" i="18"/>
  <c r="AH344" i="18"/>
  <c r="AH330" i="18"/>
  <c r="AG197" i="18"/>
  <c r="AH318" i="18"/>
  <c r="AH230" i="18"/>
  <c r="AH41" i="18"/>
  <c r="AG145" i="18"/>
  <c r="AH15" i="18"/>
  <c r="AH363" i="18"/>
  <c r="AH70" i="18"/>
  <c r="AG207" i="18"/>
  <c r="AG267" i="18"/>
  <c r="AH289" i="18"/>
  <c r="AG291" i="18"/>
  <c r="AG265" i="18"/>
  <c r="AG23" i="18"/>
  <c r="AG311" i="18"/>
  <c r="AH240" i="18"/>
  <c r="AH28" i="18"/>
  <c r="AH301" i="18"/>
  <c r="AG62" i="18"/>
  <c r="AH255" i="18"/>
  <c r="AH360" i="18"/>
  <c r="AG174" i="18"/>
  <c r="AG95" i="18"/>
  <c r="AG83" i="18"/>
  <c r="AG73" i="18"/>
  <c r="AG138" i="18"/>
  <c r="AH18" i="18"/>
  <c r="AH296" i="18"/>
  <c r="AG41" i="18"/>
  <c r="AH196" i="18"/>
  <c r="AG32" i="18"/>
  <c r="AH84" i="18"/>
  <c r="AH29" i="18"/>
  <c r="AH160" i="18"/>
  <c r="AG6" i="18"/>
  <c r="AH291" i="18"/>
  <c r="AG116" i="18"/>
  <c r="AH245" i="18"/>
  <c r="AH306" i="18"/>
  <c r="AG271" i="18"/>
  <c r="AH101" i="18"/>
  <c r="AG341" i="18"/>
  <c r="AG259" i="18"/>
  <c r="AH125" i="18"/>
  <c r="AG248" i="18"/>
  <c r="AG234" i="18"/>
  <c r="AH188" i="18"/>
  <c r="AG18" i="18"/>
  <c r="AG231" i="18"/>
  <c r="AG361" i="18"/>
  <c r="AG180" i="18"/>
  <c r="AG305" i="18"/>
  <c r="AH189" i="18"/>
  <c r="AH311" i="18"/>
  <c r="AH16" i="18"/>
  <c r="AG52" i="18"/>
  <c r="AH135" i="18"/>
  <c r="AH68" i="18"/>
  <c r="AG99" i="18"/>
  <c r="AH76" i="18"/>
  <c r="AH138" i="18"/>
  <c r="AG230" i="18"/>
  <c r="AH267" i="18"/>
  <c r="AH221" i="18"/>
  <c r="AG7" i="18"/>
  <c r="AH123" i="18"/>
  <c r="AH358" i="18"/>
  <c r="AH66" i="18"/>
  <c r="AH214" i="18"/>
  <c r="AH276" i="18"/>
  <c r="AH65" i="18"/>
  <c r="AH102" i="18"/>
  <c r="AH12" i="18"/>
  <c r="AH229" i="18"/>
  <c r="AG36" i="18"/>
  <c r="AG150" i="18"/>
  <c r="AG151" i="18"/>
  <c r="AH314" i="18"/>
  <c r="AH172" i="18"/>
  <c r="AG334" i="18"/>
  <c r="AH323" i="18"/>
  <c r="AH332" i="18"/>
  <c r="AH79" i="18"/>
  <c r="AG97" i="18"/>
  <c r="AH205" i="18"/>
  <c r="AG228" i="18"/>
  <c r="AH297" i="18"/>
  <c r="AG170" i="18"/>
  <c r="AG278" i="18"/>
  <c r="AG290" i="18"/>
  <c r="AH232" i="18"/>
  <c r="AG78" i="18"/>
  <c r="AG177" i="18"/>
  <c r="AG142" i="18"/>
  <c r="AH244" i="18"/>
  <c r="AG233" i="18"/>
  <c r="AH202" i="18"/>
  <c r="AH109" i="18"/>
  <c r="AG45" i="18"/>
  <c r="AH164" i="18"/>
  <c r="AH227" i="18"/>
  <c r="AG347" i="18"/>
  <c r="AG161" i="18"/>
  <c r="AH254" i="18"/>
  <c r="AG269" i="18"/>
  <c r="AH253" i="18"/>
  <c r="AG359" i="18"/>
  <c r="AH272" i="18"/>
  <c r="AG91" i="18"/>
  <c r="AG209" i="18"/>
  <c r="AG286" i="18"/>
  <c r="AH199" i="18"/>
  <c r="AH212" i="18"/>
  <c r="AH208" i="18"/>
  <c r="AG166" i="18"/>
  <c r="AG19" i="18"/>
  <c r="AH345" i="18"/>
  <c r="AG149" i="18"/>
  <c r="AG155" i="18"/>
  <c r="AG227" i="18"/>
  <c r="AH142" i="18"/>
  <c r="AH67" i="18"/>
  <c r="AH287" i="18"/>
  <c r="AH106" i="18"/>
  <c r="AG51" i="18"/>
  <c r="AG242" i="18"/>
  <c r="AG75" i="18"/>
  <c r="AG194" i="18"/>
  <c r="AG309" i="18"/>
  <c r="AH180" i="18"/>
  <c r="AG329" i="18"/>
  <c r="AH198" i="18"/>
  <c r="AH328" i="18"/>
  <c r="AG38" i="18"/>
  <c r="AG249" i="18"/>
  <c r="AH119" i="18"/>
  <c r="AH21" i="18"/>
  <c r="AG229" i="18"/>
  <c r="AH20" i="18"/>
  <c r="AG319" i="18"/>
  <c r="AH83" i="18"/>
  <c r="AG221" i="18"/>
  <c r="AH59" i="18"/>
  <c r="AH256" i="18"/>
  <c r="AG128" i="18"/>
  <c r="AG244" i="18"/>
  <c r="AH248" i="18"/>
  <c r="AH95" i="18"/>
  <c r="AH285" i="18"/>
  <c r="AH273" i="18"/>
  <c r="AG94" i="18"/>
  <c r="AH77" i="18"/>
  <c r="AH86" i="18"/>
  <c r="AH321" i="18"/>
  <c r="AH23" i="18"/>
  <c r="AG55" i="18"/>
  <c r="AG313" i="18"/>
  <c r="AH270" i="18"/>
  <c r="AH114" i="18"/>
  <c r="AG187" i="18"/>
  <c r="AH92" i="18"/>
  <c r="AG5" i="18"/>
  <c r="AG113" i="18"/>
  <c r="AH17" i="18"/>
  <c r="AG261" i="18"/>
  <c r="AG363" i="18"/>
  <c r="AG355" i="18"/>
  <c r="AH112" i="18"/>
  <c r="AH263" i="18"/>
  <c r="AH63" i="18"/>
  <c r="AH246" i="18"/>
  <c r="AG31" i="18"/>
  <c r="AG322" i="18"/>
  <c r="AG288" i="18"/>
  <c r="AH220" i="18"/>
  <c r="AG165" i="18"/>
  <c r="AH115" i="18"/>
  <c r="AG327" i="18"/>
  <c r="AG68" i="18"/>
  <c r="AH206" i="18"/>
  <c r="AG268" i="18"/>
  <c r="AH349" i="18"/>
  <c r="AG193" i="18"/>
  <c r="AH103" i="18"/>
  <c r="AG9" i="18"/>
  <c r="AH356" i="18"/>
  <c r="AG257" i="18"/>
  <c r="AG135" i="18"/>
  <c r="AH204" i="18"/>
  <c r="AH104" i="18"/>
  <c r="AH340" i="18"/>
  <c r="AG344" i="18"/>
  <c r="AG225" i="18"/>
  <c r="AH22" i="18"/>
  <c r="AH284" i="18"/>
  <c r="AG119" i="18"/>
  <c r="AH118" i="18"/>
  <c r="AH179" i="18"/>
  <c r="AG205" i="18"/>
  <c r="AH250" i="18"/>
  <c r="AH97" i="18"/>
  <c r="AG264" i="18"/>
  <c r="AG179" i="18"/>
  <c r="AG144" i="18"/>
  <c r="AG100" i="18"/>
  <c r="AH8" i="18"/>
  <c r="AH4" i="18"/>
  <c r="AH58" i="18"/>
  <c r="AH274" i="18"/>
  <c r="AH49" i="18"/>
  <c r="AG342" i="18"/>
  <c r="AH319" i="18"/>
  <c r="AG318" i="18"/>
  <c r="AH126" i="18"/>
  <c r="AH361" i="18"/>
  <c r="AH251" i="18"/>
  <c r="AH121" i="18"/>
  <c r="AH62" i="18"/>
  <c r="AH157" i="18"/>
  <c r="AG203" i="18"/>
  <c r="AG22" i="18"/>
  <c r="AH203" i="18"/>
  <c r="AH161" i="18"/>
  <c r="AH100" i="18"/>
  <c r="AG72" i="18"/>
  <c r="AH278" i="18"/>
  <c r="AG66" i="18"/>
  <c r="AG154" i="18"/>
  <c r="AG63" i="18"/>
  <c r="AH82" i="18"/>
  <c r="AG296" i="18"/>
  <c r="AG90" i="18"/>
  <c r="AH354" i="18"/>
  <c r="AH290" i="18"/>
  <c r="AG354" i="18"/>
  <c r="AG306" i="18"/>
  <c r="AH192" i="18"/>
  <c r="AG153" i="18"/>
  <c r="AG133" i="18"/>
  <c r="AH98" i="18"/>
  <c r="AH154" i="18"/>
  <c r="AH124" i="18"/>
  <c r="AG246" i="18"/>
  <c r="AH242" i="18"/>
  <c r="AH277" i="18"/>
  <c r="AG335" i="18"/>
  <c r="AG301" i="18"/>
  <c r="AH91" i="18"/>
  <c r="AH37" i="18"/>
  <c r="AH52" i="18"/>
  <c r="AG115" i="18"/>
  <c r="AH74" i="18"/>
  <c r="AH183" i="18"/>
  <c r="AG245" i="18"/>
  <c r="Y17" i="18"/>
  <c r="X15" i="18"/>
  <c r="X16" i="18"/>
  <c r="Y6" i="18"/>
  <c r="Y9" i="18"/>
  <c r="Y10" i="18"/>
  <c r="Y21" i="18"/>
  <c r="Y11" i="18"/>
  <c r="Y18" i="18"/>
  <c r="Y14" i="18"/>
  <c r="Y7" i="18"/>
  <c r="Y15" i="18"/>
  <c r="Y20" i="18"/>
  <c r="Y19" i="18"/>
  <c r="X12" i="18"/>
  <c r="X11" i="18"/>
  <c r="X7" i="18"/>
  <c r="X17" i="18"/>
  <c r="X20" i="18"/>
  <c r="X21" i="18"/>
  <c r="X19" i="18"/>
  <c r="X18" i="18"/>
  <c r="X10" i="18"/>
  <c r="X14" i="18"/>
  <c r="X13" i="18"/>
  <c r="Y16" i="18"/>
  <c r="X9" i="18"/>
  <c r="Y8" i="18"/>
  <c r="Y12" i="18"/>
  <c r="X6" i="18"/>
  <c r="Y13" i="18"/>
  <c r="X8" i="18"/>
  <c r="AF171" i="18"/>
  <c r="AF313" i="18"/>
  <c r="AE260" i="18"/>
  <c r="AE303" i="18"/>
  <c r="AF100" i="18"/>
  <c r="AF243" i="18"/>
  <c r="AF351" i="18"/>
  <c r="AE119" i="18"/>
  <c r="AE116" i="18"/>
  <c r="AF153" i="18"/>
  <c r="AF249" i="18"/>
  <c r="AE236" i="18"/>
  <c r="AE337" i="18"/>
  <c r="AF63" i="18"/>
  <c r="AF352" i="18"/>
  <c r="AF201" i="18"/>
  <c r="AE102" i="18"/>
  <c r="AF240" i="18"/>
  <c r="AF84" i="18"/>
  <c r="AE149" i="18"/>
  <c r="AE211" i="18"/>
  <c r="AF19" i="18"/>
  <c r="AE272" i="18"/>
  <c r="AE270" i="18"/>
  <c r="AF273" i="18"/>
  <c r="AF46" i="18"/>
  <c r="AE198" i="18"/>
  <c r="AE207" i="18"/>
  <c r="AF198" i="18"/>
  <c r="AE348" i="18"/>
  <c r="AF5" i="18"/>
  <c r="AF338" i="18"/>
  <c r="AE184" i="18"/>
  <c r="AF348" i="18"/>
  <c r="AE289" i="18"/>
  <c r="AF69" i="18"/>
  <c r="AF67" i="18"/>
  <c r="AF43" i="18"/>
  <c r="AE137" i="18"/>
  <c r="AE33" i="18"/>
  <c r="AF167" i="18"/>
  <c r="AF253" i="18"/>
  <c r="AF4" i="18"/>
  <c r="AF304" i="18"/>
  <c r="AE90" i="18"/>
  <c r="AF51" i="18"/>
  <c r="AF168" i="18"/>
  <c r="AF130" i="18"/>
  <c r="AE126" i="18"/>
  <c r="AE176" i="18"/>
  <c r="AE136" i="18"/>
  <c r="AE138" i="18"/>
  <c r="AF151" i="18"/>
  <c r="AE154" i="18"/>
  <c r="AE358" i="18"/>
  <c r="AE354" i="18"/>
  <c r="AF70" i="18"/>
  <c r="AF333" i="18"/>
  <c r="AE155" i="18"/>
  <c r="AE96" i="18"/>
  <c r="AE159" i="18"/>
  <c r="AE21" i="18"/>
  <c r="AE4" i="18"/>
  <c r="AE340" i="18"/>
  <c r="AF190" i="18"/>
  <c r="AE103" i="18"/>
  <c r="AF353" i="18"/>
  <c r="AF289" i="18"/>
  <c r="AF290" i="18"/>
  <c r="AE57" i="18"/>
  <c r="AE131" i="18"/>
  <c r="AE217" i="18"/>
  <c r="AF344" i="18"/>
  <c r="AF244" i="18"/>
  <c r="AF204" i="18"/>
  <c r="AE319" i="18"/>
  <c r="AE91" i="18"/>
  <c r="AF121" i="18"/>
  <c r="AF55" i="18"/>
  <c r="AF76" i="18"/>
  <c r="AF179" i="18"/>
  <c r="AE240" i="18"/>
  <c r="AE315" i="18"/>
  <c r="AE135" i="18"/>
  <c r="AF235" i="18"/>
  <c r="AE230" i="18"/>
  <c r="AE263" i="18"/>
  <c r="AE249" i="18"/>
  <c r="AE172" i="18"/>
  <c r="AF292" i="18"/>
  <c r="AF202" i="18"/>
  <c r="AF225" i="18"/>
  <c r="AE232" i="18"/>
  <c r="AE304" i="18"/>
  <c r="AE87" i="18"/>
  <c r="AF326" i="18"/>
  <c r="AE74" i="18"/>
  <c r="AF87" i="18"/>
  <c r="AF349" i="18"/>
  <c r="AF343" i="18"/>
  <c r="AE228" i="18"/>
  <c r="AF291" i="18"/>
  <c r="AE48" i="18"/>
  <c r="AF176" i="18"/>
  <c r="AF152" i="18"/>
  <c r="AF328" i="18"/>
  <c r="AF337" i="18"/>
  <c r="AE123" i="18"/>
  <c r="AF195" i="18"/>
  <c r="AF279" i="18"/>
  <c r="AE360" i="18"/>
  <c r="AF178" i="18"/>
  <c r="AF331" i="18"/>
  <c r="AF156" i="18"/>
  <c r="AE85" i="18"/>
  <c r="AE301" i="18"/>
  <c r="AF262" i="18"/>
  <c r="AF299" i="18"/>
  <c r="AE147" i="18"/>
  <c r="AF339" i="18"/>
  <c r="AE234" i="18"/>
  <c r="AF311" i="18"/>
  <c r="AE339" i="18"/>
  <c r="AF149" i="18"/>
  <c r="AE133" i="18"/>
  <c r="AF232" i="18"/>
  <c r="AE284" i="18"/>
  <c r="AF258" i="18"/>
  <c r="AE302" i="18"/>
  <c r="AF108" i="18"/>
  <c r="AE362" i="18"/>
  <c r="AE243" i="18"/>
  <c r="AE276" i="18"/>
  <c r="AF216" i="18"/>
  <c r="AF203" i="18"/>
  <c r="AE92" i="18"/>
  <c r="AE361" i="18"/>
  <c r="AE193" i="18"/>
  <c r="AE53" i="18"/>
  <c r="AF89" i="18"/>
  <c r="AF11" i="18"/>
  <c r="AE113" i="18"/>
  <c r="AF64" i="18"/>
  <c r="AF155" i="18"/>
  <c r="AE105" i="18"/>
  <c r="AF335" i="18"/>
  <c r="AF107" i="18"/>
  <c r="AF26" i="18"/>
  <c r="AF284" i="18"/>
  <c r="AE322" i="18"/>
  <c r="AF300" i="18"/>
  <c r="AF36" i="18"/>
  <c r="AE231" i="18"/>
  <c r="AE32" i="18"/>
  <c r="AE189" i="18"/>
  <c r="AF49" i="18"/>
  <c r="AE219" i="18"/>
  <c r="AF200" i="18"/>
  <c r="AF248" i="18"/>
  <c r="AE44" i="18"/>
  <c r="AE247" i="18"/>
  <c r="AF186" i="18"/>
  <c r="AE306" i="18"/>
  <c r="AE262" i="18"/>
  <c r="AE221" i="18"/>
  <c r="AE346" i="18"/>
  <c r="AF330" i="18"/>
  <c r="AE257" i="18"/>
  <c r="AE312" i="18"/>
  <c r="AF37" i="18"/>
  <c r="AE209" i="18"/>
  <c r="AE336" i="18"/>
  <c r="AF209" i="18"/>
  <c r="AE50" i="18"/>
  <c r="AE89" i="18"/>
  <c r="AF140" i="18"/>
  <c r="AF263" i="18"/>
  <c r="AE125" i="18"/>
  <c r="AF27" i="18"/>
  <c r="AE26" i="18"/>
  <c r="AE31" i="18"/>
  <c r="AE216" i="18"/>
  <c r="AE203" i="18"/>
  <c r="AE343" i="18"/>
  <c r="AE12" i="18"/>
  <c r="AF226" i="18"/>
  <c r="AE27" i="18"/>
  <c r="AE294" i="18"/>
  <c r="AE215" i="18"/>
  <c r="AF29" i="18"/>
  <c r="AF120" i="18"/>
  <c r="AF218" i="18"/>
  <c r="AF99" i="18"/>
  <c r="AE163" i="18"/>
  <c r="AF184" i="18"/>
  <c r="AF254" i="18"/>
  <c r="AE258" i="18"/>
  <c r="AF228" i="18"/>
  <c r="AE280" i="18"/>
  <c r="AE71" i="18"/>
  <c r="AF193" i="18"/>
  <c r="AF175" i="18"/>
  <c r="AF213" i="18"/>
  <c r="AE164" i="18"/>
  <c r="AE241" i="18"/>
  <c r="AF124" i="18"/>
  <c r="AF158" i="18"/>
  <c r="AF229" i="18"/>
  <c r="AE309" i="18"/>
  <c r="AF267" i="18"/>
  <c r="AE37" i="18"/>
  <c r="AF261" i="18"/>
  <c r="AF210" i="18"/>
  <c r="AF194" i="18"/>
  <c r="AF297" i="18"/>
  <c r="AE15" i="18"/>
  <c r="AE59" i="18"/>
  <c r="AE206" i="18"/>
  <c r="AF137" i="18"/>
  <c r="AE139" i="18"/>
  <c r="AE40" i="18"/>
  <c r="AF23" i="18"/>
  <c r="AF296" i="18"/>
  <c r="AF310" i="18"/>
  <c r="AF8" i="18"/>
  <c r="AF271" i="18"/>
  <c r="AF319" i="18"/>
  <c r="AE183" i="18"/>
  <c r="AF95" i="18"/>
  <c r="AE106" i="18"/>
  <c r="AF355" i="18"/>
  <c r="AF118" i="18"/>
  <c r="AE28" i="18"/>
  <c r="AE72" i="18"/>
  <c r="AE17" i="18"/>
  <c r="AE242" i="18"/>
  <c r="AF165" i="18"/>
  <c r="AE65" i="18"/>
  <c r="AF265" i="18"/>
  <c r="AE345" i="18"/>
  <c r="AF360" i="18"/>
  <c r="AF39" i="18"/>
  <c r="AE266" i="18"/>
  <c r="AF77" i="18"/>
  <c r="AE185" i="18"/>
  <c r="AF7" i="18"/>
  <c r="AE156" i="18"/>
  <c r="AF88" i="18"/>
  <c r="AE144" i="18"/>
  <c r="AF315" i="18"/>
  <c r="AE313" i="18"/>
  <c r="AF363" i="18"/>
  <c r="AE76" i="18"/>
  <c r="AE52" i="18"/>
  <c r="AE79" i="18"/>
  <c r="AE317" i="18"/>
  <c r="AE101" i="18"/>
  <c r="AE352" i="18"/>
  <c r="AE165" i="18"/>
  <c r="AE177" i="18"/>
  <c r="AF111" i="18"/>
  <c r="AF97" i="18"/>
  <c r="AF114" i="18"/>
  <c r="AF264" i="18"/>
  <c r="AF189" i="18"/>
  <c r="AF346" i="18"/>
  <c r="AE287" i="18"/>
  <c r="AF135" i="18"/>
  <c r="AF28" i="18"/>
  <c r="AF199" i="18"/>
  <c r="AF132" i="18"/>
  <c r="AF83" i="18"/>
  <c r="AE97" i="18"/>
  <c r="AF283" i="18"/>
  <c r="AF269" i="18"/>
  <c r="AF177" i="18"/>
  <c r="AE146" i="18"/>
  <c r="AF60" i="18"/>
  <c r="AF357" i="18"/>
  <c r="AE248" i="18"/>
  <c r="AF215" i="18"/>
  <c r="AE68" i="18"/>
  <c r="AE347" i="18"/>
  <c r="AF85" i="18"/>
  <c r="AF13" i="18"/>
  <c r="AE140" i="18"/>
  <c r="AE14" i="18"/>
  <c r="AE169" i="18"/>
  <c r="AE268" i="18"/>
  <c r="AE186" i="18"/>
  <c r="AE104" i="18"/>
  <c r="AE6" i="18"/>
  <c r="AE86" i="18"/>
  <c r="AE295" i="18"/>
  <c r="AF116" i="18"/>
  <c r="AF302" i="18"/>
  <c r="AE25" i="18"/>
  <c r="AF294" i="18"/>
  <c r="AF187" i="18"/>
  <c r="AF25" i="18"/>
  <c r="AE199" i="18"/>
  <c r="AE325" i="18"/>
  <c r="AE200" i="18"/>
  <c r="AF98" i="18"/>
  <c r="AF318" i="18"/>
  <c r="AE334" i="18"/>
  <c r="AE265" i="18"/>
  <c r="AE310" i="18"/>
  <c r="AE70" i="18"/>
  <c r="AE349" i="18"/>
  <c r="AF145" i="18"/>
  <c r="AE18" i="18"/>
  <c r="AE204" i="18"/>
  <c r="AE167" i="18"/>
  <c r="AE255" i="18"/>
  <c r="AE95" i="18"/>
  <c r="AE142" i="18"/>
  <c r="AE63" i="18"/>
  <c r="AE41" i="18"/>
  <c r="AE10" i="18"/>
  <c r="AE107" i="18"/>
  <c r="AF57" i="18"/>
  <c r="AE259" i="18"/>
  <c r="AE291" i="18"/>
  <c r="AE45" i="18"/>
  <c r="AE127" i="18"/>
  <c r="AE256" i="18"/>
  <c r="AE195" i="18"/>
  <c r="AF329" i="18"/>
  <c r="AF117" i="18"/>
  <c r="AF74" i="18"/>
  <c r="AE237" i="18"/>
  <c r="AE114" i="18"/>
  <c r="AE192" i="18"/>
  <c r="AE78" i="18"/>
  <c r="AF307" i="18"/>
  <c r="AE158" i="18"/>
  <c r="AE281" i="18"/>
  <c r="AE66" i="18"/>
  <c r="AF327" i="18"/>
  <c r="AF166" i="18"/>
  <c r="AF59" i="18"/>
  <c r="AF180" i="18"/>
  <c r="AE80" i="18"/>
  <c r="AE36" i="18"/>
  <c r="AE335" i="18"/>
  <c r="AF238" i="18"/>
  <c r="AF324" i="18"/>
  <c r="AE166" i="18"/>
  <c r="AF82" i="18"/>
  <c r="AE77" i="18"/>
  <c r="AE60" i="18"/>
  <c r="AE83" i="18"/>
  <c r="AE187" i="18"/>
  <c r="AF293" i="18"/>
  <c r="AF358" i="18"/>
  <c r="AE275" i="18"/>
  <c r="AE143" i="18"/>
  <c r="AF73" i="18"/>
  <c r="AE338" i="18"/>
  <c r="AE152" i="18"/>
  <c r="AE278" i="18"/>
  <c r="AF91" i="18"/>
  <c r="AE150" i="18"/>
  <c r="AF277" i="18"/>
  <c r="AF222" i="18"/>
  <c r="AE112" i="18"/>
  <c r="AE67" i="18"/>
  <c r="AE308" i="18"/>
  <c r="AE277" i="18"/>
  <c r="AE69" i="18"/>
  <c r="AE202" i="18"/>
  <c r="AF309" i="18"/>
  <c r="AF133" i="18"/>
  <c r="AF219" i="18"/>
  <c r="AE264" i="18"/>
  <c r="AE168" i="18"/>
  <c r="AF127" i="18"/>
  <c r="AE324" i="18"/>
  <c r="AE213" i="18"/>
  <c r="AE161" i="18"/>
  <c r="AE134" i="18"/>
  <c r="AF6" i="18"/>
  <c r="AE180" i="18"/>
  <c r="AE98" i="18"/>
  <c r="AE320" i="18"/>
  <c r="AE201" i="18"/>
  <c r="AF241" i="18"/>
  <c r="AE300" i="18"/>
  <c r="AE22" i="18"/>
  <c r="AE299" i="18"/>
  <c r="AE196" i="18"/>
  <c r="AE124" i="18"/>
  <c r="AE333" i="18"/>
  <c r="AE141" i="18"/>
  <c r="AE181" i="18"/>
  <c r="AF52" i="18"/>
  <c r="AE174" i="18"/>
  <c r="AE218" i="18"/>
  <c r="AF101" i="18"/>
  <c r="AE94" i="18"/>
  <c r="AE356" i="18"/>
  <c r="AF206" i="18"/>
  <c r="AE238" i="18"/>
  <c r="AE81" i="18"/>
  <c r="AF103" i="18"/>
  <c r="AF22" i="18"/>
  <c r="AF58" i="18"/>
  <c r="AF257" i="18"/>
  <c r="AE75" i="18"/>
  <c r="AF20" i="18"/>
  <c r="AF325" i="18"/>
  <c r="AE194" i="18"/>
  <c r="AE108" i="18"/>
  <c r="AF181" i="18"/>
  <c r="AF50" i="18"/>
  <c r="AF276" i="18"/>
  <c r="AE274" i="18"/>
  <c r="AE39" i="18"/>
  <c r="AF54" i="18"/>
  <c r="AF361" i="18"/>
  <c r="AF182" i="18"/>
  <c r="AE20" i="18"/>
  <c r="AE321" i="18"/>
  <c r="AE271" i="18"/>
  <c r="AF16" i="18"/>
  <c r="AF157" i="18"/>
  <c r="AF66" i="18"/>
  <c r="AE19" i="18"/>
  <c r="AF247" i="18"/>
  <c r="AE239" i="18"/>
  <c r="AE246" i="18"/>
  <c r="AF231" i="18"/>
  <c r="AE205" i="18"/>
  <c r="AE355" i="18"/>
  <c r="AF147" i="18"/>
  <c r="AE13" i="18"/>
  <c r="AF162" i="18"/>
  <c r="AE332" i="18"/>
  <c r="AF223" i="18"/>
  <c r="AE111" i="18"/>
  <c r="AE323" i="18"/>
  <c r="AE296" i="18"/>
  <c r="AF40" i="18"/>
  <c r="AF234" i="18"/>
  <c r="AE179" i="18"/>
  <c r="AE110" i="18"/>
  <c r="AE82" i="18"/>
  <c r="AE251" i="18"/>
  <c r="AF142" i="18"/>
  <c r="AF266" i="18"/>
  <c r="AE122" i="18"/>
  <c r="AF320" i="18"/>
  <c r="AE130" i="18"/>
  <c r="AF280" i="18"/>
  <c r="AE38" i="18"/>
  <c r="AF139" i="18"/>
  <c r="AF316" i="18"/>
  <c r="AF196" i="18"/>
  <c r="AE43" i="18"/>
  <c r="AE342" i="18"/>
  <c r="AF56" i="18"/>
  <c r="AF233" i="18"/>
  <c r="AE117" i="18"/>
  <c r="AF134" i="18"/>
  <c r="AF105" i="18"/>
  <c r="AE250" i="18"/>
  <c r="AE273" i="18"/>
  <c r="AF81" i="18"/>
  <c r="AF169" i="18"/>
  <c r="AE314" i="18"/>
  <c r="AE285" i="18"/>
  <c r="AF9" i="18"/>
  <c r="AF305" i="18"/>
  <c r="AE318" i="18"/>
  <c r="AF47" i="18"/>
  <c r="AF301" i="18"/>
  <c r="AE162" i="18"/>
  <c r="AF10" i="18"/>
  <c r="AE157" i="18"/>
  <c r="AE227" i="18"/>
  <c r="AE311" i="18"/>
  <c r="AE109" i="18"/>
  <c r="AF164" i="18"/>
  <c r="AE128" i="18"/>
  <c r="AF242" i="18"/>
  <c r="AE190" i="18"/>
  <c r="AF34" i="18"/>
  <c r="AE341" i="18"/>
  <c r="AF68" i="18"/>
  <c r="AE269" i="18"/>
  <c r="AF285" i="18"/>
  <c r="AF281" i="18"/>
  <c r="AE153" i="18"/>
  <c r="AF278" i="18"/>
  <c r="AE245" i="18"/>
  <c r="AF317" i="18"/>
  <c r="AE160" i="18"/>
  <c r="AF75" i="18"/>
  <c r="AE55" i="18"/>
  <c r="AE93" i="18"/>
  <c r="AF192" i="18"/>
  <c r="AE178" i="18"/>
  <c r="AE326" i="18"/>
  <c r="AE297" i="18"/>
  <c r="AE170" i="18"/>
  <c r="AF306" i="18"/>
  <c r="AE305" i="18"/>
  <c r="AF239" i="18"/>
  <c r="AF62" i="18"/>
  <c r="AE175" i="18"/>
  <c r="AF80" i="18"/>
  <c r="AE118" i="18"/>
  <c r="AE357" i="18"/>
  <c r="AE224" i="18"/>
  <c r="AF65" i="18"/>
  <c r="AE8" i="18"/>
  <c r="AF356" i="18"/>
  <c r="AE350" i="18"/>
  <c r="AE49" i="18"/>
  <c r="AF154" i="18"/>
  <c r="AF159" i="18"/>
  <c r="AF362" i="18"/>
  <c r="AE120" i="18"/>
  <c r="AF260" i="18"/>
  <c r="AF102" i="18"/>
  <c r="AF224" i="18"/>
  <c r="AE62" i="18"/>
  <c r="AE16" i="18"/>
  <c r="AF322" i="18"/>
  <c r="AF143" i="18"/>
  <c r="AF128" i="18"/>
  <c r="AE288" i="18"/>
  <c r="AF221" i="18"/>
  <c r="AF345" i="18"/>
  <c r="AF32" i="18"/>
  <c r="AF251" i="18"/>
  <c r="AF183" i="18"/>
  <c r="AE29" i="18"/>
  <c r="AF286" i="18"/>
  <c r="AF227" i="18"/>
  <c r="AE171" i="18"/>
  <c r="AF94" i="18"/>
  <c r="AE51" i="18"/>
  <c r="AF104" i="18"/>
  <c r="AF272" i="18"/>
  <c r="AF250" i="18"/>
  <c r="AE5" i="18"/>
  <c r="AF217" i="18"/>
  <c r="AF323" i="18"/>
  <c r="AE47" i="18"/>
  <c r="AE233" i="18"/>
  <c r="AE359" i="18"/>
  <c r="AF208" i="18"/>
  <c r="AF38" i="18"/>
  <c r="AF35" i="18"/>
  <c r="AF268" i="18"/>
  <c r="AE132" i="18"/>
  <c r="AE61" i="18"/>
  <c r="AE307" i="18"/>
  <c r="AE267" i="18"/>
  <c r="AE182" i="18"/>
  <c r="AF122" i="18"/>
  <c r="AE46" i="18"/>
  <c r="AE54" i="18"/>
  <c r="AE7" i="18"/>
  <c r="AE254" i="18"/>
  <c r="AF295" i="18"/>
  <c r="AE121" i="18"/>
  <c r="AF220" i="18"/>
  <c r="AF119" i="18"/>
  <c r="AE145" i="18"/>
  <c r="AE293" i="18"/>
  <c r="AF79" i="18"/>
  <c r="AF188" i="18"/>
  <c r="AE290" i="18"/>
  <c r="AF205" i="18"/>
  <c r="AF336" i="18"/>
  <c r="AF246" i="18"/>
  <c r="AF78" i="18"/>
  <c r="AF136" i="18"/>
  <c r="AE344" i="18"/>
  <c r="AE292" i="18"/>
  <c r="AF48" i="18"/>
  <c r="AF33" i="18"/>
  <c r="AE191" i="18"/>
  <c r="AF41" i="18"/>
  <c r="AF42" i="18"/>
  <c r="AE220" i="18"/>
  <c r="AE223" i="18"/>
  <c r="AF332" i="18"/>
  <c r="AE188" i="18"/>
  <c r="AE282" i="18"/>
  <c r="AF170" i="18"/>
  <c r="AF14" i="18"/>
  <c r="AF308" i="18"/>
  <c r="AE148" i="18"/>
  <c r="AE129" i="18"/>
  <c r="AE73" i="18"/>
  <c r="AF126" i="18"/>
  <c r="AE115" i="18"/>
  <c r="AF197" i="18"/>
  <c r="AE283" i="18"/>
  <c r="AE253" i="18"/>
  <c r="AE261" i="18"/>
  <c r="AF163" i="18"/>
  <c r="AF342" i="18"/>
  <c r="AF106" i="18"/>
  <c r="AE327" i="18"/>
  <c r="AF237" i="18"/>
  <c r="AF131" i="18"/>
  <c r="AE279" i="18"/>
  <c r="AF31" i="18"/>
  <c r="AE225" i="18"/>
  <c r="AF350" i="18"/>
  <c r="AF236" i="18"/>
  <c r="AF314" i="18"/>
  <c r="AE84" i="18"/>
  <c r="AE151" i="18"/>
  <c r="AF303" i="18"/>
  <c r="AE88" i="18"/>
  <c r="AE24" i="18"/>
  <c r="AF191" i="18"/>
  <c r="AE56" i="18"/>
  <c r="AE11" i="18"/>
  <c r="AE35" i="18"/>
  <c r="AE316" i="18"/>
  <c r="AF172" i="18"/>
  <c r="AF141" i="18"/>
  <c r="AF30" i="18"/>
  <c r="AE100" i="18"/>
  <c r="AF45" i="18"/>
  <c r="AE353" i="18"/>
  <c r="AF144" i="18"/>
  <c r="AE286" i="18"/>
  <c r="AF340" i="18"/>
  <c r="AF125" i="18"/>
  <c r="AF18" i="18"/>
  <c r="AE331" i="18"/>
  <c r="AF347" i="18"/>
  <c r="AF288" i="18"/>
  <c r="AF92" i="18"/>
  <c r="AF112" i="18"/>
  <c r="AE330" i="18"/>
  <c r="AF211" i="18"/>
  <c r="AF90" i="18"/>
  <c r="AF129" i="18"/>
  <c r="AF21" i="18"/>
  <c r="AF71" i="18"/>
  <c r="AF274" i="18"/>
  <c r="AF185" i="18"/>
  <c r="AF146" i="18"/>
  <c r="AF207" i="18"/>
  <c r="AF245" i="18"/>
  <c r="AE298" i="18"/>
  <c r="AE197" i="18"/>
  <c r="AF44" i="18"/>
  <c r="AE363" i="18"/>
  <c r="AE212" i="18"/>
  <c r="AF287" i="18"/>
  <c r="AE30" i="18"/>
  <c r="AF93" i="18"/>
  <c r="AF148" i="18"/>
  <c r="AE58" i="18"/>
  <c r="AF174" i="18"/>
  <c r="AE328" i="18"/>
  <c r="AE226" i="18"/>
  <c r="AF256" i="18"/>
  <c r="AF96" i="18"/>
  <c r="AF214" i="18"/>
  <c r="AE99" i="18"/>
  <c r="AE229" i="18"/>
  <c r="AF270" i="18"/>
  <c r="AE173" i="18"/>
  <c r="AE222" i="18"/>
  <c r="AE64" i="18"/>
  <c r="AF230" i="18"/>
  <c r="AF255" i="18"/>
  <c r="AF298" i="18"/>
  <c r="AF150" i="18"/>
  <c r="AE23" i="18"/>
  <c r="AF312" i="18"/>
  <c r="AE34" i="18"/>
  <c r="AF86" i="18"/>
  <c r="AE235" i="18"/>
  <c r="AF123" i="18"/>
  <c r="AE351" i="18"/>
  <c r="AF212" i="18"/>
  <c r="AE208" i="18"/>
  <c r="AF138" i="18"/>
  <c r="AE244" i="18"/>
  <c r="AF61" i="18"/>
  <c r="AF334" i="18"/>
  <c r="AF109" i="18"/>
  <c r="AF115" i="18"/>
  <c r="AF12" i="18"/>
  <c r="AF113" i="18"/>
  <c r="AF354" i="18"/>
  <c r="AF173" i="18"/>
  <c r="AE329" i="18"/>
  <c r="AF17" i="18"/>
  <c r="AF282" i="18"/>
  <c r="AE210" i="18"/>
  <c r="AF275" i="18"/>
  <c r="AF359" i="18"/>
  <c r="AE252" i="18"/>
  <c r="AE9" i="18"/>
  <c r="AF53" i="18"/>
  <c r="AF259" i="18"/>
  <c r="AE42" i="18"/>
  <c r="AF252" i="18"/>
  <c r="AF24" i="18"/>
  <c r="AF160" i="18"/>
  <c r="AF341" i="18"/>
  <c r="AF15" i="18"/>
  <c r="AF72" i="18"/>
  <c r="AF161" i="18"/>
  <c r="AF110" i="18"/>
  <c r="AE214" i="18"/>
  <c r="AF321" i="18"/>
  <c r="HW28" i="110" l="1"/>
  <c r="AP28" i="110"/>
  <c r="EN27" i="110"/>
  <c r="V28" i="110"/>
  <c r="AF28" i="110"/>
  <c r="AY28" i="110"/>
  <c r="CG27" i="110"/>
  <c r="DO27" i="110" s="1"/>
  <c r="BD28" i="110"/>
  <c r="CL27" i="110"/>
  <c r="DT27" i="110" s="1"/>
  <c r="BN28" i="110"/>
  <c r="CV27" i="110"/>
  <c r="ED27" i="110" s="1"/>
  <c r="BX28" i="110"/>
  <c r="DF28" i="110" s="1"/>
  <c r="AB21" i="113"/>
  <c r="W21" i="113"/>
  <c r="R21" i="113"/>
  <c r="M21" i="113"/>
  <c r="AD28" i="113"/>
  <c r="Y28" i="113"/>
  <c r="O28" i="113"/>
  <c r="T28" i="113"/>
  <c r="AF45" i="113"/>
  <c r="Q45" i="113"/>
  <c r="AA45" i="113"/>
  <c r="V45" i="113"/>
  <c r="AF66" i="113"/>
  <c r="AA66" i="113"/>
  <c r="V66" i="113"/>
  <c r="Q66" i="113"/>
  <c r="Z77" i="113"/>
  <c r="AE77" i="113"/>
  <c r="U77" i="113"/>
  <c r="P77" i="113"/>
  <c r="AD88" i="113"/>
  <c r="AE88" i="113" s="1"/>
  <c r="AF88" i="113" s="1"/>
  <c r="Y88" i="113"/>
  <c r="Z88" i="113" s="1"/>
  <c r="AA88" i="113" s="1"/>
  <c r="T88" i="113"/>
  <c r="U88" i="113" s="1"/>
  <c r="V88" i="113" s="1"/>
  <c r="O88" i="113"/>
  <c r="P88" i="113" s="1"/>
  <c r="Q88" i="113" s="1"/>
  <c r="AB98" i="113"/>
  <c r="W98" i="113"/>
  <c r="R98" i="113"/>
  <c r="M98" i="113"/>
  <c r="AD21" i="113"/>
  <c r="Y21" i="113"/>
  <c r="T21" i="113"/>
  <c r="O21" i="113"/>
  <c r="AC62" i="113"/>
  <c r="X62" i="113"/>
  <c r="S62" i="113"/>
  <c r="N62" i="113"/>
  <c r="AD87" i="113"/>
  <c r="AE87" i="113" s="1"/>
  <c r="AF87" i="113" s="1"/>
  <c r="Y87" i="113"/>
  <c r="T87" i="113"/>
  <c r="U87" i="113" s="1"/>
  <c r="V87" i="113" s="1"/>
  <c r="O87" i="113"/>
  <c r="P87" i="113" s="1"/>
  <c r="Q87" i="113" s="1"/>
  <c r="Y12" i="113"/>
  <c r="T12" i="113"/>
  <c r="AD12" i="113"/>
  <c r="O12" i="113"/>
  <c r="Z15" i="113"/>
  <c r="AE15" i="113"/>
  <c r="U15" i="113"/>
  <c r="P15" i="113"/>
  <c r="AD18" i="113"/>
  <c r="Y18" i="113"/>
  <c r="T18" i="113"/>
  <c r="O18" i="113"/>
  <c r="AC21" i="113"/>
  <c r="X21" i="113"/>
  <c r="S21" i="113"/>
  <c r="N21" i="113"/>
  <c r="AC24" i="113"/>
  <c r="N24" i="113"/>
  <c r="X24" i="113"/>
  <c r="S24" i="113"/>
  <c r="AB10" i="113"/>
  <c r="BS10" i="110" s="1"/>
  <c r="W10" i="113"/>
  <c r="BI10" i="110" s="1"/>
  <c r="M10" i="113"/>
  <c r="AA10" i="110" s="1"/>
  <c r="R10" i="113"/>
  <c r="AK10" i="110" s="1"/>
  <c r="Y27" i="113"/>
  <c r="T27" i="113"/>
  <c r="AD27" i="113"/>
  <c r="O27" i="113"/>
  <c r="AF28" i="113"/>
  <c r="AA28" i="113"/>
  <c r="V28" i="113"/>
  <c r="Q28" i="113"/>
  <c r="Y29" i="113"/>
  <c r="AD29" i="113"/>
  <c r="T29" i="113"/>
  <c r="O29" i="113"/>
  <c r="W30" i="113"/>
  <c r="AB30" i="113"/>
  <c r="M30" i="113"/>
  <c r="R30" i="113"/>
  <c r="AA34" i="113"/>
  <c r="Q34" i="113"/>
  <c r="V34" i="113"/>
  <c r="AF34" i="113"/>
  <c r="AD35" i="113"/>
  <c r="Y35" i="113"/>
  <c r="T35" i="113"/>
  <c r="O35" i="113"/>
  <c r="AB36" i="113"/>
  <c r="W36" i="113"/>
  <c r="R36" i="113"/>
  <c r="M36" i="113"/>
  <c r="AF40" i="113"/>
  <c r="AA40" i="113"/>
  <c r="V40" i="113"/>
  <c r="Q40" i="113"/>
  <c r="Y41" i="113"/>
  <c r="AD41" i="113"/>
  <c r="O41" i="113"/>
  <c r="T41" i="113"/>
  <c r="W42" i="113"/>
  <c r="AB42" i="113"/>
  <c r="M42" i="113"/>
  <c r="R42" i="113"/>
  <c r="AA46" i="113"/>
  <c r="AF46" i="113"/>
  <c r="Q46" i="113"/>
  <c r="V46" i="113"/>
  <c r="AD47" i="113"/>
  <c r="Y47" i="113"/>
  <c r="T47" i="113"/>
  <c r="O47" i="113"/>
  <c r="AB48" i="113"/>
  <c r="W48" i="113"/>
  <c r="R48" i="113"/>
  <c r="M48" i="113"/>
  <c r="AF52" i="113"/>
  <c r="AA52" i="113"/>
  <c r="V52" i="113"/>
  <c r="Q52" i="113"/>
  <c r="Y53" i="113"/>
  <c r="AD53" i="113"/>
  <c r="O53" i="113"/>
  <c r="T53" i="113"/>
  <c r="W54" i="113"/>
  <c r="R54" i="113"/>
  <c r="AB54" i="113"/>
  <c r="M54" i="113"/>
  <c r="AA58" i="113"/>
  <c r="AF58" i="113"/>
  <c r="V58" i="113"/>
  <c r="Q58" i="113"/>
  <c r="AD59" i="113"/>
  <c r="Y59" i="113"/>
  <c r="O59" i="113"/>
  <c r="T59" i="113"/>
  <c r="AB60" i="113"/>
  <c r="W60" i="113"/>
  <c r="R60" i="113"/>
  <c r="M60" i="113"/>
  <c r="X61" i="113"/>
  <c r="AC61" i="113"/>
  <c r="N61" i="113"/>
  <c r="S61" i="113"/>
  <c r="AD62" i="113"/>
  <c r="Y62" i="113"/>
  <c r="T62" i="113"/>
  <c r="O62" i="113"/>
  <c r="Z63" i="113"/>
  <c r="AE63" i="113"/>
  <c r="U63" i="113"/>
  <c r="P63" i="113"/>
  <c r="AF64" i="113"/>
  <c r="AA64" i="113"/>
  <c r="V64" i="113"/>
  <c r="Q64" i="113"/>
  <c r="AB72" i="113"/>
  <c r="W72" i="113"/>
  <c r="R72" i="113"/>
  <c r="M72" i="113"/>
  <c r="X73" i="113"/>
  <c r="AC73" i="113"/>
  <c r="N73" i="113"/>
  <c r="S73" i="113"/>
  <c r="AD74" i="113"/>
  <c r="Y74" i="113"/>
  <c r="T74" i="113"/>
  <c r="O74" i="113"/>
  <c r="Z75" i="113"/>
  <c r="AE75" i="113"/>
  <c r="U75" i="113"/>
  <c r="P75" i="113"/>
  <c r="AF76" i="113"/>
  <c r="AA76" i="113"/>
  <c r="V76" i="113"/>
  <c r="Q76" i="113"/>
  <c r="W84" i="113"/>
  <c r="AB84" i="113"/>
  <c r="R84" i="113"/>
  <c r="M84" i="113"/>
  <c r="AC85" i="113"/>
  <c r="X85" i="113"/>
  <c r="S85" i="113"/>
  <c r="N85" i="113"/>
  <c r="AD86" i="113"/>
  <c r="AE86" i="113" s="1"/>
  <c r="Y86" i="113"/>
  <c r="Z86" i="113" s="1"/>
  <c r="T86" i="113"/>
  <c r="U86" i="113" s="1"/>
  <c r="O86" i="113"/>
  <c r="P86" i="113" s="1"/>
  <c r="Z87" i="113"/>
  <c r="AA87" i="113" s="1"/>
  <c r="AB96" i="113"/>
  <c r="R96" i="113"/>
  <c r="M96" i="113"/>
  <c r="W96" i="113"/>
  <c r="X97" i="113"/>
  <c r="AC97" i="113"/>
  <c r="S97" i="113"/>
  <c r="N97" i="113"/>
  <c r="AD98" i="113"/>
  <c r="AE98" i="113" s="1"/>
  <c r="AF98" i="113" s="1"/>
  <c r="Y98" i="113"/>
  <c r="Z98" i="113" s="1"/>
  <c r="AA98" i="113" s="1"/>
  <c r="T98" i="113"/>
  <c r="U98" i="113" s="1"/>
  <c r="V98" i="113" s="1"/>
  <c r="O98" i="113"/>
  <c r="P98" i="113" s="1"/>
  <c r="Q98" i="113" s="1"/>
  <c r="AB107" i="113"/>
  <c r="W107" i="113"/>
  <c r="M107" i="113"/>
  <c r="R107" i="113"/>
  <c r="AC108" i="113"/>
  <c r="X108" i="113"/>
  <c r="S108" i="113"/>
  <c r="N108" i="113"/>
  <c r="AD109" i="113"/>
  <c r="AE109" i="113" s="1"/>
  <c r="AF109" i="113" s="1"/>
  <c r="Y109" i="113"/>
  <c r="Z109" i="113" s="1"/>
  <c r="AA109" i="113" s="1"/>
  <c r="T109" i="113"/>
  <c r="U109" i="113" s="1"/>
  <c r="V109" i="113" s="1"/>
  <c r="O109" i="113"/>
  <c r="P109" i="113" s="1"/>
  <c r="Q109" i="113" s="1"/>
  <c r="AB119" i="113"/>
  <c r="W119" i="113"/>
  <c r="R119" i="113"/>
  <c r="M119" i="113"/>
  <c r="Y34" i="113"/>
  <c r="AD34" i="113"/>
  <c r="T34" i="113"/>
  <c r="O34" i="113"/>
  <c r="AB47" i="113"/>
  <c r="W47" i="113"/>
  <c r="R47" i="113"/>
  <c r="M47" i="113"/>
  <c r="AF51" i="113"/>
  <c r="AA51" i="113"/>
  <c r="V51" i="113"/>
  <c r="Q51" i="113"/>
  <c r="AB62" i="113"/>
  <c r="W62" i="113"/>
  <c r="R62" i="113"/>
  <c r="M62" i="113"/>
  <c r="AD76" i="113"/>
  <c r="Y76" i="113"/>
  <c r="T76" i="113"/>
  <c r="O76" i="113"/>
  <c r="X110" i="113"/>
  <c r="AC110" i="113"/>
  <c r="S110" i="113"/>
  <c r="N110" i="113"/>
  <c r="W61" i="113"/>
  <c r="AB61" i="113"/>
  <c r="R61" i="113"/>
  <c r="M61" i="113"/>
  <c r="AD99" i="113"/>
  <c r="AE99" i="113" s="1"/>
  <c r="AF99" i="113" s="1"/>
  <c r="Y99" i="113"/>
  <c r="Z99" i="113" s="1"/>
  <c r="AA99" i="113" s="1"/>
  <c r="T99" i="113"/>
  <c r="U99" i="113" s="1"/>
  <c r="V99" i="113" s="1"/>
  <c r="O99" i="113"/>
  <c r="P99" i="113" s="1"/>
  <c r="Q99" i="113" s="1"/>
  <c r="Z12" i="113"/>
  <c r="AE12" i="113"/>
  <c r="P12" i="113"/>
  <c r="U12" i="113"/>
  <c r="Y15" i="113"/>
  <c r="T15" i="113"/>
  <c r="AD15" i="113"/>
  <c r="O15" i="113"/>
  <c r="AC18" i="113"/>
  <c r="X18" i="113"/>
  <c r="S18" i="113"/>
  <c r="N18" i="113"/>
  <c r="AE21" i="113"/>
  <c r="Z21" i="113"/>
  <c r="U21" i="113"/>
  <c r="P21" i="113"/>
  <c r="Z24" i="113"/>
  <c r="AE24" i="113"/>
  <c r="P24" i="113"/>
  <c r="U24" i="113"/>
  <c r="AC10" i="113"/>
  <c r="X10" i="113"/>
  <c r="S10" i="113"/>
  <c r="N10" i="113"/>
  <c r="Z27" i="113"/>
  <c r="U27" i="113"/>
  <c r="AE27" i="113"/>
  <c r="P27" i="113"/>
  <c r="Z29" i="113"/>
  <c r="AE29" i="113"/>
  <c r="U29" i="113"/>
  <c r="P29" i="113"/>
  <c r="AC30" i="113"/>
  <c r="X30" i="113"/>
  <c r="S30" i="113"/>
  <c r="N30" i="113"/>
  <c r="AE35" i="113"/>
  <c r="Z35" i="113"/>
  <c r="P35" i="113"/>
  <c r="U35" i="113"/>
  <c r="AC36" i="113"/>
  <c r="X36" i="113"/>
  <c r="N36" i="113"/>
  <c r="S36" i="113"/>
  <c r="Z41" i="113"/>
  <c r="AE41" i="113"/>
  <c r="P41" i="113"/>
  <c r="U41" i="113"/>
  <c r="AC42" i="113"/>
  <c r="X42" i="113"/>
  <c r="S42" i="113"/>
  <c r="N42" i="113"/>
  <c r="AE47" i="113"/>
  <c r="Z47" i="113"/>
  <c r="P47" i="113"/>
  <c r="U47" i="113"/>
  <c r="AC48" i="113"/>
  <c r="N48" i="113"/>
  <c r="X48" i="113"/>
  <c r="S48" i="113"/>
  <c r="Z53" i="113"/>
  <c r="AE53" i="113"/>
  <c r="U53" i="113"/>
  <c r="P53" i="113"/>
  <c r="AC54" i="113"/>
  <c r="X54" i="113"/>
  <c r="S54" i="113"/>
  <c r="N54" i="113"/>
  <c r="AE59" i="113"/>
  <c r="Z59" i="113"/>
  <c r="U59" i="113"/>
  <c r="P59" i="113"/>
  <c r="AC60" i="113"/>
  <c r="X60" i="113"/>
  <c r="N60" i="113"/>
  <c r="S60" i="113"/>
  <c r="AD61" i="113"/>
  <c r="Y61" i="113"/>
  <c r="O61" i="113"/>
  <c r="T61" i="113"/>
  <c r="AE62" i="113"/>
  <c r="Z62" i="113"/>
  <c r="U62" i="113"/>
  <c r="P62" i="113"/>
  <c r="AF63" i="113"/>
  <c r="AA63" i="113"/>
  <c r="Q63" i="113"/>
  <c r="V63" i="113"/>
  <c r="AB71" i="113"/>
  <c r="W71" i="113"/>
  <c r="M71" i="113"/>
  <c r="R71" i="113"/>
  <c r="AC72" i="113"/>
  <c r="X72" i="113"/>
  <c r="S72" i="113"/>
  <c r="N72" i="113"/>
  <c r="AD73" i="113"/>
  <c r="Y73" i="113"/>
  <c r="O73" i="113"/>
  <c r="T73" i="113"/>
  <c r="AE74" i="113"/>
  <c r="U74" i="113"/>
  <c r="P74" i="113"/>
  <c r="Z74" i="113"/>
  <c r="AF75" i="113"/>
  <c r="AA75" i="113"/>
  <c r="Q75" i="113"/>
  <c r="V75" i="113"/>
  <c r="W83" i="113"/>
  <c r="AB83" i="113"/>
  <c r="R83" i="113"/>
  <c r="M83" i="113"/>
  <c r="AC84" i="113"/>
  <c r="X84" i="113"/>
  <c r="N84" i="113"/>
  <c r="S84" i="113"/>
  <c r="AD85" i="113"/>
  <c r="AE85" i="113" s="1"/>
  <c r="Y85" i="113"/>
  <c r="Z85" i="113" s="1"/>
  <c r="T85" i="113"/>
  <c r="U85" i="113" s="1"/>
  <c r="O85" i="113"/>
  <c r="P85" i="113" s="1"/>
  <c r="W95" i="113"/>
  <c r="AB95" i="113"/>
  <c r="R95" i="113"/>
  <c r="M95" i="113"/>
  <c r="AC96" i="113"/>
  <c r="X96" i="113"/>
  <c r="S96" i="113"/>
  <c r="N96" i="113"/>
  <c r="AD97" i="113"/>
  <c r="AE97" i="113" s="1"/>
  <c r="AF97" i="113" s="1"/>
  <c r="Y97" i="113"/>
  <c r="Z97" i="113" s="1"/>
  <c r="AA97" i="113" s="1"/>
  <c r="T97" i="113"/>
  <c r="U97" i="113" s="1"/>
  <c r="V97" i="113" s="1"/>
  <c r="O97" i="113"/>
  <c r="P97" i="113" s="1"/>
  <c r="Q97" i="113" s="1"/>
  <c r="AC107" i="113"/>
  <c r="X107" i="113"/>
  <c r="N107" i="113"/>
  <c r="S107" i="113"/>
  <c r="AD108" i="113"/>
  <c r="AE108" i="113" s="1"/>
  <c r="AF108" i="113" s="1"/>
  <c r="Y108" i="113"/>
  <c r="Z108" i="113" s="1"/>
  <c r="AA108" i="113" s="1"/>
  <c r="T108" i="113"/>
  <c r="U108" i="113" s="1"/>
  <c r="V108" i="113" s="1"/>
  <c r="O108" i="113"/>
  <c r="P108" i="113" s="1"/>
  <c r="Q108" i="113" s="1"/>
  <c r="AB118" i="113"/>
  <c r="W118" i="113"/>
  <c r="R118" i="113"/>
  <c r="M118" i="113"/>
  <c r="AC119" i="113"/>
  <c r="X119" i="113"/>
  <c r="N119" i="113"/>
  <c r="S119" i="113"/>
  <c r="Y24" i="113"/>
  <c r="T24" i="113"/>
  <c r="AD24" i="113"/>
  <c r="O24" i="113"/>
  <c r="AC12" i="113"/>
  <c r="X12" i="113"/>
  <c r="N12" i="113"/>
  <c r="S12" i="113"/>
  <c r="X15" i="113"/>
  <c r="AC15" i="113"/>
  <c r="S15" i="113"/>
  <c r="N15" i="113"/>
  <c r="AF18" i="113"/>
  <c r="AA18" i="113"/>
  <c r="Q18" i="113"/>
  <c r="V18" i="113"/>
  <c r="AF21" i="113"/>
  <c r="V21" i="113"/>
  <c r="Q21" i="113"/>
  <c r="AA21" i="113"/>
  <c r="AA24" i="113"/>
  <c r="AF24" i="113"/>
  <c r="Q24" i="113"/>
  <c r="V24" i="113"/>
  <c r="AD10" i="113"/>
  <c r="T10" i="113"/>
  <c r="Y10" i="113"/>
  <c r="O10" i="113"/>
  <c r="AB11" i="113"/>
  <c r="W11" i="113"/>
  <c r="R11" i="113"/>
  <c r="M11" i="113"/>
  <c r="AF27" i="113"/>
  <c r="AA27" i="113"/>
  <c r="V27" i="113"/>
  <c r="Q27" i="113"/>
  <c r="AA29" i="113"/>
  <c r="V29" i="113"/>
  <c r="AF29" i="113"/>
  <c r="Q29" i="113"/>
  <c r="AD30" i="113"/>
  <c r="Y30" i="113"/>
  <c r="T30" i="113"/>
  <c r="O30" i="113"/>
  <c r="AB31" i="113"/>
  <c r="W31" i="113"/>
  <c r="R31" i="113"/>
  <c r="M31" i="113"/>
  <c r="AF35" i="113"/>
  <c r="AA35" i="113"/>
  <c r="V35" i="113"/>
  <c r="Q35" i="113"/>
  <c r="Y36" i="113"/>
  <c r="T36" i="113"/>
  <c r="AD36" i="113"/>
  <c r="O36" i="113"/>
  <c r="W37" i="113"/>
  <c r="R37" i="113"/>
  <c r="AB37" i="113"/>
  <c r="M37" i="113"/>
  <c r="AA41" i="113"/>
  <c r="V41" i="113"/>
  <c r="AF41" i="113"/>
  <c r="Q41" i="113"/>
  <c r="AD42" i="113"/>
  <c r="Y42" i="113"/>
  <c r="T42" i="113"/>
  <c r="O42" i="113"/>
  <c r="AB43" i="113"/>
  <c r="W43" i="113"/>
  <c r="R43" i="113"/>
  <c r="M43" i="113"/>
  <c r="AF47" i="113"/>
  <c r="AA47" i="113"/>
  <c r="V47" i="113"/>
  <c r="Q47" i="113"/>
  <c r="Y48" i="113"/>
  <c r="T48" i="113"/>
  <c r="AD48" i="113"/>
  <c r="O48" i="113"/>
  <c r="W49" i="113"/>
  <c r="R49" i="113"/>
  <c r="AB49" i="113"/>
  <c r="M49" i="113"/>
  <c r="AA53" i="113"/>
  <c r="V53" i="113"/>
  <c r="AF53" i="113"/>
  <c r="Q53" i="113"/>
  <c r="AD54" i="113"/>
  <c r="Y54" i="113"/>
  <c r="T54" i="113"/>
  <c r="O54" i="113"/>
  <c r="AB55" i="113"/>
  <c r="W55" i="113"/>
  <c r="R55" i="113"/>
  <c r="M55" i="113"/>
  <c r="AF59" i="113"/>
  <c r="AA59" i="113"/>
  <c r="V59" i="113"/>
  <c r="Q59" i="113"/>
  <c r="Y60" i="113"/>
  <c r="T60" i="113"/>
  <c r="AD60" i="113"/>
  <c r="O60" i="113"/>
  <c r="AE61" i="113"/>
  <c r="Z61" i="113"/>
  <c r="U61" i="113"/>
  <c r="P61" i="113"/>
  <c r="AA62" i="113"/>
  <c r="AF62" i="113"/>
  <c r="V62" i="113"/>
  <c r="Q62" i="113"/>
  <c r="W70" i="113"/>
  <c r="AB70" i="113"/>
  <c r="R70" i="113"/>
  <c r="M70" i="113"/>
  <c r="AC71" i="113"/>
  <c r="X71" i="113"/>
  <c r="S71" i="113"/>
  <c r="N71" i="113"/>
  <c r="Y72" i="113"/>
  <c r="AD72" i="113"/>
  <c r="T72" i="113"/>
  <c r="O72" i="113"/>
  <c r="AE73" i="113"/>
  <c r="Z73" i="113"/>
  <c r="U73" i="113"/>
  <c r="P73" i="113"/>
  <c r="AA74" i="113"/>
  <c r="AF74" i="113"/>
  <c r="V74" i="113"/>
  <c r="Q74" i="113"/>
  <c r="AB82" i="113"/>
  <c r="W82" i="113"/>
  <c r="R82" i="113"/>
  <c r="M82" i="113"/>
  <c r="X83" i="113"/>
  <c r="AC83" i="113"/>
  <c r="S83" i="113"/>
  <c r="N83" i="113"/>
  <c r="AD84" i="113"/>
  <c r="AE84" i="113" s="1"/>
  <c r="Y84" i="113"/>
  <c r="Z84" i="113" s="1"/>
  <c r="T84" i="113"/>
  <c r="U84" i="113" s="1"/>
  <c r="O84" i="113"/>
  <c r="P84" i="113" s="1"/>
  <c r="AA86" i="113"/>
  <c r="AF86" i="113"/>
  <c r="V86" i="113"/>
  <c r="Q86" i="113"/>
  <c r="AB94" i="113"/>
  <c r="R94" i="113"/>
  <c r="M94" i="113"/>
  <c r="W94" i="113"/>
  <c r="AC95" i="113"/>
  <c r="X95" i="113"/>
  <c r="N95" i="113"/>
  <c r="S95" i="113"/>
  <c r="AD96" i="113"/>
  <c r="AE96" i="113" s="1"/>
  <c r="AF96" i="113" s="1"/>
  <c r="Y96" i="113"/>
  <c r="Z96" i="113" s="1"/>
  <c r="AA96" i="113" s="1"/>
  <c r="T96" i="113"/>
  <c r="U96" i="113" s="1"/>
  <c r="V96" i="113" s="1"/>
  <c r="O96" i="113"/>
  <c r="P96" i="113" s="1"/>
  <c r="Q96" i="113" s="1"/>
  <c r="AB106" i="113"/>
  <c r="W106" i="113"/>
  <c r="R106" i="113"/>
  <c r="M106" i="113"/>
  <c r="AD107" i="113"/>
  <c r="AE107" i="113" s="1"/>
  <c r="AF107" i="113" s="1"/>
  <c r="Y107" i="113"/>
  <c r="Z107" i="113" s="1"/>
  <c r="AA107" i="113" s="1"/>
  <c r="T107" i="113"/>
  <c r="U107" i="113" s="1"/>
  <c r="V107" i="113" s="1"/>
  <c r="O107" i="113"/>
  <c r="P107" i="113" s="1"/>
  <c r="Q107" i="113" s="1"/>
  <c r="AB117" i="113"/>
  <c r="W117" i="113"/>
  <c r="R117" i="113"/>
  <c r="M117" i="113"/>
  <c r="X118" i="113"/>
  <c r="AC118" i="113"/>
  <c r="S118" i="113"/>
  <c r="N118" i="113"/>
  <c r="AD119" i="113"/>
  <c r="AE119" i="113" s="1"/>
  <c r="AF119" i="113" s="1"/>
  <c r="Y119" i="113"/>
  <c r="Z119" i="113" s="1"/>
  <c r="AA119" i="113" s="1"/>
  <c r="T119" i="113"/>
  <c r="U119" i="113" s="1"/>
  <c r="V119" i="113" s="1"/>
  <c r="O119" i="113"/>
  <c r="P119" i="113" s="1"/>
  <c r="Q119" i="113" s="1"/>
  <c r="AF20" i="113"/>
  <c r="AA20" i="113"/>
  <c r="V20" i="113"/>
  <c r="Q20" i="113"/>
  <c r="AB29" i="113"/>
  <c r="M29" i="113"/>
  <c r="R29" i="113"/>
  <c r="W29" i="113"/>
  <c r="Z34" i="113"/>
  <c r="U34" i="113"/>
  <c r="AE34" i="113"/>
  <c r="P34" i="113"/>
  <c r="X41" i="113"/>
  <c r="S41" i="113"/>
  <c r="AC41" i="113"/>
  <c r="N41" i="113"/>
  <c r="AC47" i="113"/>
  <c r="X47" i="113"/>
  <c r="S47" i="113"/>
  <c r="N47" i="113"/>
  <c r="X53" i="113"/>
  <c r="S53" i="113"/>
  <c r="AC53" i="113"/>
  <c r="N53" i="113"/>
  <c r="AE76" i="113"/>
  <c r="Z76" i="113"/>
  <c r="U76" i="113"/>
  <c r="P76" i="113"/>
  <c r="AB85" i="113"/>
  <c r="W85" i="113"/>
  <c r="R85" i="113"/>
  <c r="M85" i="113"/>
  <c r="X109" i="113"/>
  <c r="AC109" i="113"/>
  <c r="S109" i="113"/>
  <c r="N109" i="113"/>
  <c r="AA12" i="113"/>
  <c r="AF12" i="113"/>
  <c r="Q12" i="113"/>
  <c r="V12" i="113"/>
  <c r="AF15" i="113"/>
  <c r="AA15" i="113"/>
  <c r="V15" i="113"/>
  <c r="Q15" i="113"/>
  <c r="AD19" i="113"/>
  <c r="O19" i="113"/>
  <c r="Y19" i="113"/>
  <c r="T19" i="113"/>
  <c r="Y22" i="113"/>
  <c r="AD22" i="113"/>
  <c r="T22" i="113"/>
  <c r="O22" i="113"/>
  <c r="AD25" i="113"/>
  <c r="Y25" i="113"/>
  <c r="T25" i="113"/>
  <c r="O25" i="113"/>
  <c r="AE10" i="113"/>
  <c r="Z10" i="113"/>
  <c r="U10" i="113"/>
  <c r="P10" i="113"/>
  <c r="AC11" i="113"/>
  <c r="X11" i="113"/>
  <c r="S11" i="113"/>
  <c r="N11" i="113"/>
  <c r="AE30" i="113"/>
  <c r="Z30" i="113"/>
  <c r="U30" i="113"/>
  <c r="P30" i="113"/>
  <c r="AC31" i="113"/>
  <c r="X31" i="113"/>
  <c r="S31" i="113"/>
  <c r="N31" i="113"/>
  <c r="Z36" i="113"/>
  <c r="AE36" i="113"/>
  <c r="P36" i="113"/>
  <c r="U36" i="113"/>
  <c r="X37" i="113"/>
  <c r="S37" i="113"/>
  <c r="AC37" i="113"/>
  <c r="N37" i="113"/>
  <c r="AE42" i="113"/>
  <c r="Z42" i="113"/>
  <c r="U42" i="113"/>
  <c r="P42" i="113"/>
  <c r="AC43" i="113"/>
  <c r="X43" i="113"/>
  <c r="S43" i="113"/>
  <c r="N43" i="113"/>
  <c r="Z48" i="113"/>
  <c r="AE48" i="113"/>
  <c r="U48" i="113"/>
  <c r="P48" i="113"/>
  <c r="X49" i="113"/>
  <c r="S49" i="113"/>
  <c r="AC49" i="113"/>
  <c r="N49" i="113"/>
  <c r="AE54" i="113"/>
  <c r="Z54" i="113"/>
  <c r="U54" i="113"/>
  <c r="P54" i="113"/>
  <c r="AC55" i="113"/>
  <c r="X55" i="113"/>
  <c r="S55" i="113"/>
  <c r="N55" i="113"/>
  <c r="Z60" i="113"/>
  <c r="AE60" i="113"/>
  <c r="U60" i="113"/>
  <c r="P60" i="113"/>
  <c r="AF61" i="113"/>
  <c r="AA61" i="113"/>
  <c r="V61" i="113"/>
  <c r="Q61" i="113"/>
  <c r="AB69" i="113"/>
  <c r="W69" i="113"/>
  <c r="R69" i="113"/>
  <c r="M69" i="113"/>
  <c r="X70" i="113"/>
  <c r="AC70" i="113"/>
  <c r="S70" i="113"/>
  <c r="N70" i="113"/>
  <c r="AD71" i="113"/>
  <c r="Y71" i="113"/>
  <c r="T71" i="113"/>
  <c r="O71" i="113"/>
  <c r="Z72" i="113"/>
  <c r="AE72" i="113"/>
  <c r="U72" i="113"/>
  <c r="P72" i="113"/>
  <c r="AF73" i="113"/>
  <c r="AA73" i="113"/>
  <c r="V73" i="113"/>
  <c r="Q73" i="113"/>
  <c r="AB81" i="113"/>
  <c r="M81" i="113"/>
  <c r="W81" i="113"/>
  <c r="R81" i="113"/>
  <c r="AC82" i="113"/>
  <c r="X82" i="113"/>
  <c r="S82" i="113"/>
  <c r="N82" i="113"/>
  <c r="AD83" i="113"/>
  <c r="AE83" i="113" s="1"/>
  <c r="Y83" i="113"/>
  <c r="Z83" i="113" s="1"/>
  <c r="T83" i="113"/>
  <c r="U83" i="113" s="1"/>
  <c r="O83" i="113"/>
  <c r="P83" i="113" s="1"/>
  <c r="AF85" i="113"/>
  <c r="AA85" i="113"/>
  <c r="V85" i="113"/>
  <c r="Q85" i="113"/>
  <c r="AB93" i="113"/>
  <c r="R93" i="113"/>
  <c r="M93" i="113"/>
  <c r="W93" i="113"/>
  <c r="X94" i="113"/>
  <c r="AC94" i="113"/>
  <c r="S94" i="113"/>
  <c r="N94" i="113"/>
  <c r="AD95" i="113"/>
  <c r="AE95" i="113" s="1"/>
  <c r="AF95" i="113" s="1"/>
  <c r="Y95" i="113"/>
  <c r="Z95" i="113" s="1"/>
  <c r="AA95" i="113" s="1"/>
  <c r="T95" i="113"/>
  <c r="U95" i="113" s="1"/>
  <c r="V95" i="113" s="1"/>
  <c r="O95" i="113"/>
  <c r="P95" i="113" s="1"/>
  <c r="Q95" i="113" s="1"/>
  <c r="AB105" i="113"/>
  <c r="R105" i="113"/>
  <c r="M105" i="113"/>
  <c r="W105" i="113"/>
  <c r="X106" i="113"/>
  <c r="AC106" i="113"/>
  <c r="S106" i="113"/>
  <c r="N106" i="113"/>
  <c r="AB116" i="113"/>
  <c r="W116" i="113"/>
  <c r="R116" i="113"/>
  <c r="M116" i="113"/>
  <c r="X117" i="113"/>
  <c r="AC117" i="113"/>
  <c r="S117" i="113"/>
  <c r="N117" i="113"/>
  <c r="AD118" i="113"/>
  <c r="AE118" i="113" s="1"/>
  <c r="AF118" i="113" s="1"/>
  <c r="Y118" i="113"/>
  <c r="Z118" i="113" s="1"/>
  <c r="AA118" i="113" s="1"/>
  <c r="T118" i="113"/>
  <c r="U118" i="113" s="1"/>
  <c r="V118" i="113" s="1"/>
  <c r="O118" i="113"/>
  <c r="P118" i="113" s="1"/>
  <c r="Q118" i="113" s="1"/>
  <c r="AF23" i="113"/>
  <c r="AA23" i="113"/>
  <c r="V23" i="113"/>
  <c r="Q23" i="113"/>
  <c r="W13" i="113"/>
  <c r="R13" i="113"/>
  <c r="AB13" i="113"/>
  <c r="M13" i="113"/>
  <c r="AB17" i="113"/>
  <c r="W17" i="113"/>
  <c r="R17" i="113"/>
  <c r="M17" i="113"/>
  <c r="AF33" i="113"/>
  <c r="AA33" i="113"/>
  <c r="V33" i="113"/>
  <c r="Q33" i="113"/>
  <c r="AF39" i="113"/>
  <c r="AA39" i="113"/>
  <c r="V39" i="113"/>
  <c r="Q39" i="113"/>
  <c r="Y46" i="113"/>
  <c r="AD46" i="113"/>
  <c r="T46" i="113"/>
  <c r="O46" i="113"/>
  <c r="AD64" i="113"/>
  <c r="Y64" i="113"/>
  <c r="T64" i="113"/>
  <c r="O64" i="113"/>
  <c r="AB74" i="113"/>
  <c r="W74" i="113"/>
  <c r="R74" i="113"/>
  <c r="M74" i="113"/>
  <c r="AD111" i="113"/>
  <c r="AE111" i="113" s="1"/>
  <c r="AF111" i="113" s="1"/>
  <c r="Y111" i="113"/>
  <c r="Z111" i="113" s="1"/>
  <c r="AA111" i="113" s="1"/>
  <c r="T111" i="113"/>
  <c r="U111" i="113" s="1"/>
  <c r="V111" i="113" s="1"/>
  <c r="O111" i="113"/>
  <c r="P111" i="113" s="1"/>
  <c r="Q111" i="113" s="1"/>
  <c r="X29" i="113"/>
  <c r="S29" i="113"/>
  <c r="AC29" i="113"/>
  <c r="N29" i="113"/>
  <c r="AA65" i="113"/>
  <c r="AF65" i="113"/>
  <c r="V65" i="113"/>
  <c r="Q65" i="113"/>
  <c r="AC74" i="113"/>
  <c r="X74" i="113"/>
  <c r="S74" i="113"/>
  <c r="N74" i="113"/>
  <c r="X98" i="113"/>
  <c r="AC98" i="113"/>
  <c r="S98" i="113"/>
  <c r="N98" i="113"/>
  <c r="AE13" i="113"/>
  <c r="Z13" i="113"/>
  <c r="U13" i="113"/>
  <c r="P13" i="113"/>
  <c r="AD16" i="113"/>
  <c r="Y16" i="113"/>
  <c r="O16" i="113"/>
  <c r="T16" i="113"/>
  <c r="AC19" i="113"/>
  <c r="X19" i="113"/>
  <c r="S19" i="113"/>
  <c r="N19" i="113"/>
  <c r="X22" i="113"/>
  <c r="AC22" i="113"/>
  <c r="S22" i="113"/>
  <c r="N22" i="113"/>
  <c r="X25" i="113"/>
  <c r="S25" i="113"/>
  <c r="AC25" i="113"/>
  <c r="N25" i="113"/>
  <c r="AF10" i="113"/>
  <c r="AA10" i="113"/>
  <c r="V10" i="113"/>
  <c r="Q10" i="113"/>
  <c r="AD11" i="113"/>
  <c r="Y11" i="113"/>
  <c r="T11" i="113"/>
  <c r="O11" i="113"/>
  <c r="AB12" i="113"/>
  <c r="W12" i="113"/>
  <c r="R12" i="113"/>
  <c r="M12" i="113"/>
  <c r="AB14" i="113"/>
  <c r="W14" i="113"/>
  <c r="R14" i="113"/>
  <c r="M14" i="113"/>
  <c r="AB16" i="113"/>
  <c r="W16" i="113"/>
  <c r="R16" i="113"/>
  <c r="M16" i="113"/>
  <c r="W18" i="113"/>
  <c r="AB18" i="113"/>
  <c r="R18" i="113"/>
  <c r="M18" i="113"/>
  <c r="W20" i="113"/>
  <c r="AB20" i="113"/>
  <c r="R20" i="113"/>
  <c r="M20" i="113"/>
  <c r="W22" i="113"/>
  <c r="R22" i="113"/>
  <c r="AB22" i="113"/>
  <c r="M22" i="113"/>
  <c r="AB24" i="113"/>
  <c r="W24" i="113"/>
  <c r="R24" i="113"/>
  <c r="M24" i="113"/>
  <c r="AB26" i="113"/>
  <c r="W26" i="113"/>
  <c r="R26" i="113"/>
  <c r="M26" i="113"/>
  <c r="AF30" i="113"/>
  <c r="AA30" i="113"/>
  <c r="Q30" i="113"/>
  <c r="V30" i="113"/>
  <c r="AD31" i="113"/>
  <c r="Y31" i="113"/>
  <c r="T31" i="113"/>
  <c r="O31" i="113"/>
  <c r="W32" i="113"/>
  <c r="AB32" i="113"/>
  <c r="R32" i="113"/>
  <c r="M32" i="113"/>
  <c r="AA36" i="113"/>
  <c r="AF36" i="113"/>
  <c r="V36" i="113"/>
  <c r="Q36" i="113"/>
  <c r="AD37" i="113"/>
  <c r="Y37" i="113"/>
  <c r="T37" i="113"/>
  <c r="O37" i="113"/>
  <c r="AB38" i="113"/>
  <c r="W38" i="113"/>
  <c r="R38" i="113"/>
  <c r="M38" i="113"/>
  <c r="AF42" i="113"/>
  <c r="AA42" i="113"/>
  <c r="V42" i="113"/>
  <c r="Q42" i="113"/>
  <c r="AD43" i="113"/>
  <c r="T43" i="113"/>
  <c r="Y43" i="113"/>
  <c r="O43" i="113"/>
  <c r="W44" i="113"/>
  <c r="AB44" i="113"/>
  <c r="R44" i="113"/>
  <c r="M44" i="113"/>
  <c r="AA48" i="113"/>
  <c r="AF48" i="113"/>
  <c r="V48" i="113"/>
  <c r="Q48" i="113"/>
  <c r="AD49" i="113"/>
  <c r="Y49" i="113"/>
  <c r="T49" i="113"/>
  <c r="O49" i="113"/>
  <c r="AB50" i="113"/>
  <c r="W50" i="113"/>
  <c r="R50" i="113"/>
  <c r="M50" i="113"/>
  <c r="AF54" i="113"/>
  <c r="AA54" i="113"/>
  <c r="V54" i="113"/>
  <c r="Q54" i="113"/>
  <c r="AD55" i="113"/>
  <c r="T55" i="113"/>
  <c r="O55" i="113"/>
  <c r="Y55" i="113"/>
  <c r="W56" i="113"/>
  <c r="AB56" i="113"/>
  <c r="R56" i="113"/>
  <c r="M56" i="113"/>
  <c r="AA60" i="113"/>
  <c r="AF60" i="113"/>
  <c r="V60" i="113"/>
  <c r="Q60" i="113"/>
  <c r="W68" i="113"/>
  <c r="AB68" i="113"/>
  <c r="R68" i="113"/>
  <c r="M68" i="113"/>
  <c r="AC69" i="113"/>
  <c r="X69" i="113"/>
  <c r="S69" i="113"/>
  <c r="N69" i="113"/>
  <c r="Y70" i="113"/>
  <c r="AD70" i="113"/>
  <c r="T70" i="113"/>
  <c r="O70" i="113"/>
  <c r="AE71" i="113"/>
  <c r="Z71" i="113"/>
  <c r="U71" i="113"/>
  <c r="P71" i="113"/>
  <c r="AA72" i="113"/>
  <c r="AF72" i="113"/>
  <c r="V72" i="113"/>
  <c r="Q72" i="113"/>
  <c r="W80" i="113"/>
  <c r="AB80" i="113"/>
  <c r="R80" i="113"/>
  <c r="M80" i="113"/>
  <c r="AC81" i="113"/>
  <c r="X81" i="113"/>
  <c r="N81" i="113"/>
  <c r="S81" i="113"/>
  <c r="AD82" i="113"/>
  <c r="AE82" i="113" s="1"/>
  <c r="Y82" i="113"/>
  <c r="Z82" i="113" s="1"/>
  <c r="T82" i="113"/>
  <c r="U82" i="113" s="1"/>
  <c r="O82" i="113"/>
  <c r="P82" i="113" s="1"/>
  <c r="AF84" i="113"/>
  <c r="AA84" i="113"/>
  <c r="V84" i="113"/>
  <c r="Q84" i="113"/>
  <c r="AB92" i="113"/>
  <c r="W92" i="113"/>
  <c r="M92" i="113"/>
  <c r="R92" i="113"/>
  <c r="X93" i="113"/>
  <c r="AC93" i="113"/>
  <c r="S93" i="113"/>
  <c r="N93" i="113"/>
  <c r="AD94" i="113"/>
  <c r="AE94" i="113" s="1"/>
  <c r="AF94" i="113" s="1"/>
  <c r="T94" i="113"/>
  <c r="U94" i="113" s="1"/>
  <c r="V94" i="113" s="1"/>
  <c r="Y94" i="113"/>
  <c r="Z94" i="113" s="1"/>
  <c r="AA94" i="113" s="1"/>
  <c r="O94" i="113"/>
  <c r="P94" i="113" s="1"/>
  <c r="Q94" i="113" s="1"/>
  <c r="AB104" i="113"/>
  <c r="M104" i="113"/>
  <c r="R104" i="113"/>
  <c r="W104" i="113"/>
  <c r="X105" i="113"/>
  <c r="AC105" i="113"/>
  <c r="S105" i="113"/>
  <c r="N105" i="113"/>
  <c r="Y106" i="113"/>
  <c r="Z106" i="113" s="1"/>
  <c r="AA106" i="113" s="1"/>
  <c r="AD106" i="113"/>
  <c r="AE106" i="113" s="1"/>
  <c r="AF106" i="113" s="1"/>
  <c r="T106" i="113"/>
  <c r="U106" i="113" s="1"/>
  <c r="V106" i="113" s="1"/>
  <c r="O106" i="113"/>
  <c r="P106" i="113" s="1"/>
  <c r="Q106" i="113" s="1"/>
  <c r="AB115" i="113"/>
  <c r="W115" i="113"/>
  <c r="M115" i="113"/>
  <c r="R115" i="113"/>
  <c r="AC116" i="113"/>
  <c r="X116" i="113"/>
  <c r="S116" i="113"/>
  <c r="N116" i="113"/>
  <c r="AD117" i="113"/>
  <c r="AE117" i="113" s="1"/>
  <c r="AF117" i="113" s="1"/>
  <c r="Y117" i="113"/>
  <c r="Z117" i="113" s="1"/>
  <c r="AA117" i="113" s="1"/>
  <c r="T117" i="113"/>
  <c r="U117" i="113" s="1"/>
  <c r="V117" i="113" s="1"/>
  <c r="O117" i="113"/>
  <c r="P117" i="113" s="1"/>
  <c r="Q117" i="113" s="1"/>
  <c r="AB35" i="113"/>
  <c r="W35" i="113"/>
  <c r="R35" i="113"/>
  <c r="M35" i="113"/>
  <c r="AC35" i="113"/>
  <c r="X35" i="113"/>
  <c r="S35" i="113"/>
  <c r="N35" i="113"/>
  <c r="AE40" i="113"/>
  <c r="Z40" i="113"/>
  <c r="U40" i="113"/>
  <c r="P40" i="113"/>
  <c r="AC59" i="113"/>
  <c r="X59" i="113"/>
  <c r="S59" i="113"/>
  <c r="N59" i="113"/>
  <c r="AD110" i="113"/>
  <c r="AE110" i="113" s="1"/>
  <c r="AF110" i="113" s="1"/>
  <c r="Y110" i="113"/>
  <c r="Z110" i="113" s="1"/>
  <c r="AA110" i="113" s="1"/>
  <c r="T110" i="113"/>
  <c r="U110" i="113" s="1"/>
  <c r="V110" i="113" s="1"/>
  <c r="O110" i="113"/>
  <c r="P110" i="113" s="1"/>
  <c r="Q110" i="113" s="1"/>
  <c r="AD13" i="113"/>
  <c r="Y13" i="113"/>
  <c r="T13" i="113"/>
  <c r="O13" i="113"/>
  <c r="AE16" i="113"/>
  <c r="Z16" i="113"/>
  <c r="U16" i="113"/>
  <c r="P16" i="113"/>
  <c r="Z19" i="113"/>
  <c r="U19" i="113"/>
  <c r="AE19" i="113"/>
  <c r="P19" i="113"/>
  <c r="Z22" i="113"/>
  <c r="U22" i="113"/>
  <c r="AE22" i="113"/>
  <c r="P22" i="113"/>
  <c r="AE25" i="113"/>
  <c r="Z25" i="113"/>
  <c r="U25" i="113"/>
  <c r="P25" i="113"/>
  <c r="AE11" i="113"/>
  <c r="Z11" i="113"/>
  <c r="P11" i="113"/>
  <c r="U11" i="113"/>
  <c r="Z31" i="113"/>
  <c r="U31" i="113"/>
  <c r="AE31" i="113"/>
  <c r="P31" i="113"/>
  <c r="X32" i="113"/>
  <c r="S32" i="113"/>
  <c r="AC32" i="113"/>
  <c r="N32" i="113"/>
  <c r="AE37" i="113"/>
  <c r="Z37" i="113"/>
  <c r="U37" i="113"/>
  <c r="P37" i="113"/>
  <c r="AC38" i="113"/>
  <c r="X38" i="113"/>
  <c r="S38" i="113"/>
  <c r="N38" i="113"/>
  <c r="Z43" i="113"/>
  <c r="U43" i="113"/>
  <c r="AE43" i="113"/>
  <c r="P43" i="113"/>
  <c r="X44" i="113"/>
  <c r="S44" i="113"/>
  <c r="AC44" i="113"/>
  <c r="N44" i="113"/>
  <c r="AE49" i="113"/>
  <c r="Z49" i="113"/>
  <c r="U49" i="113"/>
  <c r="P49" i="113"/>
  <c r="AC50" i="113"/>
  <c r="X50" i="113"/>
  <c r="S50" i="113"/>
  <c r="N50" i="113"/>
  <c r="Z55" i="113"/>
  <c r="U55" i="113"/>
  <c r="AE55" i="113"/>
  <c r="P55" i="113"/>
  <c r="X56" i="113"/>
  <c r="S56" i="113"/>
  <c r="AC56" i="113"/>
  <c r="N56" i="113"/>
  <c r="AB67" i="113"/>
  <c r="W67" i="113"/>
  <c r="R67" i="113"/>
  <c r="M67" i="113"/>
  <c r="X68" i="113"/>
  <c r="AC68" i="113"/>
  <c r="S68" i="113"/>
  <c r="N68" i="113"/>
  <c r="AD69" i="113"/>
  <c r="Y69" i="113"/>
  <c r="T69" i="113"/>
  <c r="O69" i="113"/>
  <c r="Z70" i="113"/>
  <c r="AE70" i="113"/>
  <c r="U70" i="113"/>
  <c r="P70" i="113"/>
  <c r="AF71" i="113"/>
  <c r="AA71" i="113"/>
  <c r="V71" i="113"/>
  <c r="Q71" i="113"/>
  <c r="AB79" i="113"/>
  <c r="W79" i="113"/>
  <c r="R79" i="113"/>
  <c r="M79" i="113"/>
  <c r="X80" i="113"/>
  <c r="AC80" i="113"/>
  <c r="S80" i="113"/>
  <c r="N80" i="113"/>
  <c r="AD81" i="113"/>
  <c r="AE81" i="113" s="1"/>
  <c r="Y81" i="113"/>
  <c r="Z81" i="113" s="1"/>
  <c r="T81" i="113"/>
  <c r="U81" i="113" s="1"/>
  <c r="O81" i="113"/>
  <c r="P81" i="113" s="1"/>
  <c r="AA83" i="113"/>
  <c r="AF83" i="113"/>
  <c r="V83" i="113"/>
  <c r="Q83" i="113"/>
  <c r="W91" i="113"/>
  <c r="AB91" i="113"/>
  <c r="M91" i="113"/>
  <c r="R91" i="113"/>
  <c r="AC92" i="113"/>
  <c r="X92" i="113"/>
  <c r="S92" i="113"/>
  <c r="N92" i="113"/>
  <c r="Y93" i="113"/>
  <c r="Z93" i="113" s="1"/>
  <c r="AA93" i="113" s="1"/>
  <c r="AD93" i="113"/>
  <c r="AE93" i="113" s="1"/>
  <c r="AF93" i="113" s="1"/>
  <c r="T93" i="113"/>
  <c r="U93" i="113" s="1"/>
  <c r="V93" i="113" s="1"/>
  <c r="O93" i="113"/>
  <c r="P93" i="113" s="1"/>
  <c r="Q93" i="113" s="1"/>
  <c r="AB103" i="113"/>
  <c r="W103" i="113"/>
  <c r="M103" i="113"/>
  <c r="R103" i="113"/>
  <c r="AC104" i="113"/>
  <c r="X104" i="113"/>
  <c r="S104" i="113"/>
  <c r="N104" i="113"/>
  <c r="AD105" i="113"/>
  <c r="AE105" i="113" s="1"/>
  <c r="AF105" i="113" s="1"/>
  <c r="T105" i="113"/>
  <c r="U105" i="113" s="1"/>
  <c r="V105" i="113" s="1"/>
  <c r="O105" i="113"/>
  <c r="P105" i="113" s="1"/>
  <c r="Q105" i="113" s="1"/>
  <c r="Y105" i="113"/>
  <c r="Z105" i="113" s="1"/>
  <c r="AA105" i="113" s="1"/>
  <c r="AB114" i="113"/>
  <c r="R114" i="113"/>
  <c r="M114" i="113"/>
  <c r="W114" i="113"/>
  <c r="AC115" i="113"/>
  <c r="X115" i="113"/>
  <c r="N115" i="113"/>
  <c r="S115" i="113"/>
  <c r="AD116" i="113"/>
  <c r="AE116" i="113" s="1"/>
  <c r="AF116" i="113" s="1"/>
  <c r="Y116" i="113"/>
  <c r="Z116" i="113" s="1"/>
  <c r="AA116" i="113" s="1"/>
  <c r="T116" i="113"/>
  <c r="U116" i="113" s="1"/>
  <c r="V116" i="113" s="1"/>
  <c r="O116" i="113"/>
  <c r="P116" i="113" s="1"/>
  <c r="Q116" i="113" s="1"/>
  <c r="AA26" i="113"/>
  <c r="V26" i="113"/>
  <c r="AF26" i="113"/>
  <c r="Q26" i="113"/>
  <c r="AB41" i="113"/>
  <c r="W41" i="113"/>
  <c r="M41" i="113"/>
  <c r="R41" i="113"/>
  <c r="AB59" i="113"/>
  <c r="W59" i="113"/>
  <c r="R59" i="113"/>
  <c r="M59" i="113"/>
  <c r="AF78" i="113"/>
  <c r="AA78" i="113"/>
  <c r="Q78" i="113"/>
  <c r="V78" i="113"/>
  <c r="AC87" i="113"/>
  <c r="X87" i="113"/>
  <c r="N87" i="113"/>
  <c r="S87" i="113"/>
  <c r="AA14" i="113"/>
  <c r="V14" i="113"/>
  <c r="AF14" i="113"/>
  <c r="Q14" i="113"/>
  <c r="X27" i="113"/>
  <c r="AC27" i="113"/>
  <c r="S27" i="113"/>
  <c r="N27" i="113"/>
  <c r="Z46" i="113"/>
  <c r="U46" i="113"/>
  <c r="AE46" i="113"/>
  <c r="P46" i="113"/>
  <c r="Z58" i="113"/>
  <c r="AE58" i="113"/>
  <c r="U58" i="113"/>
  <c r="P58" i="113"/>
  <c r="Y75" i="113"/>
  <c r="AD75" i="113"/>
  <c r="T75" i="113"/>
  <c r="O75" i="113"/>
  <c r="X13" i="113"/>
  <c r="AC13" i="113"/>
  <c r="N13" i="113"/>
  <c r="S13" i="113"/>
  <c r="AC16" i="113"/>
  <c r="X16" i="113"/>
  <c r="S16" i="113"/>
  <c r="N16" i="113"/>
  <c r="AA19" i="113"/>
  <c r="AF19" i="113"/>
  <c r="V19" i="113"/>
  <c r="Q19" i="113"/>
  <c r="AA22" i="113"/>
  <c r="AF22" i="113"/>
  <c r="V22" i="113"/>
  <c r="Q22" i="113"/>
  <c r="AF25" i="113"/>
  <c r="AA25" i="113"/>
  <c r="V25" i="113"/>
  <c r="Q25" i="113"/>
  <c r="AF11" i="113"/>
  <c r="AA11" i="113"/>
  <c r="V11" i="113"/>
  <c r="Q11" i="113"/>
  <c r="AA31" i="113"/>
  <c r="AF31" i="113"/>
  <c r="V31" i="113"/>
  <c r="Q31" i="113"/>
  <c r="Y32" i="113"/>
  <c r="T32" i="113"/>
  <c r="AD32" i="113"/>
  <c r="O32" i="113"/>
  <c r="AB33" i="113"/>
  <c r="W33" i="113"/>
  <c r="R33" i="113"/>
  <c r="M33" i="113"/>
  <c r="AF37" i="113"/>
  <c r="AA37" i="113"/>
  <c r="V37" i="113"/>
  <c r="Q37" i="113"/>
  <c r="AD38" i="113"/>
  <c r="Y38" i="113"/>
  <c r="T38" i="113"/>
  <c r="O38" i="113"/>
  <c r="W39" i="113"/>
  <c r="AB39" i="113"/>
  <c r="R39" i="113"/>
  <c r="M39" i="113"/>
  <c r="AA43" i="113"/>
  <c r="AF43" i="113"/>
  <c r="V43" i="113"/>
  <c r="Q43" i="113"/>
  <c r="Y44" i="113"/>
  <c r="AD44" i="113"/>
  <c r="T44" i="113"/>
  <c r="O44" i="113"/>
  <c r="AB45" i="113"/>
  <c r="W45" i="113"/>
  <c r="R45" i="113"/>
  <c r="M45" i="113"/>
  <c r="AF49" i="113"/>
  <c r="AA49" i="113"/>
  <c r="V49" i="113"/>
  <c r="Q49" i="113"/>
  <c r="AD50" i="113"/>
  <c r="Y50" i="113"/>
  <c r="T50" i="113"/>
  <c r="O50" i="113"/>
  <c r="W51" i="113"/>
  <c r="AB51" i="113"/>
  <c r="R51" i="113"/>
  <c r="M51" i="113"/>
  <c r="AA55" i="113"/>
  <c r="AF55" i="113"/>
  <c r="V55" i="113"/>
  <c r="Q55" i="113"/>
  <c r="Y56" i="113"/>
  <c r="T56" i="113"/>
  <c r="AD56" i="113"/>
  <c r="O56" i="113"/>
  <c r="AB57" i="113"/>
  <c r="W57" i="113"/>
  <c r="R57" i="113"/>
  <c r="M57" i="113"/>
  <c r="W66" i="113"/>
  <c r="M66" i="113"/>
  <c r="AB66" i="113"/>
  <c r="R66" i="113"/>
  <c r="AC67" i="113"/>
  <c r="X67" i="113"/>
  <c r="S67" i="113"/>
  <c r="N67" i="113"/>
  <c r="Y68" i="113"/>
  <c r="AD68" i="113"/>
  <c r="O68" i="113"/>
  <c r="T68" i="113"/>
  <c r="AE69" i="113"/>
  <c r="Z69" i="113"/>
  <c r="U69" i="113"/>
  <c r="P69" i="113"/>
  <c r="AA70" i="113"/>
  <c r="AF70" i="113"/>
  <c r="V70" i="113"/>
  <c r="Q70" i="113"/>
  <c r="W78" i="113"/>
  <c r="AB78" i="113"/>
  <c r="M78" i="113"/>
  <c r="R78" i="113"/>
  <c r="AC79" i="113"/>
  <c r="X79" i="113"/>
  <c r="S79" i="113"/>
  <c r="N79" i="113"/>
  <c r="AD80" i="113"/>
  <c r="AE80" i="113" s="1"/>
  <c r="T80" i="113"/>
  <c r="U80" i="113" s="1"/>
  <c r="Y80" i="113"/>
  <c r="Z80" i="113" s="1"/>
  <c r="O80" i="113"/>
  <c r="P80" i="113" s="1"/>
  <c r="AF82" i="113"/>
  <c r="V82" i="113"/>
  <c r="Q82" i="113"/>
  <c r="AA82" i="113"/>
  <c r="AB90" i="113"/>
  <c r="W90" i="113"/>
  <c r="R90" i="113"/>
  <c r="M90" i="113"/>
  <c r="AC91" i="113"/>
  <c r="X91" i="113"/>
  <c r="N91" i="113"/>
  <c r="S91" i="113"/>
  <c r="AD92" i="113"/>
  <c r="AE92" i="113" s="1"/>
  <c r="AF92" i="113" s="1"/>
  <c r="Y92" i="113"/>
  <c r="Z92" i="113" s="1"/>
  <c r="AA92" i="113" s="1"/>
  <c r="T92" i="113"/>
  <c r="U92" i="113" s="1"/>
  <c r="V92" i="113" s="1"/>
  <c r="O92" i="113"/>
  <c r="P92" i="113" s="1"/>
  <c r="Q92" i="113" s="1"/>
  <c r="AB102" i="113"/>
  <c r="W102" i="113"/>
  <c r="R102" i="113"/>
  <c r="M102" i="113"/>
  <c r="AC103" i="113"/>
  <c r="X103" i="113"/>
  <c r="N103" i="113"/>
  <c r="S103" i="113"/>
  <c r="AD104" i="113"/>
  <c r="AE104" i="113" s="1"/>
  <c r="AF104" i="113" s="1"/>
  <c r="Y104" i="113"/>
  <c r="Z104" i="113" s="1"/>
  <c r="AA104" i="113" s="1"/>
  <c r="T104" i="113"/>
  <c r="U104" i="113" s="1"/>
  <c r="V104" i="113" s="1"/>
  <c r="O104" i="113"/>
  <c r="P104" i="113" s="1"/>
  <c r="Q104" i="113" s="1"/>
  <c r="AB113" i="113"/>
  <c r="R113" i="113"/>
  <c r="M113" i="113"/>
  <c r="W113" i="113"/>
  <c r="X114" i="113"/>
  <c r="AC114" i="113"/>
  <c r="S114" i="113"/>
  <c r="N114" i="113"/>
  <c r="AD115" i="113"/>
  <c r="AE115" i="113" s="1"/>
  <c r="AF115" i="113" s="1"/>
  <c r="Y115" i="113"/>
  <c r="Z115" i="113" s="1"/>
  <c r="AA115" i="113" s="1"/>
  <c r="T115" i="113"/>
  <c r="U115" i="113" s="1"/>
  <c r="V115" i="113" s="1"/>
  <c r="O115" i="113"/>
  <c r="P115" i="113" s="1"/>
  <c r="Q115" i="113" s="1"/>
  <c r="W25" i="113"/>
  <c r="R25" i="113"/>
  <c r="AB25" i="113"/>
  <c r="M25" i="113"/>
  <c r="AD40" i="113"/>
  <c r="Y40" i="113"/>
  <c r="O40" i="113"/>
  <c r="T40" i="113"/>
  <c r="AD52" i="113"/>
  <c r="Y52" i="113"/>
  <c r="O52" i="113"/>
  <c r="T52" i="113"/>
  <c r="Y58" i="113"/>
  <c r="AD58" i="113"/>
  <c r="T58" i="113"/>
  <c r="O58" i="113"/>
  <c r="X63" i="113"/>
  <c r="AC63" i="113"/>
  <c r="S63" i="113"/>
  <c r="N63" i="113"/>
  <c r="X75" i="113"/>
  <c r="AC75" i="113"/>
  <c r="S75" i="113"/>
  <c r="N75" i="113"/>
  <c r="AB109" i="113"/>
  <c r="W109" i="113"/>
  <c r="R109" i="113"/>
  <c r="M109" i="113"/>
  <c r="AE52" i="113"/>
  <c r="Z52" i="113"/>
  <c r="U52" i="113"/>
  <c r="P52" i="113"/>
  <c r="AB108" i="113"/>
  <c r="R108" i="113"/>
  <c r="M108" i="113"/>
  <c r="W108" i="113"/>
  <c r="AF13" i="113"/>
  <c r="AA13" i="113"/>
  <c r="V13" i="113"/>
  <c r="Q13" i="113"/>
  <c r="AF16" i="113"/>
  <c r="AA16" i="113"/>
  <c r="V16" i="113"/>
  <c r="Q16" i="113"/>
  <c r="Y20" i="113"/>
  <c r="T20" i="113"/>
  <c r="AD20" i="113"/>
  <c r="O20" i="113"/>
  <c r="AD23" i="113"/>
  <c r="Y23" i="113"/>
  <c r="T23" i="113"/>
  <c r="O23" i="113"/>
  <c r="AC26" i="113"/>
  <c r="X26" i="113"/>
  <c r="S26" i="113"/>
  <c r="N26" i="113"/>
  <c r="AE32" i="113"/>
  <c r="Z32" i="113"/>
  <c r="U32" i="113"/>
  <c r="P32" i="113"/>
  <c r="AC33" i="113"/>
  <c r="X33" i="113"/>
  <c r="N33" i="113"/>
  <c r="S33" i="113"/>
  <c r="AE38" i="113"/>
  <c r="Z38" i="113"/>
  <c r="U38" i="113"/>
  <c r="P38" i="113"/>
  <c r="X39" i="113"/>
  <c r="AC39" i="113"/>
  <c r="S39" i="113"/>
  <c r="N39" i="113"/>
  <c r="AE44" i="113"/>
  <c r="Z44" i="113"/>
  <c r="U44" i="113"/>
  <c r="P44" i="113"/>
  <c r="AC45" i="113"/>
  <c r="X45" i="113"/>
  <c r="N45" i="113"/>
  <c r="S45" i="113"/>
  <c r="AE50" i="113"/>
  <c r="U50" i="113"/>
  <c r="P50" i="113"/>
  <c r="Z50" i="113"/>
  <c r="X51" i="113"/>
  <c r="AC51" i="113"/>
  <c r="S51" i="113"/>
  <c r="N51" i="113"/>
  <c r="AE56" i="113"/>
  <c r="Z56" i="113"/>
  <c r="U56" i="113"/>
  <c r="P56" i="113"/>
  <c r="AC57" i="113"/>
  <c r="X57" i="113"/>
  <c r="N57" i="113"/>
  <c r="S57" i="113"/>
  <c r="AB65" i="113"/>
  <c r="W65" i="113"/>
  <c r="R65" i="113"/>
  <c r="M65" i="113"/>
  <c r="AC66" i="113"/>
  <c r="X66" i="113"/>
  <c r="N66" i="113"/>
  <c r="S66" i="113"/>
  <c r="AD67" i="113"/>
  <c r="Y67" i="113"/>
  <c r="T67" i="113"/>
  <c r="O67" i="113"/>
  <c r="AE68" i="113"/>
  <c r="Z68" i="113"/>
  <c r="P68" i="113"/>
  <c r="U68" i="113"/>
  <c r="AF69" i="113"/>
  <c r="AA69" i="113"/>
  <c r="V69" i="113"/>
  <c r="Q69" i="113"/>
  <c r="AB77" i="113"/>
  <c r="R77" i="113"/>
  <c r="M77" i="113"/>
  <c r="W77" i="113"/>
  <c r="AC78" i="113"/>
  <c r="X78" i="113"/>
  <c r="N78" i="113"/>
  <c r="S78" i="113"/>
  <c r="AD79" i="113"/>
  <c r="AE79" i="113" s="1"/>
  <c r="Y79" i="113"/>
  <c r="Z79" i="113" s="1"/>
  <c r="T79" i="113"/>
  <c r="U79" i="113" s="1"/>
  <c r="O79" i="113"/>
  <c r="P79" i="113" s="1"/>
  <c r="AF81" i="113"/>
  <c r="AA81" i="113"/>
  <c r="V81" i="113"/>
  <c r="Q81" i="113"/>
  <c r="AB89" i="113"/>
  <c r="R89" i="113"/>
  <c r="W89" i="113"/>
  <c r="M89" i="113"/>
  <c r="X90" i="113"/>
  <c r="AC90" i="113"/>
  <c r="S90" i="113"/>
  <c r="N90" i="113"/>
  <c r="AD91" i="113"/>
  <c r="AE91" i="113" s="1"/>
  <c r="AF91" i="113" s="1"/>
  <c r="Y91" i="113"/>
  <c r="Z91" i="113" s="1"/>
  <c r="AA91" i="113" s="1"/>
  <c r="T91" i="113"/>
  <c r="U91" i="113" s="1"/>
  <c r="V91" i="113" s="1"/>
  <c r="O91" i="113"/>
  <c r="P91" i="113" s="1"/>
  <c r="Q91" i="113" s="1"/>
  <c r="AB101" i="113"/>
  <c r="R101" i="113"/>
  <c r="W101" i="113"/>
  <c r="M101" i="113"/>
  <c r="X102" i="113"/>
  <c r="AC102" i="113"/>
  <c r="S102" i="113"/>
  <c r="N102" i="113"/>
  <c r="AD103" i="113"/>
  <c r="AE103" i="113" s="1"/>
  <c r="AF103" i="113" s="1"/>
  <c r="Y103" i="113"/>
  <c r="Z103" i="113" s="1"/>
  <c r="AA103" i="113" s="1"/>
  <c r="T103" i="113"/>
  <c r="U103" i="113" s="1"/>
  <c r="V103" i="113" s="1"/>
  <c r="O103" i="113"/>
  <c r="P103" i="113" s="1"/>
  <c r="Q103" i="113" s="1"/>
  <c r="AB112" i="113"/>
  <c r="R112" i="113"/>
  <c r="M112" i="113"/>
  <c r="W112" i="113"/>
  <c r="X113" i="113"/>
  <c r="AC113" i="113"/>
  <c r="S113" i="113"/>
  <c r="N113" i="113"/>
  <c r="AD114" i="113"/>
  <c r="AE114" i="113" s="1"/>
  <c r="AF114" i="113" s="1"/>
  <c r="T114" i="113"/>
  <c r="U114" i="113" s="1"/>
  <c r="V114" i="113" s="1"/>
  <c r="Y114" i="113"/>
  <c r="Z114" i="113" s="1"/>
  <c r="AA114" i="113" s="1"/>
  <c r="O114" i="113"/>
  <c r="P114" i="113" s="1"/>
  <c r="Q114" i="113" s="1"/>
  <c r="AC14" i="113"/>
  <c r="X14" i="113"/>
  <c r="S14" i="113"/>
  <c r="N14" i="113"/>
  <c r="W15" i="113"/>
  <c r="AB15" i="113"/>
  <c r="R15" i="113"/>
  <c r="M15" i="113"/>
  <c r="AB19" i="113"/>
  <c r="W19" i="113"/>
  <c r="R19" i="113"/>
  <c r="M19" i="113"/>
  <c r="W27" i="113"/>
  <c r="AB27" i="113"/>
  <c r="R27" i="113"/>
  <c r="M27" i="113"/>
  <c r="AB53" i="113"/>
  <c r="M53" i="113"/>
  <c r="W53" i="113"/>
  <c r="R53" i="113"/>
  <c r="AF57" i="113"/>
  <c r="Q57" i="113"/>
  <c r="V57" i="113"/>
  <c r="AA57" i="113"/>
  <c r="Z65" i="113"/>
  <c r="AE65" i="113"/>
  <c r="U65" i="113"/>
  <c r="P65" i="113"/>
  <c r="AD100" i="113"/>
  <c r="AE100" i="113" s="1"/>
  <c r="AF100" i="113" s="1"/>
  <c r="Y100" i="113"/>
  <c r="Z100" i="113" s="1"/>
  <c r="AA100" i="113" s="1"/>
  <c r="T100" i="113"/>
  <c r="U100" i="113" s="1"/>
  <c r="V100" i="113" s="1"/>
  <c r="O100" i="113"/>
  <c r="P100" i="113" s="1"/>
  <c r="Q100" i="113" s="1"/>
  <c r="AA17" i="113"/>
  <c r="V17" i="113"/>
  <c r="AF17" i="113"/>
  <c r="Q17" i="113"/>
  <c r="AE28" i="113"/>
  <c r="Z28" i="113"/>
  <c r="U28" i="113"/>
  <c r="P28" i="113"/>
  <c r="Y63" i="113"/>
  <c r="AD63" i="113"/>
  <c r="T63" i="113"/>
  <c r="O63" i="113"/>
  <c r="W73" i="113"/>
  <c r="AB73" i="113"/>
  <c r="R73" i="113"/>
  <c r="M73" i="113"/>
  <c r="X86" i="113"/>
  <c r="AC86" i="113"/>
  <c r="S86" i="113"/>
  <c r="N86" i="113"/>
  <c r="AB97" i="113"/>
  <c r="W97" i="113"/>
  <c r="R97" i="113"/>
  <c r="M97" i="113"/>
  <c r="AD14" i="113"/>
  <c r="Y14" i="113"/>
  <c r="T14" i="113"/>
  <c r="O14" i="113"/>
  <c r="X17" i="113"/>
  <c r="S17" i="113"/>
  <c r="AC17" i="113"/>
  <c r="N17" i="113"/>
  <c r="X20" i="113"/>
  <c r="S20" i="113"/>
  <c r="AC20" i="113"/>
  <c r="N20" i="113"/>
  <c r="AC23" i="113"/>
  <c r="X23" i="113"/>
  <c r="S23" i="113"/>
  <c r="N23" i="113"/>
  <c r="AD26" i="113"/>
  <c r="Y26" i="113"/>
  <c r="T26" i="113"/>
  <c r="O26" i="113"/>
  <c r="AB28" i="113"/>
  <c r="W28" i="113"/>
  <c r="R28" i="113"/>
  <c r="M28" i="113"/>
  <c r="AF32" i="113"/>
  <c r="AA32" i="113"/>
  <c r="V32" i="113"/>
  <c r="Q32" i="113"/>
  <c r="AD33" i="113"/>
  <c r="Y33" i="113"/>
  <c r="T33" i="113"/>
  <c r="O33" i="113"/>
  <c r="W34" i="113"/>
  <c r="R34" i="113"/>
  <c r="AB34" i="113"/>
  <c r="M34" i="113"/>
  <c r="AA38" i="113"/>
  <c r="V38" i="113"/>
  <c r="AF38" i="113"/>
  <c r="Q38" i="113"/>
  <c r="Y39" i="113"/>
  <c r="T39" i="113"/>
  <c r="AD39" i="113"/>
  <c r="O39" i="113"/>
  <c r="AB40" i="113"/>
  <c r="W40" i="113"/>
  <c r="R40" i="113"/>
  <c r="M40" i="113"/>
  <c r="AF44" i="113"/>
  <c r="AA44" i="113"/>
  <c r="V44" i="113"/>
  <c r="Q44" i="113"/>
  <c r="AD45" i="113"/>
  <c r="Y45" i="113"/>
  <c r="T45" i="113"/>
  <c r="O45" i="113"/>
  <c r="W46" i="113"/>
  <c r="R46" i="113"/>
  <c r="AB46" i="113"/>
  <c r="M46" i="113"/>
  <c r="AA50" i="113"/>
  <c r="V50" i="113"/>
  <c r="AF50" i="113"/>
  <c r="Q50" i="113"/>
  <c r="Y51" i="113"/>
  <c r="T51" i="113"/>
  <c r="AD51" i="113"/>
  <c r="O51" i="113"/>
  <c r="AB52" i="113"/>
  <c r="W52" i="113"/>
  <c r="R52" i="113"/>
  <c r="M52" i="113"/>
  <c r="AF56" i="113"/>
  <c r="AA56" i="113"/>
  <c r="V56" i="113"/>
  <c r="Q56" i="113"/>
  <c r="AD57" i="113"/>
  <c r="Y57" i="113"/>
  <c r="T57" i="113"/>
  <c r="O57" i="113"/>
  <c r="W58" i="113"/>
  <c r="R58" i="113"/>
  <c r="AB58" i="113"/>
  <c r="M58" i="113"/>
  <c r="AB64" i="113"/>
  <c r="W64" i="113"/>
  <c r="R64" i="113"/>
  <c r="M64" i="113"/>
  <c r="X65" i="113"/>
  <c r="AC65" i="113"/>
  <c r="S65" i="113"/>
  <c r="N65" i="113"/>
  <c r="AD66" i="113"/>
  <c r="Y66" i="113"/>
  <c r="T66" i="113"/>
  <c r="O66" i="113"/>
  <c r="Z67" i="113"/>
  <c r="AE67" i="113"/>
  <c r="U67" i="113"/>
  <c r="P67" i="113"/>
  <c r="AF68" i="113"/>
  <c r="AA68" i="113"/>
  <c r="V68" i="113"/>
  <c r="Q68" i="113"/>
  <c r="AB76" i="113"/>
  <c r="W76" i="113"/>
  <c r="R76" i="113"/>
  <c r="M76" i="113"/>
  <c r="X77" i="113"/>
  <c r="AC77" i="113"/>
  <c r="S77" i="113"/>
  <c r="N77" i="113"/>
  <c r="AD78" i="113"/>
  <c r="AE78" i="113" s="1"/>
  <c r="Y78" i="113"/>
  <c r="Z78" i="113" s="1"/>
  <c r="T78" i="113"/>
  <c r="U78" i="113" s="1"/>
  <c r="O78" i="113"/>
  <c r="P78" i="113" s="1"/>
  <c r="AA80" i="113"/>
  <c r="AF80" i="113"/>
  <c r="V80" i="113"/>
  <c r="Q80" i="113"/>
  <c r="AB88" i="113"/>
  <c r="W88" i="113"/>
  <c r="R88" i="113"/>
  <c r="M88" i="113"/>
  <c r="X89" i="113"/>
  <c r="AC89" i="113"/>
  <c r="S89" i="113"/>
  <c r="N89" i="113"/>
  <c r="AD90" i="113"/>
  <c r="AE90" i="113" s="1"/>
  <c r="AF90" i="113" s="1"/>
  <c r="Y90" i="113"/>
  <c r="Z90" i="113" s="1"/>
  <c r="AA90" i="113" s="1"/>
  <c r="T90" i="113"/>
  <c r="U90" i="113" s="1"/>
  <c r="V90" i="113" s="1"/>
  <c r="O90" i="113"/>
  <c r="P90" i="113" s="1"/>
  <c r="Q90" i="113" s="1"/>
  <c r="AB100" i="113"/>
  <c r="R100" i="113"/>
  <c r="M100" i="113"/>
  <c r="W100" i="113"/>
  <c r="X101" i="113"/>
  <c r="AC101" i="113"/>
  <c r="S101" i="113"/>
  <c r="N101" i="113"/>
  <c r="Y102" i="113"/>
  <c r="Z102" i="113" s="1"/>
  <c r="AA102" i="113" s="1"/>
  <c r="T102" i="113"/>
  <c r="U102" i="113" s="1"/>
  <c r="V102" i="113" s="1"/>
  <c r="AD102" i="113"/>
  <c r="AE102" i="113" s="1"/>
  <c r="AF102" i="113" s="1"/>
  <c r="O102" i="113"/>
  <c r="P102" i="113" s="1"/>
  <c r="Q102" i="113" s="1"/>
  <c r="AB111" i="113"/>
  <c r="W111" i="113"/>
  <c r="R111" i="113"/>
  <c r="M111" i="113"/>
  <c r="AC112" i="113"/>
  <c r="X112" i="113"/>
  <c r="S112" i="113"/>
  <c r="N112" i="113"/>
  <c r="AD113" i="113"/>
  <c r="AE113" i="113" s="1"/>
  <c r="AF113" i="113" s="1"/>
  <c r="T113" i="113"/>
  <c r="U113" i="113" s="1"/>
  <c r="V113" i="113" s="1"/>
  <c r="O113" i="113"/>
  <c r="P113" i="113" s="1"/>
  <c r="Q113" i="113" s="1"/>
  <c r="Y113" i="113"/>
  <c r="Z113" i="113" s="1"/>
  <c r="AA113" i="113" s="1"/>
  <c r="Q30" i="110"/>
  <c r="Y17" i="113"/>
  <c r="AD17" i="113"/>
  <c r="T17" i="113"/>
  <c r="O17" i="113"/>
  <c r="AB23" i="113"/>
  <c r="W23" i="113"/>
  <c r="R23" i="113"/>
  <c r="M23" i="113"/>
  <c r="W86" i="113"/>
  <c r="AB86" i="113"/>
  <c r="R86" i="113"/>
  <c r="M86" i="113"/>
  <c r="AC99" i="113"/>
  <c r="X99" i="113"/>
  <c r="N99" i="113"/>
  <c r="S99" i="113"/>
  <c r="AE18" i="113"/>
  <c r="Z18" i="113"/>
  <c r="U18" i="113"/>
  <c r="P18" i="113"/>
  <c r="AE64" i="113"/>
  <c r="Z64" i="113"/>
  <c r="U64" i="113"/>
  <c r="P64" i="113"/>
  <c r="AA77" i="113"/>
  <c r="AF77" i="113"/>
  <c r="V77" i="113"/>
  <c r="Q77" i="113"/>
  <c r="AE14" i="113"/>
  <c r="U14" i="113"/>
  <c r="Z14" i="113"/>
  <c r="P14" i="113"/>
  <c r="Z17" i="113"/>
  <c r="AE17" i="113"/>
  <c r="U17" i="113"/>
  <c r="P17" i="113"/>
  <c r="AE20" i="113"/>
  <c r="Z20" i="113"/>
  <c r="U20" i="113"/>
  <c r="P20" i="113"/>
  <c r="AE23" i="113"/>
  <c r="Z23" i="113"/>
  <c r="P23" i="113"/>
  <c r="U23" i="113"/>
  <c r="AE26" i="113"/>
  <c r="U26" i="113"/>
  <c r="P26" i="113"/>
  <c r="Z26" i="113"/>
  <c r="AC28" i="113"/>
  <c r="X28" i="113"/>
  <c r="S28" i="113"/>
  <c r="N28" i="113"/>
  <c r="AE33" i="113"/>
  <c r="Z33" i="113"/>
  <c r="U33" i="113"/>
  <c r="P33" i="113"/>
  <c r="X34" i="113"/>
  <c r="AC34" i="113"/>
  <c r="S34" i="113"/>
  <c r="N34" i="113"/>
  <c r="Z39" i="113"/>
  <c r="U39" i="113"/>
  <c r="P39" i="113"/>
  <c r="AE39" i="113"/>
  <c r="AC40" i="113"/>
  <c r="X40" i="113"/>
  <c r="S40" i="113"/>
  <c r="N40" i="113"/>
  <c r="AE45" i="113"/>
  <c r="Z45" i="113"/>
  <c r="U45" i="113"/>
  <c r="P45" i="113"/>
  <c r="X46" i="113"/>
  <c r="AC46" i="113"/>
  <c r="S46" i="113"/>
  <c r="N46" i="113"/>
  <c r="Z51" i="113"/>
  <c r="AE51" i="113"/>
  <c r="U51" i="113"/>
  <c r="P51" i="113"/>
  <c r="AC52" i="113"/>
  <c r="X52" i="113"/>
  <c r="S52" i="113"/>
  <c r="N52" i="113"/>
  <c r="AE57" i="113"/>
  <c r="Z57" i="113"/>
  <c r="U57" i="113"/>
  <c r="P57" i="113"/>
  <c r="X58" i="113"/>
  <c r="AC58" i="113"/>
  <c r="S58" i="113"/>
  <c r="N58" i="113"/>
  <c r="W63" i="113"/>
  <c r="AB63" i="113"/>
  <c r="R63" i="113"/>
  <c r="M63" i="113"/>
  <c r="AC64" i="113"/>
  <c r="X64" i="113"/>
  <c r="S64" i="113"/>
  <c r="N64" i="113"/>
  <c r="Y65" i="113"/>
  <c r="AD65" i="113"/>
  <c r="T65" i="113"/>
  <c r="O65" i="113"/>
  <c r="AE66" i="113"/>
  <c r="Z66" i="113"/>
  <c r="U66" i="113"/>
  <c r="P66" i="113"/>
  <c r="AA67" i="113"/>
  <c r="AF67" i="113"/>
  <c r="V67" i="113"/>
  <c r="Q67" i="113"/>
  <c r="W75" i="113"/>
  <c r="AB75" i="113"/>
  <c r="R75" i="113"/>
  <c r="M75" i="113"/>
  <c r="AC76" i="113"/>
  <c r="X76" i="113"/>
  <c r="S76" i="113"/>
  <c r="N76" i="113"/>
  <c r="Y77" i="113"/>
  <c r="AD77" i="113"/>
  <c r="T77" i="113"/>
  <c r="O77" i="113"/>
  <c r="AF79" i="113"/>
  <c r="V79" i="113"/>
  <c r="Q79" i="113"/>
  <c r="AA79" i="113"/>
  <c r="W87" i="113"/>
  <c r="AB87" i="113"/>
  <c r="M87" i="113"/>
  <c r="R87" i="113"/>
  <c r="AC88" i="113"/>
  <c r="X88" i="113"/>
  <c r="S88" i="113"/>
  <c r="N88" i="113"/>
  <c r="Y89" i="113"/>
  <c r="Z89" i="113" s="1"/>
  <c r="AA89" i="113" s="1"/>
  <c r="AD89" i="113"/>
  <c r="AE89" i="113" s="1"/>
  <c r="AF89" i="113" s="1"/>
  <c r="T89" i="113"/>
  <c r="U89" i="113" s="1"/>
  <c r="V89" i="113" s="1"/>
  <c r="O89" i="113"/>
  <c r="P89" i="113" s="1"/>
  <c r="Q89" i="113" s="1"/>
  <c r="W99" i="113"/>
  <c r="M99" i="113"/>
  <c r="AB99" i="113"/>
  <c r="R99" i="113"/>
  <c r="AC100" i="113"/>
  <c r="X100" i="113"/>
  <c r="S100" i="113"/>
  <c r="N100" i="113"/>
  <c r="AD101" i="113"/>
  <c r="AE101" i="113" s="1"/>
  <c r="AF101" i="113" s="1"/>
  <c r="Y101" i="113"/>
  <c r="Z101" i="113" s="1"/>
  <c r="AA101" i="113" s="1"/>
  <c r="T101" i="113"/>
  <c r="U101" i="113" s="1"/>
  <c r="V101" i="113" s="1"/>
  <c r="O101" i="113"/>
  <c r="P101" i="113" s="1"/>
  <c r="Q101" i="113" s="1"/>
  <c r="AB110" i="113"/>
  <c r="W110" i="113"/>
  <c r="R110" i="113"/>
  <c r="M110" i="113"/>
  <c r="AC111" i="113"/>
  <c r="X111" i="113"/>
  <c r="N111" i="113"/>
  <c r="S111" i="113"/>
  <c r="AD112" i="113"/>
  <c r="AE112" i="113" s="1"/>
  <c r="AF112" i="113" s="1"/>
  <c r="Y112" i="113"/>
  <c r="Z112" i="113" s="1"/>
  <c r="AA112" i="113" s="1"/>
  <c r="T112" i="113"/>
  <c r="U112" i="113" s="1"/>
  <c r="V112" i="113" s="1"/>
  <c r="O112" i="113"/>
  <c r="P112" i="113" s="1"/>
  <c r="Q112" i="113" s="1"/>
  <c r="AE74" i="50"/>
  <c r="AE66" i="50"/>
  <c r="AA39" i="50"/>
  <c r="AB38" i="50"/>
  <c r="AD36" i="50"/>
  <c r="AD52" i="50"/>
  <c r="AB39" i="50"/>
  <c r="Z37" i="50"/>
  <c r="AB35" i="50"/>
  <c r="AE35" i="50" s="1"/>
  <c r="AD37" i="50"/>
  <c r="AE36" i="50"/>
  <c r="Z39" i="50"/>
  <c r="AC37" i="50"/>
  <c r="AD39" i="50"/>
  <c r="Z73" i="50"/>
  <c r="AC39" i="50"/>
  <c r="AE16" i="50"/>
  <c r="AE73" i="50"/>
  <c r="AE59" i="50"/>
  <c r="AE32" i="50"/>
  <c r="AE30" i="50"/>
  <c r="W45" i="50"/>
  <c r="W62" i="50"/>
  <c r="R11" i="51"/>
  <c r="W32" i="50"/>
  <c r="X32" i="50" s="1"/>
  <c r="W49" i="50"/>
  <c r="R13" i="51"/>
  <c r="W79" i="50"/>
  <c r="W27" i="50"/>
  <c r="X27" i="50" s="1"/>
  <c r="W59" i="50"/>
  <c r="W14" i="50"/>
  <c r="W34" i="50"/>
  <c r="X34" i="50" s="1"/>
  <c r="W51" i="50"/>
  <c r="W20" i="50"/>
  <c r="W28" i="50"/>
  <c r="X28" i="50" s="1"/>
  <c r="W33" i="50"/>
  <c r="X33" i="50" s="1"/>
  <c r="W68" i="50"/>
  <c r="W39" i="50"/>
  <c r="X39" i="50" s="1"/>
  <c r="W7" i="50"/>
  <c r="X7" i="50" s="1"/>
  <c r="W11" i="50"/>
  <c r="R12" i="51"/>
  <c r="W54" i="50"/>
  <c r="W30" i="50"/>
  <c r="X30" i="50" s="1"/>
  <c r="W19" i="50"/>
  <c r="W44" i="50"/>
  <c r="W46" i="50"/>
  <c r="W38" i="50"/>
  <c r="X38" i="50" s="1"/>
  <c r="W48" i="50"/>
  <c r="W78" i="50"/>
  <c r="W60" i="50"/>
  <c r="R9" i="51"/>
  <c r="W12" i="50"/>
  <c r="W50" i="50"/>
  <c r="W52" i="50"/>
  <c r="W80" i="50"/>
  <c r="W31" i="50"/>
  <c r="X31" i="50" s="1"/>
  <c r="W65" i="50"/>
  <c r="W43" i="50"/>
  <c r="X43" i="50" s="1"/>
  <c r="W61" i="50"/>
  <c r="W63" i="50"/>
  <c r="W67" i="50"/>
  <c r="W37" i="50"/>
  <c r="X37" i="50" s="1"/>
  <c r="W13" i="50"/>
  <c r="W53" i="50"/>
  <c r="AE20" i="50"/>
  <c r="AE47" i="50"/>
  <c r="AE43" i="50"/>
  <c r="AA54" i="50"/>
  <c r="AE45" i="50"/>
  <c r="AE8" i="50"/>
  <c r="AE17" i="50"/>
  <c r="AE7" i="50"/>
  <c r="AD79" i="50"/>
  <c r="AE14" i="50"/>
  <c r="AE77" i="50"/>
  <c r="AE65" i="50"/>
  <c r="AE37" i="50"/>
  <c r="AD48" i="50"/>
  <c r="W58" i="50"/>
  <c r="X58" i="50" s="1"/>
  <c r="W72" i="50"/>
  <c r="X72" i="50" s="1"/>
  <c r="W73" i="50"/>
  <c r="W74" i="50"/>
  <c r="W75" i="50"/>
  <c r="W47" i="50"/>
  <c r="W76" i="50"/>
  <c r="W66" i="50"/>
  <c r="W36" i="50"/>
  <c r="X36" i="50" s="1"/>
  <c r="AD80" i="50"/>
  <c r="AC34" i="50"/>
  <c r="AE34" i="50" s="1"/>
  <c r="AC33" i="50"/>
  <c r="AE33" i="50" s="1"/>
  <c r="AE29" i="50"/>
  <c r="AE79" i="50"/>
  <c r="AE50" i="50"/>
  <c r="AB10" i="50"/>
  <c r="AE10" i="50" s="1"/>
  <c r="AD68" i="50"/>
  <c r="AE68" i="50" s="1"/>
  <c r="AC52" i="50"/>
  <c r="AA49" i="50"/>
  <c r="AA53" i="50"/>
  <c r="Z49" i="50"/>
  <c r="AE9" i="50"/>
  <c r="AE38" i="50"/>
  <c r="Z52" i="50"/>
  <c r="Z54" i="50"/>
  <c r="AH7" i="47"/>
  <c r="AE11" i="50"/>
  <c r="AE46" i="50"/>
  <c r="AE75" i="50"/>
  <c r="AE12" i="50"/>
  <c r="AE72" i="50"/>
  <c r="AE64" i="50"/>
  <c r="AA52" i="50"/>
  <c r="AB48" i="50"/>
  <c r="AE48" i="50" s="1"/>
  <c r="AE51" i="50"/>
  <c r="AE76" i="50"/>
  <c r="AE61" i="50"/>
  <c r="AC53" i="50"/>
  <c r="AB54" i="50"/>
  <c r="AE44" i="50"/>
  <c r="AE19" i="50"/>
  <c r="AB52" i="50"/>
  <c r="AE18" i="50"/>
  <c r="AE80" i="50"/>
  <c r="AE63" i="50"/>
  <c r="Z53" i="50"/>
  <c r="AE78" i="50"/>
  <c r="AE15" i="50"/>
  <c r="AB28" i="50"/>
  <c r="AE28" i="50" s="1"/>
  <c r="AD53" i="50"/>
  <c r="AC31" i="50"/>
  <c r="AE31" i="50" s="1"/>
  <c r="AE58" i="50"/>
  <c r="AE39" i="50"/>
  <c r="AC13" i="50"/>
  <c r="AE13" i="50" s="1"/>
  <c r="AC62" i="50"/>
  <c r="AE62" i="50" s="1"/>
  <c r="AD67" i="50"/>
  <c r="AE67" i="50" s="1"/>
  <c r="R10" i="51"/>
  <c r="W8" i="50"/>
  <c r="W10" i="50"/>
  <c r="W77" i="50"/>
  <c r="W64" i="50"/>
  <c r="W17" i="50"/>
  <c r="W16" i="50"/>
  <c r="W15" i="50"/>
  <c r="W35" i="50"/>
  <c r="X35" i="50" s="1"/>
  <c r="R8" i="51"/>
  <c r="W29" i="50"/>
  <c r="X29" i="50" s="1"/>
  <c r="W9" i="50"/>
  <c r="R14" i="51"/>
  <c r="W18" i="50"/>
  <c r="HW29" i="110" l="1"/>
  <c r="DA10" i="110"/>
  <c r="EI10" i="110" s="1"/>
  <c r="CQ10" i="110"/>
  <c r="DY10" i="110" s="1"/>
  <c r="AF29" i="110"/>
  <c r="V29" i="110"/>
  <c r="AP29" i="110"/>
  <c r="EN28" i="110"/>
  <c r="BN29" i="110"/>
  <c r="CV28" i="110"/>
  <c r="ED28" i="110" s="1"/>
  <c r="AY29" i="110"/>
  <c r="CG28" i="110"/>
  <c r="DO28" i="110" s="1"/>
  <c r="BD29" i="110"/>
  <c r="CL28" i="110"/>
  <c r="DT28" i="110" s="1"/>
  <c r="BX29" i="110"/>
  <c r="DF29" i="110" s="1"/>
  <c r="AK11" i="110"/>
  <c r="AA11" i="110"/>
  <c r="BI11" i="110"/>
  <c r="BS11" i="110"/>
  <c r="Q31" i="110"/>
  <c r="AE49" i="50"/>
  <c r="X8" i="50"/>
  <c r="X11" i="50"/>
  <c r="X12" i="50"/>
  <c r="X68" i="50"/>
  <c r="X46" i="50"/>
  <c r="X61" i="50"/>
  <c r="X50" i="50"/>
  <c r="X20" i="50"/>
  <c r="X52" i="50"/>
  <c r="X60" i="50"/>
  <c r="X53" i="50"/>
  <c r="X49" i="50"/>
  <c r="X45" i="50"/>
  <c r="X51" i="50"/>
  <c r="X13" i="50"/>
  <c r="X44" i="50"/>
  <c r="X79" i="50"/>
  <c r="X63" i="50"/>
  <c r="X80" i="50"/>
  <c r="X14" i="50"/>
  <c r="X54" i="50"/>
  <c r="X62" i="50"/>
  <c r="X67" i="50"/>
  <c r="X15" i="50"/>
  <c r="X48" i="50"/>
  <c r="AE53" i="50"/>
  <c r="AE54" i="50"/>
  <c r="X76" i="50"/>
  <c r="X75" i="50"/>
  <c r="X77" i="50"/>
  <c r="X47" i="50"/>
  <c r="X73" i="50"/>
  <c r="X59" i="50"/>
  <c r="X66" i="50"/>
  <c r="X74" i="50"/>
  <c r="X78" i="50"/>
  <c r="AE52" i="50"/>
  <c r="X65" i="50"/>
  <c r="X64" i="50"/>
  <c r="X17" i="50"/>
  <c r="X18" i="50"/>
  <c r="X9" i="50"/>
  <c r="X10" i="50"/>
  <c r="X16" i="50"/>
  <c r="X19" i="50"/>
  <c r="HW30" i="110" l="1"/>
  <c r="DA11" i="110"/>
  <c r="EI11" i="110" s="1"/>
  <c r="FG10" i="110"/>
  <c r="GD10" i="110" s="1"/>
  <c r="FB10" i="110"/>
  <c r="GC10" i="110" s="1"/>
  <c r="FL10" i="110"/>
  <c r="GE10" i="110" s="1"/>
  <c r="FQ10" i="110"/>
  <c r="GF10" i="110" s="1"/>
  <c r="FV10" i="110"/>
  <c r="GG10" i="110" s="1"/>
  <c r="AK12" i="110"/>
  <c r="AF30" i="110"/>
  <c r="AA12" i="110"/>
  <c r="V30" i="110"/>
  <c r="EW10" i="110"/>
  <c r="AP30" i="110"/>
  <c r="EN29" i="110"/>
  <c r="CQ11" i="110"/>
  <c r="DY11" i="110" s="1"/>
  <c r="AY30" i="110"/>
  <c r="CG29" i="110"/>
  <c r="DO29" i="110" s="1"/>
  <c r="BS12" i="110"/>
  <c r="BN30" i="110"/>
  <c r="CV29" i="110"/>
  <c r="ED29" i="110" s="1"/>
  <c r="BD30" i="110"/>
  <c r="CL29" i="110"/>
  <c r="DT29" i="110" s="1"/>
  <c r="BX30" i="110"/>
  <c r="DF30" i="110" s="1"/>
  <c r="BI12" i="110"/>
  <c r="Q32" i="110"/>
  <c r="J8" i="91"/>
  <c r="J4" i="91"/>
  <c r="J5" i="91"/>
  <c r="J6" i="91"/>
  <c r="J9" i="91"/>
  <c r="J7" i="91"/>
  <c r="J27" i="91"/>
  <c r="J23" i="91"/>
  <c r="J21" i="91"/>
  <c r="J33" i="91"/>
  <c r="J32" i="91"/>
  <c r="J26" i="91"/>
  <c r="J25" i="91"/>
  <c r="J31" i="91"/>
  <c r="J30" i="91"/>
  <c r="J24" i="91"/>
  <c r="J18" i="91"/>
  <c r="J19" i="91"/>
  <c r="J28" i="91"/>
  <c r="J20" i="91"/>
  <c r="J11" i="91"/>
  <c r="J13" i="91"/>
  <c r="J15" i="91"/>
  <c r="J17" i="91"/>
  <c r="J10" i="91"/>
  <c r="J16" i="91"/>
  <c r="J14" i="91"/>
  <c r="J12" i="91"/>
  <c r="J101" i="91"/>
  <c r="J102" i="91"/>
  <c r="J100" i="91"/>
  <c r="J104" i="91"/>
  <c r="J105" i="91"/>
  <c r="J103" i="91"/>
  <c r="J175" i="91"/>
  <c r="J172" i="91"/>
  <c r="J180" i="91"/>
  <c r="J171" i="91"/>
  <c r="J178" i="91"/>
  <c r="J183" i="91"/>
  <c r="J177" i="91"/>
  <c r="J182" i="91"/>
  <c r="J176" i="91"/>
  <c r="J181" i="91"/>
  <c r="J173" i="91"/>
  <c r="J179" i="91"/>
  <c r="J174" i="91"/>
  <c r="J111" i="91"/>
  <c r="J110" i="91"/>
  <c r="J107" i="91"/>
  <c r="J113" i="91"/>
  <c r="J108" i="91"/>
  <c r="J112" i="91"/>
  <c r="J106" i="91"/>
  <c r="J109" i="91"/>
  <c r="J159" i="91"/>
  <c r="J150" i="91"/>
  <c r="J151" i="91"/>
  <c r="J153" i="91"/>
  <c r="J157" i="91"/>
  <c r="J155" i="91"/>
  <c r="J152" i="91"/>
  <c r="J158" i="91"/>
  <c r="J156" i="91"/>
  <c r="J154" i="91"/>
  <c r="J130" i="91"/>
  <c r="J134" i="91"/>
  <c r="J135" i="91"/>
  <c r="J131" i="91"/>
  <c r="J137" i="91"/>
  <c r="J138" i="91"/>
  <c r="J136" i="91"/>
  <c r="J133" i="91"/>
  <c r="J139" i="91"/>
  <c r="J132" i="91"/>
  <c r="J114" i="91"/>
  <c r="J121" i="91"/>
  <c r="J116" i="91"/>
  <c r="J119" i="91"/>
  <c r="J118" i="91"/>
  <c r="J115" i="91"/>
  <c r="J117" i="91"/>
  <c r="J120" i="91"/>
  <c r="J167" i="91"/>
  <c r="J162" i="91"/>
  <c r="J160" i="91"/>
  <c r="J161" i="91"/>
  <c r="J169" i="91"/>
  <c r="J170" i="91"/>
  <c r="J163" i="91"/>
  <c r="J168" i="91"/>
  <c r="J166" i="91"/>
  <c r="J165" i="91"/>
  <c r="J164" i="91"/>
  <c r="J140" i="91"/>
  <c r="J143" i="91"/>
  <c r="J142" i="91"/>
  <c r="J148" i="91"/>
  <c r="J146" i="91"/>
  <c r="J147" i="91"/>
  <c r="J141" i="91"/>
  <c r="J145" i="91"/>
  <c r="J144" i="91"/>
  <c r="J149" i="91"/>
  <c r="J125" i="91"/>
  <c r="J122" i="91"/>
  <c r="J123" i="91"/>
  <c r="J127" i="91"/>
  <c r="J129" i="91"/>
  <c r="J128" i="91"/>
  <c r="J124" i="91"/>
  <c r="J126" i="91"/>
  <c r="J275" i="91"/>
  <c r="J273" i="91"/>
  <c r="J274" i="91"/>
  <c r="J263" i="91"/>
  <c r="J271" i="91"/>
  <c r="J268" i="91"/>
  <c r="J270" i="91"/>
  <c r="J262" i="91"/>
  <c r="J266" i="91"/>
  <c r="J259" i="91"/>
  <c r="J260" i="91"/>
  <c r="J269" i="91"/>
  <c r="J261" i="91"/>
  <c r="J258" i="91"/>
  <c r="J272" i="91"/>
  <c r="J264" i="91"/>
  <c r="J276" i="91"/>
  <c r="J265" i="91"/>
  <c r="J267" i="91"/>
  <c r="J196" i="91"/>
  <c r="J190" i="91"/>
  <c r="J188" i="91"/>
  <c r="J187" i="91"/>
  <c r="J193" i="91"/>
  <c r="J186" i="91"/>
  <c r="J189" i="91"/>
  <c r="J191" i="91"/>
  <c r="J184" i="91"/>
  <c r="J185" i="91"/>
  <c r="J195" i="91"/>
  <c r="J192" i="91"/>
  <c r="J194" i="91"/>
  <c r="J289" i="91"/>
  <c r="J277" i="91"/>
  <c r="J279" i="91"/>
  <c r="J294" i="91"/>
  <c r="J281" i="91"/>
  <c r="J288" i="91"/>
  <c r="J278" i="91"/>
  <c r="J287" i="91"/>
  <c r="J283" i="91"/>
  <c r="J286" i="91"/>
  <c r="J290" i="91"/>
  <c r="J282" i="91"/>
  <c r="J295" i="91"/>
  <c r="J284" i="91"/>
  <c r="J292" i="91"/>
  <c r="J296" i="91"/>
  <c r="J291" i="91"/>
  <c r="J285" i="91"/>
  <c r="J280" i="91"/>
  <c r="J293" i="91"/>
  <c r="J221" i="91"/>
  <c r="J223" i="91"/>
  <c r="J224" i="91"/>
  <c r="J211" i="91"/>
  <c r="J214" i="91"/>
  <c r="J219" i="91"/>
  <c r="J220" i="91"/>
  <c r="J212" i="91"/>
  <c r="J213" i="91"/>
  <c r="J222" i="91"/>
  <c r="J217" i="91"/>
  <c r="J218" i="91"/>
  <c r="J210" i="91"/>
  <c r="J216" i="91"/>
  <c r="J215" i="91"/>
  <c r="J249" i="91"/>
  <c r="J254" i="91"/>
  <c r="J253" i="91"/>
  <c r="J251" i="91"/>
  <c r="J255" i="91"/>
  <c r="J247" i="91"/>
  <c r="J245" i="91"/>
  <c r="J248" i="91"/>
  <c r="J257" i="91"/>
  <c r="J252" i="91"/>
  <c r="J241" i="91"/>
  <c r="J242" i="91"/>
  <c r="J246" i="91"/>
  <c r="J244" i="91"/>
  <c r="J256" i="91"/>
  <c r="J243" i="91"/>
  <c r="J250" i="91"/>
  <c r="J324" i="91"/>
  <c r="J321" i="91"/>
  <c r="J327" i="91"/>
  <c r="J332" i="91"/>
  <c r="J338" i="91"/>
  <c r="J331" i="91"/>
  <c r="J318" i="91"/>
  <c r="J329" i="91"/>
  <c r="J326" i="91"/>
  <c r="J319" i="91"/>
  <c r="J328" i="91"/>
  <c r="J336" i="91"/>
  <c r="J335" i="91"/>
  <c r="J333" i="91"/>
  <c r="J325" i="91"/>
  <c r="J339" i="91"/>
  <c r="J323" i="91"/>
  <c r="J322" i="91"/>
  <c r="J337" i="91"/>
  <c r="J334" i="91"/>
  <c r="J330" i="91"/>
  <c r="J320" i="91"/>
  <c r="J207" i="91"/>
  <c r="J197" i="91"/>
  <c r="J204" i="91"/>
  <c r="J199" i="91"/>
  <c r="J201" i="91"/>
  <c r="J202" i="91"/>
  <c r="J203" i="91"/>
  <c r="J205" i="91"/>
  <c r="J209" i="91"/>
  <c r="J206" i="91"/>
  <c r="J200" i="91"/>
  <c r="J208" i="91"/>
  <c r="J198" i="91"/>
  <c r="J301" i="91"/>
  <c r="J299" i="91"/>
  <c r="J307" i="91"/>
  <c r="J302" i="91"/>
  <c r="J306" i="91"/>
  <c r="J304" i="91"/>
  <c r="J298" i="91"/>
  <c r="J297" i="91"/>
  <c r="J315" i="91"/>
  <c r="J312" i="91"/>
  <c r="J309" i="91"/>
  <c r="J317" i="91"/>
  <c r="J316" i="91"/>
  <c r="J305" i="91"/>
  <c r="J314" i="91"/>
  <c r="J311" i="91"/>
  <c r="J310" i="91"/>
  <c r="J303" i="91"/>
  <c r="J313" i="91"/>
  <c r="J308" i="91"/>
  <c r="J300" i="91"/>
  <c r="J236" i="91"/>
  <c r="J237" i="91"/>
  <c r="J229" i="91"/>
  <c r="J235" i="91"/>
  <c r="J239" i="91"/>
  <c r="J234" i="91"/>
  <c r="J226" i="91"/>
  <c r="J232" i="91"/>
  <c r="J225" i="91"/>
  <c r="J230" i="91"/>
  <c r="J233" i="91"/>
  <c r="J231" i="91"/>
  <c r="J238" i="91"/>
  <c r="J240" i="91"/>
  <c r="J227" i="91"/>
  <c r="J228" i="91"/>
  <c r="J91" i="91"/>
  <c r="J88" i="91"/>
  <c r="J90" i="91"/>
  <c r="J89" i="91"/>
  <c r="J92" i="91"/>
  <c r="J87" i="91"/>
  <c r="J59" i="91"/>
  <c r="J61" i="91"/>
  <c r="J60" i="91"/>
  <c r="J37" i="91"/>
  <c r="J38" i="91"/>
  <c r="J85" i="91"/>
  <c r="J82" i="91"/>
  <c r="J81" i="91"/>
  <c r="J83" i="91"/>
  <c r="J84" i="91"/>
  <c r="J86" i="91"/>
  <c r="J55" i="91"/>
  <c r="J54" i="91"/>
  <c r="J56" i="91"/>
  <c r="J57" i="91"/>
  <c r="J34" i="91"/>
  <c r="J35" i="91"/>
  <c r="J36" i="91"/>
  <c r="J68" i="91"/>
  <c r="J67" i="91"/>
  <c r="J69" i="91"/>
  <c r="J70" i="91"/>
  <c r="J66" i="91"/>
  <c r="J47" i="91"/>
  <c r="J46" i="91"/>
  <c r="J45" i="91"/>
  <c r="J99" i="91"/>
  <c r="J96" i="91"/>
  <c r="J93" i="91"/>
  <c r="J98" i="91"/>
  <c r="J97" i="91"/>
  <c r="J94" i="91"/>
  <c r="J95" i="91"/>
  <c r="J49" i="91"/>
  <c r="J48" i="91"/>
  <c r="J50" i="91"/>
  <c r="J71" i="91"/>
  <c r="J74" i="91"/>
  <c r="J75" i="91"/>
  <c r="J72" i="91"/>
  <c r="J73" i="91"/>
  <c r="J43" i="91"/>
  <c r="J44" i="91"/>
  <c r="J42" i="91"/>
  <c r="J76" i="91"/>
  <c r="J78" i="91"/>
  <c r="J79" i="91"/>
  <c r="J80" i="91"/>
  <c r="J77" i="91"/>
  <c r="J40" i="91"/>
  <c r="J41" i="91"/>
  <c r="J39" i="91"/>
  <c r="J53" i="91"/>
  <c r="J52" i="91"/>
  <c r="J51" i="91"/>
  <c r="J63" i="91"/>
  <c r="J62" i="91"/>
  <c r="J64" i="91"/>
  <c r="J65" i="91"/>
  <c r="C9" i="91"/>
  <c r="C32" i="91"/>
  <c r="C16" i="91"/>
  <c r="C5" i="91"/>
  <c r="C29" i="91"/>
  <c r="C12" i="91"/>
  <c r="C14" i="91"/>
  <c r="C15" i="91"/>
  <c r="C27" i="91"/>
  <c r="C7" i="91"/>
  <c r="C20" i="91"/>
  <c r="C28" i="91"/>
  <c r="C17" i="91"/>
  <c r="C13" i="91"/>
  <c r="C4" i="91"/>
  <c r="C25" i="91"/>
  <c r="C24" i="91"/>
  <c r="C18" i="91"/>
  <c r="C6" i="91"/>
  <c r="C30" i="91"/>
  <c r="C8" i="91"/>
  <c r="C22" i="91"/>
  <c r="C23" i="91"/>
  <c r="C19" i="91"/>
  <c r="C21" i="91"/>
  <c r="C10" i="91"/>
  <c r="C31" i="91"/>
  <c r="C26" i="91"/>
  <c r="C11" i="91"/>
  <c r="C49" i="91"/>
  <c r="C46" i="91"/>
  <c r="C45" i="91"/>
  <c r="C52" i="91"/>
  <c r="C48" i="91"/>
  <c r="C51" i="91"/>
  <c r="C47" i="91"/>
  <c r="C43" i="91"/>
  <c r="C50" i="91"/>
  <c r="C44" i="91"/>
  <c r="C34" i="91"/>
  <c r="C37" i="91"/>
  <c r="C40" i="91"/>
  <c r="C35" i="91"/>
  <c r="C42" i="91"/>
  <c r="C33" i="91"/>
  <c r="C39" i="91"/>
  <c r="C41" i="91"/>
  <c r="C38" i="91"/>
  <c r="C36" i="91"/>
  <c r="C69" i="91"/>
  <c r="C77" i="91"/>
  <c r="C70" i="91"/>
  <c r="C75" i="91"/>
  <c r="C73" i="91"/>
  <c r="C71" i="91"/>
  <c r="C76" i="91"/>
  <c r="C74" i="91"/>
  <c r="C72" i="91"/>
  <c r="C83" i="91"/>
  <c r="C78" i="91"/>
  <c r="C84" i="91"/>
  <c r="C80" i="91"/>
  <c r="C82" i="91"/>
  <c r="C86" i="91"/>
  <c r="C79" i="91"/>
  <c r="C87" i="91"/>
  <c r="C85" i="91"/>
  <c r="C81" i="91"/>
  <c r="C67" i="91"/>
  <c r="C61" i="91"/>
  <c r="C54" i="91"/>
  <c r="C66" i="91"/>
  <c r="C60" i="91"/>
  <c r="C53" i="91"/>
  <c r="C63" i="91"/>
  <c r="C57" i="91"/>
  <c r="C68" i="91"/>
  <c r="C58" i="91"/>
  <c r="C64" i="91"/>
  <c r="C56" i="91"/>
  <c r="C65" i="91"/>
  <c r="C55" i="91"/>
  <c r="C59" i="91"/>
  <c r="C62" i="91"/>
  <c r="AK33" i="47"/>
  <c r="AF62" i="51"/>
  <c r="AD19" i="51"/>
  <c r="AK56" i="50"/>
  <c r="AD96" i="51"/>
  <c r="AF79" i="51"/>
  <c r="AF93" i="51"/>
  <c r="AE31" i="51"/>
  <c r="AB58" i="51"/>
  <c r="AE32" i="51"/>
  <c r="AI44" i="50"/>
  <c r="AJ44" i="50"/>
  <c r="AL22" i="47"/>
  <c r="AI26" i="50"/>
  <c r="AI16" i="50"/>
  <c r="AI91" i="50"/>
  <c r="AE90" i="51"/>
  <c r="AK66" i="50"/>
  <c r="AC37" i="51"/>
  <c r="AL58" i="50"/>
  <c r="AH11" i="50"/>
  <c r="AD89" i="51"/>
  <c r="AL19" i="50"/>
  <c r="AB24" i="51"/>
  <c r="AH48" i="50"/>
  <c r="AH50" i="50"/>
  <c r="AJ62" i="50"/>
  <c r="AD37" i="51"/>
  <c r="AC22" i="51"/>
  <c r="AE99" i="51"/>
  <c r="AI52" i="50"/>
  <c r="AL29" i="47"/>
  <c r="AK68" i="47"/>
  <c r="AK23" i="47"/>
  <c r="AK15" i="47"/>
  <c r="AL56" i="47"/>
  <c r="AE89" i="51"/>
  <c r="AC81" i="51"/>
  <c r="AJ79" i="50"/>
  <c r="AF85" i="51"/>
  <c r="AK26" i="47"/>
  <c r="AC76" i="51"/>
  <c r="AL10" i="50"/>
  <c r="AE27" i="51"/>
  <c r="AD73" i="51"/>
  <c r="AC71" i="51"/>
  <c r="AB53" i="51"/>
  <c r="AC20" i="51"/>
  <c r="AL64" i="50"/>
  <c r="AF48" i="51"/>
  <c r="AL44" i="50"/>
  <c r="AK21" i="50"/>
  <c r="AI62" i="50"/>
  <c r="AE29" i="51"/>
  <c r="AF32" i="51"/>
  <c r="AE22" i="51"/>
  <c r="AK71" i="50"/>
  <c r="AK84" i="47"/>
  <c r="AC6" i="51"/>
  <c r="AI75" i="50"/>
  <c r="AD38" i="51"/>
  <c r="AB6" i="51"/>
  <c r="AK97" i="47"/>
  <c r="AH36" i="50"/>
  <c r="AJ33" i="50"/>
  <c r="AF96" i="51"/>
  <c r="AD27" i="51"/>
  <c r="AB73" i="51"/>
  <c r="AD81" i="51"/>
  <c r="AB21" i="51"/>
  <c r="AI56" i="50"/>
  <c r="AI71" i="50"/>
  <c r="AJ50" i="50"/>
  <c r="AL72" i="50"/>
  <c r="AH64" i="50"/>
  <c r="AD6" i="51"/>
  <c r="AF52" i="51"/>
  <c r="AL86" i="50"/>
  <c r="AD20" i="51"/>
  <c r="AB71" i="51"/>
  <c r="AH93" i="50"/>
  <c r="AH80" i="50"/>
  <c r="AL58" i="47"/>
  <c r="AC7" i="51"/>
  <c r="AC34" i="51"/>
  <c r="AK35" i="50"/>
  <c r="AK85" i="47"/>
  <c r="AC95" i="51"/>
  <c r="AL90" i="50"/>
  <c r="AK38" i="47"/>
  <c r="AE94" i="51"/>
  <c r="AB12" i="51"/>
  <c r="AF83" i="51"/>
  <c r="AI35" i="50"/>
  <c r="AL97" i="50"/>
  <c r="AB5" i="51"/>
  <c r="AH104" i="50"/>
  <c r="AJ13" i="50"/>
  <c r="AI58" i="50"/>
  <c r="AD87" i="51"/>
  <c r="AC35" i="51"/>
  <c r="AK45" i="50"/>
  <c r="AK67" i="50"/>
  <c r="AJ69" i="50"/>
  <c r="AE73" i="51"/>
  <c r="AD71" i="51"/>
  <c r="AE37" i="51"/>
  <c r="AE49" i="51"/>
  <c r="AJ81" i="50"/>
  <c r="AH83" i="50"/>
  <c r="AK50" i="50"/>
  <c r="AH105" i="50"/>
  <c r="AJ106" i="50"/>
  <c r="AC62" i="51"/>
  <c r="AK32" i="47"/>
  <c r="AC99" i="51"/>
  <c r="AI24" i="50"/>
  <c r="AI101" i="50"/>
  <c r="AL12" i="47"/>
  <c r="AI61" i="50"/>
  <c r="AI23" i="50"/>
  <c r="AB85" i="51"/>
  <c r="AK46" i="47"/>
  <c r="AJ85" i="50"/>
  <c r="AB27" i="51"/>
  <c r="AJ60" i="50"/>
  <c r="AK39" i="50"/>
  <c r="AC85" i="51"/>
  <c r="AE44" i="51"/>
  <c r="AE52" i="51"/>
  <c r="AD63" i="51"/>
  <c r="AJ7" i="50"/>
  <c r="AC55" i="51"/>
  <c r="AD51" i="51"/>
  <c r="AB18" i="51"/>
  <c r="AK86" i="50"/>
  <c r="AE19" i="51"/>
  <c r="AD17" i="51"/>
  <c r="AK60" i="50"/>
  <c r="AL17" i="47"/>
  <c r="AD54" i="51"/>
  <c r="AL25" i="47"/>
  <c r="AF75" i="51"/>
  <c r="AK41" i="50"/>
  <c r="AK63" i="50"/>
  <c r="AL6" i="47"/>
  <c r="AL77" i="50"/>
  <c r="AF60" i="51"/>
  <c r="AI89" i="50"/>
  <c r="AC48" i="51"/>
  <c r="AE93" i="51"/>
  <c r="AI49" i="50"/>
  <c r="AL7" i="50"/>
  <c r="AE24" i="51"/>
  <c r="AL54" i="47"/>
  <c r="AC44" i="51"/>
  <c r="AB83" i="51"/>
  <c r="AC68" i="51"/>
  <c r="AI30" i="50"/>
  <c r="AL18" i="47"/>
  <c r="AE20" i="51"/>
  <c r="AJ64" i="50"/>
  <c r="AK16" i="47"/>
  <c r="AH44" i="50"/>
  <c r="AJ24" i="50"/>
  <c r="AL25" i="50"/>
  <c r="AL102" i="50"/>
  <c r="AH70" i="50"/>
  <c r="AJ22" i="50"/>
  <c r="AC72" i="51"/>
  <c r="AL23" i="47"/>
  <c r="AF89" i="51"/>
  <c r="AI36" i="50"/>
  <c r="AJ65" i="50"/>
  <c r="AL26" i="47"/>
  <c r="AF58" i="51"/>
  <c r="AD75" i="51"/>
  <c r="AE102" i="51"/>
  <c r="AK106" i="50"/>
  <c r="AE71" i="51"/>
  <c r="AJ41" i="50"/>
  <c r="AK51" i="50"/>
  <c r="AD8" i="51"/>
  <c r="AB94" i="51"/>
  <c r="AI83" i="50"/>
  <c r="AK79" i="47"/>
  <c r="AK58" i="47"/>
  <c r="AE75" i="51"/>
  <c r="AF41" i="51"/>
  <c r="AB28" i="51"/>
  <c r="AB92" i="51"/>
  <c r="AL53" i="50"/>
  <c r="AE47" i="51"/>
  <c r="AK57" i="47"/>
  <c r="AE95" i="51"/>
  <c r="AL57" i="47"/>
  <c r="AI76" i="50"/>
  <c r="AJ100" i="50"/>
  <c r="AK12" i="47"/>
  <c r="AL81" i="50"/>
  <c r="AL35" i="50"/>
  <c r="AL44" i="47"/>
  <c r="AB80" i="51"/>
  <c r="AI42" i="50"/>
  <c r="AL16" i="47"/>
  <c r="AD24" i="51"/>
  <c r="AI48" i="50"/>
  <c r="AI67" i="50"/>
  <c r="AH30" i="50"/>
  <c r="AB35" i="51"/>
  <c r="AF27" i="51"/>
  <c r="AF73" i="51"/>
  <c r="AH68" i="50"/>
  <c r="AC49" i="51"/>
  <c r="AH65" i="50"/>
  <c r="AL11" i="47"/>
  <c r="AB54" i="51"/>
  <c r="AK23" i="50"/>
  <c r="AC88" i="51"/>
  <c r="AJ37" i="50"/>
  <c r="AL41" i="47"/>
  <c r="AB49" i="51"/>
  <c r="AK19" i="50"/>
  <c r="AK36" i="50"/>
  <c r="AK50" i="47"/>
  <c r="AL34" i="50"/>
  <c r="AI15" i="50"/>
  <c r="AC18" i="51"/>
  <c r="AK11" i="47"/>
  <c r="AB23" i="51"/>
  <c r="AE21" i="51"/>
  <c r="AD26" i="51"/>
  <c r="AB93" i="51"/>
  <c r="AK9" i="47"/>
  <c r="AL27" i="47"/>
  <c r="AC83" i="51"/>
  <c r="AE17" i="51"/>
  <c r="AC30" i="51"/>
  <c r="AD97" i="51"/>
  <c r="AF82" i="51"/>
  <c r="AI64" i="50"/>
  <c r="AK41" i="47"/>
  <c r="AK99" i="50"/>
  <c r="AC89" i="51"/>
  <c r="AI47" i="50"/>
  <c r="AL37" i="50"/>
  <c r="AD58" i="51"/>
  <c r="AE86" i="51"/>
  <c r="AF28" i="51"/>
  <c r="AK102" i="50"/>
  <c r="AK92" i="47"/>
  <c r="AJ45" i="50"/>
  <c r="AK88" i="50"/>
  <c r="AK64" i="50"/>
  <c r="AF102" i="51"/>
  <c r="AE81" i="51"/>
  <c r="AH61" i="50"/>
  <c r="AC38" i="51"/>
  <c r="AK54" i="50"/>
  <c r="AI65" i="50"/>
  <c r="AJ48" i="50"/>
  <c r="AD44" i="51"/>
  <c r="AK39" i="47"/>
  <c r="AE15" i="51"/>
  <c r="AI82" i="50"/>
  <c r="AE74" i="51"/>
  <c r="AI25" i="50"/>
  <c r="AE48" i="51"/>
  <c r="AH43" i="50"/>
  <c r="AI99" i="50"/>
  <c r="AH38" i="50"/>
  <c r="AK71" i="47"/>
  <c r="AE103" i="51"/>
  <c r="AD15" i="51"/>
  <c r="AE83" i="51"/>
  <c r="AD10" i="51"/>
  <c r="AK46" i="50"/>
  <c r="AH20" i="50"/>
  <c r="AH9" i="50"/>
  <c r="AE26" i="51"/>
  <c r="AF13" i="51"/>
  <c r="AL18" i="50"/>
  <c r="AH95" i="50"/>
  <c r="AK55" i="50"/>
  <c r="AL21" i="47"/>
  <c r="AC15" i="51"/>
  <c r="AJ25" i="50"/>
  <c r="AJ12" i="50"/>
  <c r="AH12" i="50"/>
  <c r="AL24" i="50"/>
  <c r="AJ52" i="50"/>
  <c r="AH74" i="50"/>
  <c r="AJ95" i="50"/>
  <c r="AI59" i="50"/>
  <c r="AE100" i="51"/>
  <c r="AL45" i="50"/>
  <c r="AD12" i="51"/>
  <c r="AD66" i="51"/>
  <c r="AB29" i="51"/>
  <c r="AJ75" i="50"/>
  <c r="AC10" i="51"/>
  <c r="AF95" i="51"/>
  <c r="AB57" i="51"/>
  <c r="AH49" i="50"/>
  <c r="AF64" i="51"/>
  <c r="AK77" i="47"/>
  <c r="AC79" i="51"/>
  <c r="AF47" i="51"/>
  <c r="AC21" i="51"/>
  <c r="AL91" i="50"/>
  <c r="AL54" i="50"/>
  <c r="AD102" i="51"/>
  <c r="AJ101" i="50"/>
  <c r="AE57" i="51"/>
  <c r="AB74" i="51"/>
  <c r="AK53" i="47"/>
  <c r="AI27" i="50"/>
  <c r="AK43" i="50"/>
  <c r="AK43" i="47"/>
  <c r="AD78" i="51"/>
  <c r="AF72" i="51"/>
  <c r="AC58" i="51"/>
  <c r="AC47" i="51"/>
  <c r="AK88" i="47"/>
  <c r="AK54" i="47"/>
  <c r="AL21" i="50"/>
  <c r="AK72" i="47"/>
  <c r="AJ91" i="50"/>
  <c r="AC45" i="51"/>
  <c r="AI50" i="50"/>
  <c r="AL53" i="47"/>
  <c r="AH17" i="50"/>
  <c r="AJ94" i="50"/>
  <c r="AL96" i="50"/>
  <c r="AC17" i="51"/>
  <c r="AH10" i="50"/>
  <c r="AL47" i="47"/>
  <c r="AC61" i="51"/>
  <c r="AH52" i="50"/>
  <c r="AF6" i="51"/>
  <c r="AH13" i="50"/>
  <c r="AB8" i="51"/>
  <c r="AK61" i="47"/>
  <c r="AL62" i="50"/>
  <c r="AE41" i="51"/>
  <c r="AI12" i="50"/>
  <c r="AI95" i="50"/>
  <c r="AF19" i="51"/>
  <c r="AL38" i="47"/>
  <c r="AF104" i="51"/>
  <c r="AF42" i="51"/>
  <c r="AF17" i="51"/>
  <c r="AH51" i="50"/>
  <c r="AK55" i="47"/>
  <c r="AK22" i="47"/>
  <c r="AJ77" i="50"/>
  <c r="AK51" i="47"/>
  <c r="AK14" i="47"/>
  <c r="AL27" i="50"/>
  <c r="AF22" i="51"/>
  <c r="AL31" i="50"/>
  <c r="AE80" i="51"/>
  <c r="AI87" i="50"/>
  <c r="AD94" i="51"/>
  <c r="AL13" i="50"/>
  <c r="AH66" i="50"/>
  <c r="AE79" i="51"/>
  <c r="AH16" i="50"/>
  <c r="AL70" i="50"/>
  <c r="AL66" i="50"/>
  <c r="AE6" i="51"/>
  <c r="AD59" i="51"/>
  <c r="AD45" i="51"/>
  <c r="AL59" i="50"/>
  <c r="AE16" i="51"/>
  <c r="AI106" i="50"/>
  <c r="AK59" i="50"/>
  <c r="AE72" i="51"/>
  <c r="AK87" i="50"/>
  <c r="AH58" i="50"/>
  <c r="AK60" i="47"/>
  <c r="AL48" i="47"/>
  <c r="AL73" i="50"/>
  <c r="AF14" i="51"/>
  <c r="AF61" i="51"/>
  <c r="AL12" i="50"/>
  <c r="AK44" i="47"/>
  <c r="AL45" i="47"/>
  <c r="AH34" i="50"/>
  <c r="AH33" i="50"/>
  <c r="AC5" i="51"/>
  <c r="AI100" i="50"/>
  <c r="AB36" i="51"/>
  <c r="AH60" i="50"/>
  <c r="AH41" i="50"/>
  <c r="AF25" i="51"/>
  <c r="AD79" i="51"/>
  <c r="AI40" i="50"/>
  <c r="AK48" i="47"/>
  <c r="AL46" i="47"/>
  <c r="AF98" i="51"/>
  <c r="AE76" i="51"/>
  <c r="AH28" i="50"/>
  <c r="AL82" i="50"/>
  <c r="AL36" i="50"/>
  <c r="AJ73" i="50"/>
  <c r="AC91" i="51"/>
  <c r="AD41" i="51"/>
  <c r="AE85" i="51"/>
  <c r="AK70" i="47"/>
  <c r="AD42" i="51"/>
  <c r="AK18" i="47"/>
  <c r="AK98" i="47"/>
  <c r="AK40" i="47"/>
  <c r="AH77" i="50"/>
  <c r="AE38" i="51"/>
  <c r="AE69" i="51"/>
  <c r="AL40" i="50"/>
  <c r="AC66" i="51"/>
  <c r="AH71" i="50"/>
  <c r="AL78" i="50"/>
  <c r="AK91" i="47"/>
  <c r="AI54" i="50"/>
  <c r="AJ46" i="50"/>
  <c r="AE58" i="51"/>
  <c r="AC97" i="51"/>
  <c r="AH94" i="50"/>
  <c r="AC12" i="51"/>
  <c r="AF45" i="51"/>
  <c r="AC54" i="51"/>
  <c r="AK75" i="50"/>
  <c r="AD49" i="51"/>
  <c r="AK79" i="50"/>
  <c r="AB48" i="51"/>
  <c r="AK37" i="50"/>
  <c r="AE78" i="51"/>
  <c r="AL36" i="47"/>
  <c r="AB86" i="51"/>
  <c r="AK38" i="50"/>
  <c r="AB103" i="51"/>
  <c r="AI32" i="50"/>
  <c r="AD11" i="51"/>
  <c r="AD53" i="51"/>
  <c r="AK89" i="47"/>
  <c r="AE36" i="51"/>
  <c r="AJ26" i="50"/>
  <c r="AI97" i="50"/>
  <c r="AE46" i="51"/>
  <c r="AD91" i="51"/>
  <c r="AK5" i="47"/>
  <c r="AK25" i="47"/>
  <c r="AD56" i="51"/>
  <c r="AK59" i="47"/>
  <c r="AC9" i="51"/>
  <c r="AC90" i="51"/>
  <c r="AH27" i="50"/>
  <c r="AH99" i="50"/>
  <c r="AL83" i="50"/>
  <c r="AF35" i="51"/>
  <c r="AD50" i="51"/>
  <c r="AL69" i="50"/>
  <c r="AL39" i="50"/>
  <c r="AH62" i="50"/>
  <c r="AK49" i="47"/>
  <c r="AE61" i="51"/>
  <c r="AL17" i="50"/>
  <c r="AK11" i="50"/>
  <c r="AJ14" i="50"/>
  <c r="AH76" i="50"/>
  <c r="AI46" i="50"/>
  <c r="AL103" i="50"/>
  <c r="AL28" i="47"/>
  <c r="AL37" i="47"/>
  <c r="AB60" i="51"/>
  <c r="AK8" i="47"/>
  <c r="AB17" i="51"/>
  <c r="AJ89" i="50"/>
  <c r="AE8" i="51"/>
  <c r="AI93" i="50"/>
  <c r="AF56" i="51"/>
  <c r="AC23" i="51"/>
  <c r="AE50" i="51"/>
  <c r="AK81" i="50"/>
  <c r="AL69" i="47"/>
  <c r="AK89" i="50"/>
  <c r="AK92" i="50"/>
  <c r="AF67" i="51"/>
  <c r="AC63" i="51"/>
  <c r="AL8" i="47"/>
  <c r="AE97" i="51"/>
  <c r="AD16" i="51"/>
  <c r="AC98" i="51"/>
  <c r="AB50" i="51"/>
  <c r="AJ90" i="50"/>
  <c r="AC82" i="51"/>
  <c r="AK78" i="50"/>
  <c r="AK26" i="50"/>
  <c r="AL15" i="50"/>
  <c r="AK4" i="47"/>
  <c r="AL26" i="50"/>
  <c r="AH22" i="50"/>
  <c r="AC96" i="51"/>
  <c r="AI63" i="50"/>
  <c r="AE5" i="51"/>
  <c r="AL61" i="47"/>
  <c r="AH96" i="50"/>
  <c r="AH79" i="50"/>
  <c r="AK105" i="50"/>
  <c r="AD99" i="51"/>
  <c r="AK90" i="47"/>
  <c r="AC101" i="51"/>
  <c r="AL85" i="50"/>
  <c r="AB62" i="51"/>
  <c r="AI73" i="50"/>
  <c r="AH25" i="50"/>
  <c r="AK17" i="47"/>
  <c r="AF70" i="51"/>
  <c r="AB16" i="51"/>
  <c r="AK29" i="47"/>
  <c r="AL48" i="50"/>
  <c r="AB82" i="51"/>
  <c r="AK28" i="50"/>
  <c r="AJ63" i="50"/>
  <c r="AL31" i="47"/>
  <c r="AJ104" i="50"/>
  <c r="AB26" i="51"/>
  <c r="AJ61" i="50"/>
  <c r="AD101" i="51"/>
  <c r="AF92" i="51"/>
  <c r="AI55" i="50"/>
  <c r="AK31" i="47"/>
  <c r="AL51" i="47"/>
  <c r="AL33" i="47"/>
  <c r="AK65" i="47"/>
  <c r="AK90" i="50"/>
  <c r="AI37" i="50"/>
  <c r="AK74" i="50"/>
  <c r="AH98" i="50"/>
  <c r="AL98" i="50"/>
  <c r="AF90" i="51"/>
  <c r="AB78" i="51"/>
  <c r="AK18" i="50"/>
  <c r="AK47" i="50"/>
  <c r="AK73" i="50"/>
  <c r="AJ43" i="50"/>
  <c r="AK101" i="50"/>
  <c r="AL38" i="50"/>
  <c r="AK47" i="47"/>
  <c r="AK9" i="50"/>
  <c r="AB51" i="51"/>
  <c r="AJ30" i="50"/>
  <c r="AE43" i="51"/>
  <c r="AJ88" i="50"/>
  <c r="AC57" i="51"/>
  <c r="AB97" i="51"/>
  <c r="AJ71" i="50"/>
  <c r="AC53" i="51"/>
  <c r="AL20" i="50"/>
  <c r="AE10" i="51"/>
  <c r="AK32" i="50"/>
  <c r="AJ9" i="50"/>
  <c r="AJ21" i="50"/>
  <c r="AD23" i="51"/>
  <c r="AH106" i="50"/>
  <c r="AJ19" i="50"/>
  <c r="AH39" i="50"/>
  <c r="AI21" i="50"/>
  <c r="AI39" i="50"/>
  <c r="AB20" i="51"/>
  <c r="AJ16" i="50"/>
  <c r="AJ55" i="50"/>
  <c r="AL24" i="47"/>
  <c r="AB32" i="51"/>
  <c r="AK83" i="47"/>
  <c r="AH21" i="50"/>
  <c r="AB102" i="51"/>
  <c r="AK69" i="50"/>
  <c r="AI53" i="50"/>
  <c r="AL14" i="47"/>
  <c r="AI69" i="50"/>
  <c r="AJ97" i="50"/>
  <c r="AH35" i="50"/>
  <c r="AI60" i="50"/>
  <c r="AL67" i="50"/>
  <c r="AH72" i="50"/>
  <c r="AF57" i="51"/>
  <c r="AJ8" i="50"/>
  <c r="AC78" i="51"/>
  <c r="AE56" i="51"/>
  <c r="AC36" i="51"/>
  <c r="AK21" i="47"/>
  <c r="AD28" i="51"/>
  <c r="AB63" i="51"/>
  <c r="AL46" i="50"/>
  <c r="AI31" i="50"/>
  <c r="AL11" i="50"/>
  <c r="AI41" i="50"/>
  <c r="AD74" i="51"/>
  <c r="AJ105" i="50"/>
  <c r="AC93" i="51"/>
  <c r="AD5" i="51"/>
  <c r="AL34" i="47"/>
  <c r="AJ103" i="50"/>
  <c r="AC92" i="51"/>
  <c r="AK83" i="50"/>
  <c r="AL101" i="50"/>
  <c r="AB101" i="51"/>
  <c r="AK28" i="47"/>
  <c r="AK99" i="47"/>
  <c r="AH24" i="50"/>
  <c r="AC86" i="51"/>
  <c r="AF97" i="51"/>
  <c r="AE67" i="51"/>
  <c r="AI78" i="50"/>
  <c r="AD104" i="51"/>
  <c r="AH42" i="50"/>
  <c r="AK44" i="50"/>
  <c r="AJ20" i="50"/>
  <c r="AJ34" i="50"/>
  <c r="AB46" i="51"/>
  <c r="AK62" i="50"/>
  <c r="AC52" i="51"/>
  <c r="AD35" i="51"/>
  <c r="AL100" i="50"/>
  <c r="AD69" i="51"/>
  <c r="AK13" i="47"/>
  <c r="AF12" i="51"/>
  <c r="AD61" i="51"/>
  <c r="AK68" i="50"/>
  <c r="AD9" i="51"/>
  <c r="AL22" i="50"/>
  <c r="AF99" i="51"/>
  <c r="AK69" i="47"/>
  <c r="AD13" i="51"/>
  <c r="AD39" i="51"/>
  <c r="AD76" i="51"/>
  <c r="AD60" i="51"/>
  <c r="AB52" i="51"/>
  <c r="AH8" i="50"/>
  <c r="AD68" i="51"/>
  <c r="AC39" i="51"/>
  <c r="AJ98" i="50"/>
  <c r="AE9" i="51"/>
  <c r="AL84" i="50"/>
  <c r="AH57" i="50"/>
  <c r="AJ53" i="50"/>
  <c r="AJ76" i="50"/>
  <c r="AE12" i="51"/>
  <c r="AK20" i="50"/>
  <c r="AF38" i="51"/>
  <c r="AI38" i="50"/>
  <c r="AB41" i="51"/>
  <c r="AK98" i="50"/>
  <c r="AD100" i="51"/>
  <c r="AF31" i="51"/>
  <c r="AH75" i="50"/>
  <c r="AH53" i="50"/>
  <c r="AC73" i="51"/>
  <c r="AF84" i="51"/>
  <c r="AC103" i="51"/>
  <c r="AI7" i="50"/>
  <c r="AL47" i="50"/>
  <c r="AK81" i="47"/>
  <c r="AH67" i="50"/>
  <c r="AL61" i="50"/>
  <c r="AJ82" i="50"/>
  <c r="AF9" i="51"/>
  <c r="AC16" i="51"/>
  <c r="AE53" i="51"/>
  <c r="AJ86" i="50"/>
  <c r="AD72" i="51"/>
  <c r="AK76" i="47"/>
  <c r="AL79" i="50"/>
  <c r="AF80" i="51"/>
  <c r="AD21" i="51"/>
  <c r="AJ40" i="50"/>
  <c r="AF20" i="51"/>
  <c r="AK87" i="47"/>
  <c r="AH92" i="50"/>
  <c r="AF43" i="51"/>
  <c r="AE28" i="51"/>
  <c r="AL49" i="47"/>
  <c r="AE51" i="51"/>
  <c r="AD29" i="51"/>
  <c r="AL76" i="50"/>
  <c r="AF100" i="51"/>
  <c r="AH89" i="50"/>
  <c r="AB95" i="51"/>
  <c r="AK57" i="50"/>
  <c r="AH103" i="50"/>
  <c r="AB44" i="51"/>
  <c r="AH32" i="50"/>
  <c r="AH45" i="50"/>
  <c r="AL68" i="47"/>
  <c r="AF29" i="51"/>
  <c r="AI96" i="50"/>
  <c r="AF51" i="51"/>
  <c r="AK19" i="47"/>
  <c r="AH85" i="50"/>
  <c r="AC80" i="51"/>
  <c r="AL50" i="47"/>
  <c r="AD55" i="51"/>
  <c r="AD22" i="51"/>
  <c r="AL94" i="50"/>
  <c r="AC104" i="51"/>
  <c r="AI45" i="50"/>
  <c r="AH90" i="50"/>
  <c r="AC69" i="51"/>
  <c r="AH69" i="50"/>
  <c r="AL9" i="47"/>
  <c r="AF33" i="51"/>
  <c r="AI94" i="50"/>
  <c r="AF87" i="51"/>
  <c r="AL106" i="50"/>
  <c r="AC14" i="51"/>
  <c r="AE66" i="51"/>
  <c r="AC27" i="51"/>
  <c r="AC43" i="51"/>
  <c r="AF53" i="51"/>
  <c r="AK52" i="50"/>
  <c r="AD98" i="51"/>
  <c r="AL59" i="47"/>
  <c r="AB25" i="51"/>
  <c r="AC8" i="51"/>
  <c r="AF91" i="51"/>
  <c r="AK100" i="47"/>
  <c r="AJ102" i="50"/>
  <c r="AB87" i="51"/>
  <c r="AC29" i="51"/>
  <c r="AF103" i="51"/>
  <c r="AC87" i="51"/>
  <c r="AL32" i="50"/>
  <c r="AC33" i="51"/>
  <c r="AB64" i="51"/>
  <c r="AK85" i="50"/>
  <c r="AK42" i="47"/>
  <c r="AF15" i="51"/>
  <c r="AD48" i="51"/>
  <c r="AE101" i="51"/>
  <c r="AL42" i="47"/>
  <c r="AD32" i="51"/>
  <c r="AC100" i="51"/>
  <c r="AH14" i="50"/>
  <c r="AB40" i="51"/>
  <c r="AE30" i="51"/>
  <c r="AD80" i="51"/>
  <c r="AK84" i="50"/>
  <c r="AI11" i="50"/>
  <c r="AL56" i="50"/>
  <c r="AK7" i="47"/>
  <c r="AL65" i="50"/>
  <c r="AK24" i="50"/>
  <c r="AJ67" i="50"/>
  <c r="AK20" i="47"/>
  <c r="AB70" i="51"/>
  <c r="AC51" i="51"/>
  <c r="AK86" i="47"/>
  <c r="AL29" i="50"/>
  <c r="AK78" i="47"/>
  <c r="AH101" i="50"/>
  <c r="AB22" i="51"/>
  <c r="AI13" i="50"/>
  <c r="AI84" i="50"/>
  <c r="AK27" i="47"/>
  <c r="AJ18" i="50"/>
  <c r="AL7" i="47"/>
  <c r="AK66" i="47"/>
  <c r="AF68" i="51"/>
  <c r="AK102" i="47"/>
  <c r="AL50" i="50"/>
  <c r="AK95" i="47"/>
  <c r="AL99" i="50"/>
  <c r="AE87" i="51"/>
  <c r="AK29" i="50"/>
  <c r="AI74" i="50"/>
  <c r="AD88" i="51"/>
  <c r="AH26" i="50"/>
  <c r="AD33" i="51"/>
  <c r="AJ31" i="50"/>
  <c r="AK93" i="47"/>
  <c r="AL40" i="47"/>
  <c r="AF74" i="51"/>
  <c r="AF46" i="51"/>
  <c r="AF26" i="51"/>
  <c r="AF94" i="51"/>
  <c r="AJ29" i="50"/>
  <c r="AB100" i="51"/>
  <c r="AJ59" i="50"/>
  <c r="AB10" i="51"/>
  <c r="AI85" i="50"/>
  <c r="AJ39" i="50"/>
  <c r="AK77" i="50"/>
  <c r="AI98" i="50"/>
  <c r="AK70" i="50"/>
  <c r="AL63" i="50"/>
  <c r="AL19" i="47"/>
  <c r="AL30" i="47"/>
  <c r="AI86" i="50"/>
  <c r="AF49" i="51"/>
  <c r="AI34" i="50"/>
  <c r="AC65" i="51"/>
  <c r="AF34" i="51"/>
  <c r="AJ57" i="50"/>
  <c r="AD62" i="51"/>
  <c r="AB79" i="51"/>
  <c r="AB91" i="51"/>
  <c r="AK33" i="50"/>
  <c r="AL28" i="50"/>
  <c r="AL55" i="47"/>
  <c r="AD84" i="51"/>
  <c r="AK48" i="50"/>
  <c r="AJ56" i="50"/>
  <c r="AK63" i="47"/>
  <c r="AL14" i="50"/>
  <c r="AK93" i="50"/>
  <c r="AB61" i="51"/>
  <c r="AD40" i="51"/>
  <c r="AK96" i="50"/>
  <c r="AK42" i="50"/>
  <c r="AH40" i="50"/>
  <c r="AE23" i="51"/>
  <c r="AL95" i="50"/>
  <c r="AB88" i="51"/>
  <c r="AJ72" i="50"/>
  <c r="AD64" i="51"/>
  <c r="AI14" i="50"/>
  <c r="AL60" i="47"/>
  <c r="AK96" i="47"/>
  <c r="AC77" i="51"/>
  <c r="AL65" i="47"/>
  <c r="AD83" i="51"/>
  <c r="AK16" i="50"/>
  <c r="AL87" i="50"/>
  <c r="AJ87" i="50"/>
  <c r="AD7" i="51"/>
  <c r="AB75" i="51"/>
  <c r="AH54" i="50"/>
  <c r="AJ54" i="50"/>
  <c r="AJ28" i="50"/>
  <c r="AD67" i="51"/>
  <c r="AE55" i="51"/>
  <c r="AJ92" i="50"/>
  <c r="AL39" i="47"/>
  <c r="AK101" i="47"/>
  <c r="AK74" i="47"/>
  <c r="AK27" i="50"/>
  <c r="AL93" i="50"/>
  <c r="AB90" i="51"/>
  <c r="AJ78" i="50"/>
  <c r="AC84" i="51"/>
  <c r="AB42" i="51"/>
  <c r="AE33" i="51"/>
  <c r="AJ96" i="50"/>
  <c r="AC74" i="51"/>
  <c r="AH55" i="50"/>
  <c r="AK13" i="50"/>
  <c r="AC41" i="51"/>
  <c r="AH63" i="50"/>
  <c r="AJ32" i="50"/>
  <c r="AK80" i="50"/>
  <c r="AL51" i="50"/>
  <c r="AK95" i="50"/>
  <c r="AI77" i="50"/>
  <c r="AJ10" i="50"/>
  <c r="AF50" i="51"/>
  <c r="AI43" i="50"/>
  <c r="AC19" i="51"/>
  <c r="AK14" i="50"/>
  <c r="AI81" i="50"/>
  <c r="AE25" i="51"/>
  <c r="AK53" i="50"/>
  <c r="AL64" i="47"/>
  <c r="AL66" i="47"/>
  <c r="AH100" i="50"/>
  <c r="AF59" i="51"/>
  <c r="AJ70" i="50"/>
  <c r="AD103" i="51"/>
  <c r="AL41" i="50"/>
  <c r="AB14" i="51"/>
  <c r="AK37" i="47"/>
  <c r="AL105" i="50"/>
  <c r="AB31" i="51"/>
  <c r="AL13" i="47"/>
  <c r="AI28" i="50"/>
  <c r="AF8" i="51"/>
  <c r="AB15" i="51"/>
  <c r="AF71" i="51"/>
  <c r="AL43" i="47"/>
  <c r="AH78" i="50"/>
  <c r="AI103" i="50"/>
  <c r="AC75" i="51"/>
  <c r="AC94" i="51"/>
  <c r="AC60" i="51"/>
  <c r="AE70" i="51"/>
  <c r="AK103" i="50"/>
  <c r="AK15" i="50"/>
  <c r="AC32" i="51"/>
  <c r="AH88" i="50"/>
  <c r="AD18" i="51"/>
  <c r="AE45" i="51"/>
  <c r="AL35" i="47"/>
  <c r="AB45" i="51"/>
  <c r="AB34" i="51"/>
  <c r="AC40" i="51"/>
  <c r="AB84" i="51"/>
  <c r="AH37" i="50"/>
  <c r="AJ99" i="50"/>
  <c r="AL68" i="50"/>
  <c r="AL89" i="50"/>
  <c r="AJ35" i="50"/>
  <c r="AJ17" i="50"/>
  <c r="AC67" i="51"/>
  <c r="AK8" i="50"/>
  <c r="AI102" i="50"/>
  <c r="AD57" i="51"/>
  <c r="AB81" i="51"/>
  <c r="AE65" i="51"/>
  <c r="AH87" i="50"/>
  <c r="AD43" i="51"/>
  <c r="AE82" i="51"/>
  <c r="AD95" i="51"/>
  <c r="AE92" i="51"/>
  <c r="AE88" i="51"/>
  <c r="AB13" i="51"/>
  <c r="AC56" i="51"/>
  <c r="AB104" i="51"/>
  <c r="AL60" i="50"/>
  <c r="AF40" i="51"/>
  <c r="AK12" i="50"/>
  <c r="AJ49" i="50"/>
  <c r="AE11" i="51"/>
  <c r="AK52" i="47"/>
  <c r="AF55" i="51"/>
  <c r="AE68" i="51"/>
  <c r="AJ15" i="50"/>
  <c r="AF81" i="51"/>
  <c r="AE104" i="51"/>
  <c r="AK100" i="50"/>
  <c r="AD77" i="51"/>
  <c r="AF30" i="51"/>
  <c r="AD92" i="51"/>
  <c r="AF21" i="51"/>
  <c r="AK10" i="50"/>
  <c r="AF76" i="51"/>
  <c r="AI57" i="50"/>
  <c r="AK24" i="47"/>
  <c r="AC102" i="51"/>
  <c r="AC46" i="51"/>
  <c r="AD70" i="51"/>
  <c r="AL42" i="50"/>
  <c r="AK94" i="47"/>
  <c r="AE13" i="51"/>
  <c r="AB68" i="51"/>
  <c r="AF11" i="51"/>
  <c r="AC50" i="51"/>
  <c r="AK31" i="50"/>
  <c r="AK36" i="47"/>
  <c r="AH18" i="50"/>
  <c r="AK34" i="47"/>
  <c r="AD31" i="51"/>
  <c r="AB38" i="51"/>
  <c r="AE7" i="51"/>
  <c r="AC42" i="51"/>
  <c r="AH46" i="50"/>
  <c r="AK82" i="50"/>
  <c r="AB69" i="51"/>
  <c r="AC11" i="51"/>
  <c r="AH47" i="50"/>
  <c r="AK25" i="50"/>
  <c r="AB99" i="51"/>
  <c r="AE54" i="51"/>
  <c r="AE62" i="51"/>
  <c r="AL67" i="47"/>
  <c r="AJ36" i="50"/>
  <c r="AE91" i="51"/>
  <c r="AL80" i="50"/>
  <c r="AD93" i="51"/>
  <c r="AI51" i="50"/>
  <c r="AB11" i="51"/>
  <c r="AD46" i="51"/>
  <c r="AL57" i="50"/>
  <c r="AB7" i="51"/>
  <c r="AB9" i="51"/>
  <c r="AB59" i="51"/>
  <c r="AI66" i="50"/>
  <c r="AF88" i="51"/>
  <c r="AB43" i="51"/>
  <c r="AJ74" i="50"/>
  <c r="AF23" i="51"/>
  <c r="AF101" i="51"/>
  <c r="AI20" i="50"/>
  <c r="AB56" i="51"/>
  <c r="AL8" i="50"/>
  <c r="AI90" i="50"/>
  <c r="AB96" i="51"/>
  <c r="AF37" i="51"/>
  <c r="AI8" i="50"/>
  <c r="AK40" i="50"/>
  <c r="AL33" i="50"/>
  <c r="AC70" i="51"/>
  <c r="AI10" i="50"/>
  <c r="AD85" i="51"/>
  <c r="AD82" i="51"/>
  <c r="AK6" i="47"/>
  <c r="AB39" i="51"/>
  <c r="AF18" i="51"/>
  <c r="AK22" i="50"/>
  <c r="AE59" i="51"/>
  <c r="AK56" i="47"/>
  <c r="AB30" i="51"/>
  <c r="AK103" i="47"/>
  <c r="AL10" i="47"/>
  <c r="AL71" i="50"/>
  <c r="AL75" i="50"/>
  <c r="AD52" i="51"/>
  <c r="AF24" i="51"/>
  <c r="AJ23" i="50"/>
  <c r="AH84" i="50"/>
  <c r="AD14" i="51"/>
  <c r="AF16" i="51"/>
  <c r="AC24" i="51"/>
  <c r="AI70" i="50"/>
  <c r="AH23" i="50"/>
  <c r="AH73" i="50"/>
  <c r="AH31" i="50"/>
  <c r="AF44" i="51"/>
  <c r="AH82" i="50"/>
  <c r="AE63" i="51"/>
  <c r="AH56" i="50"/>
  <c r="AI18" i="50"/>
  <c r="AI68" i="50"/>
  <c r="AD25" i="51"/>
  <c r="AD65" i="51"/>
  <c r="AI29" i="50"/>
  <c r="AE77" i="51"/>
  <c r="AK73" i="47"/>
  <c r="AK104" i="50"/>
  <c r="AJ47" i="50"/>
  <c r="AK7" i="50"/>
  <c r="AI88" i="50"/>
  <c r="AK72" i="50"/>
  <c r="AF54" i="51"/>
  <c r="AL9" i="50"/>
  <c r="AI105" i="50"/>
  <c r="AJ11" i="50"/>
  <c r="AE96" i="51"/>
  <c r="AF63" i="51"/>
  <c r="AL16" i="50"/>
  <c r="AL4" i="47"/>
  <c r="AJ42" i="50"/>
  <c r="AF5" i="51"/>
  <c r="AJ38" i="50"/>
  <c r="AC28" i="51"/>
  <c r="AK30" i="50"/>
  <c r="AK62" i="47"/>
  <c r="AL104" i="50"/>
  <c r="AI92" i="50"/>
  <c r="AK67" i="47"/>
  <c r="AL55" i="50"/>
  <c r="AD90" i="51"/>
  <c r="AI104" i="50"/>
  <c r="AF77" i="51"/>
  <c r="AK61" i="50"/>
  <c r="AK17" i="50"/>
  <c r="AH7" i="50"/>
  <c r="AE39" i="51"/>
  <c r="AB76" i="51"/>
  <c r="AI79" i="50"/>
  <c r="AB77" i="51"/>
  <c r="AC25" i="51"/>
  <c r="AI80" i="50"/>
  <c r="AB98" i="51"/>
  <c r="AK91" i="50"/>
  <c r="AJ51" i="50"/>
  <c r="AE64" i="51"/>
  <c r="AI19" i="50"/>
  <c r="AF10" i="51"/>
  <c r="AK58" i="50"/>
  <c r="AJ68" i="50"/>
  <c r="AL52" i="47"/>
  <c r="AK94" i="50"/>
  <c r="AB37" i="51"/>
  <c r="AI17" i="50"/>
  <c r="AL20" i="47"/>
  <c r="AB47" i="51"/>
  <c r="AL32" i="47"/>
  <c r="AK35" i="47"/>
  <c r="AK45" i="47"/>
  <c r="AE40" i="51"/>
  <c r="AK30" i="47"/>
  <c r="AL15" i="47"/>
  <c r="AB67" i="51"/>
  <c r="AL62" i="47"/>
  <c r="AE42" i="51"/>
  <c r="AL74" i="50"/>
  <c r="AL30" i="50"/>
  <c r="AK97" i="50"/>
  <c r="AI22" i="50"/>
  <c r="AB65" i="51"/>
  <c r="AJ27" i="50"/>
  <c r="AH102" i="50"/>
  <c r="AJ83" i="50"/>
  <c r="AH19" i="50"/>
  <c r="AH81" i="50"/>
  <c r="AJ58" i="50"/>
  <c r="AD30" i="51"/>
  <c r="AB33" i="51"/>
  <c r="AF66" i="51"/>
  <c r="AB89" i="51"/>
  <c r="AK75" i="47"/>
  <c r="AE18" i="51"/>
  <c r="AF39" i="51"/>
  <c r="AK65" i="50"/>
  <c r="AE84" i="51"/>
  <c r="AE35" i="51"/>
  <c r="AL43" i="50"/>
  <c r="AK76" i="50"/>
  <c r="AB19" i="51"/>
  <c r="AE14" i="51"/>
  <c r="AH59" i="50"/>
  <c r="AK64" i="47"/>
  <c r="AK82" i="47"/>
  <c r="AC59" i="51"/>
  <c r="AJ66" i="50"/>
  <c r="AJ80" i="50"/>
  <c r="AK49" i="50"/>
  <c r="AL88" i="50"/>
  <c r="AL92" i="50"/>
  <c r="AB66" i="51"/>
  <c r="AB55" i="51"/>
  <c r="AH15" i="50"/>
  <c r="AI72" i="50"/>
  <c r="AD34" i="51"/>
  <c r="AH91" i="50"/>
  <c r="AC26" i="51"/>
  <c r="AD47" i="51"/>
  <c r="AI33" i="50"/>
  <c r="AF36" i="51"/>
  <c r="AH86" i="50"/>
  <c r="AE98" i="51"/>
  <c r="AK34" i="50"/>
  <c r="AB72" i="51"/>
  <c r="AJ84" i="50"/>
  <c r="AL49" i="50"/>
  <c r="AJ93" i="50"/>
  <c r="AE60" i="51"/>
  <c r="AC13" i="51"/>
  <c r="AL63" i="47"/>
  <c r="AF7" i="51"/>
  <c r="AE34" i="51"/>
  <c r="AF69" i="51"/>
  <c r="AL23" i="50"/>
  <c r="AF86" i="51"/>
  <c r="AH97" i="50"/>
  <c r="AC31" i="51"/>
  <c r="AF78" i="51"/>
  <c r="AI9" i="50"/>
  <c r="AL52" i="50"/>
  <c r="AL5" i="47"/>
  <c r="AC64" i="51"/>
  <c r="AK80" i="47"/>
  <c r="AD36" i="51"/>
  <c r="AH29" i="50"/>
  <c r="AD86" i="51"/>
  <c r="AF65" i="51"/>
  <c r="AK10" i="47"/>
  <c r="HW31" i="110" l="1"/>
  <c r="DA12" i="110"/>
  <c r="EI12" i="110" s="1"/>
  <c r="GB10" i="110"/>
  <c r="HN10" i="110"/>
  <c r="FV11" i="110"/>
  <c r="GG11" i="110" s="1"/>
  <c r="FB11" i="110"/>
  <c r="GC11" i="110" s="1"/>
  <c r="FQ11" i="110"/>
  <c r="GF11" i="110" s="1"/>
  <c r="EW11" i="110"/>
  <c r="FL11" i="110"/>
  <c r="GE11" i="110" s="1"/>
  <c r="FG11" i="110"/>
  <c r="GD11" i="110" s="1"/>
  <c r="CQ12" i="110"/>
  <c r="DY12" i="110" s="1"/>
  <c r="AA13" i="110"/>
  <c r="AK13" i="110"/>
  <c r="AF31" i="110"/>
  <c r="AP31" i="110"/>
  <c r="EN30" i="110"/>
  <c r="V31" i="110"/>
  <c r="BD31" i="110"/>
  <c r="CL30" i="110"/>
  <c r="DT30" i="110" s="1"/>
  <c r="BS13" i="110"/>
  <c r="AY31" i="110"/>
  <c r="CG30" i="110"/>
  <c r="DO30" i="110" s="1"/>
  <c r="BN31" i="110"/>
  <c r="CV30" i="110"/>
  <c r="ED30" i="110" s="1"/>
  <c r="BX31" i="110"/>
  <c r="DF31" i="110" s="1"/>
  <c r="BI13" i="110"/>
  <c r="Q33" i="110"/>
  <c r="AM10" i="47"/>
  <c r="AM80" i="47"/>
  <c r="AM82" i="47"/>
  <c r="AM64" i="47"/>
  <c r="AM75" i="47"/>
  <c r="AM30" i="47"/>
  <c r="AM45" i="47"/>
  <c r="AM35" i="47"/>
  <c r="AM67" i="47"/>
  <c r="AM62" i="47"/>
  <c r="AM73" i="47"/>
  <c r="AM103" i="47"/>
  <c r="AM56" i="47"/>
  <c r="AM6" i="47"/>
  <c r="AM34" i="47"/>
  <c r="AM36" i="47"/>
  <c r="AM94" i="47"/>
  <c r="AM24" i="47"/>
  <c r="AM52" i="47"/>
  <c r="AM37" i="47"/>
  <c r="AM74" i="47"/>
  <c r="AM101" i="47"/>
  <c r="AM96" i="47"/>
  <c r="AM63" i="47"/>
  <c r="AM93" i="47"/>
  <c r="AM95" i="47"/>
  <c r="AM102" i="47"/>
  <c r="AM66" i="47"/>
  <c r="AM27" i="47"/>
  <c r="AM78" i="47"/>
  <c r="AM86" i="47"/>
  <c r="AM20" i="47"/>
  <c r="AM7" i="47"/>
  <c r="AM42" i="47"/>
  <c r="AM100" i="47"/>
  <c r="AM19" i="47"/>
  <c r="AM87" i="47"/>
  <c r="AM76" i="47"/>
  <c r="AM81" i="47"/>
  <c r="AM69" i="47"/>
  <c r="AM13" i="47"/>
  <c r="AM99" i="47"/>
  <c r="AM28" i="47"/>
  <c r="AM21" i="47"/>
  <c r="AM83" i="47"/>
  <c r="AM47" i="47"/>
  <c r="AM65" i="47"/>
  <c r="AM31" i="47"/>
  <c r="AM29" i="47"/>
  <c r="AM17" i="47"/>
  <c r="AM90" i="47"/>
  <c r="AM4" i="47"/>
  <c r="AM8" i="47"/>
  <c r="AM49" i="47"/>
  <c r="AM59" i="47"/>
  <c r="AM25" i="47"/>
  <c r="AM5" i="47"/>
  <c r="AM89" i="47"/>
  <c r="AM91" i="47"/>
  <c r="AM40" i="47"/>
  <c r="AM98" i="47"/>
  <c r="AM18" i="47"/>
  <c r="AM70" i="47"/>
  <c r="AM48" i="47"/>
  <c r="AM44" i="47"/>
  <c r="AM60" i="47"/>
  <c r="AM14" i="47"/>
  <c r="AM51" i="47"/>
  <c r="AM22" i="47"/>
  <c r="AM55" i="47"/>
  <c r="AM61" i="47"/>
  <c r="AM72" i="47"/>
  <c r="AM54" i="47"/>
  <c r="AM88" i="47"/>
  <c r="AM43" i="47"/>
  <c r="AM53" i="47"/>
  <c r="AM77" i="47"/>
  <c r="AM71" i="47"/>
  <c r="AM39" i="47"/>
  <c r="AM92" i="47"/>
  <c r="AM41" i="47"/>
  <c r="AM9" i="47"/>
  <c r="AM11" i="47"/>
  <c r="AM50" i="47"/>
  <c r="AM12" i="47"/>
  <c r="AM57" i="47"/>
  <c r="AM58" i="47"/>
  <c r="AM79" i="47"/>
  <c r="AM16" i="47"/>
  <c r="AM46" i="47"/>
  <c r="AM32" i="47"/>
  <c r="AM38" i="47"/>
  <c r="AM85" i="47"/>
  <c r="AM97" i="47"/>
  <c r="AM84" i="47"/>
  <c r="AM26" i="47"/>
  <c r="AM15" i="47"/>
  <c r="AM23" i="47"/>
  <c r="AM68" i="47"/>
  <c r="AM33" i="47"/>
  <c r="K118" i="91"/>
  <c r="K113" i="91"/>
  <c r="K120" i="91"/>
  <c r="K121" i="91"/>
  <c r="K119" i="91"/>
  <c r="K116" i="91"/>
  <c r="K117" i="91"/>
  <c r="K114" i="91"/>
  <c r="K115" i="91"/>
  <c r="K106" i="91"/>
  <c r="K110" i="91"/>
  <c r="K108" i="91"/>
  <c r="K107" i="91"/>
  <c r="K112" i="91"/>
  <c r="K111" i="91"/>
  <c r="K109" i="91"/>
  <c r="K104" i="91"/>
  <c r="K103" i="91"/>
  <c r="K105" i="91"/>
  <c r="K101" i="91"/>
  <c r="K100" i="91"/>
  <c r="K102" i="91"/>
  <c r="K99" i="91"/>
  <c r="K168" i="91"/>
  <c r="K163" i="91"/>
  <c r="K161" i="91"/>
  <c r="K166" i="91"/>
  <c r="K167" i="91"/>
  <c r="K160" i="91"/>
  <c r="K169" i="91"/>
  <c r="K165" i="91"/>
  <c r="K159" i="91"/>
  <c r="K162" i="91"/>
  <c r="K164" i="91"/>
  <c r="K140" i="91"/>
  <c r="K141" i="91"/>
  <c r="K145" i="91"/>
  <c r="K147" i="91"/>
  <c r="K142" i="91"/>
  <c r="K144" i="91"/>
  <c r="K143" i="91"/>
  <c r="K146" i="91"/>
  <c r="K139" i="91"/>
  <c r="K148" i="91"/>
  <c r="K149" i="91"/>
  <c r="K155" i="91"/>
  <c r="K156" i="91"/>
  <c r="K153" i="91"/>
  <c r="K150" i="91"/>
  <c r="K154" i="91"/>
  <c r="K151" i="91"/>
  <c r="K158" i="91"/>
  <c r="K152" i="91"/>
  <c r="K157" i="91"/>
  <c r="K124" i="91"/>
  <c r="K122" i="91"/>
  <c r="K125" i="91"/>
  <c r="K126" i="91"/>
  <c r="K128" i="91"/>
  <c r="K123" i="91"/>
  <c r="K127" i="91"/>
  <c r="K129" i="91"/>
  <c r="K180" i="91"/>
  <c r="K182" i="91"/>
  <c r="K179" i="91"/>
  <c r="K177" i="91"/>
  <c r="K175" i="91"/>
  <c r="K178" i="91"/>
  <c r="K170" i="91"/>
  <c r="K176" i="91"/>
  <c r="K172" i="91"/>
  <c r="K173" i="91"/>
  <c r="K171" i="91"/>
  <c r="K174" i="91"/>
  <c r="K181" i="91"/>
  <c r="K134" i="91"/>
  <c r="K137" i="91"/>
  <c r="K132" i="91"/>
  <c r="K136" i="91"/>
  <c r="K131" i="91"/>
  <c r="K133" i="91"/>
  <c r="K138" i="91"/>
  <c r="K130" i="91"/>
  <c r="K135" i="91"/>
  <c r="K193" i="91"/>
  <c r="K195" i="91"/>
  <c r="K194" i="91"/>
  <c r="K186" i="91"/>
  <c r="K187" i="91"/>
  <c r="K190" i="91"/>
  <c r="K189" i="91"/>
  <c r="K184" i="91"/>
  <c r="K192" i="91"/>
  <c r="K191" i="91"/>
  <c r="K188" i="91"/>
  <c r="K185" i="91"/>
  <c r="K183" i="91"/>
  <c r="K5" i="91"/>
  <c r="K4" i="91"/>
  <c r="K10" i="91"/>
  <c r="K9" i="91"/>
  <c r="K6" i="91"/>
  <c r="K7" i="91"/>
  <c r="K8" i="91"/>
  <c r="K18" i="91"/>
  <c r="K31" i="91"/>
  <c r="K32" i="91"/>
  <c r="K34" i="91"/>
  <c r="K33" i="91"/>
  <c r="K29" i="91"/>
  <c r="K30" i="91"/>
  <c r="K14" i="91"/>
  <c r="K16" i="91"/>
  <c r="K11" i="91"/>
  <c r="K25" i="91"/>
  <c r="K21" i="91"/>
  <c r="K19" i="91"/>
  <c r="K12" i="91"/>
  <c r="K15" i="91"/>
  <c r="K20" i="91"/>
  <c r="K24" i="91"/>
  <c r="K13" i="91"/>
  <c r="K22" i="91"/>
  <c r="K23" i="91"/>
  <c r="K17" i="91"/>
  <c r="K27" i="91"/>
  <c r="K28" i="91"/>
  <c r="K39" i="91"/>
  <c r="K40" i="91"/>
  <c r="K41" i="91"/>
  <c r="K84" i="91"/>
  <c r="K86" i="91"/>
  <c r="K83" i="91"/>
  <c r="K82" i="91"/>
  <c r="K85" i="91"/>
  <c r="K81" i="91"/>
  <c r="K58" i="91"/>
  <c r="K59" i="91"/>
  <c r="K61" i="91"/>
  <c r="K60" i="91"/>
  <c r="K36" i="91"/>
  <c r="K35" i="91"/>
  <c r="K97" i="91"/>
  <c r="K95" i="91"/>
  <c r="K94" i="91"/>
  <c r="K98" i="91"/>
  <c r="K93" i="91"/>
  <c r="K96" i="91"/>
  <c r="K67" i="91"/>
  <c r="K70" i="91"/>
  <c r="K68" i="91"/>
  <c r="K69" i="91"/>
  <c r="K49" i="91"/>
  <c r="K48" i="91"/>
  <c r="K50" i="91"/>
  <c r="K56" i="91"/>
  <c r="K57" i="91"/>
  <c r="K54" i="91"/>
  <c r="K55" i="91"/>
  <c r="K47" i="91"/>
  <c r="K46" i="91"/>
  <c r="K45" i="91"/>
  <c r="K79" i="91"/>
  <c r="K77" i="91"/>
  <c r="K80" i="91"/>
  <c r="K76" i="91"/>
  <c r="K78" i="91"/>
  <c r="K90" i="91"/>
  <c r="K89" i="91"/>
  <c r="K92" i="91"/>
  <c r="K88" i="91"/>
  <c r="K91" i="91"/>
  <c r="K87" i="91"/>
  <c r="K64" i="91"/>
  <c r="K65" i="91"/>
  <c r="K63" i="91"/>
  <c r="K62" i="91"/>
  <c r="K71" i="91"/>
  <c r="K75" i="91"/>
  <c r="K72" i="91"/>
  <c r="K73" i="91"/>
  <c r="K74" i="91"/>
  <c r="K38" i="91"/>
  <c r="K37" i="91"/>
  <c r="K53" i="91"/>
  <c r="K51" i="91"/>
  <c r="K52" i="91"/>
  <c r="K42" i="91"/>
  <c r="K44" i="91"/>
  <c r="K43" i="91"/>
  <c r="K331" i="91"/>
  <c r="K325" i="91"/>
  <c r="K322" i="91"/>
  <c r="K336" i="91"/>
  <c r="K316" i="91"/>
  <c r="K321" i="91"/>
  <c r="K333" i="91"/>
  <c r="K319" i="91"/>
  <c r="K324" i="91"/>
  <c r="K330" i="91"/>
  <c r="K329" i="91"/>
  <c r="K323" i="91"/>
  <c r="K326" i="91"/>
  <c r="K315" i="91"/>
  <c r="K320" i="91"/>
  <c r="K317" i="91"/>
  <c r="K337" i="91"/>
  <c r="K327" i="91"/>
  <c r="K318" i="91"/>
  <c r="K335" i="91"/>
  <c r="K334" i="91"/>
  <c r="K332" i="91"/>
  <c r="K328" i="91"/>
  <c r="K262" i="91"/>
  <c r="K269" i="91"/>
  <c r="K271" i="91"/>
  <c r="K270" i="91"/>
  <c r="K259" i="91"/>
  <c r="K266" i="91"/>
  <c r="K265" i="91"/>
  <c r="K274" i="91"/>
  <c r="K264" i="91"/>
  <c r="K257" i="91"/>
  <c r="K268" i="91"/>
  <c r="K267" i="91"/>
  <c r="K261" i="91"/>
  <c r="K272" i="91"/>
  <c r="K258" i="91"/>
  <c r="K273" i="91"/>
  <c r="K260" i="91"/>
  <c r="K263" i="91"/>
  <c r="K297" i="91"/>
  <c r="K300" i="91"/>
  <c r="K314" i="91"/>
  <c r="K307" i="91"/>
  <c r="K306" i="91"/>
  <c r="K310" i="91"/>
  <c r="K311" i="91"/>
  <c r="K312" i="91"/>
  <c r="K301" i="91"/>
  <c r="K304" i="91"/>
  <c r="K303" i="91"/>
  <c r="K296" i="91"/>
  <c r="K299" i="91"/>
  <c r="K302" i="91"/>
  <c r="K313" i="91"/>
  <c r="K309" i="91"/>
  <c r="K298" i="91"/>
  <c r="K308" i="91"/>
  <c r="K295" i="91"/>
  <c r="K305" i="91"/>
  <c r="K200" i="91"/>
  <c r="K196" i="91"/>
  <c r="K204" i="91"/>
  <c r="K197" i="91"/>
  <c r="K205" i="91"/>
  <c r="K208" i="91"/>
  <c r="K199" i="91"/>
  <c r="K198" i="91"/>
  <c r="K206" i="91"/>
  <c r="K209" i="91"/>
  <c r="K201" i="91"/>
  <c r="K202" i="91"/>
  <c r="K203" i="91"/>
  <c r="K207" i="91"/>
  <c r="K250" i="91"/>
  <c r="K244" i="91"/>
  <c r="K254" i="91"/>
  <c r="K248" i="91"/>
  <c r="K241" i="91"/>
  <c r="K240" i="91"/>
  <c r="K242" i="91"/>
  <c r="K245" i="91"/>
  <c r="K251" i="91"/>
  <c r="K253" i="91"/>
  <c r="K243" i="91"/>
  <c r="K247" i="91"/>
  <c r="K255" i="91"/>
  <c r="K256" i="91"/>
  <c r="K252" i="91"/>
  <c r="K246" i="91"/>
  <c r="K249" i="91"/>
  <c r="K216" i="91"/>
  <c r="K213" i="91"/>
  <c r="K212" i="91"/>
  <c r="K224" i="91"/>
  <c r="K217" i="91"/>
  <c r="K219" i="91"/>
  <c r="K214" i="91"/>
  <c r="K211" i="91"/>
  <c r="K210" i="91"/>
  <c r="K215" i="91"/>
  <c r="K223" i="91"/>
  <c r="K221" i="91"/>
  <c r="K218" i="91"/>
  <c r="K222" i="91"/>
  <c r="K220" i="91"/>
  <c r="K290" i="91"/>
  <c r="K282" i="91"/>
  <c r="K288" i="91"/>
  <c r="K283" i="91"/>
  <c r="K277" i="91"/>
  <c r="K278" i="91"/>
  <c r="K285" i="91"/>
  <c r="K292" i="91"/>
  <c r="K287" i="91"/>
  <c r="K286" i="91"/>
  <c r="K291" i="91"/>
  <c r="K276" i="91"/>
  <c r="K294" i="91"/>
  <c r="K279" i="91"/>
  <c r="K293" i="91"/>
  <c r="K280" i="91"/>
  <c r="K275" i="91"/>
  <c r="K289" i="91"/>
  <c r="K281" i="91"/>
  <c r="K284" i="91"/>
  <c r="K235" i="91"/>
  <c r="K228" i="91"/>
  <c r="K226" i="91"/>
  <c r="K232" i="91"/>
  <c r="K231" i="91"/>
  <c r="K225" i="91"/>
  <c r="K229" i="91"/>
  <c r="K238" i="91"/>
  <c r="K239" i="91"/>
  <c r="K227" i="91"/>
  <c r="K230" i="91"/>
  <c r="K234" i="91"/>
  <c r="K237" i="91"/>
  <c r="K233" i="91"/>
  <c r="K236" i="91"/>
  <c r="K356" i="91"/>
  <c r="K347" i="91"/>
  <c r="K345" i="91"/>
  <c r="K360" i="91"/>
  <c r="K359" i="91"/>
  <c r="K355" i="91"/>
  <c r="K357" i="91"/>
  <c r="K341" i="91"/>
  <c r="K350" i="91"/>
  <c r="K340" i="91"/>
  <c r="K339" i="91"/>
  <c r="K348" i="91"/>
  <c r="K361" i="91"/>
  <c r="K346" i="91"/>
  <c r="K349" i="91"/>
  <c r="K351" i="91"/>
  <c r="K343" i="91"/>
  <c r="K342" i="91"/>
  <c r="K358" i="91"/>
  <c r="K354" i="91"/>
  <c r="K338" i="91"/>
  <c r="K353" i="91"/>
  <c r="K344" i="91"/>
  <c r="K352" i="91"/>
  <c r="D73" i="91"/>
  <c r="D72" i="91"/>
  <c r="D71" i="91"/>
  <c r="D78" i="91"/>
  <c r="D76" i="91"/>
  <c r="D77" i="91"/>
  <c r="D74" i="91"/>
  <c r="D79" i="91"/>
  <c r="D75" i="91"/>
  <c r="D80" i="91"/>
  <c r="D19" i="91"/>
  <c r="D10" i="91"/>
  <c r="D5" i="91"/>
  <c r="D20" i="91"/>
  <c r="D7" i="91"/>
  <c r="D31" i="91"/>
  <c r="D17" i="91"/>
  <c r="D14" i="91"/>
  <c r="D16" i="91"/>
  <c r="D15" i="91"/>
  <c r="D25" i="91"/>
  <c r="D22" i="91"/>
  <c r="D6" i="91"/>
  <c r="D33" i="91"/>
  <c r="D34" i="91"/>
  <c r="D18" i="91"/>
  <c r="D11" i="91"/>
  <c r="D12" i="91"/>
  <c r="D32" i="91"/>
  <c r="D13" i="91"/>
  <c r="D24" i="91"/>
  <c r="D26" i="91"/>
  <c r="D27" i="91"/>
  <c r="D8" i="91"/>
  <c r="D23" i="91"/>
  <c r="D30" i="91"/>
  <c r="D29" i="91"/>
  <c r="D4" i="91"/>
  <c r="D21" i="91"/>
  <c r="D9" i="91"/>
  <c r="D28" i="91"/>
  <c r="J29" i="91"/>
  <c r="J22" i="91"/>
  <c r="D44" i="91"/>
  <c r="D53" i="91"/>
  <c r="D54" i="91"/>
  <c r="D52" i="91"/>
  <c r="D40" i="91"/>
  <c r="D42" i="91"/>
  <c r="D36" i="91"/>
  <c r="D50" i="91"/>
  <c r="D47" i="91"/>
  <c r="D38" i="91"/>
  <c r="D45" i="91"/>
  <c r="D37" i="91"/>
  <c r="D41" i="91"/>
  <c r="D46" i="91"/>
  <c r="D49" i="91"/>
  <c r="D39" i="91"/>
  <c r="D48" i="91"/>
  <c r="D35" i="91"/>
  <c r="D43" i="91"/>
  <c r="D51" i="91"/>
  <c r="J344" i="91"/>
  <c r="J354" i="91"/>
  <c r="J358" i="91"/>
  <c r="J352" i="91"/>
  <c r="J340" i="91"/>
  <c r="J360" i="91"/>
  <c r="J341" i="91"/>
  <c r="J343" i="91"/>
  <c r="J353" i="91"/>
  <c r="J351" i="91"/>
  <c r="J363" i="91"/>
  <c r="J356" i="91"/>
  <c r="J361" i="91"/>
  <c r="J342" i="91"/>
  <c r="J359" i="91"/>
  <c r="J357" i="91"/>
  <c r="J364" i="91"/>
  <c r="J355" i="91"/>
  <c r="J362" i="91"/>
  <c r="J346" i="91"/>
  <c r="J348" i="91"/>
  <c r="J345" i="91"/>
  <c r="J347" i="91"/>
  <c r="J349" i="91"/>
  <c r="J350" i="91"/>
  <c r="D57" i="91"/>
  <c r="D68" i="91"/>
  <c r="D63" i="91"/>
  <c r="D55" i="91"/>
  <c r="D70" i="91"/>
  <c r="D65" i="91"/>
  <c r="D60" i="91"/>
  <c r="D62" i="91"/>
  <c r="D59" i="91"/>
  <c r="D67" i="91"/>
  <c r="D69" i="91"/>
  <c r="D64" i="91"/>
  <c r="D66" i="91"/>
  <c r="D56" i="91"/>
  <c r="D61" i="91"/>
  <c r="D58" i="91"/>
  <c r="J58" i="91"/>
  <c r="D88" i="91"/>
  <c r="D85" i="91"/>
  <c r="D87" i="91"/>
  <c r="D90" i="91"/>
  <c r="D81" i="91"/>
  <c r="D84" i="91"/>
  <c r="D82" i="91"/>
  <c r="D86" i="91"/>
  <c r="D83" i="91"/>
  <c r="D89" i="91"/>
  <c r="C88" i="91"/>
  <c r="HW32" i="110" l="1"/>
  <c r="DA13" i="110"/>
  <c r="EI13" i="110" s="1"/>
  <c r="HN11" i="110"/>
  <c r="GB11" i="110"/>
  <c r="FV12" i="110"/>
  <c r="GG12" i="110" s="1"/>
  <c r="FB12" i="110"/>
  <c r="GC12" i="110" s="1"/>
  <c r="FQ12" i="110"/>
  <c r="GF12" i="110" s="1"/>
  <c r="FG12" i="110"/>
  <c r="GD12" i="110" s="1"/>
  <c r="FL12" i="110"/>
  <c r="GE12" i="110" s="1"/>
  <c r="EW12" i="110"/>
  <c r="AK14" i="110"/>
  <c r="AF32" i="110"/>
  <c r="AA14" i="110"/>
  <c r="CQ13" i="110"/>
  <c r="DY13" i="110" s="1"/>
  <c r="V32" i="110"/>
  <c r="AP32" i="110"/>
  <c r="EN31" i="110"/>
  <c r="AY32" i="110"/>
  <c r="CG31" i="110"/>
  <c r="DO31" i="110" s="1"/>
  <c r="BS14" i="110"/>
  <c r="BD32" i="110"/>
  <c r="CL31" i="110"/>
  <c r="DT31" i="110" s="1"/>
  <c r="BN32" i="110"/>
  <c r="CV31" i="110"/>
  <c r="ED31" i="110" s="1"/>
  <c r="BX32" i="110"/>
  <c r="DF32" i="110" s="1"/>
  <c r="BI14" i="110"/>
  <c r="Q34" i="110"/>
  <c r="L139" i="91"/>
  <c r="L134" i="91"/>
  <c r="L131" i="91"/>
  <c r="L133" i="91"/>
  <c r="L135" i="91"/>
  <c r="L136" i="91"/>
  <c r="L138" i="91"/>
  <c r="L137" i="91"/>
  <c r="L132" i="91"/>
  <c r="L171" i="91"/>
  <c r="L161" i="91"/>
  <c r="L167" i="91"/>
  <c r="L166" i="91"/>
  <c r="L162" i="91"/>
  <c r="L164" i="91"/>
  <c r="L170" i="91"/>
  <c r="L163" i="91"/>
  <c r="L168" i="91"/>
  <c r="L169" i="91"/>
  <c r="L165" i="91"/>
  <c r="L180" i="91"/>
  <c r="L178" i="91"/>
  <c r="L177" i="91"/>
  <c r="L176" i="91"/>
  <c r="L181" i="91"/>
  <c r="L173" i="91"/>
  <c r="L182" i="91"/>
  <c r="L179" i="91"/>
  <c r="L174" i="91"/>
  <c r="L175" i="91"/>
  <c r="L183" i="91"/>
  <c r="L172" i="91"/>
  <c r="L111" i="91"/>
  <c r="L107" i="91"/>
  <c r="L108" i="91"/>
  <c r="L109" i="91"/>
  <c r="L113" i="91"/>
  <c r="L110" i="91"/>
  <c r="L112" i="91"/>
  <c r="L141" i="91"/>
  <c r="L145" i="91"/>
  <c r="L149" i="91"/>
  <c r="L148" i="91"/>
  <c r="L142" i="91"/>
  <c r="L146" i="91"/>
  <c r="L147" i="91"/>
  <c r="L144" i="91"/>
  <c r="L140" i="91"/>
  <c r="L143" i="91"/>
  <c r="L94" i="91"/>
  <c r="L98" i="91"/>
  <c r="L96" i="91"/>
  <c r="L97" i="91"/>
  <c r="L95" i="91"/>
  <c r="L99" i="91"/>
  <c r="L128" i="91"/>
  <c r="L124" i="91"/>
  <c r="L122" i="91"/>
  <c r="L127" i="91"/>
  <c r="L130" i="91"/>
  <c r="L125" i="91"/>
  <c r="L123" i="91"/>
  <c r="L126" i="91"/>
  <c r="L129" i="91"/>
  <c r="L118" i="91"/>
  <c r="L119" i="91"/>
  <c r="L117" i="91"/>
  <c r="L120" i="91"/>
  <c r="L121" i="91"/>
  <c r="L114" i="91"/>
  <c r="L115" i="91"/>
  <c r="L116" i="91"/>
  <c r="L150" i="91"/>
  <c r="L151" i="91"/>
  <c r="L159" i="91"/>
  <c r="L158" i="91"/>
  <c r="L155" i="91"/>
  <c r="L156" i="91"/>
  <c r="L152" i="91"/>
  <c r="L160" i="91"/>
  <c r="L154" i="91"/>
  <c r="L153" i="91"/>
  <c r="L157" i="91"/>
  <c r="L106" i="91"/>
  <c r="L102" i="91"/>
  <c r="L104" i="91"/>
  <c r="L101" i="91"/>
  <c r="L103" i="91"/>
  <c r="L100" i="91"/>
  <c r="L105" i="91"/>
  <c r="L269" i="91"/>
  <c r="L266" i="91"/>
  <c r="L265" i="91"/>
  <c r="L260" i="91"/>
  <c r="L261" i="91"/>
  <c r="L264" i="91"/>
  <c r="L271" i="91"/>
  <c r="L275" i="91"/>
  <c r="L273" i="91"/>
  <c r="L258" i="91"/>
  <c r="L263" i="91"/>
  <c r="L274" i="91"/>
  <c r="L268" i="91"/>
  <c r="L272" i="91"/>
  <c r="L270" i="91"/>
  <c r="L257" i="91"/>
  <c r="L267" i="91"/>
  <c r="L259" i="91"/>
  <c r="L262" i="91"/>
  <c r="L351" i="91"/>
  <c r="L356" i="91"/>
  <c r="L353" i="91"/>
  <c r="L349" i="91"/>
  <c r="L341" i="91"/>
  <c r="L345" i="91"/>
  <c r="L354" i="91"/>
  <c r="L342" i="91"/>
  <c r="L337" i="91"/>
  <c r="L339" i="91"/>
  <c r="L343" i="91"/>
  <c r="L344" i="91"/>
  <c r="L350" i="91"/>
  <c r="L338" i="91"/>
  <c r="L340" i="91"/>
  <c r="L357" i="91"/>
  <c r="L355" i="91"/>
  <c r="L348" i="91"/>
  <c r="L352" i="91"/>
  <c r="L346" i="91"/>
  <c r="L336" i="91"/>
  <c r="L347" i="91"/>
  <c r="L329" i="91"/>
  <c r="L327" i="91"/>
  <c r="L320" i="91"/>
  <c r="L323" i="91"/>
  <c r="L332" i="91"/>
  <c r="L321" i="91"/>
  <c r="L330" i="91"/>
  <c r="L324" i="91"/>
  <c r="L322" i="91"/>
  <c r="L333" i="91"/>
  <c r="L318" i="91"/>
  <c r="L326" i="91"/>
  <c r="L319" i="91"/>
  <c r="L316" i="91"/>
  <c r="L334" i="91"/>
  <c r="L325" i="91"/>
  <c r="L317" i="91"/>
  <c r="L331" i="91"/>
  <c r="L328" i="91"/>
  <c r="L335" i="91"/>
  <c r="L239" i="91"/>
  <c r="L236" i="91"/>
  <c r="L234" i="91"/>
  <c r="L231" i="91"/>
  <c r="L226" i="91"/>
  <c r="L225" i="91"/>
  <c r="L235" i="91"/>
  <c r="L237" i="91"/>
  <c r="L230" i="91"/>
  <c r="L233" i="91"/>
  <c r="L227" i="91"/>
  <c r="L240" i="91"/>
  <c r="L229" i="91"/>
  <c r="L232" i="91"/>
  <c r="L238" i="91"/>
  <c r="L228" i="91"/>
  <c r="L308" i="91"/>
  <c r="L306" i="91"/>
  <c r="L312" i="91"/>
  <c r="L311" i="91"/>
  <c r="L314" i="91"/>
  <c r="L310" i="91"/>
  <c r="L307" i="91"/>
  <c r="L303" i="91"/>
  <c r="L296" i="91"/>
  <c r="L298" i="91"/>
  <c r="L302" i="91"/>
  <c r="L301" i="91"/>
  <c r="L305" i="91"/>
  <c r="L313" i="91"/>
  <c r="L315" i="91"/>
  <c r="L304" i="91"/>
  <c r="L297" i="91"/>
  <c r="L300" i="91"/>
  <c r="L309" i="91"/>
  <c r="L299" i="91"/>
  <c r="L215" i="91"/>
  <c r="L219" i="91"/>
  <c r="L224" i="91"/>
  <c r="L214" i="91"/>
  <c r="L218" i="91"/>
  <c r="L220" i="91"/>
  <c r="L223" i="91"/>
  <c r="L211" i="91"/>
  <c r="L212" i="91"/>
  <c r="L210" i="91"/>
  <c r="L221" i="91"/>
  <c r="L216" i="91"/>
  <c r="L213" i="91"/>
  <c r="L217" i="91"/>
  <c r="L222" i="91"/>
  <c r="L245" i="91"/>
  <c r="L242" i="91"/>
  <c r="L251" i="91"/>
  <c r="L244" i="91"/>
  <c r="L243" i="91"/>
  <c r="L248" i="91"/>
  <c r="L250" i="91"/>
  <c r="L252" i="91"/>
  <c r="L256" i="91"/>
  <c r="L249" i="91"/>
  <c r="L253" i="91"/>
  <c r="L254" i="91"/>
  <c r="L241" i="91"/>
  <c r="L246" i="91"/>
  <c r="L247" i="91"/>
  <c r="L255" i="91"/>
  <c r="L286" i="91"/>
  <c r="L276" i="91"/>
  <c r="L283" i="91"/>
  <c r="L278" i="91"/>
  <c r="L279" i="91"/>
  <c r="L287" i="91"/>
  <c r="L295" i="91"/>
  <c r="L284" i="91"/>
  <c r="L289" i="91"/>
  <c r="L281" i="91"/>
  <c r="L290" i="91"/>
  <c r="L280" i="91"/>
  <c r="L292" i="91"/>
  <c r="L277" i="91"/>
  <c r="L293" i="91"/>
  <c r="L282" i="91"/>
  <c r="L291" i="91"/>
  <c r="L294" i="91"/>
  <c r="L288" i="91"/>
  <c r="L285" i="91"/>
  <c r="L201" i="91"/>
  <c r="L207" i="91"/>
  <c r="L205" i="91"/>
  <c r="L197" i="91"/>
  <c r="L202" i="91"/>
  <c r="L206" i="91"/>
  <c r="L198" i="91"/>
  <c r="L199" i="91"/>
  <c r="L208" i="91"/>
  <c r="L200" i="91"/>
  <c r="L203" i="91"/>
  <c r="L196" i="91"/>
  <c r="L209" i="91"/>
  <c r="L204" i="91"/>
  <c r="L186" i="91"/>
  <c r="L190" i="91"/>
  <c r="L187" i="91"/>
  <c r="L191" i="91"/>
  <c r="L184" i="91"/>
  <c r="L194" i="91"/>
  <c r="L192" i="91"/>
  <c r="L193" i="91"/>
  <c r="L189" i="91"/>
  <c r="L185" i="91"/>
  <c r="L188" i="91"/>
  <c r="L195" i="91"/>
  <c r="L10" i="91"/>
  <c r="L7" i="91"/>
  <c r="L8" i="91"/>
  <c r="L4" i="91"/>
  <c r="L9" i="91"/>
  <c r="L5" i="91"/>
  <c r="L6" i="91"/>
  <c r="L34" i="91"/>
  <c r="L32" i="91"/>
  <c r="L31" i="91"/>
  <c r="L22" i="91"/>
  <c r="L27" i="91"/>
  <c r="L14" i="91"/>
  <c r="L19" i="91"/>
  <c r="L12" i="91"/>
  <c r="L26" i="91"/>
  <c r="L20" i="91"/>
  <c r="L23" i="91"/>
  <c r="L29" i="91"/>
  <c r="L30" i="91"/>
  <c r="L25" i="91"/>
  <c r="L24" i="91"/>
  <c r="L13" i="91"/>
  <c r="L15" i="91"/>
  <c r="L11" i="91"/>
  <c r="L16" i="91"/>
  <c r="L18" i="91"/>
  <c r="L55" i="91"/>
  <c r="L56" i="91"/>
  <c r="L57" i="91"/>
  <c r="L58" i="91"/>
  <c r="L73" i="91"/>
  <c r="L75" i="91"/>
  <c r="L74" i="91"/>
  <c r="L72" i="91"/>
  <c r="L76" i="91"/>
  <c r="L40" i="91"/>
  <c r="L35" i="91"/>
  <c r="L36" i="91"/>
  <c r="L82" i="91"/>
  <c r="L84" i="91"/>
  <c r="L83" i="91"/>
  <c r="L85" i="91"/>
  <c r="L86" i="91"/>
  <c r="L67" i="91"/>
  <c r="L69" i="91"/>
  <c r="L71" i="91"/>
  <c r="L70" i="91"/>
  <c r="L68" i="91"/>
  <c r="L44" i="91"/>
  <c r="L43" i="91"/>
  <c r="L42" i="91"/>
  <c r="L48" i="91"/>
  <c r="L50" i="91"/>
  <c r="L49" i="91"/>
  <c r="L64" i="91"/>
  <c r="L65" i="91"/>
  <c r="L66" i="91"/>
  <c r="L63" i="91"/>
  <c r="L78" i="91"/>
  <c r="L77" i="91"/>
  <c r="L79" i="91"/>
  <c r="L81" i="91"/>
  <c r="L80" i="91"/>
  <c r="L37" i="91"/>
  <c r="L39" i="91"/>
  <c r="L38" i="91"/>
  <c r="L62" i="91"/>
  <c r="L60" i="91"/>
  <c r="L61" i="91"/>
  <c r="L59" i="91"/>
  <c r="L47" i="91"/>
  <c r="L46" i="91"/>
  <c r="L45" i="91"/>
  <c r="L87" i="91"/>
  <c r="L91" i="91"/>
  <c r="L93" i="91"/>
  <c r="L89" i="91"/>
  <c r="L92" i="91"/>
  <c r="L90" i="91"/>
  <c r="L88" i="91"/>
  <c r="L51" i="91"/>
  <c r="L53" i="91"/>
  <c r="L52" i="91"/>
  <c r="L54" i="91"/>
  <c r="K66" i="91"/>
  <c r="E78" i="91"/>
  <c r="E81" i="91"/>
  <c r="E82" i="91"/>
  <c r="E75" i="91"/>
  <c r="E79" i="91"/>
  <c r="E73" i="91"/>
  <c r="E77" i="91"/>
  <c r="E76" i="91"/>
  <c r="E80" i="91"/>
  <c r="E74" i="91"/>
  <c r="E88" i="91"/>
  <c r="E92" i="91"/>
  <c r="E93" i="91"/>
  <c r="E91" i="91"/>
  <c r="E86" i="91"/>
  <c r="E90" i="91"/>
  <c r="E85" i="91"/>
  <c r="E87" i="91"/>
  <c r="E89" i="91"/>
  <c r="E84" i="91"/>
  <c r="E83" i="91"/>
  <c r="K26" i="91"/>
  <c r="E34" i="91"/>
  <c r="E18" i="91"/>
  <c r="E37" i="91"/>
  <c r="E4" i="91"/>
  <c r="E21" i="91"/>
  <c r="E11" i="91"/>
  <c r="E8" i="91"/>
  <c r="E25" i="91"/>
  <c r="E28" i="91"/>
  <c r="E33" i="91"/>
  <c r="E9" i="91"/>
  <c r="E29" i="91"/>
  <c r="E19" i="91"/>
  <c r="E17" i="91"/>
  <c r="E31" i="91"/>
  <c r="E30" i="91"/>
  <c r="E12" i="91"/>
  <c r="E16" i="91"/>
  <c r="E6" i="91"/>
  <c r="E5" i="91"/>
  <c r="E36" i="91"/>
  <c r="E13" i="91"/>
  <c r="E32" i="91"/>
  <c r="E24" i="91"/>
  <c r="E15" i="91"/>
  <c r="E27" i="91"/>
  <c r="E35" i="91"/>
  <c r="E10" i="91"/>
  <c r="E20" i="91"/>
  <c r="E7" i="91"/>
  <c r="E14" i="91"/>
  <c r="E23" i="91"/>
  <c r="E22" i="91"/>
  <c r="E26" i="91"/>
  <c r="E57" i="91"/>
  <c r="E56" i="91"/>
  <c r="E39" i="91"/>
  <c r="E50" i="91"/>
  <c r="E54" i="91"/>
  <c r="E43" i="91"/>
  <c r="E48" i="91"/>
  <c r="E46" i="91"/>
  <c r="E40" i="91"/>
  <c r="E53" i="91"/>
  <c r="E49" i="91"/>
  <c r="E42" i="91"/>
  <c r="E51" i="91"/>
  <c r="E55" i="91"/>
  <c r="E52" i="91"/>
  <c r="E41" i="91"/>
  <c r="E44" i="91"/>
  <c r="E38" i="91"/>
  <c r="E45" i="91"/>
  <c r="E47" i="91"/>
  <c r="K377" i="91"/>
  <c r="K366" i="91"/>
  <c r="K372" i="91"/>
  <c r="K368" i="91"/>
  <c r="K364" i="91"/>
  <c r="K363" i="91"/>
  <c r="K371" i="91"/>
  <c r="K373" i="91"/>
  <c r="K387" i="91"/>
  <c r="K375" i="91"/>
  <c r="K381" i="91"/>
  <c r="K385" i="91"/>
  <c r="K384" i="91"/>
  <c r="K362" i="91"/>
  <c r="K365" i="91"/>
  <c r="K374" i="91"/>
  <c r="K370" i="91"/>
  <c r="K382" i="91"/>
  <c r="K369" i="91"/>
  <c r="K383" i="91"/>
  <c r="K378" i="91"/>
  <c r="K380" i="91"/>
  <c r="K379" i="91"/>
  <c r="K367" i="91"/>
  <c r="K386" i="91"/>
  <c r="K376" i="91"/>
  <c r="E65" i="91"/>
  <c r="E69" i="91"/>
  <c r="E60" i="91"/>
  <c r="E58" i="91"/>
  <c r="E71" i="91"/>
  <c r="E68" i="91"/>
  <c r="E61" i="91"/>
  <c r="E63" i="91"/>
  <c r="E67" i="91"/>
  <c r="E70" i="91"/>
  <c r="E59" i="91"/>
  <c r="E66" i="91"/>
  <c r="E62" i="91"/>
  <c r="E72" i="91"/>
  <c r="E64" i="91"/>
  <c r="J389" i="91"/>
  <c r="J374" i="91"/>
  <c r="J375" i="91"/>
  <c r="J386" i="91"/>
  <c r="J381" i="91"/>
  <c r="J373" i="91"/>
  <c r="J380" i="91"/>
  <c r="J384" i="91"/>
  <c r="J371" i="91"/>
  <c r="J372" i="91"/>
  <c r="J378" i="91"/>
  <c r="J385" i="91"/>
  <c r="J376" i="91"/>
  <c r="J379" i="91"/>
  <c r="J382" i="91"/>
  <c r="J365" i="91"/>
  <c r="J390" i="91"/>
  <c r="J366" i="91"/>
  <c r="J383" i="91"/>
  <c r="J369" i="91"/>
  <c r="J388" i="91"/>
  <c r="J387" i="91"/>
  <c r="J377" i="91"/>
  <c r="J367" i="91"/>
  <c r="J368" i="91"/>
  <c r="J370" i="91"/>
  <c r="D91" i="91"/>
  <c r="C89" i="91"/>
  <c r="HW33" i="110" l="1"/>
  <c r="DA14" i="110"/>
  <c r="EI14" i="110" s="1"/>
  <c r="HN12" i="110"/>
  <c r="GB12" i="110"/>
  <c r="FV13" i="110"/>
  <c r="GG13" i="110" s="1"/>
  <c r="FQ13" i="110"/>
  <c r="GF13" i="110" s="1"/>
  <c r="FB13" i="110"/>
  <c r="GC13" i="110" s="1"/>
  <c r="FL13" i="110"/>
  <c r="GE13" i="110" s="1"/>
  <c r="EW13" i="110"/>
  <c r="FG13" i="110"/>
  <c r="GD13" i="110" s="1"/>
  <c r="AA15" i="110"/>
  <c r="AF33" i="110"/>
  <c r="AP33" i="110"/>
  <c r="EN32" i="110"/>
  <c r="CQ14" i="110"/>
  <c r="DY14" i="110" s="1"/>
  <c r="V33" i="110"/>
  <c r="AK15" i="110"/>
  <c r="BN33" i="110"/>
  <c r="CV32" i="110"/>
  <c r="ED32" i="110" s="1"/>
  <c r="BS15" i="110"/>
  <c r="BD33" i="110"/>
  <c r="CL32" i="110"/>
  <c r="DT32" i="110" s="1"/>
  <c r="AY33" i="110"/>
  <c r="CG32" i="110"/>
  <c r="DO32" i="110" s="1"/>
  <c r="BX33" i="110"/>
  <c r="DF33" i="110" s="1"/>
  <c r="BI15" i="110"/>
  <c r="Q35" i="110"/>
  <c r="N61" i="91"/>
  <c r="N62" i="91"/>
  <c r="N59" i="91"/>
  <c r="N60" i="91"/>
  <c r="N64" i="91"/>
  <c r="N65" i="91"/>
  <c r="N66" i="91"/>
  <c r="N63" i="91"/>
  <c r="N78" i="91"/>
  <c r="N77" i="91"/>
  <c r="N76" i="91"/>
  <c r="N79" i="91"/>
  <c r="N80" i="91"/>
  <c r="N96" i="91"/>
  <c r="N94" i="91"/>
  <c r="N97" i="91"/>
  <c r="N95" i="91"/>
  <c r="N93" i="91"/>
  <c r="N98" i="91"/>
  <c r="N89" i="91"/>
  <c r="N88" i="91"/>
  <c r="N87" i="91"/>
  <c r="N92" i="91"/>
  <c r="N91" i="91"/>
  <c r="N90" i="91"/>
  <c r="N36" i="91"/>
  <c r="N37" i="91"/>
  <c r="N35" i="91"/>
  <c r="N70" i="91"/>
  <c r="N71" i="91"/>
  <c r="N69" i="91"/>
  <c r="N68" i="91"/>
  <c r="N67" i="91"/>
  <c r="N47" i="91"/>
  <c r="N46" i="91"/>
  <c r="N45" i="91"/>
  <c r="N48" i="91"/>
  <c r="N49" i="91"/>
  <c r="N51" i="91"/>
  <c r="N50" i="91"/>
  <c r="N40" i="91"/>
  <c r="N41" i="91"/>
  <c r="N42" i="91"/>
  <c r="N43" i="91"/>
  <c r="N74" i="91"/>
  <c r="N75" i="91"/>
  <c r="N73" i="91"/>
  <c r="N54" i="91"/>
  <c r="N53" i="91"/>
  <c r="N52" i="91"/>
  <c r="N55" i="91"/>
  <c r="N58" i="91"/>
  <c r="N57" i="91"/>
  <c r="N56" i="91"/>
  <c r="N38" i="91"/>
  <c r="N39" i="91"/>
  <c r="N84" i="91"/>
  <c r="N81" i="91"/>
  <c r="N83" i="91"/>
  <c r="N85" i="91"/>
  <c r="N82" i="91"/>
  <c r="N86" i="91"/>
  <c r="M47" i="91"/>
  <c r="M49" i="91"/>
  <c r="M48" i="91"/>
  <c r="M57" i="91"/>
  <c r="M59" i="91"/>
  <c r="M58" i="91"/>
  <c r="M60" i="91"/>
  <c r="M69" i="91"/>
  <c r="M71" i="91"/>
  <c r="M73" i="91"/>
  <c r="M70" i="91"/>
  <c r="M72" i="91"/>
  <c r="M36" i="91"/>
  <c r="M38" i="91"/>
  <c r="M37" i="91"/>
  <c r="M46" i="91"/>
  <c r="M44" i="91"/>
  <c r="M45" i="91"/>
  <c r="M42" i="91"/>
  <c r="M41" i="91"/>
  <c r="M43" i="91"/>
  <c r="M86" i="91"/>
  <c r="M87" i="91"/>
  <c r="M85" i="91"/>
  <c r="M89" i="91"/>
  <c r="M84" i="91"/>
  <c r="M88" i="91"/>
  <c r="M93" i="91"/>
  <c r="M90" i="91"/>
  <c r="M95" i="91"/>
  <c r="M92" i="91"/>
  <c r="M91" i="91"/>
  <c r="M94" i="91"/>
  <c r="M96" i="91"/>
  <c r="M65" i="91"/>
  <c r="M68" i="91"/>
  <c r="M67" i="91"/>
  <c r="M66" i="91"/>
  <c r="M35" i="91"/>
  <c r="M34" i="91"/>
  <c r="M50" i="91"/>
  <c r="M51" i="91"/>
  <c r="M53" i="91"/>
  <c r="M52" i="91"/>
  <c r="M39" i="91"/>
  <c r="M40" i="91"/>
  <c r="M76" i="91"/>
  <c r="M74" i="91"/>
  <c r="M75" i="91"/>
  <c r="M78" i="91"/>
  <c r="M55" i="91"/>
  <c r="M54" i="91"/>
  <c r="M56" i="91"/>
  <c r="M61" i="91"/>
  <c r="M64" i="91"/>
  <c r="M63" i="91"/>
  <c r="M62" i="91"/>
  <c r="M83" i="91"/>
  <c r="M79" i="91"/>
  <c r="M82" i="91"/>
  <c r="M80" i="91"/>
  <c r="M81" i="91"/>
  <c r="N19" i="91"/>
  <c r="N20" i="91"/>
  <c r="N11" i="91"/>
  <c r="N31" i="91"/>
  <c r="N32" i="91"/>
  <c r="N28" i="91"/>
  <c r="N25" i="91"/>
  <c r="N21" i="91"/>
  <c r="N15" i="91"/>
  <c r="N22" i="91"/>
  <c r="N23" i="91"/>
  <c r="N24" i="91"/>
  <c r="N17" i="91"/>
  <c r="N30" i="91"/>
  <c r="N29" i="91"/>
  <c r="N18" i="91"/>
  <c r="N27" i="91"/>
  <c r="N26" i="91"/>
  <c r="N14" i="91"/>
  <c r="N16" i="91"/>
  <c r="N13" i="91"/>
  <c r="N12" i="91"/>
  <c r="N33" i="91"/>
  <c r="N34" i="91"/>
  <c r="M306" i="91"/>
  <c r="M301" i="91"/>
  <c r="M296" i="91"/>
  <c r="M299" i="91"/>
  <c r="M311" i="91"/>
  <c r="M302" i="91"/>
  <c r="M308" i="91"/>
  <c r="M300" i="91"/>
  <c r="M312" i="91"/>
  <c r="M309" i="91"/>
  <c r="M297" i="91"/>
  <c r="M307" i="91"/>
  <c r="M314" i="91"/>
  <c r="M313" i="91"/>
  <c r="M304" i="91"/>
  <c r="M303" i="91"/>
  <c r="M305" i="91"/>
  <c r="M310" i="91"/>
  <c r="M298" i="91"/>
  <c r="M295" i="91"/>
  <c r="M203" i="91"/>
  <c r="M212" i="91"/>
  <c r="M209" i="91"/>
  <c r="M208" i="91"/>
  <c r="M213" i="91"/>
  <c r="M205" i="91"/>
  <c r="M206" i="91"/>
  <c r="M211" i="91"/>
  <c r="M210" i="91"/>
  <c r="M204" i="91"/>
  <c r="M207" i="91"/>
  <c r="M214" i="91"/>
  <c r="M215" i="91"/>
  <c r="M224" i="91"/>
  <c r="M227" i="91"/>
  <c r="M226" i="91"/>
  <c r="M225" i="91"/>
  <c r="M221" i="91"/>
  <c r="M219" i="91"/>
  <c r="M216" i="91"/>
  <c r="M218" i="91"/>
  <c r="M217" i="91"/>
  <c r="M223" i="91"/>
  <c r="M220" i="91"/>
  <c r="M228" i="91"/>
  <c r="M222" i="91"/>
  <c r="M229" i="91"/>
  <c r="M248" i="91"/>
  <c r="M255" i="91"/>
  <c r="M254" i="91"/>
  <c r="M256" i="91"/>
  <c r="M250" i="91"/>
  <c r="M247" i="91"/>
  <c r="M246" i="91"/>
  <c r="M245" i="91"/>
  <c r="M257" i="91"/>
  <c r="M249" i="91"/>
  <c r="M251" i="91"/>
  <c r="M252" i="91"/>
  <c r="M253" i="91"/>
  <c r="M244" i="91"/>
  <c r="M286" i="91"/>
  <c r="M288" i="91"/>
  <c r="M281" i="91"/>
  <c r="M282" i="91"/>
  <c r="M278" i="91"/>
  <c r="M280" i="91"/>
  <c r="M287" i="91"/>
  <c r="M294" i="91"/>
  <c r="M285" i="91"/>
  <c r="M283" i="91"/>
  <c r="M289" i="91"/>
  <c r="M276" i="91"/>
  <c r="M279" i="91"/>
  <c r="M291" i="91"/>
  <c r="M277" i="91"/>
  <c r="M292" i="91"/>
  <c r="M284" i="91"/>
  <c r="M290" i="91"/>
  <c r="M293" i="91"/>
  <c r="M326" i="91"/>
  <c r="M333" i="91"/>
  <c r="M319" i="91"/>
  <c r="M329" i="91"/>
  <c r="M324" i="91"/>
  <c r="M331" i="91"/>
  <c r="M334" i="91"/>
  <c r="M321" i="91"/>
  <c r="M325" i="91"/>
  <c r="M330" i="91"/>
  <c r="M320" i="91"/>
  <c r="M317" i="91"/>
  <c r="M316" i="91"/>
  <c r="M327" i="91"/>
  <c r="M332" i="91"/>
  <c r="M335" i="91"/>
  <c r="M328" i="91"/>
  <c r="M315" i="91"/>
  <c r="M322" i="91"/>
  <c r="M323" i="91"/>
  <c r="M318" i="91"/>
  <c r="M201" i="91"/>
  <c r="M194" i="91"/>
  <c r="M200" i="91"/>
  <c r="M192" i="91"/>
  <c r="M191" i="91"/>
  <c r="M189" i="91"/>
  <c r="M198" i="91"/>
  <c r="M190" i="91"/>
  <c r="M202" i="91"/>
  <c r="M195" i="91"/>
  <c r="M199" i="91"/>
  <c r="M197" i="91"/>
  <c r="M193" i="91"/>
  <c r="M196" i="91"/>
  <c r="M236" i="91"/>
  <c r="M243" i="91"/>
  <c r="M239" i="91"/>
  <c r="M237" i="91"/>
  <c r="M230" i="91"/>
  <c r="M231" i="91"/>
  <c r="M241" i="91"/>
  <c r="M242" i="91"/>
  <c r="M235" i="91"/>
  <c r="M240" i="91"/>
  <c r="M233" i="91"/>
  <c r="M238" i="91"/>
  <c r="M232" i="91"/>
  <c r="M234" i="91"/>
  <c r="M355" i="91"/>
  <c r="M352" i="91"/>
  <c r="M350" i="91"/>
  <c r="M358" i="91"/>
  <c r="M349" i="91"/>
  <c r="M351" i="91"/>
  <c r="M348" i="91"/>
  <c r="M339" i="91"/>
  <c r="M337" i="91"/>
  <c r="M343" i="91"/>
  <c r="M354" i="91"/>
  <c r="M356" i="91"/>
  <c r="M338" i="91"/>
  <c r="M353" i="91"/>
  <c r="M346" i="91"/>
  <c r="M344" i="91"/>
  <c r="M341" i="91"/>
  <c r="M357" i="91"/>
  <c r="M347" i="91"/>
  <c r="M342" i="91"/>
  <c r="M336" i="91"/>
  <c r="M345" i="91"/>
  <c r="M340" i="91"/>
  <c r="M259" i="91"/>
  <c r="M258" i="91"/>
  <c r="M268" i="91"/>
  <c r="M273" i="91"/>
  <c r="M265" i="91"/>
  <c r="M269" i="91"/>
  <c r="M263" i="91"/>
  <c r="M260" i="91"/>
  <c r="M267" i="91"/>
  <c r="M266" i="91"/>
  <c r="M274" i="91"/>
  <c r="M271" i="91"/>
  <c r="M272" i="91"/>
  <c r="M262" i="91"/>
  <c r="M270" i="91"/>
  <c r="M275" i="91"/>
  <c r="M264" i="91"/>
  <c r="M261" i="91"/>
  <c r="M31" i="91"/>
  <c r="M30" i="91"/>
  <c r="M19" i="91"/>
  <c r="M15" i="91"/>
  <c r="M11" i="91"/>
  <c r="M12" i="91"/>
  <c r="M14" i="91"/>
  <c r="M26" i="91"/>
  <c r="M25" i="91"/>
  <c r="M27" i="91"/>
  <c r="M20" i="91"/>
  <c r="M17" i="91"/>
  <c r="M33" i="91"/>
  <c r="M32" i="91"/>
  <c r="M29" i="91"/>
  <c r="M23" i="91"/>
  <c r="M22" i="91"/>
  <c r="M18" i="91"/>
  <c r="M13" i="91"/>
  <c r="M21" i="91"/>
  <c r="N252" i="91"/>
  <c r="N247" i="91"/>
  <c r="N258" i="91"/>
  <c r="N251" i="91"/>
  <c r="N255" i="91"/>
  <c r="N246" i="91"/>
  <c r="N259" i="91"/>
  <c r="N250" i="91"/>
  <c r="N254" i="91"/>
  <c r="N245" i="91"/>
  <c r="N260" i="91"/>
  <c r="N244" i="91"/>
  <c r="N257" i="91"/>
  <c r="N248" i="91"/>
  <c r="N256" i="91"/>
  <c r="N253" i="91"/>
  <c r="N249" i="91"/>
  <c r="N304" i="91"/>
  <c r="N309" i="91"/>
  <c r="N300" i="91"/>
  <c r="N315" i="91"/>
  <c r="N303" i="91"/>
  <c r="N313" i="91"/>
  <c r="N316" i="91"/>
  <c r="N302" i="91"/>
  <c r="N310" i="91"/>
  <c r="N301" i="91"/>
  <c r="N299" i="91"/>
  <c r="N298" i="91"/>
  <c r="N305" i="91"/>
  <c r="N297" i="91"/>
  <c r="N311" i="91"/>
  <c r="N306" i="91"/>
  <c r="N307" i="91"/>
  <c r="N312" i="91"/>
  <c r="N314" i="91"/>
  <c r="N308" i="91"/>
  <c r="N294" i="91"/>
  <c r="N292" i="91"/>
  <c r="N282" i="91"/>
  <c r="N287" i="91"/>
  <c r="N285" i="91"/>
  <c r="N288" i="91"/>
  <c r="N283" i="91"/>
  <c r="N291" i="91"/>
  <c r="N278" i="91"/>
  <c r="N280" i="91"/>
  <c r="N295" i="91"/>
  <c r="N286" i="91"/>
  <c r="N296" i="91"/>
  <c r="N293" i="91"/>
  <c r="N290" i="91"/>
  <c r="N289" i="91"/>
  <c r="N284" i="91"/>
  <c r="N281" i="91"/>
  <c r="N279" i="91"/>
  <c r="N221" i="91"/>
  <c r="N224" i="91"/>
  <c r="N214" i="91"/>
  <c r="N226" i="91"/>
  <c r="N216" i="91"/>
  <c r="N225" i="91"/>
  <c r="N215" i="91"/>
  <c r="N213" i="91"/>
  <c r="N211" i="91"/>
  <c r="N217" i="91"/>
  <c r="N212" i="91"/>
  <c r="N223" i="91"/>
  <c r="N218" i="91"/>
  <c r="N210" i="91"/>
  <c r="N220" i="91"/>
  <c r="N219" i="91"/>
  <c r="N222" i="91"/>
  <c r="N228" i="91"/>
  <c r="N241" i="91"/>
  <c r="N232" i="91"/>
  <c r="N239" i="91"/>
  <c r="N233" i="91"/>
  <c r="N238" i="91"/>
  <c r="N231" i="91"/>
  <c r="N229" i="91"/>
  <c r="N235" i="91"/>
  <c r="N242" i="91"/>
  <c r="N240" i="91"/>
  <c r="N243" i="91"/>
  <c r="N237" i="91"/>
  <c r="N234" i="91"/>
  <c r="N230" i="91"/>
  <c r="N236" i="91"/>
  <c r="N227" i="91"/>
  <c r="N206" i="91"/>
  <c r="N200" i="91"/>
  <c r="N198" i="91"/>
  <c r="N202" i="91"/>
  <c r="N201" i="91"/>
  <c r="N197" i="91"/>
  <c r="N204" i="91"/>
  <c r="N196" i="91"/>
  <c r="N205" i="91"/>
  <c r="N199" i="91"/>
  <c r="N203" i="91"/>
  <c r="N207" i="91"/>
  <c r="N208" i="91"/>
  <c r="N209" i="91"/>
  <c r="N334" i="91"/>
  <c r="N322" i="91"/>
  <c r="N335" i="91"/>
  <c r="N327" i="91"/>
  <c r="N332" i="91"/>
  <c r="N331" i="91"/>
  <c r="N328" i="91"/>
  <c r="N325" i="91"/>
  <c r="N326" i="91"/>
  <c r="N323" i="91"/>
  <c r="N319" i="91"/>
  <c r="N336" i="91"/>
  <c r="N329" i="91"/>
  <c r="N324" i="91"/>
  <c r="N338" i="91"/>
  <c r="N333" i="91"/>
  <c r="N321" i="91"/>
  <c r="N337" i="91"/>
  <c r="N320" i="91"/>
  <c r="N330" i="91"/>
  <c r="N318" i="91"/>
  <c r="N317" i="91"/>
  <c r="N272" i="91"/>
  <c r="N277" i="91"/>
  <c r="N271" i="91"/>
  <c r="N261" i="91"/>
  <c r="N273" i="91"/>
  <c r="N267" i="91"/>
  <c r="N266" i="91"/>
  <c r="N269" i="91"/>
  <c r="N264" i="91"/>
  <c r="N268" i="91"/>
  <c r="N270" i="91"/>
  <c r="N262" i="91"/>
  <c r="N265" i="91"/>
  <c r="N276" i="91"/>
  <c r="N274" i="91"/>
  <c r="N263" i="91"/>
  <c r="N275" i="91"/>
  <c r="M142" i="91"/>
  <c r="M137" i="91"/>
  <c r="M138" i="91"/>
  <c r="M136" i="91"/>
  <c r="M139" i="91"/>
  <c r="M135" i="91"/>
  <c r="M141" i="91"/>
  <c r="M140" i="91"/>
  <c r="M143" i="91"/>
  <c r="M149" i="91"/>
  <c r="M145" i="91"/>
  <c r="M153" i="91"/>
  <c r="M146" i="91"/>
  <c r="M150" i="91"/>
  <c r="M151" i="91"/>
  <c r="M148" i="91"/>
  <c r="M152" i="91"/>
  <c r="M147" i="91"/>
  <c r="M144" i="91"/>
  <c r="M120" i="91"/>
  <c r="M124" i="91"/>
  <c r="M126" i="91"/>
  <c r="M123" i="91"/>
  <c r="M122" i="91"/>
  <c r="M121" i="91"/>
  <c r="M119" i="91"/>
  <c r="M125" i="91"/>
  <c r="M97" i="91"/>
  <c r="M101" i="91"/>
  <c r="M100" i="91"/>
  <c r="M99" i="91"/>
  <c r="M103" i="91"/>
  <c r="M98" i="91"/>
  <c r="M102" i="91"/>
  <c r="M174" i="91"/>
  <c r="M168" i="91"/>
  <c r="M173" i="91"/>
  <c r="M172" i="91"/>
  <c r="M170" i="91"/>
  <c r="M171" i="91"/>
  <c r="M167" i="91"/>
  <c r="M169" i="91"/>
  <c r="M175" i="91"/>
  <c r="M165" i="91"/>
  <c r="M166" i="91"/>
  <c r="M113" i="91"/>
  <c r="M111" i="91"/>
  <c r="M114" i="91"/>
  <c r="M117" i="91"/>
  <c r="M118" i="91"/>
  <c r="M115" i="91"/>
  <c r="M112" i="91"/>
  <c r="M116" i="91"/>
  <c r="M105" i="91"/>
  <c r="M110" i="91"/>
  <c r="M106" i="91"/>
  <c r="M107" i="91"/>
  <c r="M109" i="91"/>
  <c r="M104" i="91"/>
  <c r="M108" i="91"/>
  <c r="M134" i="91"/>
  <c r="M129" i="91"/>
  <c r="M128" i="91"/>
  <c r="M132" i="91"/>
  <c r="M133" i="91"/>
  <c r="M127" i="91"/>
  <c r="M130" i="91"/>
  <c r="M131" i="91"/>
  <c r="M158" i="91"/>
  <c r="M155" i="91"/>
  <c r="M164" i="91"/>
  <c r="M156" i="91"/>
  <c r="M160" i="91"/>
  <c r="M159" i="91"/>
  <c r="M161" i="91"/>
  <c r="M163" i="91"/>
  <c r="M157" i="91"/>
  <c r="M154" i="91"/>
  <c r="M162" i="91"/>
  <c r="M188" i="91"/>
  <c r="M182" i="91"/>
  <c r="M183" i="91"/>
  <c r="M187" i="91"/>
  <c r="M180" i="91"/>
  <c r="M178" i="91"/>
  <c r="M184" i="91"/>
  <c r="M176" i="91"/>
  <c r="M186" i="91"/>
  <c r="M177" i="91"/>
  <c r="M179" i="91"/>
  <c r="M181" i="91"/>
  <c r="M185" i="91"/>
  <c r="N159" i="91"/>
  <c r="N158" i="91"/>
  <c r="N152" i="91"/>
  <c r="N151" i="91"/>
  <c r="N156" i="91"/>
  <c r="N155" i="91"/>
  <c r="N160" i="91"/>
  <c r="N157" i="91"/>
  <c r="N153" i="91"/>
  <c r="N154" i="91"/>
  <c r="N134" i="91"/>
  <c r="N135" i="91"/>
  <c r="N140" i="91"/>
  <c r="N139" i="91"/>
  <c r="N141" i="91"/>
  <c r="N138" i="91"/>
  <c r="N136" i="91"/>
  <c r="N137" i="91"/>
  <c r="N110" i="91"/>
  <c r="N111" i="91"/>
  <c r="N106" i="91"/>
  <c r="N107" i="91"/>
  <c r="N109" i="91"/>
  <c r="N108" i="91"/>
  <c r="N128" i="91"/>
  <c r="N132" i="91"/>
  <c r="N129" i="91"/>
  <c r="N131" i="91"/>
  <c r="N130" i="91"/>
  <c r="N127" i="91"/>
  <c r="N133" i="91"/>
  <c r="N191" i="91"/>
  <c r="N189" i="91"/>
  <c r="N195" i="91"/>
  <c r="N193" i="91"/>
  <c r="N187" i="91"/>
  <c r="N194" i="91"/>
  <c r="N183" i="91"/>
  <c r="N184" i="91"/>
  <c r="N185" i="91"/>
  <c r="N190" i="91"/>
  <c r="N186" i="91"/>
  <c r="N188" i="91"/>
  <c r="N192" i="91"/>
  <c r="N178" i="91"/>
  <c r="N174" i="91"/>
  <c r="N182" i="91"/>
  <c r="N176" i="91"/>
  <c r="N175" i="91"/>
  <c r="N172" i="91"/>
  <c r="N177" i="91"/>
  <c r="N180" i="91"/>
  <c r="N173" i="91"/>
  <c r="N181" i="91"/>
  <c r="N179" i="91"/>
  <c r="N124" i="91"/>
  <c r="N123" i="91"/>
  <c r="N126" i="91"/>
  <c r="N119" i="91"/>
  <c r="N121" i="91"/>
  <c r="N125" i="91"/>
  <c r="N122" i="91"/>
  <c r="N120" i="91"/>
  <c r="N104" i="91"/>
  <c r="N103" i="91"/>
  <c r="N105" i="91"/>
  <c r="N102" i="91"/>
  <c r="N100" i="91"/>
  <c r="N99" i="91"/>
  <c r="N101" i="91"/>
  <c r="N170" i="91"/>
  <c r="N161" i="91"/>
  <c r="N163" i="91"/>
  <c r="N168" i="91"/>
  <c r="N169" i="91"/>
  <c r="N167" i="91"/>
  <c r="N162" i="91"/>
  <c r="N171" i="91"/>
  <c r="N166" i="91"/>
  <c r="N165" i="91"/>
  <c r="N164" i="91"/>
  <c r="N150" i="91"/>
  <c r="N149" i="91"/>
  <c r="N142" i="91"/>
  <c r="N143" i="91"/>
  <c r="N145" i="91"/>
  <c r="N144" i="91"/>
  <c r="N146" i="91"/>
  <c r="N147" i="91"/>
  <c r="N148" i="91"/>
  <c r="N117" i="91"/>
  <c r="N113" i="91"/>
  <c r="N116" i="91"/>
  <c r="N114" i="91"/>
  <c r="N118" i="91"/>
  <c r="N112" i="91"/>
  <c r="N115" i="91"/>
  <c r="N9" i="91"/>
  <c r="N6" i="91"/>
  <c r="N10" i="91"/>
  <c r="N7" i="91"/>
  <c r="N5" i="91"/>
  <c r="N4" i="91"/>
  <c r="N8" i="91"/>
  <c r="M5" i="91"/>
  <c r="M8" i="91"/>
  <c r="M9" i="91"/>
  <c r="M4" i="91"/>
  <c r="M7" i="91"/>
  <c r="J411" i="91"/>
  <c r="J407" i="91"/>
  <c r="J391" i="91"/>
  <c r="J417" i="91"/>
  <c r="J394" i="91"/>
  <c r="J392" i="91"/>
  <c r="J402" i="91"/>
  <c r="J396" i="91"/>
  <c r="J403" i="91"/>
  <c r="J412" i="91"/>
  <c r="J405" i="91"/>
  <c r="J397" i="91"/>
  <c r="J404" i="91"/>
  <c r="J409" i="91"/>
  <c r="J393" i="91"/>
  <c r="J398" i="91"/>
  <c r="J401" i="91"/>
  <c r="J414" i="91"/>
  <c r="J408" i="91"/>
  <c r="J400" i="91"/>
  <c r="J399" i="91"/>
  <c r="J416" i="91"/>
  <c r="J413" i="91"/>
  <c r="J395" i="91"/>
  <c r="J406" i="91"/>
  <c r="J410" i="91"/>
  <c r="J415" i="91"/>
  <c r="G79" i="91"/>
  <c r="G80" i="91"/>
  <c r="G83" i="91"/>
  <c r="G86" i="91"/>
  <c r="G85" i="91"/>
  <c r="G71" i="91"/>
  <c r="G81" i="91"/>
  <c r="G75" i="91"/>
  <c r="G76" i="91"/>
  <c r="G73" i="91"/>
  <c r="G74" i="91"/>
  <c r="G82" i="91"/>
  <c r="G77" i="91"/>
  <c r="G78" i="91"/>
  <c r="G72" i="91"/>
  <c r="G84" i="91"/>
  <c r="F67" i="91"/>
  <c r="F70" i="91"/>
  <c r="F73" i="91"/>
  <c r="F63" i="91"/>
  <c r="F66" i="91"/>
  <c r="F65" i="91"/>
  <c r="F76" i="91"/>
  <c r="F77" i="91"/>
  <c r="F72" i="91"/>
  <c r="F62" i="91"/>
  <c r="F68" i="91"/>
  <c r="F64" i="91"/>
  <c r="F74" i="91"/>
  <c r="F69" i="91"/>
  <c r="F71" i="91"/>
  <c r="F75" i="91"/>
  <c r="L359" i="91"/>
  <c r="L368" i="91"/>
  <c r="L366" i="91"/>
  <c r="L361" i="91"/>
  <c r="L358" i="91"/>
  <c r="L377" i="91"/>
  <c r="L360" i="91"/>
  <c r="L380" i="91"/>
  <c r="L367" i="91"/>
  <c r="L381" i="91"/>
  <c r="L374" i="91"/>
  <c r="L372" i="91"/>
  <c r="L365" i="91"/>
  <c r="L371" i="91"/>
  <c r="L373" i="91"/>
  <c r="L378" i="91"/>
  <c r="L375" i="91"/>
  <c r="L376" i="91"/>
  <c r="L363" i="91"/>
  <c r="L369" i="91"/>
  <c r="L364" i="91"/>
  <c r="L362" i="91"/>
  <c r="L370" i="91"/>
  <c r="L379" i="91"/>
  <c r="L28" i="91"/>
  <c r="G61" i="91"/>
  <c r="G51" i="91"/>
  <c r="G69" i="91"/>
  <c r="G67" i="91"/>
  <c r="G65" i="91"/>
  <c r="G62" i="91"/>
  <c r="G56" i="91"/>
  <c r="G53" i="91"/>
  <c r="G63" i="91"/>
  <c r="G64" i="91"/>
  <c r="G59" i="91"/>
  <c r="G68" i="91"/>
  <c r="G60" i="91"/>
  <c r="G57" i="91"/>
  <c r="G66" i="91"/>
  <c r="G55" i="91"/>
  <c r="G58" i="91"/>
  <c r="G54" i="91"/>
  <c r="G52" i="91"/>
  <c r="G70" i="91"/>
  <c r="G50" i="91"/>
  <c r="F95" i="91"/>
  <c r="F89" i="91"/>
  <c r="F90" i="91"/>
  <c r="F92" i="91"/>
  <c r="F94" i="91"/>
  <c r="F96" i="91"/>
  <c r="F88" i="91"/>
  <c r="F98" i="91"/>
  <c r="F91" i="91"/>
  <c r="F97" i="91"/>
  <c r="F93" i="91"/>
  <c r="F60" i="91"/>
  <c r="F52" i="91"/>
  <c r="F46" i="91"/>
  <c r="F48" i="91"/>
  <c r="F42" i="91"/>
  <c r="F44" i="91"/>
  <c r="F47" i="91"/>
  <c r="F57" i="91"/>
  <c r="F58" i="91"/>
  <c r="F56" i="91"/>
  <c r="F53" i="91"/>
  <c r="F50" i="91"/>
  <c r="F49" i="91"/>
  <c r="F61" i="91"/>
  <c r="F43" i="91"/>
  <c r="F59" i="91"/>
  <c r="F55" i="91"/>
  <c r="F51" i="91"/>
  <c r="F45" i="91"/>
  <c r="F54" i="91"/>
  <c r="G101" i="91"/>
  <c r="G104" i="91"/>
  <c r="G103" i="91"/>
  <c r="G99" i="91"/>
  <c r="G106" i="91"/>
  <c r="G100" i="91"/>
  <c r="G98" i="91"/>
  <c r="G105" i="91"/>
  <c r="G102" i="91"/>
  <c r="L21" i="91"/>
  <c r="F83" i="91"/>
  <c r="F84" i="91"/>
  <c r="F81" i="91"/>
  <c r="F78" i="91"/>
  <c r="F86" i="91"/>
  <c r="F80" i="91"/>
  <c r="F79" i="91"/>
  <c r="F82" i="91"/>
  <c r="F85" i="91"/>
  <c r="F87" i="91"/>
  <c r="G94" i="91"/>
  <c r="G92" i="91"/>
  <c r="G88" i="91"/>
  <c r="G91" i="91"/>
  <c r="G97" i="91"/>
  <c r="G96" i="91"/>
  <c r="G90" i="91"/>
  <c r="G87" i="91"/>
  <c r="G95" i="91"/>
  <c r="G93" i="91"/>
  <c r="G89" i="91"/>
  <c r="L33" i="91"/>
  <c r="L17" i="91"/>
  <c r="K393" i="91"/>
  <c r="K404" i="91"/>
  <c r="K394" i="91"/>
  <c r="K406" i="91"/>
  <c r="K411" i="91"/>
  <c r="K391" i="91"/>
  <c r="K400" i="91"/>
  <c r="K397" i="91"/>
  <c r="K407" i="91"/>
  <c r="K413" i="91"/>
  <c r="K401" i="91"/>
  <c r="K408" i="91"/>
  <c r="K398" i="91"/>
  <c r="K399" i="91"/>
  <c r="K410" i="91"/>
  <c r="K389" i="91"/>
  <c r="K395" i="91"/>
  <c r="K414" i="91"/>
  <c r="K392" i="91"/>
  <c r="K409" i="91"/>
  <c r="K390" i="91"/>
  <c r="K412" i="91"/>
  <c r="K388" i="91"/>
  <c r="K402" i="91"/>
  <c r="K405" i="91"/>
  <c r="K396" i="91"/>
  <c r="K403" i="91"/>
  <c r="G46" i="91"/>
  <c r="G22" i="91"/>
  <c r="G39" i="91"/>
  <c r="G28" i="91"/>
  <c r="G5" i="91"/>
  <c r="G11" i="91"/>
  <c r="G8" i="91"/>
  <c r="G14" i="91"/>
  <c r="G25" i="91"/>
  <c r="G33" i="91"/>
  <c r="G40" i="91"/>
  <c r="G18" i="91"/>
  <c r="G9" i="91"/>
  <c r="G6" i="91"/>
  <c r="G37" i="91"/>
  <c r="G19" i="91"/>
  <c r="G31" i="91"/>
  <c r="G38" i="91"/>
  <c r="G34" i="91"/>
  <c r="G42" i="91"/>
  <c r="G36" i="91"/>
  <c r="G29" i="91"/>
  <c r="G12" i="91"/>
  <c r="G49" i="91"/>
  <c r="G16" i="91"/>
  <c r="G41" i="91"/>
  <c r="G30" i="91"/>
  <c r="G23" i="91"/>
  <c r="G32" i="91"/>
  <c r="G27" i="91"/>
  <c r="G35" i="91"/>
  <c r="G43" i="91"/>
  <c r="G15" i="91"/>
  <c r="G20" i="91"/>
  <c r="G10" i="91"/>
  <c r="G45" i="91"/>
  <c r="G24" i="91"/>
  <c r="G48" i="91"/>
  <c r="G13" i="91"/>
  <c r="G4" i="91"/>
  <c r="G47" i="91"/>
  <c r="G44" i="91"/>
  <c r="G21" i="91"/>
  <c r="G7" i="91"/>
  <c r="G26" i="91"/>
  <c r="G17" i="91"/>
  <c r="F38" i="91"/>
  <c r="F12" i="91"/>
  <c r="F11" i="91"/>
  <c r="F26" i="91"/>
  <c r="F41" i="91"/>
  <c r="F40" i="91"/>
  <c r="F30" i="91"/>
  <c r="F19" i="91"/>
  <c r="F37" i="91"/>
  <c r="F10" i="91"/>
  <c r="F23" i="91"/>
  <c r="F28" i="91"/>
  <c r="F35" i="91"/>
  <c r="F25" i="91"/>
  <c r="F17" i="91"/>
  <c r="F16" i="91"/>
  <c r="F20" i="91"/>
  <c r="F27" i="91"/>
  <c r="F31" i="91"/>
  <c r="F7" i="91"/>
  <c r="F36" i="91"/>
  <c r="F6" i="91"/>
  <c r="F32" i="91"/>
  <c r="F4" i="91"/>
  <c r="F39" i="91"/>
  <c r="F24" i="91"/>
  <c r="F13" i="91"/>
  <c r="F14" i="91"/>
  <c r="F8" i="91"/>
  <c r="F29" i="91"/>
  <c r="F9" i="91"/>
  <c r="F5" i="91"/>
  <c r="F15" i="91"/>
  <c r="F34" i="91"/>
  <c r="F18" i="91"/>
  <c r="F33" i="91"/>
  <c r="F22" i="91"/>
  <c r="F21" i="91"/>
  <c r="L41" i="91"/>
  <c r="C90" i="91"/>
  <c r="E94" i="91"/>
  <c r="D92" i="91"/>
  <c r="HW34" i="110" l="1"/>
  <c r="DA15" i="110"/>
  <c r="EI15" i="110" s="1"/>
  <c r="HN13" i="110"/>
  <c r="GB13" i="110"/>
  <c r="FV14" i="110"/>
  <c r="GG14" i="110" s="1"/>
  <c r="FQ14" i="110"/>
  <c r="GF14" i="110" s="1"/>
  <c r="FB14" i="110"/>
  <c r="GC14" i="110" s="1"/>
  <c r="EW14" i="110"/>
  <c r="FG14" i="110"/>
  <c r="GD14" i="110" s="1"/>
  <c r="FL14" i="110"/>
  <c r="GE14" i="110" s="1"/>
  <c r="V34" i="110"/>
  <c r="AF34" i="110"/>
  <c r="CQ15" i="110"/>
  <c r="DY15" i="110" s="1"/>
  <c r="AK16" i="110"/>
  <c r="AA16" i="110"/>
  <c r="AP34" i="110"/>
  <c r="EN33" i="110"/>
  <c r="BD34" i="110"/>
  <c r="CL33" i="110"/>
  <c r="DT33" i="110" s="1"/>
  <c r="BS16" i="110"/>
  <c r="AY34" i="110"/>
  <c r="CG33" i="110"/>
  <c r="DO33" i="110" s="1"/>
  <c r="BN34" i="110"/>
  <c r="CV33" i="110"/>
  <c r="ED33" i="110" s="1"/>
  <c r="BX34" i="110"/>
  <c r="DF34" i="110" s="1"/>
  <c r="BI16" i="110"/>
  <c r="Q36" i="110"/>
  <c r="J434" i="91"/>
  <c r="J426" i="91"/>
  <c r="J422" i="91"/>
  <c r="J437" i="91"/>
  <c r="J442" i="91"/>
  <c r="J419" i="91"/>
  <c r="J431" i="91"/>
  <c r="J424" i="91"/>
  <c r="J435" i="91"/>
  <c r="J427" i="91"/>
  <c r="J440" i="91"/>
  <c r="J430" i="91"/>
  <c r="J433" i="91"/>
  <c r="J445" i="91"/>
  <c r="J439" i="91"/>
  <c r="J443" i="91"/>
  <c r="J441" i="91"/>
  <c r="J421" i="91"/>
  <c r="J425" i="91"/>
  <c r="J428" i="91"/>
  <c r="J420" i="91"/>
  <c r="J429" i="91"/>
  <c r="J418" i="91"/>
  <c r="J438" i="91"/>
  <c r="J446" i="91"/>
  <c r="J423" i="91"/>
  <c r="J436" i="91"/>
  <c r="J432" i="91"/>
  <c r="J447" i="91"/>
  <c r="J444" i="91"/>
  <c r="N351" i="91"/>
  <c r="N339" i="91"/>
  <c r="N357" i="91"/>
  <c r="N361" i="91"/>
  <c r="N359" i="91"/>
  <c r="N348" i="91"/>
  <c r="N349" i="91"/>
  <c r="N363" i="91"/>
  <c r="N356" i="91"/>
  <c r="N360" i="91"/>
  <c r="N340" i="91"/>
  <c r="N347" i="91"/>
  <c r="N353" i="91"/>
  <c r="N362" i="91"/>
  <c r="N343" i="91"/>
  <c r="N354" i="91"/>
  <c r="N342" i="91"/>
  <c r="N344" i="91"/>
  <c r="N352" i="91"/>
  <c r="N355" i="91"/>
  <c r="N350" i="91"/>
  <c r="N346" i="91"/>
  <c r="N358" i="91"/>
  <c r="N345" i="91"/>
  <c r="N341" i="91"/>
  <c r="M382" i="91"/>
  <c r="M376" i="91"/>
  <c r="M366" i="91"/>
  <c r="M368" i="91"/>
  <c r="M373" i="91"/>
  <c r="M370" i="91"/>
  <c r="M362" i="91"/>
  <c r="M377" i="91"/>
  <c r="M364" i="91"/>
  <c r="M361" i="91"/>
  <c r="M371" i="91"/>
  <c r="M375" i="91"/>
  <c r="M367" i="91"/>
  <c r="M359" i="91"/>
  <c r="M363" i="91"/>
  <c r="M372" i="91"/>
  <c r="M365" i="91"/>
  <c r="M383" i="91"/>
  <c r="M360" i="91"/>
  <c r="M381" i="91"/>
  <c r="M378" i="91"/>
  <c r="M374" i="91"/>
  <c r="M369" i="91"/>
  <c r="M379" i="91"/>
  <c r="M380" i="91"/>
  <c r="N44" i="91"/>
  <c r="M6" i="91"/>
  <c r="M16" i="91"/>
  <c r="K439" i="91"/>
  <c r="K423" i="91"/>
  <c r="K419" i="91"/>
  <c r="K434" i="91"/>
  <c r="K433" i="91"/>
  <c r="K416" i="91"/>
  <c r="K435" i="91"/>
  <c r="K436" i="91"/>
  <c r="K426" i="91"/>
  <c r="K415" i="91"/>
  <c r="K424" i="91"/>
  <c r="K441" i="91"/>
  <c r="K438" i="91"/>
  <c r="K425" i="91"/>
  <c r="K437" i="91"/>
  <c r="K429" i="91"/>
  <c r="K431" i="91"/>
  <c r="K421" i="91"/>
  <c r="K422" i="91"/>
  <c r="K428" i="91"/>
  <c r="K432" i="91"/>
  <c r="K417" i="91"/>
  <c r="K418" i="91"/>
  <c r="K440" i="91"/>
  <c r="K427" i="91"/>
  <c r="K420" i="91"/>
  <c r="K430" i="91"/>
  <c r="M28" i="91"/>
  <c r="M10" i="91"/>
  <c r="M77" i="91"/>
  <c r="L405" i="91"/>
  <c r="L386" i="91"/>
  <c r="L389" i="91"/>
  <c r="L392" i="91"/>
  <c r="L395" i="91"/>
  <c r="L399" i="91"/>
  <c r="L383" i="91"/>
  <c r="L400" i="91"/>
  <c r="L406" i="91"/>
  <c r="L391" i="91"/>
  <c r="L388" i="91"/>
  <c r="L408" i="91"/>
  <c r="L404" i="91"/>
  <c r="L402" i="91"/>
  <c r="L396" i="91"/>
  <c r="L387" i="91"/>
  <c r="L382" i="91"/>
  <c r="L393" i="91"/>
  <c r="L401" i="91"/>
  <c r="L397" i="91"/>
  <c r="L390" i="91"/>
  <c r="L384" i="91"/>
  <c r="L407" i="91"/>
  <c r="L398" i="91"/>
  <c r="L394" i="91"/>
  <c r="L403" i="91"/>
  <c r="L385" i="91"/>
  <c r="M24" i="91"/>
  <c r="N72" i="91"/>
  <c r="C91" i="91"/>
  <c r="G107" i="91"/>
  <c r="F99" i="91"/>
  <c r="D93" i="91"/>
  <c r="E95" i="91"/>
  <c r="HW35" i="110" l="1"/>
  <c r="DA16" i="110"/>
  <c r="EI16" i="110" s="1"/>
  <c r="HN14" i="110"/>
  <c r="GB14" i="110"/>
  <c r="FV15" i="110"/>
  <c r="GG15" i="110" s="1"/>
  <c r="FL15" i="110"/>
  <c r="GE15" i="110" s="1"/>
  <c r="FG15" i="110"/>
  <c r="GD15" i="110" s="1"/>
  <c r="FB15" i="110"/>
  <c r="GC15" i="110" s="1"/>
  <c r="FQ15" i="110"/>
  <c r="GF15" i="110" s="1"/>
  <c r="EW15" i="110"/>
  <c r="AK17" i="110"/>
  <c r="V35" i="110"/>
  <c r="CQ16" i="110"/>
  <c r="DY16" i="110" s="1"/>
  <c r="AP35" i="110"/>
  <c r="EN34" i="110"/>
  <c r="AF35" i="110"/>
  <c r="AA17" i="110"/>
  <c r="BS17" i="110"/>
  <c r="BD35" i="110"/>
  <c r="CL34" i="110"/>
  <c r="DT34" i="110" s="1"/>
  <c r="AY35" i="110"/>
  <c r="CG34" i="110"/>
  <c r="DO34" i="110" s="1"/>
  <c r="BN35" i="110"/>
  <c r="CV34" i="110"/>
  <c r="ED34" i="110" s="1"/>
  <c r="BX35" i="110"/>
  <c r="DF35" i="110" s="1"/>
  <c r="BI17" i="110"/>
  <c r="Q37" i="110"/>
  <c r="J453" i="91"/>
  <c r="J452" i="91"/>
  <c r="J462" i="91"/>
  <c r="J475" i="91"/>
  <c r="J459" i="91"/>
  <c r="J470" i="91"/>
  <c r="J454" i="91"/>
  <c r="J455" i="91"/>
  <c r="J461" i="91"/>
  <c r="J479" i="91"/>
  <c r="J451" i="91"/>
  <c r="J457" i="91"/>
  <c r="J449" i="91"/>
  <c r="J448" i="91"/>
  <c r="J478" i="91"/>
  <c r="J463" i="91"/>
  <c r="J464" i="91"/>
  <c r="J474" i="91"/>
  <c r="J477" i="91"/>
  <c r="J450" i="91"/>
  <c r="J473" i="91"/>
  <c r="J465" i="91"/>
  <c r="J460" i="91"/>
  <c r="J466" i="91"/>
  <c r="J456" i="91"/>
  <c r="J471" i="91"/>
  <c r="J467" i="91"/>
  <c r="J476" i="91"/>
  <c r="J469" i="91"/>
  <c r="J468" i="91"/>
  <c r="J458" i="91"/>
  <c r="J472" i="91"/>
  <c r="K459" i="91"/>
  <c r="K444" i="91"/>
  <c r="K468" i="91"/>
  <c r="K471" i="91"/>
  <c r="K472" i="91"/>
  <c r="K449" i="91"/>
  <c r="K464" i="91"/>
  <c r="K456" i="91"/>
  <c r="K469" i="91"/>
  <c r="K457" i="91"/>
  <c r="K451" i="91"/>
  <c r="K450" i="91"/>
  <c r="K445" i="91"/>
  <c r="K453" i="91"/>
  <c r="K466" i="91"/>
  <c r="K465" i="91"/>
  <c r="K448" i="91"/>
  <c r="K470" i="91"/>
  <c r="K455" i="91"/>
  <c r="K446" i="91"/>
  <c r="K454" i="91"/>
  <c r="K461" i="91"/>
  <c r="K467" i="91"/>
  <c r="K443" i="91"/>
  <c r="K442" i="91"/>
  <c r="K452" i="91"/>
  <c r="K463" i="91"/>
  <c r="K460" i="91"/>
  <c r="K447" i="91"/>
  <c r="K458" i="91"/>
  <c r="K462" i="91"/>
  <c r="M394" i="91"/>
  <c r="M395" i="91"/>
  <c r="M387" i="91"/>
  <c r="M411" i="91"/>
  <c r="M402" i="91"/>
  <c r="M406" i="91"/>
  <c r="M390" i="91"/>
  <c r="M408" i="91"/>
  <c r="M412" i="91"/>
  <c r="M403" i="91"/>
  <c r="M407" i="91"/>
  <c r="M391" i="91"/>
  <c r="M398" i="91"/>
  <c r="M399" i="91"/>
  <c r="M393" i="91"/>
  <c r="M396" i="91"/>
  <c r="M404" i="91"/>
  <c r="M410" i="91"/>
  <c r="M405" i="91"/>
  <c r="M400" i="91"/>
  <c r="M392" i="91"/>
  <c r="M397" i="91"/>
  <c r="M401" i="91"/>
  <c r="M388" i="91"/>
  <c r="M409" i="91"/>
  <c r="M386" i="91"/>
  <c r="M385" i="91"/>
  <c r="M389" i="91"/>
  <c r="M384" i="91"/>
  <c r="N367" i="91"/>
  <c r="N373" i="91"/>
  <c r="N387" i="91"/>
  <c r="N383" i="91"/>
  <c r="N374" i="91"/>
  <c r="N382" i="91"/>
  <c r="N375" i="91"/>
  <c r="N377" i="91"/>
  <c r="N388" i="91"/>
  <c r="N378" i="91"/>
  <c r="N371" i="91"/>
  <c r="N372" i="91"/>
  <c r="N386" i="91"/>
  <c r="N369" i="91"/>
  <c r="N384" i="91"/>
  <c r="N364" i="91"/>
  <c r="N368" i="91"/>
  <c r="N376" i="91"/>
  <c r="N365" i="91"/>
  <c r="N366" i="91"/>
  <c r="N379" i="91"/>
  <c r="N380" i="91"/>
  <c r="N389" i="91"/>
  <c r="N381" i="91"/>
  <c r="N385" i="91"/>
  <c r="N370" i="91"/>
  <c r="L415" i="91"/>
  <c r="L430" i="91"/>
  <c r="L413" i="91"/>
  <c r="L416" i="91"/>
  <c r="L423" i="91"/>
  <c r="L429" i="91"/>
  <c r="L432" i="91"/>
  <c r="L414" i="91"/>
  <c r="L428" i="91"/>
  <c r="L411" i="91"/>
  <c r="L421" i="91"/>
  <c r="L422" i="91"/>
  <c r="L427" i="91"/>
  <c r="L434" i="91"/>
  <c r="L419" i="91"/>
  <c r="L426" i="91"/>
  <c r="L424" i="91"/>
  <c r="L433" i="91"/>
  <c r="L418" i="91"/>
  <c r="L410" i="91"/>
  <c r="L431" i="91"/>
  <c r="L409" i="91"/>
  <c r="L425" i="91"/>
  <c r="L420" i="91"/>
  <c r="L436" i="91"/>
  <c r="L412" i="91"/>
  <c r="L417" i="91"/>
  <c r="L435" i="91"/>
  <c r="C92" i="91"/>
  <c r="D94" i="91"/>
  <c r="F100" i="91"/>
  <c r="G108" i="91"/>
  <c r="E96" i="91"/>
  <c r="HW36" i="110" l="1"/>
  <c r="DA17" i="110"/>
  <c r="EI17" i="110" s="1"/>
  <c r="HN15" i="110"/>
  <c r="GB15" i="110"/>
  <c r="FV16" i="110"/>
  <c r="GG16" i="110" s="1"/>
  <c r="FB16" i="110"/>
  <c r="GC16" i="110" s="1"/>
  <c r="EW16" i="110"/>
  <c r="FL16" i="110"/>
  <c r="GE16" i="110" s="1"/>
  <c r="FQ16" i="110"/>
  <c r="GF16" i="110" s="1"/>
  <c r="AA18" i="110"/>
  <c r="AP36" i="110"/>
  <c r="EN35" i="110"/>
  <c r="FG16" i="110"/>
  <c r="GD16" i="110" s="1"/>
  <c r="V36" i="110"/>
  <c r="AK18" i="110"/>
  <c r="CQ17" i="110"/>
  <c r="DY17" i="110" s="1"/>
  <c r="AF36" i="110"/>
  <c r="BN36" i="110"/>
  <c r="CV35" i="110"/>
  <c r="ED35" i="110" s="1"/>
  <c r="BD36" i="110"/>
  <c r="CL35" i="110"/>
  <c r="DT35" i="110" s="1"/>
  <c r="AY36" i="110"/>
  <c r="CG35" i="110"/>
  <c r="DO35" i="110" s="1"/>
  <c r="BS18" i="110"/>
  <c r="BX36" i="110"/>
  <c r="DF36" i="110" s="1"/>
  <c r="BI18" i="110"/>
  <c r="Q38" i="110"/>
  <c r="L453" i="91"/>
  <c r="L449" i="91"/>
  <c r="L438" i="91"/>
  <c r="L442" i="91"/>
  <c r="L454" i="91"/>
  <c r="L450" i="91"/>
  <c r="L459" i="91"/>
  <c r="L447" i="91"/>
  <c r="L441" i="91"/>
  <c r="L440" i="91"/>
  <c r="L443" i="91"/>
  <c r="L439" i="91"/>
  <c r="L445" i="91"/>
  <c r="L451" i="91"/>
  <c r="L463" i="91"/>
  <c r="L462" i="91"/>
  <c r="L455" i="91"/>
  <c r="L467" i="91"/>
  <c r="L458" i="91"/>
  <c r="L446" i="91"/>
  <c r="L456" i="91"/>
  <c r="L460" i="91"/>
  <c r="L444" i="91"/>
  <c r="L464" i="91"/>
  <c r="L457" i="91"/>
  <c r="L437" i="91"/>
  <c r="L448" i="91"/>
  <c r="L452" i="91"/>
  <c r="L466" i="91"/>
  <c r="L461" i="91"/>
  <c r="L465" i="91"/>
  <c r="K500" i="91"/>
  <c r="K479" i="91"/>
  <c r="K473" i="91"/>
  <c r="K497" i="91"/>
  <c r="K488" i="91"/>
  <c r="K486" i="91"/>
  <c r="K502" i="91"/>
  <c r="K475" i="91"/>
  <c r="K485" i="91"/>
  <c r="K487" i="91"/>
  <c r="K480" i="91"/>
  <c r="K498" i="91"/>
  <c r="K490" i="91"/>
  <c r="K493" i="91"/>
  <c r="K495" i="91"/>
  <c r="K476" i="91"/>
  <c r="K478" i="91"/>
  <c r="K482" i="91"/>
  <c r="K501" i="91"/>
  <c r="K491" i="91"/>
  <c r="K474" i="91"/>
  <c r="K494" i="91"/>
  <c r="K503" i="91"/>
  <c r="K489" i="91"/>
  <c r="K496" i="91"/>
  <c r="K484" i="91"/>
  <c r="K499" i="91"/>
  <c r="K477" i="91"/>
  <c r="K483" i="91"/>
  <c r="K481" i="91"/>
  <c r="K492" i="91"/>
  <c r="J494" i="91"/>
  <c r="J502" i="91"/>
  <c r="J491" i="91"/>
  <c r="J503" i="91"/>
  <c r="J499" i="91"/>
  <c r="J480" i="91"/>
  <c r="J497" i="91"/>
  <c r="J486" i="91"/>
  <c r="J481" i="91"/>
  <c r="J493" i="91"/>
  <c r="J490" i="91"/>
  <c r="J500" i="91"/>
  <c r="J496" i="91"/>
  <c r="J489" i="91"/>
  <c r="J495" i="91"/>
  <c r="J487" i="91"/>
  <c r="J484" i="91"/>
  <c r="J498" i="91"/>
  <c r="J488" i="91"/>
  <c r="J483" i="91"/>
  <c r="J501" i="91"/>
  <c r="J485" i="91"/>
  <c r="J482" i="91"/>
  <c r="J492" i="91"/>
  <c r="N399" i="91"/>
  <c r="N398" i="91"/>
  <c r="N403" i="91"/>
  <c r="N415" i="91"/>
  <c r="N393" i="91"/>
  <c r="N392" i="91"/>
  <c r="N413" i="91"/>
  <c r="N390" i="91"/>
  <c r="N402" i="91"/>
  <c r="N408" i="91"/>
  <c r="N391" i="91"/>
  <c r="N394" i="91"/>
  <c r="N406" i="91"/>
  <c r="N414" i="91"/>
  <c r="N404" i="91"/>
  <c r="N407" i="91"/>
  <c r="N411" i="91"/>
  <c r="N409" i="91"/>
  <c r="N395" i="91"/>
  <c r="N412" i="91"/>
  <c r="N396" i="91"/>
  <c r="N401" i="91"/>
  <c r="N397" i="91"/>
  <c r="N405" i="91"/>
  <c r="N410" i="91"/>
  <c r="N400" i="91"/>
  <c r="M439" i="91"/>
  <c r="M429" i="91"/>
  <c r="M416" i="91"/>
  <c r="M426" i="91"/>
  <c r="M424" i="91"/>
  <c r="M435" i="91"/>
  <c r="M436" i="91"/>
  <c r="M441" i="91"/>
  <c r="M421" i="91"/>
  <c r="M423" i="91"/>
  <c r="M432" i="91"/>
  <c r="M442" i="91"/>
  <c r="M427" i="91"/>
  <c r="M431" i="91"/>
  <c r="M425" i="91"/>
  <c r="M434" i="91"/>
  <c r="M417" i="91"/>
  <c r="M443" i="91"/>
  <c r="M437" i="91"/>
  <c r="M413" i="91"/>
  <c r="M419" i="91"/>
  <c r="M420" i="91"/>
  <c r="M433" i="91"/>
  <c r="M430" i="91"/>
  <c r="M422" i="91"/>
  <c r="M415" i="91"/>
  <c r="M418" i="91"/>
  <c r="M414" i="91"/>
  <c r="M440" i="91"/>
  <c r="M428" i="91"/>
  <c r="M438" i="91"/>
  <c r="M444" i="91"/>
  <c r="E97" i="91"/>
  <c r="D95" i="91"/>
  <c r="C93" i="91"/>
  <c r="G109" i="91"/>
  <c r="F101" i="91"/>
  <c r="HW37" i="110" l="1"/>
  <c r="DA18" i="110"/>
  <c r="EI18" i="110" s="1"/>
  <c r="HN16" i="110"/>
  <c r="GB16" i="110"/>
  <c r="FV17" i="110"/>
  <c r="GG17" i="110" s="1"/>
  <c r="FL17" i="110"/>
  <c r="GE17" i="110" s="1"/>
  <c r="FQ17" i="110"/>
  <c r="GF17" i="110" s="1"/>
  <c r="FG17" i="110"/>
  <c r="GD17" i="110" s="1"/>
  <c r="FB17" i="110"/>
  <c r="GC17" i="110" s="1"/>
  <c r="EW17" i="110"/>
  <c r="AK19" i="110"/>
  <c r="AF37" i="110"/>
  <c r="V37" i="110"/>
  <c r="AA19" i="110"/>
  <c r="AP37" i="110"/>
  <c r="EN36" i="110"/>
  <c r="CQ18" i="110"/>
  <c r="DY18" i="110" s="1"/>
  <c r="BN37" i="110"/>
  <c r="CV36" i="110"/>
  <c r="ED36" i="110" s="1"/>
  <c r="BS19" i="110"/>
  <c r="AY37" i="110"/>
  <c r="CG36" i="110"/>
  <c r="DO36" i="110" s="1"/>
  <c r="BD37" i="110"/>
  <c r="CL36" i="110"/>
  <c r="DT36" i="110" s="1"/>
  <c r="BX37" i="110"/>
  <c r="DF37" i="110" s="1"/>
  <c r="BI19" i="110"/>
  <c r="Q39" i="110"/>
  <c r="L479" i="91"/>
  <c r="L495" i="91"/>
  <c r="L496" i="91"/>
  <c r="L469" i="91"/>
  <c r="L475" i="91"/>
  <c r="L498" i="91"/>
  <c r="L472" i="91"/>
  <c r="L478" i="91"/>
  <c r="L489" i="91"/>
  <c r="L468" i="91"/>
  <c r="L486" i="91"/>
  <c r="L483" i="91"/>
  <c r="L491" i="91"/>
  <c r="L494" i="91"/>
  <c r="L473" i="91"/>
  <c r="L484" i="91"/>
  <c r="L474" i="91"/>
  <c r="L497" i="91"/>
  <c r="L488" i="91"/>
  <c r="L481" i="91"/>
  <c r="L470" i="91"/>
  <c r="L477" i="91"/>
  <c r="L476" i="91"/>
  <c r="L490" i="91"/>
  <c r="L492" i="91"/>
  <c r="L471" i="91"/>
  <c r="L493" i="91"/>
  <c r="L480" i="91"/>
  <c r="L482" i="91"/>
  <c r="L485" i="91"/>
  <c r="L487" i="91"/>
  <c r="M476" i="91"/>
  <c r="M450" i="91"/>
  <c r="M478" i="91"/>
  <c r="M472" i="91"/>
  <c r="M453" i="91"/>
  <c r="M463" i="91"/>
  <c r="M467" i="91"/>
  <c r="M474" i="91"/>
  <c r="M466" i="91"/>
  <c r="M447" i="91"/>
  <c r="M477" i="91"/>
  <c r="M446" i="91"/>
  <c r="M445" i="91"/>
  <c r="M475" i="91"/>
  <c r="M456" i="91"/>
  <c r="M451" i="91"/>
  <c r="M465" i="91"/>
  <c r="M448" i="91"/>
  <c r="M459" i="91"/>
  <c r="M471" i="91"/>
  <c r="M462" i="91"/>
  <c r="M457" i="91"/>
  <c r="M468" i="91"/>
  <c r="M473" i="91"/>
  <c r="M461" i="91"/>
  <c r="M454" i="91"/>
  <c r="M449" i="91"/>
  <c r="M460" i="91"/>
  <c r="M464" i="91"/>
  <c r="M452" i="91"/>
  <c r="M458" i="91"/>
  <c r="M470" i="91"/>
  <c r="M469" i="91"/>
  <c r="M455" i="91"/>
  <c r="N427" i="91"/>
  <c r="N418" i="91"/>
  <c r="N442" i="91"/>
  <c r="N419" i="91"/>
  <c r="N433" i="91"/>
  <c r="N431" i="91"/>
  <c r="N434" i="91"/>
  <c r="N436" i="91"/>
  <c r="N430" i="91"/>
  <c r="N421" i="91"/>
  <c r="N420" i="91"/>
  <c r="N441" i="91"/>
  <c r="N429" i="91"/>
  <c r="N439" i="91"/>
  <c r="N438" i="91"/>
  <c r="N428" i="91"/>
  <c r="N440" i="91"/>
  <c r="N425" i="91"/>
  <c r="N426" i="91"/>
  <c r="N423" i="91"/>
  <c r="N416" i="91"/>
  <c r="N422" i="91"/>
  <c r="N417" i="91"/>
  <c r="N432" i="91"/>
  <c r="N435" i="91"/>
  <c r="N424" i="91"/>
  <c r="N443" i="91"/>
  <c r="N437" i="91"/>
  <c r="C94" i="91"/>
  <c r="E98" i="91"/>
  <c r="F102" i="91"/>
  <c r="G110" i="91"/>
  <c r="D96" i="91"/>
  <c r="HW38" i="110" l="1"/>
  <c r="DA19" i="110"/>
  <c r="EI19" i="110" s="1"/>
  <c r="HN17" i="110"/>
  <c r="GB17" i="110"/>
  <c r="FV18" i="110"/>
  <c r="GG18" i="110" s="1"/>
  <c r="FG18" i="110"/>
  <c r="GD18" i="110" s="1"/>
  <c r="FB18" i="110"/>
  <c r="GC18" i="110" s="1"/>
  <c r="FL18" i="110"/>
  <c r="GE18" i="110" s="1"/>
  <c r="EW18" i="110"/>
  <c r="FQ18" i="110"/>
  <c r="GF18" i="110" s="1"/>
  <c r="AA20" i="110"/>
  <c r="V38" i="110"/>
  <c r="CQ19" i="110"/>
  <c r="DY19" i="110" s="1"/>
  <c r="AP38" i="110"/>
  <c r="EN37" i="110"/>
  <c r="AK20" i="110"/>
  <c r="AF38" i="110"/>
  <c r="AY38" i="110"/>
  <c r="CG37" i="110"/>
  <c r="DO37" i="110" s="1"/>
  <c r="BS20" i="110"/>
  <c r="BN38" i="110"/>
  <c r="CV37" i="110"/>
  <c r="ED37" i="110" s="1"/>
  <c r="BD38" i="110"/>
  <c r="CL37" i="110"/>
  <c r="DT37" i="110" s="1"/>
  <c r="BX38" i="110"/>
  <c r="DF38" i="110" s="1"/>
  <c r="BI20" i="110"/>
  <c r="Q40" i="110"/>
  <c r="L501" i="91"/>
  <c r="L500" i="91"/>
  <c r="L503" i="91"/>
  <c r="L502" i="91"/>
  <c r="L499" i="91"/>
  <c r="N459" i="91"/>
  <c r="N464" i="91"/>
  <c r="N472" i="91"/>
  <c r="N453" i="91"/>
  <c r="N454" i="91"/>
  <c r="N466" i="91"/>
  <c r="N449" i="91"/>
  <c r="N461" i="91"/>
  <c r="N474" i="91"/>
  <c r="N451" i="91"/>
  <c r="N463" i="91"/>
  <c r="N445" i="91"/>
  <c r="N455" i="91"/>
  <c r="N458" i="91"/>
  <c r="N452" i="91"/>
  <c r="N444" i="91"/>
  <c r="N465" i="91"/>
  <c r="N468" i="91"/>
  <c r="N460" i="91"/>
  <c r="N470" i="91"/>
  <c r="N471" i="91"/>
  <c r="N469" i="91"/>
  <c r="N462" i="91"/>
  <c r="N467" i="91"/>
  <c r="N450" i="91"/>
  <c r="N457" i="91"/>
  <c r="N448" i="91"/>
  <c r="N456" i="91"/>
  <c r="N446" i="91"/>
  <c r="N473" i="91"/>
  <c r="N447" i="91"/>
  <c r="M480" i="91"/>
  <c r="M499" i="91"/>
  <c r="M491" i="91"/>
  <c r="M496" i="91"/>
  <c r="M486" i="91"/>
  <c r="M482" i="91"/>
  <c r="M503" i="91"/>
  <c r="M484" i="91"/>
  <c r="M485" i="91"/>
  <c r="M479" i="91"/>
  <c r="M500" i="91"/>
  <c r="M483" i="91"/>
  <c r="M492" i="91"/>
  <c r="M490" i="91"/>
  <c r="M494" i="91"/>
  <c r="M481" i="91"/>
  <c r="M501" i="91"/>
  <c r="M495" i="91"/>
  <c r="M488" i="91"/>
  <c r="M502" i="91"/>
  <c r="M489" i="91"/>
  <c r="M497" i="91"/>
  <c r="M498" i="91"/>
  <c r="M493" i="91"/>
  <c r="M487" i="91"/>
  <c r="D97" i="91"/>
  <c r="E99" i="91"/>
  <c r="G111" i="91"/>
  <c r="F103" i="91"/>
  <c r="C95" i="91"/>
  <c r="HW39" i="110" l="1"/>
  <c r="DA20" i="110"/>
  <c r="EI20" i="110" s="1"/>
  <c r="HN18" i="110"/>
  <c r="GB18" i="110"/>
  <c r="FB19" i="110"/>
  <c r="GC19" i="110" s="1"/>
  <c r="EW19" i="110"/>
  <c r="FQ19" i="110"/>
  <c r="GF19" i="110" s="1"/>
  <c r="FV19" i="110"/>
  <c r="GG19" i="110" s="1"/>
  <c r="CQ20" i="110"/>
  <c r="DY20" i="110" s="1"/>
  <c r="AF39" i="110"/>
  <c r="AP39" i="110"/>
  <c r="EN38" i="110"/>
  <c r="FG19" i="110"/>
  <c r="GD19" i="110" s="1"/>
  <c r="AK21" i="110"/>
  <c r="FL19" i="110"/>
  <c r="GE19" i="110" s="1"/>
  <c r="V39" i="110"/>
  <c r="AA21" i="110"/>
  <c r="BD39" i="110"/>
  <c r="CL38" i="110"/>
  <c r="DT38" i="110" s="1"/>
  <c r="BN39" i="110"/>
  <c r="CV38" i="110"/>
  <c r="ED38" i="110" s="1"/>
  <c r="BS21" i="110"/>
  <c r="AY39" i="110"/>
  <c r="CG38" i="110"/>
  <c r="DO38" i="110" s="1"/>
  <c r="BX39" i="110"/>
  <c r="DF39" i="110" s="1"/>
  <c r="BI21" i="110"/>
  <c r="Q41" i="110"/>
  <c r="N485" i="91"/>
  <c r="N480" i="91"/>
  <c r="N491" i="91"/>
  <c r="N482" i="91"/>
  <c r="N484" i="91"/>
  <c r="N494" i="91"/>
  <c r="N481" i="91"/>
  <c r="N499" i="91"/>
  <c r="N500" i="91"/>
  <c r="N495" i="91"/>
  <c r="N488" i="91"/>
  <c r="N478" i="91"/>
  <c r="N476" i="91"/>
  <c r="N503" i="91"/>
  <c r="N497" i="91"/>
  <c r="N486" i="91"/>
  <c r="N496" i="91"/>
  <c r="N493" i="91"/>
  <c r="N489" i="91"/>
  <c r="N490" i="91"/>
  <c r="N475" i="91"/>
  <c r="N492" i="91"/>
  <c r="N477" i="91"/>
  <c r="N498" i="91"/>
  <c r="N502" i="91"/>
  <c r="N479" i="91"/>
  <c r="N483" i="91"/>
  <c r="N487" i="91"/>
  <c r="N501" i="91"/>
  <c r="C96" i="91"/>
  <c r="F104" i="91"/>
  <c r="G112" i="91"/>
  <c r="E100" i="91"/>
  <c r="D98" i="91"/>
  <c r="HW40" i="110" l="1"/>
  <c r="DA21" i="110"/>
  <c r="EI21" i="110" s="1"/>
  <c r="HN19" i="110"/>
  <c r="GB19" i="110"/>
  <c r="FV20" i="110"/>
  <c r="GG20" i="110" s="1"/>
  <c r="FG20" i="110"/>
  <c r="GD20" i="110" s="1"/>
  <c r="FB20" i="110"/>
  <c r="GC20" i="110" s="1"/>
  <c r="EW20" i="110"/>
  <c r="FL20" i="110"/>
  <c r="GE20" i="110" s="1"/>
  <c r="FQ20" i="110"/>
  <c r="GF20" i="110" s="1"/>
  <c r="AK22" i="110"/>
  <c r="AP40" i="110"/>
  <c r="EN39" i="110"/>
  <c r="AF40" i="110"/>
  <c r="AA22" i="110"/>
  <c r="CQ21" i="110"/>
  <c r="DY21" i="110" s="1"/>
  <c r="V40" i="110"/>
  <c r="BN40" i="110"/>
  <c r="CV39" i="110"/>
  <c r="ED39" i="110" s="1"/>
  <c r="AY40" i="110"/>
  <c r="CG39" i="110"/>
  <c r="DO39" i="110" s="1"/>
  <c r="BS22" i="110"/>
  <c r="BD40" i="110"/>
  <c r="CL39" i="110"/>
  <c r="DT39" i="110" s="1"/>
  <c r="BX40" i="110"/>
  <c r="DF40" i="110" s="1"/>
  <c r="BI22" i="110"/>
  <c r="Q42" i="110"/>
  <c r="D99" i="91"/>
  <c r="E101" i="91"/>
  <c r="G113" i="91"/>
  <c r="F105" i="91"/>
  <c r="C97" i="91"/>
  <c r="HW41" i="110" l="1"/>
  <c r="DA22" i="110"/>
  <c r="EI22" i="110" s="1"/>
  <c r="HN20" i="110"/>
  <c r="GB20" i="110"/>
  <c r="FV21" i="110"/>
  <c r="GG21" i="110" s="1"/>
  <c r="FQ21" i="110"/>
  <c r="GF21" i="110" s="1"/>
  <c r="FG21" i="110"/>
  <c r="GD21" i="110" s="1"/>
  <c r="EW21" i="110"/>
  <c r="FL21" i="110"/>
  <c r="GE21" i="110" s="1"/>
  <c r="FB21" i="110"/>
  <c r="GC21" i="110" s="1"/>
  <c r="AF41" i="110"/>
  <c r="CQ22" i="110"/>
  <c r="DY22" i="110" s="1"/>
  <c r="V41" i="110"/>
  <c r="AA23" i="110"/>
  <c r="AK23" i="110"/>
  <c r="AP41" i="110"/>
  <c r="EN40" i="110"/>
  <c r="BS23" i="110"/>
  <c r="AY41" i="110"/>
  <c r="CG40" i="110"/>
  <c r="DO40" i="110" s="1"/>
  <c r="BN41" i="110"/>
  <c r="CV40" i="110"/>
  <c r="ED40" i="110" s="1"/>
  <c r="BD41" i="110"/>
  <c r="CL40" i="110"/>
  <c r="DT40" i="110" s="1"/>
  <c r="BX41" i="110"/>
  <c r="DF41" i="110" s="1"/>
  <c r="BI23" i="110"/>
  <c r="Q43" i="110"/>
  <c r="E102" i="91"/>
  <c r="G114" i="91"/>
  <c r="C98" i="91"/>
  <c r="F106" i="91"/>
  <c r="D100" i="91"/>
  <c r="HW42" i="110" l="1"/>
  <c r="DA23" i="110"/>
  <c r="EI23" i="110" s="1"/>
  <c r="HN21" i="110"/>
  <c r="GB21" i="110"/>
  <c r="FV22" i="110"/>
  <c r="GG22" i="110" s="1"/>
  <c r="FG22" i="110"/>
  <c r="GD22" i="110" s="1"/>
  <c r="FL22" i="110"/>
  <c r="GE22" i="110" s="1"/>
  <c r="FB22" i="110"/>
  <c r="GC22" i="110" s="1"/>
  <c r="EW22" i="110"/>
  <c r="FQ22" i="110"/>
  <c r="GF22" i="110" s="1"/>
  <c r="AP42" i="110"/>
  <c r="EN41" i="110"/>
  <c r="AK24" i="110"/>
  <c r="CQ23" i="110"/>
  <c r="DY23" i="110" s="1"/>
  <c r="V42" i="110"/>
  <c r="AF42" i="110"/>
  <c r="AA24" i="110"/>
  <c r="BD42" i="110"/>
  <c r="CL41" i="110"/>
  <c r="DT41" i="110" s="1"/>
  <c r="BN42" i="110"/>
  <c r="CV41" i="110"/>
  <c r="ED41" i="110" s="1"/>
  <c r="AY42" i="110"/>
  <c r="CG41" i="110"/>
  <c r="DO41" i="110" s="1"/>
  <c r="BS24" i="110"/>
  <c r="BX42" i="110"/>
  <c r="DF42" i="110" s="1"/>
  <c r="BI24" i="110"/>
  <c r="Q44" i="110"/>
  <c r="G115" i="91"/>
  <c r="E103" i="91"/>
  <c r="D101" i="91"/>
  <c r="F107" i="91"/>
  <c r="C99" i="91"/>
  <c r="HW43" i="110" l="1"/>
  <c r="DA24" i="110"/>
  <c r="EI24" i="110" s="1"/>
  <c r="HN22" i="110"/>
  <c r="GB22" i="110"/>
  <c r="FV23" i="110"/>
  <c r="GG23" i="110" s="1"/>
  <c r="FQ23" i="110"/>
  <c r="GF23" i="110" s="1"/>
  <c r="FG23" i="110"/>
  <c r="GD23" i="110" s="1"/>
  <c r="FL23" i="110"/>
  <c r="GE23" i="110" s="1"/>
  <c r="FB23" i="110"/>
  <c r="GC23" i="110" s="1"/>
  <c r="EW23" i="110"/>
  <c r="CQ24" i="110"/>
  <c r="DY24" i="110" s="1"/>
  <c r="AP43" i="110"/>
  <c r="EN42" i="110"/>
  <c r="AA25" i="110"/>
  <c r="AK25" i="110"/>
  <c r="V43" i="110"/>
  <c r="AF43" i="110"/>
  <c r="BN43" i="110"/>
  <c r="CV42" i="110"/>
  <c r="ED42" i="110" s="1"/>
  <c r="BS25" i="110"/>
  <c r="AY43" i="110"/>
  <c r="CG42" i="110"/>
  <c r="DO42" i="110" s="1"/>
  <c r="BD43" i="110"/>
  <c r="CL42" i="110"/>
  <c r="DT42" i="110" s="1"/>
  <c r="BX43" i="110"/>
  <c r="DF43" i="110" s="1"/>
  <c r="BI25" i="110"/>
  <c r="Q45" i="110"/>
  <c r="D102" i="91"/>
  <c r="G116" i="91"/>
  <c r="F108" i="91"/>
  <c r="C100" i="91"/>
  <c r="E104" i="91"/>
  <c r="HW44" i="110" l="1"/>
  <c r="DA25" i="110"/>
  <c r="EI25" i="110" s="1"/>
  <c r="HN23" i="110"/>
  <c r="GB23" i="110"/>
  <c r="FV24" i="110"/>
  <c r="GG24" i="110" s="1"/>
  <c r="CQ25" i="110"/>
  <c r="DY25" i="110" s="1"/>
  <c r="AA26" i="110"/>
  <c r="FB24" i="110"/>
  <c r="GC24" i="110" s="1"/>
  <c r="FQ24" i="110"/>
  <c r="GF24" i="110" s="1"/>
  <c r="EW24" i="110"/>
  <c r="FL24" i="110"/>
  <c r="GE24" i="110" s="1"/>
  <c r="AF44" i="110"/>
  <c r="V44" i="110"/>
  <c r="FG24" i="110"/>
  <c r="GD24" i="110" s="1"/>
  <c r="AK26" i="110"/>
  <c r="AP44" i="110"/>
  <c r="EN43" i="110"/>
  <c r="AY44" i="110"/>
  <c r="CG43" i="110"/>
  <c r="DO43" i="110" s="1"/>
  <c r="BN44" i="110"/>
  <c r="CV43" i="110"/>
  <c r="ED43" i="110" s="1"/>
  <c r="BS26" i="110"/>
  <c r="BD44" i="110"/>
  <c r="CL43" i="110"/>
  <c r="DT43" i="110" s="1"/>
  <c r="BX44" i="110"/>
  <c r="DF44" i="110" s="1"/>
  <c r="BI26" i="110"/>
  <c r="Q46" i="110"/>
  <c r="F109" i="91"/>
  <c r="G117" i="91"/>
  <c r="D103" i="91"/>
  <c r="E105" i="91"/>
  <c r="C101" i="91"/>
  <c r="HW45" i="110" l="1"/>
  <c r="DA26" i="110"/>
  <c r="EI26" i="110" s="1"/>
  <c r="HN24" i="110"/>
  <c r="GB24" i="110"/>
  <c r="FL25" i="110"/>
  <c r="GE25" i="110" s="1"/>
  <c r="FQ25" i="110"/>
  <c r="GF25" i="110" s="1"/>
  <c r="FV25" i="110"/>
  <c r="GG25" i="110" s="1"/>
  <c r="AK27" i="110"/>
  <c r="AF45" i="110"/>
  <c r="CQ26" i="110"/>
  <c r="DY26" i="110" s="1"/>
  <c r="V45" i="110"/>
  <c r="AA27" i="110"/>
  <c r="FB25" i="110"/>
  <c r="GC25" i="110" s="1"/>
  <c r="FG25" i="110"/>
  <c r="GD25" i="110" s="1"/>
  <c r="EW25" i="110"/>
  <c r="AP45" i="110"/>
  <c r="EN44" i="110"/>
  <c r="BD45" i="110"/>
  <c r="CL44" i="110"/>
  <c r="DT44" i="110" s="1"/>
  <c r="BN45" i="110"/>
  <c r="CV44" i="110"/>
  <c r="ED44" i="110" s="1"/>
  <c r="BS27" i="110"/>
  <c r="AY45" i="110"/>
  <c r="CG44" i="110"/>
  <c r="DO44" i="110" s="1"/>
  <c r="BX45" i="110"/>
  <c r="DF45" i="110" s="1"/>
  <c r="BI27" i="110"/>
  <c r="Q47" i="110"/>
  <c r="C102" i="91"/>
  <c r="D104" i="91"/>
  <c r="F110" i="91"/>
  <c r="G118" i="91"/>
  <c r="E106" i="91"/>
  <c r="HW46" i="110" l="1"/>
  <c r="DA27" i="110"/>
  <c r="EI27" i="110" s="1"/>
  <c r="HN25" i="110"/>
  <c r="GB25" i="110"/>
  <c r="FV26" i="110"/>
  <c r="GG26" i="110" s="1"/>
  <c r="AF46" i="110"/>
  <c r="V46" i="110"/>
  <c r="EW26" i="110"/>
  <c r="CQ27" i="110"/>
  <c r="DY27" i="110" s="1"/>
  <c r="FG26" i="110"/>
  <c r="GD26" i="110" s="1"/>
  <c r="FQ26" i="110"/>
  <c r="GF26" i="110" s="1"/>
  <c r="AK28" i="110"/>
  <c r="AP46" i="110"/>
  <c r="EN45" i="110"/>
  <c r="FL26" i="110"/>
  <c r="GE26" i="110" s="1"/>
  <c r="FB26" i="110"/>
  <c r="GC26" i="110" s="1"/>
  <c r="AA28" i="110"/>
  <c r="BS28" i="110"/>
  <c r="BD46" i="110"/>
  <c r="CL45" i="110"/>
  <c r="DT45" i="110" s="1"/>
  <c r="BN46" i="110"/>
  <c r="CV45" i="110"/>
  <c r="ED45" i="110" s="1"/>
  <c r="AY46" i="110"/>
  <c r="CG45" i="110"/>
  <c r="DO45" i="110" s="1"/>
  <c r="BX46" i="110"/>
  <c r="DF46" i="110" s="1"/>
  <c r="BI28" i="110"/>
  <c r="Q48" i="110"/>
  <c r="D105" i="91"/>
  <c r="E107" i="91"/>
  <c r="G119" i="91"/>
  <c r="F111" i="91"/>
  <c r="C103" i="91"/>
  <c r="HW47" i="110" l="1"/>
  <c r="DA28" i="110"/>
  <c r="EI28" i="110" s="1"/>
  <c r="HN26" i="110"/>
  <c r="GB26" i="110"/>
  <c r="FB27" i="110"/>
  <c r="GC27" i="110" s="1"/>
  <c r="FV27" i="110"/>
  <c r="GG27" i="110" s="1"/>
  <c r="AP47" i="110"/>
  <c r="EN46" i="110"/>
  <c r="FG27" i="110"/>
  <c r="GD27" i="110" s="1"/>
  <c r="AA29" i="110"/>
  <c r="FL27" i="110"/>
  <c r="GE27" i="110" s="1"/>
  <c r="CQ28" i="110"/>
  <c r="DY28" i="110" s="1"/>
  <c r="V47" i="110"/>
  <c r="FQ27" i="110"/>
  <c r="GF27" i="110" s="1"/>
  <c r="EW27" i="110"/>
  <c r="AF47" i="110"/>
  <c r="AK29" i="110"/>
  <c r="AY47" i="110"/>
  <c r="CG46" i="110"/>
  <c r="DO46" i="110" s="1"/>
  <c r="BN47" i="110"/>
  <c r="CV46" i="110"/>
  <c r="ED46" i="110" s="1"/>
  <c r="BD47" i="110"/>
  <c r="CL46" i="110"/>
  <c r="DT46" i="110" s="1"/>
  <c r="BS29" i="110"/>
  <c r="BX47" i="110"/>
  <c r="DF47" i="110" s="1"/>
  <c r="BI29" i="110"/>
  <c r="Q49" i="110"/>
  <c r="D106" i="91"/>
  <c r="G120" i="91"/>
  <c r="C104" i="91"/>
  <c r="E108" i="91"/>
  <c r="F112" i="91"/>
  <c r="HW48" i="110" l="1"/>
  <c r="DA29" i="110"/>
  <c r="EI29" i="110" s="1"/>
  <c r="HN27" i="110"/>
  <c r="GB27" i="110"/>
  <c r="FV28" i="110"/>
  <c r="GG28" i="110" s="1"/>
  <c r="FL28" i="110"/>
  <c r="GE28" i="110" s="1"/>
  <c r="FQ28" i="110"/>
  <c r="GF28" i="110" s="1"/>
  <c r="CQ29" i="110"/>
  <c r="DY29" i="110" s="1"/>
  <c r="FB28" i="110"/>
  <c r="GC28" i="110" s="1"/>
  <c r="V48" i="110"/>
  <c r="FG28" i="110"/>
  <c r="GD28" i="110" s="1"/>
  <c r="AK30" i="110"/>
  <c r="EW28" i="110"/>
  <c r="AP48" i="110"/>
  <c r="EN47" i="110"/>
  <c r="AA30" i="110"/>
  <c r="AF48" i="110"/>
  <c r="BD48" i="110"/>
  <c r="CL47" i="110"/>
  <c r="DT47" i="110" s="1"/>
  <c r="BN48" i="110"/>
  <c r="CV47" i="110"/>
  <c r="ED47" i="110" s="1"/>
  <c r="BS30" i="110"/>
  <c r="AY48" i="110"/>
  <c r="CG47" i="110"/>
  <c r="DO47" i="110" s="1"/>
  <c r="BX48" i="110"/>
  <c r="DF48" i="110" s="1"/>
  <c r="BI30" i="110"/>
  <c r="Q50" i="110"/>
  <c r="G121" i="91"/>
  <c r="C105" i="91"/>
  <c r="D107" i="91"/>
  <c r="F113" i="91"/>
  <c r="E109" i="91"/>
  <c r="HW49" i="110" l="1"/>
  <c r="DA30" i="110"/>
  <c r="EI30" i="110" s="1"/>
  <c r="HN28" i="110"/>
  <c r="GB28" i="110"/>
  <c r="FV29" i="110"/>
  <c r="GG29" i="110" s="1"/>
  <c r="FL29" i="110"/>
  <c r="GE29" i="110" s="1"/>
  <c r="FB29" i="110"/>
  <c r="GC29" i="110" s="1"/>
  <c r="FG29" i="110"/>
  <c r="GD29" i="110" s="1"/>
  <c r="FQ29" i="110"/>
  <c r="GF29" i="110" s="1"/>
  <c r="EW29" i="110"/>
  <c r="V49" i="110"/>
  <c r="CQ30" i="110"/>
  <c r="DY30" i="110" s="1"/>
  <c r="AF49" i="110"/>
  <c r="AA31" i="110"/>
  <c r="AK31" i="110"/>
  <c r="AP49" i="110"/>
  <c r="EN48" i="110"/>
  <c r="AY49" i="110"/>
  <c r="CG48" i="110"/>
  <c r="DO48" i="110" s="1"/>
  <c r="BS31" i="110"/>
  <c r="BN49" i="110"/>
  <c r="CV48" i="110"/>
  <c r="ED48" i="110" s="1"/>
  <c r="BD49" i="110"/>
  <c r="CL48" i="110"/>
  <c r="DT48" i="110" s="1"/>
  <c r="BX49" i="110"/>
  <c r="DF49" i="110" s="1"/>
  <c r="BI31" i="110"/>
  <c r="Q51" i="110"/>
  <c r="C106" i="91"/>
  <c r="E110" i="91"/>
  <c r="D108" i="91"/>
  <c r="G122" i="91"/>
  <c r="F114" i="91"/>
  <c r="HW50" i="110" l="1"/>
  <c r="DA31" i="110"/>
  <c r="EI31" i="110" s="1"/>
  <c r="HN29" i="110"/>
  <c r="GB29" i="110"/>
  <c r="FV30" i="110"/>
  <c r="GG30" i="110" s="1"/>
  <c r="FG30" i="110"/>
  <c r="GD30" i="110" s="1"/>
  <c r="FL30" i="110"/>
  <c r="GE30" i="110" s="1"/>
  <c r="EW30" i="110"/>
  <c r="FQ30" i="110"/>
  <c r="GF30" i="110" s="1"/>
  <c r="FB30" i="110"/>
  <c r="GC30" i="110" s="1"/>
  <c r="CQ31" i="110"/>
  <c r="DY31" i="110" s="1"/>
  <c r="AF50" i="110"/>
  <c r="AP50" i="110"/>
  <c r="EN49" i="110"/>
  <c r="AK32" i="110"/>
  <c r="AA32" i="110"/>
  <c r="V50" i="110"/>
  <c r="AY50" i="110"/>
  <c r="CG49" i="110"/>
  <c r="DO49" i="110" s="1"/>
  <c r="BD50" i="110"/>
  <c r="CL49" i="110"/>
  <c r="DT49" i="110" s="1"/>
  <c r="BN50" i="110"/>
  <c r="CV49" i="110"/>
  <c r="ED49" i="110" s="1"/>
  <c r="BS32" i="110"/>
  <c r="BX50" i="110"/>
  <c r="DF50" i="110" s="1"/>
  <c r="BI32" i="110"/>
  <c r="Q52" i="110"/>
  <c r="D109" i="91"/>
  <c r="E111" i="91"/>
  <c r="C107" i="91"/>
  <c r="G123" i="91"/>
  <c r="F115" i="91"/>
  <c r="HW51" i="110" l="1"/>
  <c r="DA32" i="110"/>
  <c r="EI32" i="110" s="1"/>
  <c r="HN30" i="110"/>
  <c r="GB30" i="110"/>
  <c r="FL31" i="110"/>
  <c r="GE31" i="110" s="1"/>
  <c r="FV31" i="110"/>
  <c r="GG31" i="110" s="1"/>
  <c r="FQ31" i="110"/>
  <c r="GF31" i="110" s="1"/>
  <c r="EW31" i="110"/>
  <c r="AP51" i="110"/>
  <c r="EN50" i="110"/>
  <c r="FB31" i="110"/>
  <c r="GC31" i="110" s="1"/>
  <c r="V51" i="110"/>
  <c r="AF51" i="110"/>
  <c r="FG31" i="110"/>
  <c r="GD31" i="110" s="1"/>
  <c r="CQ32" i="110"/>
  <c r="DY32" i="110" s="1"/>
  <c r="AA33" i="110"/>
  <c r="AK33" i="110"/>
  <c r="BD51" i="110"/>
  <c r="CL50" i="110"/>
  <c r="DT50" i="110" s="1"/>
  <c r="AY51" i="110"/>
  <c r="CG50" i="110"/>
  <c r="DO50" i="110" s="1"/>
  <c r="BN51" i="110"/>
  <c r="CV50" i="110"/>
  <c r="ED50" i="110" s="1"/>
  <c r="BS33" i="110"/>
  <c r="BX51" i="110"/>
  <c r="DF51" i="110" s="1"/>
  <c r="BI33" i="110"/>
  <c r="Q53" i="110"/>
  <c r="G124" i="91"/>
  <c r="E112" i="91"/>
  <c r="D110" i="91"/>
  <c r="F116" i="91"/>
  <c r="C108" i="91"/>
  <c r="HW52" i="110" l="1"/>
  <c r="DA33" i="110"/>
  <c r="EI33" i="110" s="1"/>
  <c r="HN31" i="110"/>
  <c r="GB31" i="110"/>
  <c r="FV32" i="110"/>
  <c r="GG32" i="110" s="1"/>
  <c r="FL32" i="110"/>
  <c r="GE32" i="110" s="1"/>
  <c r="FB32" i="110"/>
  <c r="GC32" i="110" s="1"/>
  <c r="FG32" i="110"/>
  <c r="GD32" i="110" s="1"/>
  <c r="EW32" i="110"/>
  <c r="FQ32" i="110"/>
  <c r="GF32" i="110" s="1"/>
  <c r="AK34" i="110"/>
  <c r="AA34" i="110"/>
  <c r="V52" i="110"/>
  <c r="AF52" i="110"/>
  <c r="CQ33" i="110"/>
  <c r="DY33" i="110" s="1"/>
  <c r="AP52" i="110"/>
  <c r="EN51" i="110"/>
  <c r="BS34" i="110"/>
  <c r="BD52" i="110"/>
  <c r="CL51" i="110"/>
  <c r="DT51" i="110" s="1"/>
  <c r="AY52" i="110"/>
  <c r="CG51" i="110"/>
  <c r="DO51" i="110" s="1"/>
  <c r="BN52" i="110"/>
  <c r="CV51" i="110"/>
  <c r="ED51" i="110" s="1"/>
  <c r="BX52" i="110"/>
  <c r="DF52" i="110" s="1"/>
  <c r="BI34" i="110"/>
  <c r="Q54" i="110"/>
  <c r="C109" i="91"/>
  <c r="E113" i="91"/>
  <c r="G125" i="91"/>
  <c r="F117" i="91"/>
  <c r="D111" i="91"/>
  <c r="HW53" i="110" l="1"/>
  <c r="DA34" i="110"/>
  <c r="EI34" i="110" s="1"/>
  <c r="HN32" i="110"/>
  <c r="GB32" i="110"/>
  <c r="FV33" i="110"/>
  <c r="GG33" i="110" s="1"/>
  <c r="EW33" i="110"/>
  <c r="FG33" i="110"/>
  <c r="GD33" i="110" s="1"/>
  <c r="FB33" i="110"/>
  <c r="GC33" i="110" s="1"/>
  <c r="V53" i="110"/>
  <c r="AK35" i="110"/>
  <c r="CQ34" i="110"/>
  <c r="DY34" i="110" s="1"/>
  <c r="AP53" i="110"/>
  <c r="EN52" i="110"/>
  <c r="FL33" i="110"/>
  <c r="GE33" i="110" s="1"/>
  <c r="FQ33" i="110"/>
  <c r="GF33" i="110" s="1"/>
  <c r="AF53" i="110"/>
  <c r="AA35" i="110"/>
  <c r="AY53" i="110"/>
  <c r="CG52" i="110"/>
  <c r="DO52" i="110" s="1"/>
  <c r="BD53" i="110"/>
  <c r="CL52" i="110"/>
  <c r="DT52" i="110" s="1"/>
  <c r="BS35" i="110"/>
  <c r="BN53" i="110"/>
  <c r="CV52" i="110"/>
  <c r="ED52" i="110" s="1"/>
  <c r="BX53" i="110"/>
  <c r="DF53" i="110" s="1"/>
  <c r="BI35" i="110"/>
  <c r="Q55" i="110"/>
  <c r="E114" i="91"/>
  <c r="G126" i="91"/>
  <c r="C110" i="91"/>
  <c r="D112" i="91"/>
  <c r="F118" i="91"/>
  <c r="HW54" i="110" l="1"/>
  <c r="DA35" i="110"/>
  <c r="EI35" i="110" s="1"/>
  <c r="HN33" i="110"/>
  <c r="GB33" i="110"/>
  <c r="FV34" i="110"/>
  <c r="GG34" i="110" s="1"/>
  <c r="EW34" i="110"/>
  <c r="FQ34" i="110"/>
  <c r="GF34" i="110" s="1"/>
  <c r="FL34" i="110"/>
  <c r="GE34" i="110" s="1"/>
  <c r="FG34" i="110"/>
  <c r="GD34" i="110" s="1"/>
  <c r="FB34" i="110"/>
  <c r="GC34" i="110" s="1"/>
  <c r="V54" i="110"/>
  <c r="AP54" i="110"/>
  <c r="EN53" i="110"/>
  <c r="CQ35" i="110"/>
  <c r="DY35" i="110" s="1"/>
  <c r="AA36" i="110"/>
  <c r="AF54" i="110"/>
  <c r="AK36" i="110"/>
  <c r="BS36" i="110"/>
  <c r="BD54" i="110"/>
  <c r="CL53" i="110"/>
  <c r="DT53" i="110" s="1"/>
  <c r="BN54" i="110"/>
  <c r="CV53" i="110"/>
  <c r="ED53" i="110" s="1"/>
  <c r="AY54" i="110"/>
  <c r="CG53" i="110"/>
  <c r="DO53" i="110" s="1"/>
  <c r="BX54" i="110"/>
  <c r="DF54" i="110" s="1"/>
  <c r="BI36" i="110"/>
  <c r="Q56" i="110"/>
  <c r="E115" i="91"/>
  <c r="C111" i="91"/>
  <c r="G127" i="91"/>
  <c r="F119" i="91"/>
  <c r="D113" i="91"/>
  <c r="HW55" i="110" l="1"/>
  <c r="DA36" i="110"/>
  <c r="EI36" i="110" s="1"/>
  <c r="HN34" i="110"/>
  <c r="GB34" i="110"/>
  <c r="FV35" i="110"/>
  <c r="GG35" i="110" s="1"/>
  <c r="FG35" i="110"/>
  <c r="GD35" i="110" s="1"/>
  <c r="EW35" i="110"/>
  <c r="FB35" i="110"/>
  <c r="GC35" i="110" s="1"/>
  <c r="FQ35" i="110"/>
  <c r="GF35" i="110" s="1"/>
  <c r="FL35" i="110"/>
  <c r="GE35" i="110" s="1"/>
  <c r="AK37" i="110"/>
  <c r="AF55" i="110"/>
  <c r="CQ36" i="110"/>
  <c r="DY36" i="110" s="1"/>
  <c r="AP55" i="110"/>
  <c r="EN54" i="110"/>
  <c r="AA37" i="110"/>
  <c r="V55" i="110"/>
  <c r="AY55" i="110"/>
  <c r="CG54" i="110"/>
  <c r="DO54" i="110" s="1"/>
  <c r="BD55" i="110"/>
  <c r="CL54" i="110"/>
  <c r="DT54" i="110" s="1"/>
  <c r="BN55" i="110"/>
  <c r="CV54" i="110"/>
  <c r="ED54" i="110" s="1"/>
  <c r="BS37" i="110"/>
  <c r="BX55" i="110"/>
  <c r="DF55" i="110" s="1"/>
  <c r="BI37" i="110"/>
  <c r="Q57" i="110"/>
  <c r="G128" i="91"/>
  <c r="C112" i="91"/>
  <c r="E116" i="91"/>
  <c r="D114" i="91"/>
  <c r="F120" i="91"/>
  <c r="HW56" i="110" l="1"/>
  <c r="DA37" i="110"/>
  <c r="EI37" i="110" s="1"/>
  <c r="HN35" i="110"/>
  <c r="GB35" i="110"/>
  <c r="FV36" i="110"/>
  <c r="GG36" i="110" s="1"/>
  <c r="FL36" i="110"/>
  <c r="GE36" i="110" s="1"/>
  <c r="CQ37" i="110"/>
  <c r="DY37" i="110" s="1"/>
  <c r="V56" i="110"/>
  <c r="FB36" i="110"/>
  <c r="GC36" i="110" s="1"/>
  <c r="AP56" i="110"/>
  <c r="EN55" i="110"/>
  <c r="AK38" i="110"/>
  <c r="AA38" i="110"/>
  <c r="EW36" i="110"/>
  <c r="AF56" i="110"/>
  <c r="FQ36" i="110"/>
  <c r="GF36" i="110" s="1"/>
  <c r="FG36" i="110"/>
  <c r="GD36" i="110" s="1"/>
  <c r="BN56" i="110"/>
  <c r="CV55" i="110"/>
  <c r="ED55" i="110" s="1"/>
  <c r="BD56" i="110"/>
  <c r="CL55" i="110"/>
  <c r="DT55" i="110" s="1"/>
  <c r="BS38" i="110"/>
  <c r="AY56" i="110"/>
  <c r="CG55" i="110"/>
  <c r="DO55" i="110" s="1"/>
  <c r="BX56" i="110"/>
  <c r="DF56" i="110" s="1"/>
  <c r="BI38" i="110"/>
  <c r="Q58" i="110"/>
  <c r="C113" i="91"/>
  <c r="G129" i="91"/>
  <c r="D115" i="91"/>
  <c r="E117" i="91"/>
  <c r="F121" i="91"/>
  <c r="HW57" i="110" l="1"/>
  <c r="DA38" i="110"/>
  <c r="HN36" i="110"/>
  <c r="GB36" i="110"/>
  <c r="FV37" i="110"/>
  <c r="GG37" i="110" s="1"/>
  <c r="FL37" i="110"/>
  <c r="GE37" i="110" s="1"/>
  <c r="FQ37" i="110"/>
  <c r="GF37" i="110" s="1"/>
  <c r="FB37" i="110"/>
  <c r="GC37" i="110" s="1"/>
  <c r="EW37" i="110"/>
  <c r="FG37" i="110"/>
  <c r="GD37" i="110" s="1"/>
  <c r="AP57" i="110"/>
  <c r="EN56" i="110"/>
  <c r="CQ38" i="110"/>
  <c r="DY38" i="110" s="1"/>
  <c r="AK39" i="110"/>
  <c r="AF57" i="110"/>
  <c r="AA39" i="110"/>
  <c r="V57" i="110"/>
  <c r="BD57" i="110"/>
  <c r="CL56" i="110"/>
  <c r="DT56" i="110" s="1"/>
  <c r="AY57" i="110"/>
  <c r="CG56" i="110"/>
  <c r="DO56" i="110" s="1"/>
  <c r="BS39" i="110"/>
  <c r="EI38" i="110"/>
  <c r="BN57" i="110"/>
  <c r="CV56" i="110"/>
  <c r="ED56" i="110" s="1"/>
  <c r="BX57" i="110"/>
  <c r="DF57" i="110" s="1"/>
  <c r="BI39" i="110"/>
  <c r="Q59" i="110"/>
  <c r="E118" i="91"/>
  <c r="D116" i="91"/>
  <c r="F122" i="91"/>
  <c r="G130" i="91"/>
  <c r="C114" i="91"/>
  <c r="HW58" i="110" l="1"/>
  <c r="DA39" i="110"/>
  <c r="EI39" i="110" s="1"/>
  <c r="HN37" i="110"/>
  <c r="GB37" i="110"/>
  <c r="FV38" i="110"/>
  <c r="GG38" i="110" s="1"/>
  <c r="FB38" i="110"/>
  <c r="GC38" i="110" s="1"/>
  <c r="V58" i="110"/>
  <c r="AF58" i="110"/>
  <c r="AA40" i="110"/>
  <c r="FL38" i="110"/>
  <c r="GE38" i="110" s="1"/>
  <c r="AK40" i="110"/>
  <c r="CQ39" i="110"/>
  <c r="DY39" i="110" s="1"/>
  <c r="FG38" i="110"/>
  <c r="GD38" i="110" s="1"/>
  <c r="FQ38" i="110"/>
  <c r="GF38" i="110" s="1"/>
  <c r="EW38" i="110"/>
  <c r="AP58" i="110"/>
  <c r="EN57" i="110"/>
  <c r="AY58" i="110"/>
  <c r="CG57" i="110"/>
  <c r="DO57" i="110" s="1"/>
  <c r="BN58" i="110"/>
  <c r="CV57" i="110"/>
  <c r="ED57" i="110" s="1"/>
  <c r="BS40" i="110"/>
  <c r="BD58" i="110"/>
  <c r="CL57" i="110"/>
  <c r="DT57" i="110" s="1"/>
  <c r="BX58" i="110"/>
  <c r="DF58" i="110" s="1"/>
  <c r="BI40" i="110"/>
  <c r="Q60" i="110"/>
  <c r="E119" i="91"/>
  <c r="D117" i="91"/>
  <c r="C115" i="91"/>
  <c r="G131" i="91"/>
  <c r="F123" i="91"/>
  <c r="HW59" i="110" l="1"/>
  <c r="DA40" i="110"/>
  <c r="EI40" i="110" s="1"/>
  <c r="FV39" i="110"/>
  <c r="GG39" i="110" s="1"/>
  <c r="HN38" i="110"/>
  <c r="GB38" i="110"/>
  <c r="FL39" i="110"/>
  <c r="GE39" i="110" s="1"/>
  <c r="EW39" i="110"/>
  <c r="FB39" i="110"/>
  <c r="GC39" i="110" s="1"/>
  <c r="FG39" i="110"/>
  <c r="GD39" i="110" s="1"/>
  <c r="FQ39" i="110"/>
  <c r="GF39" i="110" s="1"/>
  <c r="AA41" i="110"/>
  <c r="V59" i="110"/>
  <c r="AK41" i="110"/>
  <c r="AF59" i="110"/>
  <c r="CQ40" i="110"/>
  <c r="DY40" i="110" s="1"/>
  <c r="AP59" i="110"/>
  <c r="EN58" i="110"/>
  <c r="AY59" i="110"/>
  <c r="CG58" i="110"/>
  <c r="DO58" i="110" s="1"/>
  <c r="BD59" i="110"/>
  <c r="CL58" i="110"/>
  <c r="DT58" i="110" s="1"/>
  <c r="BS41" i="110"/>
  <c r="BN59" i="110"/>
  <c r="CV58" i="110"/>
  <c r="ED58" i="110" s="1"/>
  <c r="BX59" i="110"/>
  <c r="DF59" i="110" s="1"/>
  <c r="BI41" i="110"/>
  <c r="Q61" i="110"/>
  <c r="F124" i="91"/>
  <c r="E120" i="91"/>
  <c r="G132" i="91"/>
  <c r="C116" i="91"/>
  <c r="D118" i="91"/>
  <c r="HW60" i="110" l="1"/>
  <c r="DA41" i="110"/>
  <c r="EI41" i="110" s="1"/>
  <c r="HN39" i="110"/>
  <c r="GB39" i="110"/>
  <c r="FV40" i="110"/>
  <c r="GG40" i="110" s="1"/>
  <c r="FQ40" i="110"/>
  <c r="GF40" i="110" s="1"/>
  <c r="EW40" i="110"/>
  <c r="FL40" i="110"/>
  <c r="GE40" i="110" s="1"/>
  <c r="FG40" i="110"/>
  <c r="GD40" i="110" s="1"/>
  <c r="FB40" i="110"/>
  <c r="GC40" i="110" s="1"/>
  <c r="CQ41" i="110"/>
  <c r="DY41" i="110" s="1"/>
  <c r="V60" i="110"/>
  <c r="AK42" i="110"/>
  <c r="AA42" i="110"/>
  <c r="AP60" i="110"/>
  <c r="EN59" i="110"/>
  <c r="AF60" i="110"/>
  <c r="BD60" i="110"/>
  <c r="CL59" i="110"/>
  <c r="DT59" i="110" s="1"/>
  <c r="AY60" i="110"/>
  <c r="CG59" i="110"/>
  <c r="DO59" i="110" s="1"/>
  <c r="BS42" i="110"/>
  <c r="BN60" i="110"/>
  <c r="CV59" i="110"/>
  <c r="ED59" i="110" s="1"/>
  <c r="BX60" i="110"/>
  <c r="DF60" i="110" s="1"/>
  <c r="BI42" i="110"/>
  <c r="Q62" i="110"/>
  <c r="F125" i="91"/>
  <c r="D119" i="91"/>
  <c r="G133" i="91"/>
  <c r="C117" i="91"/>
  <c r="E121" i="91"/>
  <c r="HW61" i="110" l="1"/>
  <c r="DA42" i="110"/>
  <c r="EI42" i="110" s="1"/>
  <c r="HN40" i="110"/>
  <c r="GB40" i="110"/>
  <c r="FV41" i="110"/>
  <c r="GG41" i="110" s="1"/>
  <c r="AP61" i="110"/>
  <c r="EN60" i="110"/>
  <c r="V61" i="110"/>
  <c r="EW41" i="110"/>
  <c r="FB41" i="110"/>
  <c r="GC41" i="110" s="1"/>
  <c r="FG41" i="110"/>
  <c r="GD41" i="110" s="1"/>
  <c r="FL41" i="110"/>
  <c r="GE41" i="110" s="1"/>
  <c r="FQ41" i="110"/>
  <c r="GF41" i="110" s="1"/>
  <c r="AF61" i="110"/>
  <c r="CQ42" i="110"/>
  <c r="DY42" i="110" s="1"/>
  <c r="AK43" i="110"/>
  <c r="AA43" i="110"/>
  <c r="BN61" i="110"/>
  <c r="CV60" i="110"/>
  <c r="ED60" i="110" s="1"/>
  <c r="BD61" i="110"/>
  <c r="CL60" i="110"/>
  <c r="DT60" i="110" s="1"/>
  <c r="BS43" i="110"/>
  <c r="AY61" i="110"/>
  <c r="CG60" i="110"/>
  <c r="DO60" i="110" s="1"/>
  <c r="BX61" i="110"/>
  <c r="DF61" i="110" s="1"/>
  <c r="BI43" i="110"/>
  <c r="Q63" i="110"/>
  <c r="G134" i="91"/>
  <c r="F126" i="91"/>
  <c r="C118" i="91"/>
  <c r="E122" i="91"/>
  <c r="D120" i="91"/>
  <c r="HW62" i="110" l="1"/>
  <c r="DA43" i="110"/>
  <c r="EI43" i="110" s="1"/>
  <c r="HN41" i="110"/>
  <c r="GB41" i="110"/>
  <c r="EW42" i="110"/>
  <c r="FV42" i="110"/>
  <c r="GG42" i="110" s="1"/>
  <c r="FG42" i="110"/>
  <c r="GD42" i="110" s="1"/>
  <c r="V62" i="110"/>
  <c r="FL42" i="110"/>
  <c r="GE42" i="110" s="1"/>
  <c r="CQ43" i="110"/>
  <c r="DY43" i="110" s="1"/>
  <c r="AP62" i="110"/>
  <c r="EN61" i="110"/>
  <c r="AK44" i="110"/>
  <c r="AF62" i="110"/>
  <c r="FQ42" i="110"/>
  <c r="GF42" i="110" s="1"/>
  <c r="FB42" i="110"/>
  <c r="GC42" i="110" s="1"/>
  <c r="AA44" i="110"/>
  <c r="BN62" i="110"/>
  <c r="CV61" i="110"/>
  <c r="ED61" i="110" s="1"/>
  <c r="AY62" i="110"/>
  <c r="CG61" i="110"/>
  <c r="DO61" i="110" s="1"/>
  <c r="BD62" i="110"/>
  <c r="CL61" i="110"/>
  <c r="DT61" i="110" s="1"/>
  <c r="BS44" i="110"/>
  <c r="BX62" i="110"/>
  <c r="DF62" i="110" s="1"/>
  <c r="BI44" i="110"/>
  <c r="E123" i="91"/>
  <c r="D121" i="91"/>
  <c r="G135" i="91"/>
  <c r="C119" i="91"/>
  <c r="F127" i="91"/>
  <c r="HW63" i="110" l="1"/>
  <c r="DA44" i="110"/>
  <c r="EI44" i="110" s="1"/>
  <c r="HN42" i="110"/>
  <c r="GB42" i="110"/>
  <c r="FV43" i="110"/>
  <c r="GG43" i="110" s="1"/>
  <c r="FL43" i="110"/>
  <c r="GE43" i="110" s="1"/>
  <c r="EW43" i="110"/>
  <c r="FQ43" i="110"/>
  <c r="GF43" i="110" s="1"/>
  <c r="FB43" i="110"/>
  <c r="GC43" i="110" s="1"/>
  <c r="FG43" i="110"/>
  <c r="GD43" i="110" s="1"/>
  <c r="AA45" i="110"/>
  <c r="V63" i="110"/>
  <c r="AK45" i="110"/>
  <c r="CQ44" i="110"/>
  <c r="DY44" i="110" s="1"/>
  <c r="AF63" i="110"/>
  <c r="AP63" i="110"/>
  <c r="EN62" i="110"/>
  <c r="BD63" i="110"/>
  <c r="CL62" i="110"/>
  <c r="DT62" i="110" s="1"/>
  <c r="BN63" i="110"/>
  <c r="CV62" i="110"/>
  <c r="ED62" i="110" s="1"/>
  <c r="AY63" i="110"/>
  <c r="CG62" i="110"/>
  <c r="DO62" i="110" s="1"/>
  <c r="BS45" i="110"/>
  <c r="BX63" i="110"/>
  <c r="DF63" i="110" s="1"/>
  <c r="BI45" i="110"/>
  <c r="D122" i="91"/>
  <c r="E124" i="91"/>
  <c r="G136" i="91"/>
  <c r="C120" i="91"/>
  <c r="F128" i="91"/>
  <c r="DA45" i="110" l="1"/>
  <c r="EI45" i="110" s="1"/>
  <c r="HN43" i="110"/>
  <c r="GB43" i="110"/>
  <c r="EW44" i="110"/>
  <c r="FV44" i="110"/>
  <c r="GG44" i="110" s="1"/>
  <c r="FL44" i="110"/>
  <c r="GE44" i="110" s="1"/>
  <c r="FB44" i="110"/>
  <c r="GC44" i="110" s="1"/>
  <c r="FQ44" i="110"/>
  <c r="GF44" i="110" s="1"/>
  <c r="FG44" i="110"/>
  <c r="GD44" i="110" s="1"/>
  <c r="AK46" i="110"/>
  <c r="CQ45" i="110"/>
  <c r="DY45" i="110" s="1"/>
  <c r="AA46" i="110"/>
  <c r="EN63" i="110"/>
  <c r="CV63" i="110"/>
  <c r="ED63" i="110" s="1"/>
  <c r="BS46" i="110"/>
  <c r="CG63" i="110"/>
  <c r="DO63" i="110" s="1"/>
  <c r="CL63" i="110"/>
  <c r="DT63" i="110" s="1"/>
  <c r="BI46" i="110"/>
  <c r="C121" i="91"/>
  <c r="G137" i="91"/>
  <c r="F129" i="91"/>
  <c r="E125" i="91"/>
  <c r="D123" i="91"/>
  <c r="DA46" i="110" l="1"/>
  <c r="EI46" i="110" s="1"/>
  <c r="HN44" i="110"/>
  <c r="GB44" i="110"/>
  <c r="FV45" i="110"/>
  <c r="GG45" i="110" s="1"/>
  <c r="EW45" i="110"/>
  <c r="FQ45" i="110"/>
  <c r="GF45" i="110" s="1"/>
  <c r="FB45" i="110"/>
  <c r="GC45" i="110" s="1"/>
  <c r="FG45" i="110"/>
  <c r="GD45" i="110" s="1"/>
  <c r="FL45" i="110"/>
  <c r="GE45" i="110" s="1"/>
  <c r="AK47" i="110"/>
  <c r="AA47" i="110"/>
  <c r="CQ46" i="110"/>
  <c r="DY46" i="110" s="1"/>
  <c r="BS47" i="110"/>
  <c r="BI47" i="110"/>
  <c r="G138" i="91"/>
  <c r="F130" i="91"/>
  <c r="D124" i="91"/>
  <c r="C122" i="91"/>
  <c r="E126" i="91"/>
  <c r="DA47" i="110" l="1"/>
  <c r="EI47" i="110" s="1"/>
  <c r="HN45" i="110"/>
  <c r="GB45" i="110"/>
  <c r="FV46" i="110"/>
  <c r="GG46" i="110" s="1"/>
  <c r="FG46" i="110"/>
  <c r="GD46" i="110" s="1"/>
  <c r="FB46" i="110"/>
  <c r="GC46" i="110" s="1"/>
  <c r="EW46" i="110"/>
  <c r="AK48" i="110"/>
  <c r="FL46" i="110"/>
  <c r="GE46" i="110" s="1"/>
  <c r="AA48" i="110"/>
  <c r="CQ47" i="110"/>
  <c r="DY47" i="110" s="1"/>
  <c r="FQ46" i="110"/>
  <c r="GF46" i="110" s="1"/>
  <c r="BS48" i="110"/>
  <c r="BI48" i="110"/>
  <c r="F131" i="91"/>
  <c r="C123" i="91"/>
  <c r="G139" i="91"/>
  <c r="E127" i="91"/>
  <c r="D125" i="91"/>
  <c r="DA48" i="110" l="1"/>
  <c r="EI48" i="110" s="1"/>
  <c r="HN46" i="110"/>
  <c r="GB46" i="110"/>
  <c r="FV47" i="110"/>
  <c r="GG47" i="110" s="1"/>
  <c r="FG47" i="110"/>
  <c r="GD47" i="110" s="1"/>
  <c r="FL47" i="110"/>
  <c r="GE47" i="110" s="1"/>
  <c r="FB47" i="110"/>
  <c r="GC47" i="110" s="1"/>
  <c r="EW47" i="110"/>
  <c r="FQ47" i="110"/>
  <c r="GF47" i="110" s="1"/>
  <c r="AK49" i="110"/>
  <c r="CQ48" i="110"/>
  <c r="DY48" i="110" s="1"/>
  <c r="AA49" i="110"/>
  <c r="BS49" i="110"/>
  <c r="BI49" i="110"/>
  <c r="G140" i="91"/>
  <c r="C124" i="91"/>
  <c r="E128" i="91"/>
  <c r="F132" i="91"/>
  <c r="D126" i="91"/>
  <c r="DA49" i="110" l="1"/>
  <c r="EI49" i="110" s="1"/>
  <c r="HN47" i="110"/>
  <c r="GB47" i="110"/>
  <c r="FV48" i="110"/>
  <c r="GG48" i="110" s="1"/>
  <c r="FQ48" i="110"/>
  <c r="GF48" i="110" s="1"/>
  <c r="FB48" i="110"/>
  <c r="GC48" i="110" s="1"/>
  <c r="EW48" i="110"/>
  <c r="FG48" i="110"/>
  <c r="GD48" i="110" s="1"/>
  <c r="FL48" i="110"/>
  <c r="GE48" i="110" s="1"/>
  <c r="AK50" i="110"/>
  <c r="CQ49" i="110"/>
  <c r="DY49" i="110" s="1"/>
  <c r="AA50" i="110"/>
  <c r="BS50" i="110"/>
  <c r="BI50" i="110"/>
  <c r="F133" i="91"/>
  <c r="C125" i="91"/>
  <c r="D127" i="91"/>
  <c r="G141" i="91"/>
  <c r="E129" i="91"/>
  <c r="DA50" i="110" l="1"/>
  <c r="EI50" i="110" s="1"/>
  <c r="HN48" i="110"/>
  <c r="GB48" i="110"/>
  <c r="FB49" i="110"/>
  <c r="GC49" i="110" s="1"/>
  <c r="FL49" i="110"/>
  <c r="GE49" i="110" s="1"/>
  <c r="FV49" i="110"/>
  <c r="GG49" i="110" s="1"/>
  <c r="EW49" i="110"/>
  <c r="AK51" i="110"/>
  <c r="AA51" i="110"/>
  <c r="CQ50" i="110"/>
  <c r="DY50" i="110" s="1"/>
  <c r="FG49" i="110"/>
  <c r="GD49" i="110" s="1"/>
  <c r="FQ49" i="110"/>
  <c r="GF49" i="110" s="1"/>
  <c r="BS51" i="110"/>
  <c r="BI51" i="110"/>
  <c r="C126" i="91"/>
  <c r="E130" i="91"/>
  <c r="F134" i="91"/>
  <c r="G142" i="91"/>
  <c r="D128" i="91"/>
  <c r="DA51" i="110" l="1"/>
  <c r="EI51" i="110" s="1"/>
  <c r="HN49" i="110"/>
  <c r="GB49" i="110"/>
  <c r="FV50" i="110"/>
  <c r="GG50" i="110" s="1"/>
  <c r="FB50" i="110"/>
  <c r="GC50" i="110" s="1"/>
  <c r="EW50" i="110"/>
  <c r="FL50" i="110"/>
  <c r="GE50" i="110" s="1"/>
  <c r="FG50" i="110"/>
  <c r="GD50" i="110" s="1"/>
  <c r="FQ50" i="110"/>
  <c r="GF50" i="110" s="1"/>
  <c r="CQ51" i="110"/>
  <c r="DY51" i="110" s="1"/>
  <c r="AA52" i="110"/>
  <c r="AK52" i="110"/>
  <c r="BS52" i="110"/>
  <c r="BI52" i="110"/>
  <c r="G143" i="91"/>
  <c r="D129" i="91"/>
  <c r="E131" i="91"/>
  <c r="F135" i="91"/>
  <c r="C127" i="91"/>
  <c r="DA52" i="110" l="1"/>
  <c r="EI52" i="110" s="1"/>
  <c r="HN50" i="110"/>
  <c r="GB50" i="110"/>
  <c r="EW51" i="110"/>
  <c r="FV51" i="110"/>
  <c r="GG51" i="110" s="1"/>
  <c r="FB51" i="110"/>
  <c r="GC51" i="110" s="1"/>
  <c r="FG51" i="110"/>
  <c r="GD51" i="110" s="1"/>
  <c r="FL51" i="110"/>
  <c r="GE51" i="110" s="1"/>
  <c r="FQ51" i="110"/>
  <c r="GF51" i="110" s="1"/>
  <c r="AK53" i="110"/>
  <c r="AA53" i="110"/>
  <c r="CQ52" i="110"/>
  <c r="DY52" i="110" s="1"/>
  <c r="BS53" i="110"/>
  <c r="BI53" i="110"/>
  <c r="G144" i="91"/>
  <c r="E132" i="91"/>
  <c r="F136" i="91"/>
  <c r="D130" i="91"/>
  <c r="C128" i="91"/>
  <c r="DA53" i="110" l="1"/>
  <c r="EI53" i="110" s="1"/>
  <c r="HN51" i="110"/>
  <c r="GB51" i="110"/>
  <c r="FV52" i="110"/>
  <c r="GG52" i="110" s="1"/>
  <c r="FQ52" i="110"/>
  <c r="GF52" i="110" s="1"/>
  <c r="AA54" i="110"/>
  <c r="AK54" i="110"/>
  <c r="CQ53" i="110"/>
  <c r="DY53" i="110" s="1"/>
  <c r="EW52" i="110"/>
  <c r="FB52" i="110"/>
  <c r="GC52" i="110" s="1"/>
  <c r="FL52" i="110"/>
  <c r="GE52" i="110" s="1"/>
  <c r="FG52" i="110"/>
  <c r="GD52" i="110" s="1"/>
  <c r="BS54" i="110"/>
  <c r="BI54" i="110"/>
  <c r="G145" i="91"/>
  <c r="D131" i="91"/>
  <c r="E133" i="91"/>
  <c r="F137" i="91"/>
  <c r="C129" i="91"/>
  <c r="DA54" i="110" l="1"/>
  <c r="EI54" i="110" s="1"/>
  <c r="HN52" i="110"/>
  <c r="GB52" i="110"/>
  <c r="FB53" i="110"/>
  <c r="GC53" i="110" s="1"/>
  <c r="FV53" i="110"/>
  <c r="GG53" i="110" s="1"/>
  <c r="FL53" i="110"/>
  <c r="GE53" i="110" s="1"/>
  <c r="EW53" i="110"/>
  <c r="FQ53" i="110"/>
  <c r="GF53" i="110" s="1"/>
  <c r="AA55" i="110"/>
  <c r="CQ54" i="110"/>
  <c r="DY54" i="110" s="1"/>
  <c r="AK55" i="110"/>
  <c r="FG53" i="110"/>
  <c r="GD53" i="110" s="1"/>
  <c r="BS55" i="110"/>
  <c r="BI55" i="110"/>
  <c r="F138" i="91"/>
  <c r="E134" i="91"/>
  <c r="C130" i="91"/>
  <c r="D132" i="91"/>
  <c r="G146" i="91"/>
  <c r="DA55" i="110" l="1"/>
  <c r="EI55" i="110" s="1"/>
  <c r="HN53" i="110"/>
  <c r="GB53" i="110"/>
  <c r="FV54" i="110"/>
  <c r="GG54" i="110" s="1"/>
  <c r="FG54" i="110"/>
  <c r="GD54" i="110" s="1"/>
  <c r="FL54" i="110"/>
  <c r="GE54" i="110" s="1"/>
  <c r="FQ54" i="110"/>
  <c r="GF54" i="110" s="1"/>
  <c r="CQ55" i="110"/>
  <c r="DY55" i="110" s="1"/>
  <c r="EW54" i="110"/>
  <c r="FB54" i="110"/>
  <c r="GC54" i="110" s="1"/>
  <c r="AK56" i="110"/>
  <c r="AA56" i="110"/>
  <c r="BS56" i="110"/>
  <c r="BI56" i="110"/>
  <c r="C131" i="91"/>
  <c r="F139" i="91"/>
  <c r="G147" i="91"/>
  <c r="D133" i="91"/>
  <c r="E135" i="91"/>
  <c r="DA56" i="110" l="1"/>
  <c r="EI56" i="110" s="1"/>
  <c r="HN54" i="110"/>
  <c r="GB54" i="110"/>
  <c r="FV55" i="110"/>
  <c r="GG55" i="110" s="1"/>
  <c r="FL55" i="110"/>
  <c r="GE55" i="110" s="1"/>
  <c r="FG55" i="110"/>
  <c r="GD55" i="110" s="1"/>
  <c r="FQ55" i="110"/>
  <c r="GF55" i="110" s="1"/>
  <c r="EW55" i="110"/>
  <c r="FB55" i="110"/>
  <c r="GC55" i="110" s="1"/>
  <c r="CQ56" i="110"/>
  <c r="DY56" i="110" s="1"/>
  <c r="AK57" i="110"/>
  <c r="AA57" i="110"/>
  <c r="BS57" i="110"/>
  <c r="BI57" i="110"/>
  <c r="E136" i="91"/>
  <c r="G148" i="91"/>
  <c r="F140" i="91"/>
  <c r="C132" i="91"/>
  <c r="D134" i="91"/>
  <c r="DA57" i="110" l="1"/>
  <c r="EI57" i="110" s="1"/>
  <c r="HN55" i="110"/>
  <c r="GB55" i="110"/>
  <c r="FV56" i="110"/>
  <c r="GG56" i="110" s="1"/>
  <c r="FG56" i="110"/>
  <c r="GD56" i="110" s="1"/>
  <c r="EW56" i="110"/>
  <c r="FB56" i="110"/>
  <c r="GC56" i="110" s="1"/>
  <c r="FQ56" i="110"/>
  <c r="GF56" i="110" s="1"/>
  <c r="FL56" i="110"/>
  <c r="GE56" i="110" s="1"/>
  <c r="AA58" i="110"/>
  <c r="AK58" i="110"/>
  <c r="CQ57" i="110"/>
  <c r="DY57" i="110" s="1"/>
  <c r="BS58" i="110"/>
  <c r="BI58" i="110"/>
  <c r="G149" i="91"/>
  <c r="E137" i="91"/>
  <c r="F141" i="91"/>
  <c r="D135" i="91"/>
  <c r="C133" i="91"/>
  <c r="DA58" i="110" l="1"/>
  <c r="EI58" i="110" s="1"/>
  <c r="HN56" i="110"/>
  <c r="GB56" i="110"/>
  <c r="FV57" i="110"/>
  <c r="GG57" i="110" s="1"/>
  <c r="FG57" i="110"/>
  <c r="GD57" i="110" s="1"/>
  <c r="EW57" i="110"/>
  <c r="FQ57" i="110"/>
  <c r="GF57" i="110" s="1"/>
  <c r="FB57" i="110"/>
  <c r="GC57" i="110" s="1"/>
  <c r="FL57" i="110"/>
  <c r="GE57" i="110" s="1"/>
  <c r="AK59" i="110"/>
  <c r="AA59" i="110"/>
  <c r="CQ58" i="110"/>
  <c r="DY58" i="110" s="1"/>
  <c r="BS59" i="110"/>
  <c r="BI59" i="110"/>
  <c r="D136" i="91"/>
  <c r="F142" i="91"/>
  <c r="C134" i="91"/>
  <c r="E138" i="91"/>
  <c r="G150" i="91"/>
  <c r="DA59" i="110" l="1"/>
  <c r="EI59" i="110" s="1"/>
  <c r="HN57" i="110"/>
  <c r="GB57" i="110"/>
  <c r="FV58" i="110"/>
  <c r="GG58" i="110" s="1"/>
  <c r="EW58" i="110"/>
  <c r="FQ58" i="110"/>
  <c r="GF58" i="110" s="1"/>
  <c r="FG58" i="110"/>
  <c r="GD58" i="110" s="1"/>
  <c r="FL58" i="110"/>
  <c r="GE58" i="110" s="1"/>
  <c r="AK60" i="110"/>
  <c r="CQ59" i="110"/>
  <c r="DY59" i="110" s="1"/>
  <c r="FB58" i="110"/>
  <c r="GC58" i="110" s="1"/>
  <c r="AA60" i="110"/>
  <c r="BS60" i="110"/>
  <c r="BI60" i="110"/>
  <c r="G151" i="91"/>
  <c r="D137" i="91"/>
  <c r="C135" i="91"/>
  <c r="E139" i="91"/>
  <c r="F143" i="91"/>
  <c r="DA60" i="110" l="1"/>
  <c r="EI60" i="110" s="1"/>
  <c r="HN58" i="110"/>
  <c r="GB58" i="110"/>
  <c r="FV59" i="110"/>
  <c r="GG59" i="110" s="1"/>
  <c r="FB59" i="110"/>
  <c r="GC59" i="110" s="1"/>
  <c r="FG59" i="110"/>
  <c r="GD59" i="110" s="1"/>
  <c r="FQ59" i="110"/>
  <c r="GF59" i="110" s="1"/>
  <c r="EW59" i="110"/>
  <c r="AK61" i="110"/>
  <c r="CQ60" i="110"/>
  <c r="DY60" i="110" s="1"/>
  <c r="FL59" i="110"/>
  <c r="GE59" i="110" s="1"/>
  <c r="AA61" i="110"/>
  <c r="BS61" i="110"/>
  <c r="BI61" i="110"/>
  <c r="F144" i="91"/>
  <c r="C136" i="91"/>
  <c r="D138" i="91"/>
  <c r="E140" i="91"/>
  <c r="G152" i="91"/>
  <c r="DA61" i="110" l="1"/>
  <c r="EI61" i="110" s="1"/>
  <c r="HN59" i="110"/>
  <c r="GB59" i="110"/>
  <c r="FL60" i="110"/>
  <c r="GE60" i="110" s="1"/>
  <c r="FV60" i="110"/>
  <c r="GG60" i="110" s="1"/>
  <c r="FG60" i="110"/>
  <c r="GD60" i="110" s="1"/>
  <c r="FQ60" i="110"/>
  <c r="GF60" i="110" s="1"/>
  <c r="EW60" i="110"/>
  <c r="FB60" i="110"/>
  <c r="GC60" i="110" s="1"/>
  <c r="CQ61" i="110"/>
  <c r="DY61" i="110" s="1"/>
  <c r="AA62" i="110"/>
  <c r="AK62" i="110"/>
  <c r="BS62" i="110"/>
  <c r="BI62" i="110"/>
  <c r="E141" i="91"/>
  <c r="F145" i="91"/>
  <c r="G153" i="91"/>
  <c r="C137" i="91"/>
  <c r="D139" i="91"/>
  <c r="DA62" i="110" l="1"/>
  <c r="EI62" i="110" s="1"/>
  <c r="HN60" i="110"/>
  <c r="GB60" i="110"/>
  <c r="FV61" i="110"/>
  <c r="GG61" i="110" s="1"/>
  <c r="FL61" i="110"/>
  <c r="GE61" i="110" s="1"/>
  <c r="FB61" i="110"/>
  <c r="GC61" i="110" s="1"/>
  <c r="FQ61" i="110"/>
  <c r="GF61" i="110" s="1"/>
  <c r="EW61" i="110"/>
  <c r="FG61" i="110"/>
  <c r="GD61" i="110" s="1"/>
  <c r="AA63" i="110"/>
  <c r="CQ62" i="110"/>
  <c r="DY62" i="110" s="1"/>
  <c r="AK63" i="110"/>
  <c r="BS63" i="110"/>
  <c r="BI63" i="110"/>
  <c r="D140" i="91"/>
  <c r="G154" i="91"/>
  <c r="C138" i="91"/>
  <c r="F146" i="91"/>
  <c r="E142" i="91"/>
  <c r="DA63" i="110" l="1"/>
  <c r="EI63" i="110" s="1"/>
  <c r="HN61" i="110"/>
  <c r="GB61" i="110"/>
  <c r="FV62" i="110"/>
  <c r="GG62" i="110" s="1"/>
  <c r="FQ62" i="110"/>
  <c r="GF62" i="110" s="1"/>
  <c r="EW62" i="110"/>
  <c r="FB62" i="110"/>
  <c r="GC62" i="110" s="1"/>
  <c r="FL62" i="110"/>
  <c r="GE62" i="110" s="1"/>
  <c r="FG62" i="110"/>
  <c r="GD62" i="110" s="1"/>
  <c r="CQ63" i="110"/>
  <c r="DY63" i="110" s="1"/>
  <c r="D141" i="91"/>
  <c r="G155" i="91"/>
  <c r="E143" i="91"/>
  <c r="F147" i="91"/>
  <c r="C139" i="91"/>
  <c r="HN62" i="110" l="1"/>
  <c r="GB62" i="110"/>
  <c r="FV63" i="110"/>
  <c r="GG63" i="110" s="1"/>
  <c r="EW63" i="110"/>
  <c r="FL63" i="110"/>
  <c r="GE63" i="110" s="1"/>
  <c r="FB63" i="110"/>
  <c r="GC63" i="110" s="1"/>
  <c r="FG63" i="110"/>
  <c r="GD63" i="110" s="1"/>
  <c r="FQ63" i="110"/>
  <c r="GF63" i="110" s="1"/>
  <c r="G156" i="91"/>
  <c r="E144" i="91"/>
  <c r="F148" i="91"/>
  <c r="D142" i="91"/>
  <c r="C140" i="91"/>
  <c r="HN63" i="110" l="1"/>
  <c r="GB63" i="110"/>
  <c r="F149" i="91"/>
  <c r="D143" i="91"/>
  <c r="G157" i="91"/>
  <c r="C141" i="91"/>
  <c r="E145" i="91"/>
  <c r="D144" i="91" l="1"/>
  <c r="E146" i="91"/>
  <c r="C142" i="91"/>
  <c r="G158" i="91"/>
  <c r="F150" i="91"/>
  <c r="F151" i="91" l="1"/>
  <c r="G159" i="91"/>
  <c r="D145" i="91"/>
  <c r="C143" i="91"/>
  <c r="E147" i="91"/>
  <c r="C144" i="91" l="1"/>
  <c r="D146" i="91"/>
  <c r="F152" i="91"/>
  <c r="G160" i="91"/>
  <c r="E148" i="91"/>
  <c r="G161" i="91" l="1"/>
  <c r="D147" i="91"/>
  <c r="C145" i="91"/>
  <c r="E149" i="91"/>
  <c r="F153" i="91"/>
  <c r="G162" i="91" l="1"/>
  <c r="G163" i="91"/>
  <c r="F154" i="91"/>
  <c r="E150" i="91"/>
  <c r="D148" i="91"/>
  <c r="C146" i="91"/>
  <c r="E151" i="91" l="1"/>
  <c r="F155" i="91"/>
  <c r="C147" i="91"/>
  <c r="D149" i="91"/>
  <c r="E152" i="91" l="1"/>
  <c r="C148" i="91"/>
  <c r="D150" i="91"/>
  <c r="F156" i="91"/>
  <c r="F157" i="91" l="1"/>
  <c r="D151" i="91"/>
  <c r="E153" i="91"/>
  <c r="C149" i="91"/>
  <c r="F158" i="91" l="1"/>
  <c r="D152" i="91"/>
  <c r="E154" i="91"/>
  <c r="C150" i="91"/>
  <c r="F159" i="91" l="1"/>
  <c r="E155" i="91"/>
  <c r="D153" i="91"/>
  <c r="C151" i="91"/>
  <c r="D154" i="91" l="1"/>
  <c r="F160" i="91"/>
  <c r="E156" i="91"/>
  <c r="C152" i="91"/>
  <c r="C153" i="91" l="1"/>
  <c r="F161" i="91"/>
  <c r="E157" i="91"/>
  <c r="D155" i="91"/>
  <c r="E158" i="91" l="1"/>
  <c r="D156" i="91"/>
  <c r="C154" i="91"/>
  <c r="F162" i="91"/>
  <c r="F163" i="91"/>
  <c r="D157" i="91" l="1"/>
  <c r="E159" i="91"/>
  <c r="C155" i="91"/>
  <c r="D158" i="91" l="1"/>
  <c r="C156" i="91"/>
  <c r="E160" i="91"/>
  <c r="D159" i="91" l="1"/>
  <c r="E161" i="91"/>
  <c r="C157" i="91"/>
  <c r="E162" i="91" l="1"/>
  <c r="E163" i="91"/>
  <c r="D160" i="91"/>
  <c r="C158" i="91"/>
  <c r="D161" i="91" l="1"/>
  <c r="C159" i="91"/>
  <c r="C160" i="91" l="1"/>
  <c r="D162" i="91"/>
  <c r="D163" i="91"/>
  <c r="C161" i="91" l="1"/>
  <c r="C162" i="91" l="1"/>
  <c r="C163" i="91" l="1"/>
  <c r="AH62" i="91" l="1"/>
  <c r="AG62" i="91"/>
  <c r="AE61" i="91"/>
  <c r="AG60" i="91"/>
  <c r="AG57" i="91"/>
  <c r="AG55" i="91"/>
  <c r="AE55" i="91"/>
  <c r="AG54" i="91"/>
  <c r="AG52" i="91"/>
  <c r="AG48" i="91"/>
  <c r="AG46" i="91"/>
  <c r="AG45" i="91"/>
  <c r="AF43" i="91"/>
  <c r="AG42" i="91"/>
  <c r="AH40" i="91"/>
  <c r="AG40" i="91"/>
  <c r="AH39" i="91"/>
  <c r="AE39" i="91"/>
  <c r="AG38" i="91"/>
  <c r="AH36" i="91"/>
  <c r="AE30" i="91"/>
  <c r="AH29" i="91"/>
  <c r="AH28" i="91"/>
  <c r="AE28" i="91"/>
  <c r="AE27" i="91"/>
  <c r="AH25" i="91"/>
  <c r="AH24" i="91"/>
  <c r="AE23" i="91"/>
  <c r="AF22" i="91"/>
  <c r="AF19" i="91"/>
  <c r="AE19" i="91"/>
  <c r="AE17" i="91"/>
  <c r="AF16" i="91"/>
  <c r="AE16" i="91"/>
  <c r="AF15" i="91"/>
  <c r="AE15" i="91"/>
  <c r="AF21" i="91" l="1"/>
  <c r="AG61" i="91"/>
  <c r="AF18" i="91"/>
  <c r="AE22" i="91"/>
  <c r="AE54" i="91"/>
  <c r="AF32" i="91"/>
  <c r="AF40" i="91"/>
  <c r="AE44" i="91"/>
  <c r="AF51" i="91"/>
  <c r="AF58" i="91"/>
  <c r="AF59" i="91"/>
  <c r="AF4" i="91"/>
  <c r="AG19" i="91"/>
  <c r="AG20" i="91"/>
  <c r="AG21" i="91"/>
  <c r="AF28" i="91"/>
  <c r="AH32" i="91"/>
  <c r="AF33" i="91"/>
  <c r="AH42" i="91"/>
  <c r="AG43" i="91"/>
  <c r="AF46" i="91"/>
  <c r="AF47" i="91"/>
  <c r="AH50" i="91"/>
  <c r="AF54" i="91"/>
  <c r="AH58" i="91"/>
  <c r="AH61" i="91"/>
  <c r="AH17" i="91"/>
  <c r="AH19" i="91"/>
  <c r="AG26" i="91"/>
  <c r="AG27" i="91"/>
  <c r="AG28" i="91"/>
  <c r="AG29" i="91"/>
  <c r="AG30" i="91"/>
  <c r="AG31" i="91"/>
  <c r="AF34" i="91"/>
  <c r="AF36" i="91"/>
  <c r="AF37" i="91"/>
  <c r="AE4" i="91"/>
  <c r="AE51" i="91"/>
  <c r="AG4" i="91"/>
  <c r="AH4" i="91"/>
  <c r="AH30" i="91"/>
  <c r="AH31" i="91"/>
  <c r="AE33" i="91"/>
  <c r="AG35" i="91"/>
  <c r="AG37" i="91"/>
  <c r="AH44" i="91"/>
  <c r="AH45" i="91"/>
  <c r="AH46" i="91"/>
  <c r="AH47" i="91"/>
  <c r="AH49" i="91"/>
  <c r="AE52" i="91"/>
  <c r="AG23" i="91"/>
  <c r="AE29" i="91"/>
  <c r="AE31" i="91"/>
  <c r="AE56" i="91"/>
  <c r="AH33" i="91"/>
  <c r="AE36" i="91"/>
  <c r="AE37" i="91"/>
  <c r="AE45" i="91"/>
  <c r="AE47" i="91"/>
  <c r="AE25" i="91"/>
  <c r="AF14" i="91"/>
  <c r="AF17" i="91"/>
  <c r="AF20" i="91"/>
  <c r="AH23" i="91"/>
  <c r="AG32" i="91"/>
  <c r="AE35" i="91"/>
  <c r="AF38" i="91"/>
  <c r="AF39" i="91"/>
  <c r="AF41" i="91"/>
  <c r="AF42" i="91"/>
  <c r="AE46" i="91"/>
  <c r="AE48" i="91"/>
  <c r="AE49" i="91"/>
  <c r="AF50" i="91"/>
  <c r="AF52" i="91"/>
  <c r="AF53" i="91"/>
  <c r="AF57" i="91"/>
  <c r="AF60" i="91"/>
  <c r="AF61" i="91"/>
  <c r="AG14" i="91"/>
  <c r="AG15" i="91"/>
  <c r="AG16" i="91"/>
  <c r="AG17" i="91"/>
  <c r="AG18" i="91"/>
  <c r="AG22" i="91"/>
  <c r="AF26" i="91"/>
  <c r="AF27" i="91"/>
  <c r="AF29" i="91"/>
  <c r="AF30" i="91"/>
  <c r="AF31" i="91"/>
  <c r="AG39" i="91"/>
  <c r="AG41" i="91"/>
  <c r="AG50" i="91"/>
  <c r="AG51" i="91"/>
  <c r="AG58" i="91"/>
  <c r="AG59" i="91"/>
  <c r="AG53" i="91"/>
  <c r="AH14" i="91"/>
  <c r="AH15" i="91"/>
  <c r="AH16" i="91"/>
  <c r="AH18" i="91"/>
  <c r="AH20" i="91"/>
  <c r="AH21" i="91"/>
  <c r="AH22" i="91"/>
  <c r="AF23" i="91"/>
  <c r="AF35" i="91"/>
  <c r="AH38" i="91"/>
  <c r="AH41" i="91"/>
  <c r="AF44" i="91"/>
  <c r="AF45" i="91"/>
  <c r="AF48" i="91"/>
  <c r="AF49" i="91"/>
  <c r="AH51" i="91"/>
  <c r="AH52" i="91"/>
  <c r="AF55" i="91"/>
  <c r="AF56" i="91"/>
  <c r="AH57" i="91"/>
  <c r="AH59" i="91"/>
  <c r="AH60" i="91"/>
  <c r="AF24" i="91"/>
  <c r="AF25" i="91"/>
  <c r="AH26" i="91"/>
  <c r="AH27" i="91"/>
  <c r="AG34" i="91"/>
  <c r="AG36" i="91"/>
  <c r="AG44" i="91"/>
  <c r="AG47" i="91"/>
  <c r="AG49" i="91"/>
  <c r="AG56" i="91"/>
  <c r="AE41" i="91"/>
  <c r="AE42" i="91"/>
  <c r="AE58" i="91"/>
  <c r="AE59" i="91"/>
  <c r="AE18" i="91"/>
  <c r="AE20" i="91"/>
  <c r="AE21" i="91"/>
  <c r="AG24" i="91"/>
  <c r="AG25" i="91"/>
  <c r="AG33" i="91"/>
  <c r="AH34" i="91"/>
  <c r="AH35" i="91"/>
  <c r="AH37" i="91"/>
  <c r="AE40" i="91"/>
  <c r="AH43" i="91"/>
  <c r="AH48" i="91"/>
  <c r="AH53" i="91"/>
  <c r="AH54" i="91"/>
  <c r="AH55" i="91"/>
  <c r="AH56" i="91"/>
  <c r="AE60" i="91"/>
  <c r="AF62" i="91"/>
  <c r="AF5" i="91"/>
  <c r="AG5" i="91"/>
  <c r="AH5" i="91"/>
  <c r="BN33" i="91"/>
  <c r="BR33" i="91"/>
  <c r="AE32" i="91"/>
  <c r="BN44" i="91"/>
  <c r="BP44" i="91"/>
  <c r="BN51" i="91"/>
  <c r="BR51" i="91"/>
  <c r="BN52" i="91"/>
  <c r="BP52" i="91"/>
  <c r="BN54" i="91"/>
  <c r="BQ54" i="91"/>
  <c r="AE14" i="91" l="1"/>
  <c r="AG6" i="91"/>
  <c r="BR65" i="91"/>
  <c r="BO63" i="91"/>
  <c r="BQ59" i="91"/>
  <c r="BQ57" i="91"/>
  <c r="BR54" i="91"/>
  <c r="BQ49" i="91"/>
  <c r="AE38" i="91"/>
  <c r="BQ39" i="91"/>
  <c r="BQ37" i="91"/>
  <c r="BP33" i="91"/>
  <c r="BO33" i="91"/>
  <c r="BP31" i="91"/>
  <c r="BP29" i="91"/>
  <c r="BO28" i="91"/>
  <c r="BR26" i="91"/>
  <c r="BO25" i="91"/>
  <c r="BR24" i="91"/>
  <c r="BN24" i="91"/>
  <c r="BO23" i="91"/>
  <c r="BR22" i="91"/>
  <c r="BN22" i="91"/>
  <c r="BO21" i="91"/>
  <c r="BR20" i="91"/>
  <c r="BR18" i="91"/>
  <c r="AD60" i="91"/>
  <c r="BQ64" i="91"/>
  <c r="BQ62" i="91"/>
  <c r="BQ51" i="91"/>
  <c r="BQ47" i="91"/>
  <c r="BN45" i="91"/>
  <c r="BQ44" i="91"/>
  <c r="BQ42" i="91"/>
  <c r="BR27" i="91"/>
  <c r="BN26" i="91"/>
  <c r="BN20" i="91"/>
  <c r="BN18" i="91"/>
  <c r="AD20" i="91"/>
  <c r="AD48" i="91"/>
  <c r="AD55" i="91"/>
  <c r="AE57" i="91"/>
  <c r="BQ60" i="91"/>
  <c r="BP59" i="91"/>
  <c r="BO59" i="91"/>
  <c r="BP57" i="91"/>
  <c r="BO52" i="91"/>
  <c r="BP49" i="91"/>
  <c r="BP47" i="91"/>
  <c r="BP39" i="91"/>
  <c r="BO39" i="91"/>
  <c r="BP37" i="91"/>
  <c r="BP36" i="91"/>
  <c r="BR34" i="91"/>
  <c r="BR32" i="91"/>
  <c r="BO32" i="91"/>
  <c r="BO31" i="91"/>
  <c r="BR30" i="91"/>
  <c r="BQ26" i="91"/>
  <c r="BQ24" i="91"/>
  <c r="BQ22" i="91"/>
  <c r="BN21" i="91"/>
  <c r="BQ20" i="91"/>
  <c r="AD40" i="91"/>
  <c r="AD41" i="91"/>
  <c r="BQ55" i="91"/>
  <c r="BQ65" i="91"/>
  <c r="BP64" i="91"/>
  <c r="BO64" i="91"/>
  <c r="BP62" i="91"/>
  <c r="BP60" i="91"/>
  <c r="BO57" i="91"/>
  <c r="BP54" i="91"/>
  <c r="AE50" i="91"/>
  <c r="BP51" i="91"/>
  <c r="BN48" i="91"/>
  <c r="AE43" i="91"/>
  <c r="BP42" i="91"/>
  <c r="BR35" i="91"/>
  <c r="BQ27" i="91"/>
  <c r="BQ18" i="91"/>
  <c r="AD46" i="91"/>
  <c r="BP58" i="91"/>
  <c r="BP65" i="91"/>
  <c r="BN61" i="91"/>
  <c r="BR58" i="91"/>
  <c r="BR56" i="91"/>
  <c r="BO54" i="91"/>
  <c r="BR50" i="91"/>
  <c r="BN49" i="91"/>
  <c r="BR48" i="91"/>
  <c r="BO48" i="91"/>
  <c r="BR46" i="91"/>
  <c r="BO43" i="91"/>
  <c r="BO42" i="91"/>
  <c r="BN40" i="91"/>
  <c r="BR38" i="91"/>
  <c r="AE34" i="91"/>
  <c r="BQ34" i="91"/>
  <c r="BQ32" i="91"/>
  <c r="BQ30" i="91"/>
  <c r="BP26" i="91"/>
  <c r="BN23" i="91"/>
  <c r="BP22" i="91"/>
  <c r="BP20" i="91"/>
  <c r="BO20" i="91"/>
  <c r="BP18" i="91"/>
  <c r="BR63" i="91"/>
  <c r="BN63" i="91"/>
  <c r="BR61" i="91"/>
  <c r="L6" i="108" s="1"/>
  <c r="BR55" i="91"/>
  <c r="BR53" i="91"/>
  <c r="BR52" i="91"/>
  <c r="BR45" i="91"/>
  <c r="BR43" i="91"/>
  <c r="BN43" i="91"/>
  <c r="BR41" i="91"/>
  <c r="BR40" i="91"/>
  <c r="BN39" i="91"/>
  <c r="BN38" i="91"/>
  <c r="AE26" i="91"/>
  <c r="BN28" i="91"/>
  <c r="BP27" i="91"/>
  <c r="BP24" i="91"/>
  <c r="BN19" i="91"/>
  <c r="AD23" i="91"/>
  <c r="AD36" i="91"/>
  <c r="AE62" i="91"/>
  <c r="BN62" i="91"/>
  <c r="BN58" i="91"/>
  <c r="BQ56" i="91"/>
  <c r="BN55" i="91"/>
  <c r="BQ50" i="91"/>
  <c r="BQ48" i="91"/>
  <c r="BO45" i="91"/>
  <c r="BQ40" i="91"/>
  <c r="BQ35" i="91"/>
  <c r="BP34" i="91"/>
  <c r="BP32" i="91"/>
  <c r="BP30" i="91"/>
  <c r="BO24" i="91"/>
  <c r="BR23" i="91"/>
  <c r="BR21" i="91"/>
  <c r="BR19" i="91"/>
  <c r="BQ17" i="91"/>
  <c r="BP17" i="91"/>
  <c r="AD58" i="91"/>
  <c r="BQ63" i="91"/>
  <c r="BQ61" i="91"/>
  <c r="BQ58" i="91"/>
  <c r="BQ53" i="91"/>
  <c r="BQ52" i="91"/>
  <c r="BQ46" i="91"/>
  <c r="BQ43" i="91"/>
  <c r="BQ41" i="91"/>
  <c r="BQ38" i="91"/>
  <c r="BO36" i="91"/>
  <c r="BP35" i="91"/>
  <c r="BR28" i="91"/>
  <c r="BO26" i="91"/>
  <c r="BR25" i="91"/>
  <c r="BN25" i="91"/>
  <c r="BP48" i="91"/>
  <c r="BO47" i="91"/>
  <c r="BQ45" i="91"/>
  <c r="BO40" i="91"/>
  <c r="BP38" i="91"/>
  <c r="BO34" i="91"/>
  <c r="BN32" i="91"/>
  <c r="BR31" i="91"/>
  <c r="BR29" i="91"/>
  <c r="BQ25" i="91"/>
  <c r="BQ23" i="91"/>
  <c r="BQ21" i="91"/>
  <c r="BQ19" i="91"/>
  <c r="AD56" i="91"/>
  <c r="BP56" i="91"/>
  <c r="BP50" i="91"/>
  <c r="BO50" i="91"/>
  <c r="BP63" i="91"/>
  <c r="BP61" i="91"/>
  <c r="BP55" i="91"/>
  <c r="BP53" i="91"/>
  <c r="BP46" i="91"/>
  <c r="BP45" i="91"/>
  <c r="BP43" i="91"/>
  <c r="BP41" i="91"/>
  <c r="BP40" i="91"/>
  <c r="BO30" i="91"/>
  <c r="BQ28" i="91"/>
  <c r="AD39" i="91"/>
  <c r="BO61" i="91"/>
  <c r="BR59" i="91"/>
  <c r="BN59" i="91"/>
  <c r="BO58" i="91"/>
  <c r="BR57" i="91"/>
  <c r="AE53" i="91"/>
  <c r="BN50" i="91"/>
  <c r="BO49" i="91"/>
  <c r="BR47" i="91"/>
  <c r="BN47" i="91"/>
  <c r="BO44" i="91"/>
  <c r="BN42" i="91"/>
  <c r="BR39" i="91"/>
  <c r="BO38" i="91"/>
  <c r="BR37" i="91"/>
  <c r="BR36" i="91"/>
  <c r="BN36" i="91"/>
  <c r="BN34" i="91"/>
  <c r="BQ33" i="91"/>
  <c r="BQ31" i="91"/>
  <c r="BN31" i="91"/>
  <c r="BQ29" i="91"/>
  <c r="BP25" i="91"/>
  <c r="BO22" i="91"/>
  <c r="BP21" i="91"/>
  <c r="BP19" i="91"/>
  <c r="BO19" i="91"/>
  <c r="BO18" i="91"/>
  <c r="AD22" i="91"/>
  <c r="BR64" i="91"/>
  <c r="BN64" i="91"/>
  <c r="BR62" i="91"/>
  <c r="BO62" i="91"/>
  <c r="BR60" i="91"/>
  <c r="BN57" i="91"/>
  <c r="BO55" i="91"/>
  <c r="BO51" i="91"/>
  <c r="BR49" i="91"/>
  <c r="BR44" i="91"/>
  <c r="BR42" i="91"/>
  <c r="BQ36" i="91"/>
  <c r="BN30" i="91"/>
  <c r="BP28" i="91"/>
  <c r="AE24" i="91"/>
  <c r="BP23" i="91"/>
  <c r="BR17" i="91"/>
  <c r="AD19" i="91"/>
  <c r="AH6" i="91"/>
  <c r="AG7" i="91"/>
  <c r="AE5" i="91" l="1"/>
  <c r="BN53" i="91"/>
  <c r="AD17" i="91"/>
  <c r="AD45" i="91"/>
  <c r="AD26" i="91"/>
  <c r="AD51" i="91"/>
  <c r="BO37" i="91"/>
  <c r="BQ8" i="91"/>
  <c r="AD18" i="91"/>
  <c r="AD33" i="91"/>
  <c r="BP8" i="91"/>
  <c r="BN65" i="91"/>
  <c r="AD47" i="91"/>
  <c r="BQ9" i="91"/>
  <c r="BO29" i="91"/>
  <c r="BO56" i="91"/>
  <c r="BO60" i="91"/>
  <c r="AD52" i="91"/>
  <c r="BO65" i="91"/>
  <c r="BN27" i="91"/>
  <c r="BO35" i="91"/>
  <c r="BN60" i="91"/>
  <c r="AF6" i="91"/>
  <c r="AD44" i="91"/>
  <c r="AD59" i="91"/>
  <c r="BN56" i="91"/>
  <c r="BR8" i="91"/>
  <c r="BN37" i="91"/>
  <c r="BN41" i="91"/>
  <c r="AD27" i="91"/>
  <c r="AD42" i="91"/>
  <c r="BN17" i="91"/>
  <c r="BN29" i="91"/>
  <c r="BN35" i="91"/>
  <c r="BO46" i="91"/>
  <c r="AD54" i="91"/>
  <c r="BO17" i="91"/>
  <c r="BO53" i="91"/>
  <c r="AD49" i="91"/>
  <c r="BP9" i="91"/>
  <c r="BO27" i="91"/>
  <c r="BO41" i="91"/>
  <c r="BN46" i="91"/>
  <c r="AD37" i="91"/>
  <c r="AG8" i="91"/>
  <c r="AH7" i="91"/>
  <c r="AD35" i="91" l="1"/>
  <c r="AD16" i="91"/>
  <c r="AD28" i="91"/>
  <c r="AD25" i="91"/>
  <c r="AD29" i="91"/>
  <c r="AD15" i="91"/>
  <c r="AD21" i="91"/>
  <c r="AD30" i="91"/>
  <c r="AD4" i="91"/>
  <c r="AD50" i="91"/>
  <c r="AD32" i="91"/>
  <c r="BR9" i="91"/>
  <c r="AD57" i="91"/>
  <c r="AD38" i="91"/>
  <c r="AF7" i="91"/>
  <c r="AD14" i="91"/>
  <c r="BQ10" i="91"/>
  <c r="BO8" i="91"/>
  <c r="AD43" i="91"/>
  <c r="BN8" i="91"/>
  <c r="AD53" i="91"/>
  <c r="AD34" i="91"/>
  <c r="AE6" i="91"/>
  <c r="AD62" i="91"/>
  <c r="AD24" i="91"/>
  <c r="AD31" i="91" l="1"/>
  <c r="AD61" i="91"/>
  <c r="BQ11" i="91"/>
  <c r="AH8" i="91"/>
  <c r="BP10" i="91"/>
  <c r="BN9" i="91"/>
  <c r="AG9" i="91"/>
  <c r="AF8" i="91"/>
  <c r="BO9" i="91"/>
  <c r="AD5" i="91"/>
  <c r="AE7" i="91"/>
  <c r="BR10" i="91"/>
  <c r="BQ12" i="91" l="1"/>
  <c r="BN10" i="91"/>
  <c r="BO10" i="91"/>
  <c r="BP11" i="91"/>
  <c r="AH9" i="91"/>
  <c r="AE8" i="91"/>
  <c r="AF9" i="91"/>
  <c r="AD6" i="91"/>
  <c r="AG10" i="91"/>
  <c r="BR11" i="91"/>
  <c r="AH10" i="91" l="1"/>
  <c r="BN11" i="91"/>
  <c r="BP12" i="91"/>
  <c r="AF10" i="91"/>
  <c r="BO11" i="91"/>
  <c r="BQ13" i="91"/>
  <c r="AG11" i="91"/>
  <c r="AE9" i="91"/>
  <c r="BR12" i="91"/>
  <c r="AD7" i="91"/>
  <c r="AE10" i="91" l="1"/>
  <c r="AH11" i="91"/>
  <c r="BP13" i="91"/>
  <c r="AF11" i="91"/>
  <c r="BQ14" i="91"/>
  <c r="AG12" i="91"/>
  <c r="AD8" i="91"/>
  <c r="BN12" i="91"/>
  <c r="BO12" i="91"/>
  <c r="BR13" i="91"/>
  <c r="BN13" i="91" l="1"/>
  <c r="AG13" i="91"/>
  <c r="BP14" i="91"/>
  <c r="AF12" i="91"/>
  <c r="BR14" i="91"/>
  <c r="AH12" i="91"/>
  <c r="AD9" i="91"/>
  <c r="BO13" i="91"/>
  <c r="AE11" i="91"/>
  <c r="BQ15" i="91"/>
  <c r="BP15" i="91" l="1"/>
  <c r="BO14" i="91"/>
  <c r="BN14" i="91"/>
  <c r="AF13" i="91"/>
  <c r="BR15" i="91"/>
  <c r="BQ16" i="91"/>
  <c r="AH13" i="91"/>
  <c r="AE12" i="91"/>
  <c r="AD10" i="91"/>
  <c r="AD11" i="91" l="1"/>
  <c r="BP16" i="91"/>
  <c r="BN15" i="91"/>
  <c r="BR16" i="91"/>
  <c r="BO15" i="91"/>
  <c r="AE13" i="91"/>
  <c r="AD12" i="91" l="1"/>
  <c r="BN16" i="91"/>
  <c r="BO16" i="91"/>
  <c r="AD13" i="91" l="1"/>
  <c r="AE65" i="91" l="1"/>
  <c r="BO89" i="91"/>
  <c r="BN89" i="91"/>
  <c r="BO94" i="91"/>
  <c r="BN94" i="91"/>
  <c r="BO96" i="91"/>
  <c r="BN96" i="91"/>
  <c r="BO88" i="91"/>
  <c r="BN88" i="91"/>
  <c r="BO87" i="91"/>
  <c r="BN87" i="91"/>
  <c r="BO92" i="91"/>
  <c r="BN92" i="91"/>
  <c r="BN86" i="91"/>
  <c r="BO86" i="91"/>
  <c r="BN79" i="91"/>
  <c r="BO79" i="91"/>
  <c r="BO99" i="91"/>
  <c r="BN99" i="91"/>
  <c r="BN90" i="91"/>
  <c r="BO90" i="91"/>
  <c r="BO84" i="91"/>
  <c r="BN84" i="91"/>
  <c r="BO81" i="91"/>
  <c r="BN81" i="91"/>
  <c r="BN76" i="91"/>
  <c r="BO76" i="91"/>
  <c r="BN77" i="91"/>
  <c r="BO77" i="91"/>
  <c r="BN78" i="91"/>
  <c r="BO78" i="91"/>
  <c r="BO72" i="91"/>
  <c r="BN72" i="91"/>
  <c r="AE64" i="91"/>
  <c r="BO73" i="91"/>
  <c r="BN73" i="91"/>
  <c r="BN66" i="91"/>
  <c r="J6" i="108" s="1"/>
  <c r="BO66" i="91"/>
  <c r="AE68" i="91"/>
  <c r="BO69" i="91"/>
  <c r="BN69" i="91"/>
  <c r="BO70" i="91"/>
  <c r="BN70" i="91"/>
  <c r="BO75" i="91"/>
  <c r="BN75" i="91"/>
  <c r="AE71" i="91"/>
  <c r="AH70" i="91"/>
  <c r="J7" i="108" l="1"/>
  <c r="AH64" i="91"/>
  <c r="AH67" i="91"/>
  <c r="AE137" i="91"/>
  <c r="AE138" i="91"/>
  <c r="AE129" i="91"/>
  <c r="AE69" i="91"/>
  <c r="AE66" i="91"/>
  <c r="AE114" i="91"/>
  <c r="AE95" i="91"/>
  <c r="AH68" i="91"/>
  <c r="AE63" i="91"/>
  <c r="AE161" i="91"/>
  <c r="AE67" i="91"/>
  <c r="AE72" i="91"/>
  <c r="AE162" i="91"/>
  <c r="AH69" i="91"/>
  <c r="AE70" i="91"/>
  <c r="AE131" i="91"/>
  <c r="AE125" i="91"/>
  <c r="AE157" i="91"/>
  <c r="AE148" i="91"/>
  <c r="AE130" i="91"/>
  <c r="AE158" i="91"/>
  <c r="AH65" i="91"/>
  <c r="AH66" i="91"/>
  <c r="AE146" i="91"/>
  <c r="AH71" i="91"/>
  <c r="AE105" i="91"/>
  <c r="AH72" i="91"/>
  <c r="BO138" i="91"/>
  <c r="BN138" i="91"/>
  <c r="BN130" i="91"/>
  <c r="BO130" i="91"/>
  <c r="BN148" i="91"/>
  <c r="BO148" i="91"/>
  <c r="BN156" i="91"/>
  <c r="BO156" i="91"/>
  <c r="BN104" i="91"/>
  <c r="BO104" i="91"/>
  <c r="BO164" i="91"/>
  <c r="BN164" i="91"/>
  <c r="BO100" i="91"/>
  <c r="BN100" i="91"/>
  <c r="BQ111" i="91"/>
  <c r="BN101" i="91"/>
  <c r="BO101" i="91"/>
  <c r="BO112" i="91"/>
  <c r="BN112" i="91"/>
  <c r="BO108" i="91"/>
  <c r="BN108" i="91"/>
  <c r="BN147" i="91"/>
  <c r="BO147" i="91"/>
  <c r="BN123" i="91"/>
  <c r="BO123" i="91"/>
  <c r="BO119" i="91"/>
  <c r="BN119" i="91"/>
  <c r="BQ166" i="91"/>
  <c r="BO110" i="91"/>
  <c r="BN110" i="91"/>
  <c r="BO107" i="91"/>
  <c r="BN107" i="91"/>
  <c r="BO126" i="91"/>
  <c r="BN126" i="91"/>
  <c r="BO118" i="91"/>
  <c r="BN118" i="91"/>
  <c r="BO113" i="91"/>
  <c r="BN113" i="91"/>
  <c r="BN105" i="91"/>
  <c r="BO105" i="91"/>
  <c r="BQ110" i="91"/>
  <c r="BN161" i="91"/>
  <c r="BO161" i="91"/>
  <c r="BN103" i="91"/>
  <c r="BO103" i="91"/>
  <c r="BQ113" i="91"/>
  <c r="BO157" i="91"/>
  <c r="BN157" i="91"/>
  <c r="BO125" i="91"/>
  <c r="BN125" i="91"/>
  <c r="BN166" i="91"/>
  <c r="BO166" i="91"/>
  <c r="BO150" i="91"/>
  <c r="BN150" i="91"/>
  <c r="BN135" i="91"/>
  <c r="BO135" i="91"/>
  <c r="BO165" i="91"/>
  <c r="BN165" i="91"/>
  <c r="BO139" i="91"/>
  <c r="BN139" i="91"/>
  <c r="BN102" i="91"/>
  <c r="BO102" i="91"/>
  <c r="BN137" i="91"/>
  <c r="BO137" i="91"/>
  <c r="BN163" i="91"/>
  <c r="BO163" i="91"/>
  <c r="BO121" i="91"/>
  <c r="BN121" i="91"/>
  <c r="BN97" i="91"/>
  <c r="BO97" i="91"/>
  <c r="BO136" i="91"/>
  <c r="BN136" i="91"/>
  <c r="BO162" i="91"/>
  <c r="BN162" i="91"/>
  <c r="BO144" i="91"/>
  <c r="BN144" i="91"/>
  <c r="BO115" i="91"/>
  <c r="BN115" i="91"/>
  <c r="BN127" i="91"/>
  <c r="BO127" i="91"/>
  <c r="BO159" i="91"/>
  <c r="BN159" i="91"/>
  <c r="BO74" i="91"/>
  <c r="BN74" i="91"/>
  <c r="BN71" i="91"/>
  <c r="BO71" i="91"/>
  <c r="BN68" i="91"/>
  <c r="BO68" i="91"/>
  <c r="BN67" i="91"/>
  <c r="BO67" i="91"/>
  <c r="BO95" i="91"/>
  <c r="BN95" i="91"/>
  <c r="BO91" i="91"/>
  <c r="BN91" i="91"/>
  <c r="BN80" i="91"/>
  <c r="BO80" i="91"/>
  <c r="BN82" i="91"/>
  <c r="BO82" i="91"/>
  <c r="BN93" i="91"/>
  <c r="BO93" i="91"/>
  <c r="BN83" i="91"/>
  <c r="BO83" i="91"/>
  <c r="BO85" i="91"/>
  <c r="BN85" i="91"/>
  <c r="AH63" i="91"/>
  <c r="D10" i="110"/>
  <c r="AE150" i="91" l="1"/>
  <c r="AE113" i="91"/>
  <c r="AE111" i="91"/>
  <c r="AE106" i="91"/>
  <c r="AE139" i="91"/>
  <c r="AE140" i="91"/>
  <c r="AE155" i="91"/>
  <c r="AG63" i="91"/>
  <c r="AE90" i="91"/>
  <c r="AE93" i="91"/>
  <c r="AE115" i="91"/>
  <c r="AE127" i="91"/>
  <c r="AE110" i="91"/>
  <c r="AE107" i="91"/>
  <c r="AG64" i="91"/>
  <c r="AE122" i="91"/>
  <c r="AE134" i="91"/>
  <c r="AE147" i="91"/>
  <c r="AE89" i="91"/>
  <c r="AE116" i="91"/>
  <c r="AE142" i="91"/>
  <c r="AE100" i="91"/>
  <c r="AE97" i="91"/>
  <c r="AE126" i="91"/>
  <c r="AE119" i="91"/>
  <c r="AE160" i="91"/>
  <c r="AE103" i="91"/>
  <c r="AE141" i="91"/>
  <c r="AE120" i="91"/>
  <c r="AE104" i="91"/>
  <c r="AE91" i="91"/>
  <c r="AE132" i="91"/>
  <c r="AE112" i="91"/>
  <c r="AE81" i="91"/>
  <c r="AG67" i="91"/>
  <c r="AG71" i="91"/>
  <c r="AE101" i="91"/>
  <c r="AE151" i="91"/>
  <c r="AE108" i="91"/>
  <c r="AE80" i="91"/>
  <c r="AE124" i="91"/>
  <c r="AE109" i="91"/>
  <c r="AE149" i="91"/>
  <c r="AE85" i="91"/>
  <c r="AE159" i="91"/>
  <c r="AE83" i="91"/>
  <c r="AE78" i="91"/>
  <c r="AE143" i="91"/>
  <c r="AE77" i="91"/>
  <c r="AE135" i="91"/>
  <c r="AE121" i="91"/>
  <c r="AH155" i="91"/>
  <c r="AG66" i="91"/>
  <c r="AE82" i="91"/>
  <c r="AE88" i="91"/>
  <c r="AE86" i="91"/>
  <c r="AE84" i="91"/>
  <c r="AE136" i="91"/>
  <c r="AE76" i="91"/>
  <c r="AE156" i="91"/>
  <c r="AE99" i="91"/>
  <c r="AE128" i="91"/>
  <c r="AH143" i="91"/>
  <c r="AH159" i="91"/>
  <c r="AE98" i="91"/>
  <c r="AE117" i="91"/>
  <c r="AE79" i="91"/>
  <c r="AE145" i="91"/>
  <c r="AE94" i="91"/>
  <c r="AE118" i="91"/>
  <c r="AE96" i="91"/>
  <c r="AE154" i="91"/>
  <c r="AH158" i="91"/>
  <c r="AE87" i="91"/>
  <c r="AE92" i="91"/>
  <c r="AE153" i="91"/>
  <c r="AE123" i="91"/>
  <c r="AE163" i="91"/>
  <c r="AE144" i="91"/>
  <c r="AE133" i="91"/>
  <c r="AE152" i="91"/>
  <c r="AE102" i="91"/>
  <c r="AH130" i="91"/>
  <c r="AG65" i="91"/>
  <c r="AG68" i="91"/>
  <c r="BY10" i="110"/>
  <c r="DG10" i="110" s="1"/>
  <c r="BO10" i="110"/>
  <c r="CW10" i="110" s="1"/>
  <c r="BE10" i="110"/>
  <c r="CM10" i="110" s="1"/>
  <c r="R10" i="110"/>
  <c r="R11" i="110" s="1"/>
  <c r="R12" i="110" s="1"/>
  <c r="R13" i="110" s="1"/>
  <c r="R14" i="110" s="1"/>
  <c r="R15" i="110" s="1"/>
  <c r="R16" i="110" s="1"/>
  <c r="R17" i="110" s="1"/>
  <c r="R18" i="110" s="1"/>
  <c r="W10" i="110"/>
  <c r="W11" i="110" s="1"/>
  <c r="W12" i="110" s="1"/>
  <c r="W13" i="110" s="1"/>
  <c r="W14" i="110" s="1"/>
  <c r="W15" i="110" s="1"/>
  <c r="W16" i="110" s="1"/>
  <c r="W17" i="110" s="1"/>
  <c r="W18" i="110" s="1"/>
  <c r="W19" i="110" s="1"/>
  <c r="W20" i="110" s="1"/>
  <c r="W21" i="110" s="1"/>
  <c r="W22" i="110" s="1"/>
  <c r="W23" i="110" s="1"/>
  <c r="W24" i="110" s="1"/>
  <c r="W25" i="110" s="1"/>
  <c r="W26" i="110" s="1"/>
  <c r="W27" i="110" s="1"/>
  <c r="W28" i="110" s="1"/>
  <c r="W29" i="110" s="1"/>
  <c r="W30" i="110" s="1"/>
  <c r="W31" i="110" s="1"/>
  <c r="W32" i="110" s="1"/>
  <c r="W33" i="110" s="1"/>
  <c r="W34" i="110" s="1"/>
  <c r="W35" i="110" s="1"/>
  <c r="W36" i="110" s="1"/>
  <c r="W37" i="110" s="1"/>
  <c r="W38" i="110" s="1"/>
  <c r="W39" i="110" s="1"/>
  <c r="W40" i="110" s="1"/>
  <c r="W41" i="110" s="1"/>
  <c r="W42" i="110" s="1"/>
  <c r="W43" i="110" s="1"/>
  <c r="W44" i="110" s="1"/>
  <c r="W45" i="110" s="1"/>
  <c r="W46" i="110" s="1"/>
  <c r="W47" i="110" s="1"/>
  <c r="W48" i="110" s="1"/>
  <c r="W49" i="110" s="1"/>
  <c r="W50" i="110" s="1"/>
  <c r="W51" i="110" s="1"/>
  <c r="W52" i="110" s="1"/>
  <c r="W53" i="110" s="1"/>
  <c r="W54" i="110" s="1"/>
  <c r="W55" i="110" s="1"/>
  <c r="W56" i="110" s="1"/>
  <c r="W57" i="110" s="1"/>
  <c r="W58" i="110" s="1"/>
  <c r="W59" i="110" s="1"/>
  <c r="W60" i="110" s="1"/>
  <c r="W61" i="110" s="1"/>
  <c r="W62" i="110" s="1"/>
  <c r="W63" i="110" s="1"/>
  <c r="AZ10" i="110"/>
  <c r="AZ11" i="110" s="1"/>
  <c r="AZ12" i="110" s="1"/>
  <c r="AZ13" i="110" s="1"/>
  <c r="AZ14" i="110" s="1"/>
  <c r="AZ15" i="110" s="1"/>
  <c r="AZ16" i="110" s="1"/>
  <c r="AZ17" i="110" s="1"/>
  <c r="AZ18" i="110" s="1"/>
  <c r="AZ19" i="110" s="1"/>
  <c r="AZ20" i="110" s="1"/>
  <c r="AZ21" i="110" s="1"/>
  <c r="AZ22" i="110" s="1"/>
  <c r="AZ23" i="110" s="1"/>
  <c r="AZ24" i="110" s="1"/>
  <c r="AZ25" i="110" s="1"/>
  <c r="AZ26" i="110" s="1"/>
  <c r="AZ27" i="110" s="1"/>
  <c r="AZ28" i="110" s="1"/>
  <c r="AZ29" i="110" s="1"/>
  <c r="AZ30" i="110" s="1"/>
  <c r="AZ31" i="110" s="1"/>
  <c r="AZ32" i="110" s="1"/>
  <c r="AZ33" i="110" s="1"/>
  <c r="AZ34" i="110" s="1"/>
  <c r="AZ35" i="110" s="1"/>
  <c r="AZ36" i="110" s="1"/>
  <c r="AZ37" i="110" s="1"/>
  <c r="AZ38" i="110" s="1"/>
  <c r="AZ39" i="110" s="1"/>
  <c r="AZ40" i="110" s="1"/>
  <c r="AZ41" i="110" s="1"/>
  <c r="AZ42" i="110" s="1"/>
  <c r="AZ43" i="110" s="1"/>
  <c r="AZ44" i="110" s="1"/>
  <c r="AZ45" i="110" s="1"/>
  <c r="AZ46" i="110" s="1"/>
  <c r="AZ47" i="110" s="1"/>
  <c r="AZ48" i="110" s="1"/>
  <c r="AZ49" i="110" s="1"/>
  <c r="AZ50" i="110" s="1"/>
  <c r="AZ51" i="110" s="1"/>
  <c r="AZ52" i="110" s="1"/>
  <c r="AZ53" i="110" s="1"/>
  <c r="AZ54" i="110" s="1"/>
  <c r="AZ55" i="110" s="1"/>
  <c r="AZ56" i="110" s="1"/>
  <c r="AZ57" i="110" s="1"/>
  <c r="AZ58" i="110" s="1"/>
  <c r="AZ59" i="110" s="1"/>
  <c r="AZ60" i="110" s="1"/>
  <c r="AZ61" i="110" s="1"/>
  <c r="AZ62" i="110" s="1"/>
  <c r="AZ63" i="110" s="1"/>
  <c r="D19" i="110"/>
  <c r="D28" i="110" s="1"/>
  <c r="HX10" i="110"/>
  <c r="AG10" i="110"/>
  <c r="AG11" i="110" s="1"/>
  <c r="AG12" i="110" s="1"/>
  <c r="AG13" i="110" s="1"/>
  <c r="AG14" i="110" s="1"/>
  <c r="AG15" i="110" s="1"/>
  <c r="AG16" i="110" s="1"/>
  <c r="AG17" i="110" s="1"/>
  <c r="AG18" i="110" s="1"/>
  <c r="AG19" i="110" s="1"/>
  <c r="AG20" i="110" s="1"/>
  <c r="AG21" i="110" s="1"/>
  <c r="AG22" i="110" s="1"/>
  <c r="AG23" i="110" s="1"/>
  <c r="AG24" i="110" s="1"/>
  <c r="AG25" i="110" s="1"/>
  <c r="AG26" i="110" s="1"/>
  <c r="AG27" i="110" s="1"/>
  <c r="AG28" i="110" s="1"/>
  <c r="AG29" i="110" s="1"/>
  <c r="AG30" i="110" s="1"/>
  <c r="AG31" i="110" s="1"/>
  <c r="AG32" i="110" s="1"/>
  <c r="AG33" i="110" s="1"/>
  <c r="AG34" i="110" s="1"/>
  <c r="AG35" i="110" s="1"/>
  <c r="AG36" i="110" s="1"/>
  <c r="AG37" i="110" s="1"/>
  <c r="AG38" i="110" s="1"/>
  <c r="AG39" i="110" s="1"/>
  <c r="AG40" i="110" s="1"/>
  <c r="AG41" i="110" s="1"/>
  <c r="AG42" i="110" s="1"/>
  <c r="AG43" i="110" s="1"/>
  <c r="AG44" i="110" s="1"/>
  <c r="AG45" i="110" s="1"/>
  <c r="AG46" i="110" s="1"/>
  <c r="AG47" i="110" s="1"/>
  <c r="AG48" i="110" s="1"/>
  <c r="AG49" i="110" s="1"/>
  <c r="AG50" i="110" s="1"/>
  <c r="AG51" i="110" s="1"/>
  <c r="AG52" i="110" s="1"/>
  <c r="AG53" i="110" s="1"/>
  <c r="AG54" i="110" s="1"/>
  <c r="AG55" i="110" s="1"/>
  <c r="AG56" i="110" s="1"/>
  <c r="AG57" i="110" s="1"/>
  <c r="AG58" i="110" s="1"/>
  <c r="AG59" i="110" s="1"/>
  <c r="AG60" i="110" s="1"/>
  <c r="AG61" i="110" s="1"/>
  <c r="AG62" i="110" s="1"/>
  <c r="AG63" i="110" s="1"/>
  <c r="AQ10" i="110"/>
  <c r="HX11" i="110"/>
  <c r="AL10" i="110"/>
  <c r="BJ10" i="110"/>
  <c r="BT10" i="110"/>
  <c r="AB10" i="110"/>
  <c r="BQ105" i="91"/>
  <c r="BR137" i="91"/>
  <c r="BQ107" i="91"/>
  <c r="BQ92" i="91"/>
  <c r="BR131" i="91"/>
  <c r="BR161" i="91"/>
  <c r="BQ97" i="91"/>
  <c r="BQ94" i="91"/>
  <c r="BQ99" i="91"/>
  <c r="BR151" i="91"/>
  <c r="BQ91" i="91"/>
  <c r="BR158" i="91"/>
  <c r="BQ88" i="91"/>
  <c r="BQ100" i="91"/>
  <c r="BR163" i="91"/>
  <c r="BR149" i="91"/>
  <c r="BR166" i="91"/>
  <c r="BR148" i="91"/>
  <c r="BR153" i="91"/>
  <c r="BR136" i="91"/>
  <c r="BQ90" i="91"/>
  <c r="BR139" i="91"/>
  <c r="BR130" i="91"/>
  <c r="BQ109" i="91"/>
  <c r="BQ95" i="91"/>
  <c r="BQ108" i="91"/>
  <c r="BQ96" i="91"/>
  <c r="BR143" i="91"/>
  <c r="BQ104" i="91"/>
  <c r="BQ101" i="91"/>
  <c r="BR164" i="91"/>
  <c r="BR138" i="91"/>
  <c r="BQ106" i="91"/>
  <c r="BR159" i="91"/>
  <c r="BR129" i="91"/>
  <c r="BQ114" i="91"/>
  <c r="BR155" i="91"/>
  <c r="BR147" i="91"/>
  <c r="BP84" i="91"/>
  <c r="BR128" i="91"/>
  <c r="BQ118" i="91"/>
  <c r="BQ115" i="91"/>
  <c r="BR140" i="91"/>
  <c r="BQ93" i="91"/>
  <c r="BR142" i="91"/>
  <c r="BR146" i="91"/>
  <c r="BQ116" i="91"/>
  <c r="BQ98" i="91"/>
  <c r="BR141" i="91"/>
  <c r="BR132" i="91"/>
  <c r="BQ89" i="91"/>
  <c r="BQ103" i="91"/>
  <c r="BR133" i="91"/>
  <c r="BR154" i="91"/>
  <c r="BR127" i="91"/>
  <c r="BR152" i="91"/>
  <c r="BR145" i="91"/>
  <c r="BR134" i="91"/>
  <c r="BQ117" i="91"/>
  <c r="BP85" i="91"/>
  <c r="BR157" i="91"/>
  <c r="BR165" i="91"/>
  <c r="BQ102" i="91"/>
  <c r="BR135" i="91"/>
  <c r="BR162" i="91"/>
  <c r="BR156" i="91"/>
  <c r="BR150" i="91"/>
  <c r="BR144" i="91"/>
  <c r="BR160" i="91"/>
  <c r="BQ112" i="91"/>
  <c r="BP74" i="91"/>
  <c r="BP75" i="91"/>
  <c r="BR67" i="91"/>
  <c r="BR73" i="91"/>
  <c r="BR69" i="91"/>
  <c r="BR66" i="91"/>
  <c r="BR72" i="91"/>
  <c r="BR75" i="91"/>
  <c r="BR74" i="91"/>
  <c r="BR68" i="91"/>
  <c r="BR70" i="91"/>
  <c r="BR71" i="91"/>
  <c r="BO133" i="91"/>
  <c r="BN133" i="91"/>
  <c r="BN149" i="91"/>
  <c r="BO149" i="91"/>
  <c r="BN132" i="91"/>
  <c r="BO132" i="91"/>
  <c r="BO122" i="91"/>
  <c r="BN122" i="91"/>
  <c r="BO158" i="91"/>
  <c r="BN158" i="91"/>
  <c r="BN131" i="91"/>
  <c r="BO131" i="91"/>
  <c r="BO151" i="91"/>
  <c r="BN151" i="91"/>
  <c r="BO109" i="91"/>
  <c r="BN109" i="91"/>
  <c r="BN98" i="91"/>
  <c r="BO98" i="91"/>
  <c r="BO120" i="91"/>
  <c r="BN120" i="91"/>
  <c r="BO129" i="91"/>
  <c r="BN129" i="91"/>
  <c r="BO134" i="91"/>
  <c r="BN134" i="91"/>
  <c r="BO142" i="91"/>
  <c r="BN142" i="91"/>
  <c r="BN116" i="91"/>
  <c r="BO116" i="91"/>
  <c r="BO111" i="91"/>
  <c r="BN111" i="91"/>
  <c r="BN160" i="91"/>
  <c r="BO160" i="91"/>
  <c r="BN106" i="91"/>
  <c r="BO106" i="91"/>
  <c r="BN141" i="91"/>
  <c r="BO141" i="91"/>
  <c r="BN154" i="91"/>
  <c r="BO154" i="91"/>
  <c r="BO153" i="91"/>
  <c r="BN153" i="91"/>
  <c r="BN117" i="91"/>
  <c r="BO117" i="91"/>
  <c r="BO114" i="91"/>
  <c r="BN114" i="91"/>
  <c r="BN140" i="91"/>
  <c r="BO140" i="91"/>
  <c r="BO152" i="91"/>
  <c r="BN152" i="91"/>
  <c r="BO155" i="91"/>
  <c r="BN155" i="91"/>
  <c r="BO143" i="91"/>
  <c r="BN143" i="91"/>
  <c r="BN128" i="91"/>
  <c r="BO128" i="91"/>
  <c r="BN145" i="91"/>
  <c r="BO145" i="91"/>
  <c r="BN124" i="91"/>
  <c r="BO124" i="91"/>
  <c r="BO146" i="91"/>
  <c r="BN146" i="91"/>
  <c r="C11" i="110"/>
  <c r="BT11" i="110" l="1"/>
  <c r="BJ11" i="110"/>
  <c r="CR11" i="110" s="1"/>
  <c r="AL11" i="110"/>
  <c r="DU10" i="110"/>
  <c r="AG70" i="91"/>
  <c r="AH145" i="91"/>
  <c r="AH140" i="91"/>
  <c r="AG69" i="91"/>
  <c r="AH133" i="91"/>
  <c r="AG123" i="91"/>
  <c r="AH157" i="91"/>
  <c r="AH162" i="91"/>
  <c r="AH163" i="91"/>
  <c r="AH142" i="91"/>
  <c r="AE73" i="91"/>
  <c r="AH138" i="91"/>
  <c r="AH125" i="91"/>
  <c r="AH148" i="91"/>
  <c r="AH151" i="91"/>
  <c r="AH136" i="91"/>
  <c r="AH134" i="91"/>
  <c r="AE74" i="91"/>
  <c r="AG127" i="91"/>
  <c r="AH127" i="91"/>
  <c r="AH126" i="91"/>
  <c r="AH154" i="91"/>
  <c r="AH149" i="91"/>
  <c r="AH153" i="91"/>
  <c r="AH135" i="91"/>
  <c r="AH139" i="91"/>
  <c r="AH161" i="91"/>
  <c r="AH124" i="91"/>
  <c r="AH160" i="91"/>
  <c r="AG122" i="91"/>
  <c r="AH150" i="91"/>
  <c r="AH129" i="91"/>
  <c r="AH152" i="91"/>
  <c r="AE75" i="91"/>
  <c r="AH141" i="91"/>
  <c r="AH131" i="91"/>
  <c r="AH137" i="91"/>
  <c r="AH144" i="91"/>
  <c r="AG141" i="91"/>
  <c r="AH146" i="91"/>
  <c r="AH156" i="91"/>
  <c r="AH132" i="91"/>
  <c r="AG124" i="91"/>
  <c r="AH147" i="91"/>
  <c r="AH128" i="91"/>
  <c r="AG72" i="91"/>
  <c r="EE10" i="110"/>
  <c r="BE11" i="110"/>
  <c r="HX12" i="110"/>
  <c r="C20" i="110"/>
  <c r="C29" i="110" s="1"/>
  <c r="R19" i="110"/>
  <c r="R20" i="110" s="1"/>
  <c r="R21" i="110" s="1"/>
  <c r="R22" i="110" s="1"/>
  <c r="R23" i="110" s="1"/>
  <c r="R24" i="110" s="1"/>
  <c r="BY11" i="110"/>
  <c r="EO10" i="110"/>
  <c r="AB11" i="110"/>
  <c r="BO11" i="110"/>
  <c r="AQ11" i="110"/>
  <c r="AG74" i="91"/>
  <c r="AG82" i="91"/>
  <c r="BR77" i="91"/>
  <c r="BQ81" i="91"/>
  <c r="BQ86" i="91"/>
  <c r="BQ141" i="91"/>
  <c r="BQ142" i="91"/>
  <c r="BR93" i="91"/>
  <c r="BQ123" i="91"/>
  <c r="BR78" i="91"/>
  <c r="BR79" i="91"/>
  <c r="BR90" i="91"/>
  <c r="BQ144" i="91"/>
  <c r="BQ82" i="91"/>
  <c r="BR76" i="91"/>
  <c r="M6" i="108" s="1"/>
  <c r="T6" i="108" s="1"/>
  <c r="BR85" i="91"/>
  <c r="BQ154" i="91"/>
  <c r="BQ138" i="91"/>
  <c r="BQ148" i="91"/>
  <c r="BQ78" i="91"/>
  <c r="BQ152" i="91"/>
  <c r="BR96" i="91"/>
  <c r="BQ132" i="91"/>
  <c r="BR121" i="91"/>
  <c r="BQ85" i="91"/>
  <c r="BQ150" i="91"/>
  <c r="BQ127" i="91"/>
  <c r="BR100" i="91"/>
  <c r="BR115" i="91"/>
  <c r="BR108" i="91"/>
  <c r="BQ163" i="91"/>
  <c r="BR88" i="91"/>
  <c r="BR112" i="91"/>
  <c r="BR118" i="91"/>
  <c r="BQ156" i="91"/>
  <c r="BQ145" i="91"/>
  <c r="BQ135" i="91"/>
  <c r="BQ128" i="91"/>
  <c r="BR92" i="91"/>
  <c r="BQ161" i="91"/>
  <c r="BQ158" i="91"/>
  <c r="BR119" i="91"/>
  <c r="BQ80" i="91"/>
  <c r="BR120" i="91"/>
  <c r="BQ83" i="91"/>
  <c r="BR98" i="91"/>
  <c r="BQ84" i="91"/>
  <c r="BQ159" i="91"/>
  <c r="BR114" i="91"/>
  <c r="BR94" i="91"/>
  <c r="BQ126" i="91"/>
  <c r="J9" i="108" s="1"/>
  <c r="BR125" i="91"/>
  <c r="BR122" i="91"/>
  <c r="BR116" i="91"/>
  <c r="L10" i="108" s="1"/>
  <c r="BQ137" i="91"/>
  <c r="BQ162" i="91"/>
  <c r="BQ153" i="91"/>
  <c r="BQ131" i="91"/>
  <c r="BQ143" i="91"/>
  <c r="BQ147" i="91"/>
  <c r="BQ125" i="91"/>
  <c r="BQ160" i="91"/>
  <c r="BQ130" i="91"/>
  <c r="BR110" i="91"/>
  <c r="BR83" i="91"/>
  <c r="BR123" i="91"/>
  <c r="BQ165" i="91"/>
  <c r="BR107" i="91"/>
  <c r="BR101" i="91"/>
  <c r="BQ122" i="91"/>
  <c r="BQ146" i="91"/>
  <c r="BR117" i="91"/>
  <c r="BR102" i="91"/>
  <c r="BQ79" i="91"/>
  <c r="BQ124" i="91"/>
  <c r="BR113" i="91"/>
  <c r="BQ87" i="91"/>
  <c r="BQ121" i="91"/>
  <c r="BQ155" i="91"/>
  <c r="BR82" i="91"/>
  <c r="BQ151" i="91"/>
  <c r="BQ136" i="91"/>
  <c r="BR87" i="91"/>
  <c r="BR89" i="91"/>
  <c r="BR97" i="91"/>
  <c r="BR84" i="91"/>
  <c r="BQ164" i="91"/>
  <c r="BQ120" i="91"/>
  <c r="BQ119" i="91"/>
  <c r="BR104" i="91"/>
  <c r="BR124" i="91"/>
  <c r="BR81" i="91"/>
  <c r="BQ139" i="91"/>
  <c r="BR91" i="91"/>
  <c r="BR126" i="91"/>
  <c r="BQ133" i="91"/>
  <c r="BQ77" i="91"/>
  <c r="BR111" i="91"/>
  <c r="BQ129" i="91"/>
  <c r="BR99" i="91"/>
  <c r="BQ76" i="91"/>
  <c r="BR106" i="91"/>
  <c r="BQ140" i="91"/>
  <c r="BQ134" i="91"/>
  <c r="BR95" i="91"/>
  <c r="BR109" i="91"/>
  <c r="BR105" i="91"/>
  <c r="BR80" i="91"/>
  <c r="BR103" i="91"/>
  <c r="BR86" i="91"/>
  <c r="BQ149" i="91"/>
  <c r="BQ157" i="91"/>
  <c r="BQ72" i="91"/>
  <c r="BQ69" i="91"/>
  <c r="BQ73" i="91"/>
  <c r="BQ74" i="91"/>
  <c r="BQ67" i="91"/>
  <c r="BQ66" i="91"/>
  <c r="BQ71" i="91"/>
  <c r="BQ68" i="91"/>
  <c r="BQ70" i="91"/>
  <c r="BQ75" i="91"/>
  <c r="CH63" i="110"/>
  <c r="CH62" i="110"/>
  <c r="CH61" i="110"/>
  <c r="CH60" i="110"/>
  <c r="CH59" i="110"/>
  <c r="CH58" i="110"/>
  <c r="CH57" i="110"/>
  <c r="CH56" i="110"/>
  <c r="CH55" i="110"/>
  <c r="CH54" i="110"/>
  <c r="CH53" i="110"/>
  <c r="CH52" i="110"/>
  <c r="CH51" i="110"/>
  <c r="CH50" i="110"/>
  <c r="CH49" i="110"/>
  <c r="CH48" i="110"/>
  <c r="CH47" i="110"/>
  <c r="CH46" i="110"/>
  <c r="CH45" i="110"/>
  <c r="CH44" i="110"/>
  <c r="CH43" i="110"/>
  <c r="CH42" i="110"/>
  <c r="CH41" i="110"/>
  <c r="CH40" i="110"/>
  <c r="CH39" i="110"/>
  <c r="CH38" i="110"/>
  <c r="CH37" i="110"/>
  <c r="CH36" i="110"/>
  <c r="CH35" i="110"/>
  <c r="CH34" i="110"/>
  <c r="CH33" i="110"/>
  <c r="CH32" i="110"/>
  <c r="CH31" i="110"/>
  <c r="CH30" i="110"/>
  <c r="CH29" i="110"/>
  <c r="CH28" i="110"/>
  <c r="DB11" i="110"/>
  <c r="EJ11" i="110" s="1"/>
  <c r="CH27" i="110"/>
  <c r="DB10" i="110"/>
  <c r="EJ10" i="110" s="1"/>
  <c r="CR10" i="110"/>
  <c r="DZ10" i="110" s="1"/>
  <c r="CH26" i="110"/>
  <c r="CH25" i="110"/>
  <c r="CH24" i="110"/>
  <c r="CH23" i="110"/>
  <c r="DP23" i="110" s="1"/>
  <c r="CH22" i="110"/>
  <c r="DP22" i="110" s="1"/>
  <c r="CH21" i="110"/>
  <c r="CH20" i="110"/>
  <c r="CH19" i="110"/>
  <c r="CH18" i="110"/>
  <c r="DP18" i="110" s="1"/>
  <c r="CH17" i="110"/>
  <c r="DP17" i="110" s="1"/>
  <c r="CH16" i="110"/>
  <c r="DP16" i="110" s="1"/>
  <c r="CH15" i="110"/>
  <c r="DP15" i="110" s="1"/>
  <c r="CH14" i="110"/>
  <c r="DP14" i="110" s="1"/>
  <c r="CH13" i="110"/>
  <c r="DP13" i="110" s="1"/>
  <c r="CH12" i="110"/>
  <c r="DP12" i="110" s="1"/>
  <c r="CH11" i="110"/>
  <c r="DP11" i="110" s="1"/>
  <c r="CH10" i="110"/>
  <c r="DP10" i="110" s="1"/>
  <c r="F11" i="110"/>
  <c r="F14" i="110"/>
  <c r="D13" i="110"/>
  <c r="G13" i="110"/>
  <c r="C13" i="110"/>
  <c r="G10" i="110"/>
  <c r="G11" i="110"/>
  <c r="D14" i="110"/>
  <c r="F10" i="110"/>
  <c r="C14" i="110"/>
  <c r="DP20" i="110" l="1"/>
  <c r="DP19" i="110"/>
  <c r="DP21" i="110"/>
  <c r="J10" i="108"/>
  <c r="M10" i="108" s="1"/>
  <c r="T10" i="108" s="1"/>
  <c r="L8" i="108"/>
  <c r="AL12" i="110"/>
  <c r="BJ12" i="110"/>
  <c r="BT12" i="110"/>
  <c r="D23" i="110"/>
  <c r="D32" i="110" s="1"/>
  <c r="C23" i="110"/>
  <c r="C32" i="110" s="1"/>
  <c r="AG133" i="91"/>
  <c r="AG130" i="91"/>
  <c r="AG105" i="91"/>
  <c r="AG145" i="91"/>
  <c r="AG146" i="91"/>
  <c r="AG84" i="91"/>
  <c r="AG90" i="91"/>
  <c r="AG147" i="91"/>
  <c r="AG101" i="91"/>
  <c r="AG94" i="91"/>
  <c r="AG139" i="91"/>
  <c r="AG73" i="91"/>
  <c r="AG135" i="91"/>
  <c r="AG117" i="91"/>
  <c r="AG155" i="91"/>
  <c r="AG80" i="91"/>
  <c r="AG152" i="91"/>
  <c r="AH122" i="91"/>
  <c r="AG113" i="91"/>
  <c r="AG107" i="91"/>
  <c r="AG162" i="91"/>
  <c r="AG83" i="91"/>
  <c r="AH116" i="91"/>
  <c r="AG142" i="91"/>
  <c r="AG100" i="91"/>
  <c r="AG112" i="91"/>
  <c r="AG156" i="91"/>
  <c r="AH101" i="91"/>
  <c r="AG109" i="91"/>
  <c r="AH120" i="91"/>
  <c r="AH118" i="91"/>
  <c r="AG96" i="91"/>
  <c r="AG144" i="91"/>
  <c r="AG160" i="91"/>
  <c r="AG89" i="91"/>
  <c r="AG85" i="91"/>
  <c r="AH107" i="91"/>
  <c r="AG88" i="91"/>
  <c r="AG102" i="91"/>
  <c r="AG92" i="91"/>
  <c r="AG125" i="91"/>
  <c r="AG91" i="91"/>
  <c r="AG103" i="91"/>
  <c r="AG121" i="91"/>
  <c r="AG157" i="91"/>
  <c r="AG97" i="91"/>
  <c r="AH105" i="91"/>
  <c r="AH123" i="91"/>
  <c r="AG78" i="91"/>
  <c r="AG150" i="91"/>
  <c r="AG87" i="91"/>
  <c r="AG110" i="91"/>
  <c r="AG161" i="91"/>
  <c r="AG99" i="91"/>
  <c r="AH121" i="91"/>
  <c r="AG119" i="91"/>
  <c r="AG131" i="91"/>
  <c r="AG111" i="91"/>
  <c r="AG151" i="91"/>
  <c r="AG132" i="91"/>
  <c r="AG104" i="91"/>
  <c r="AG149" i="91"/>
  <c r="AH109" i="91"/>
  <c r="AG148" i="91"/>
  <c r="AH96" i="91"/>
  <c r="AG75" i="91"/>
  <c r="AG114" i="91"/>
  <c r="AG77" i="91"/>
  <c r="AH97" i="91"/>
  <c r="AG118" i="91"/>
  <c r="AG134" i="91"/>
  <c r="AG143" i="91"/>
  <c r="AG158" i="91"/>
  <c r="AG128" i="91"/>
  <c r="AG106" i="91"/>
  <c r="AG126" i="91"/>
  <c r="AG140" i="91"/>
  <c r="AH104" i="91"/>
  <c r="AG136" i="91"/>
  <c r="AH108" i="91"/>
  <c r="AG137" i="91"/>
  <c r="AG95" i="91"/>
  <c r="AH114" i="91"/>
  <c r="AH115" i="91"/>
  <c r="AG159" i="91"/>
  <c r="AG153" i="91"/>
  <c r="L9" i="108"/>
  <c r="M9" i="108" s="1"/>
  <c r="T9" i="108" s="1"/>
  <c r="AG120" i="91"/>
  <c r="AG116" i="91"/>
  <c r="AG154" i="91"/>
  <c r="AG115" i="91"/>
  <c r="AG76" i="91"/>
  <c r="AH117" i="91"/>
  <c r="AG86" i="91"/>
  <c r="AG163" i="91"/>
  <c r="AG138" i="91"/>
  <c r="AG93" i="91"/>
  <c r="AG79" i="91"/>
  <c r="AG108" i="91"/>
  <c r="AG98" i="91"/>
  <c r="AG129" i="91"/>
  <c r="AG81" i="91"/>
  <c r="AH112" i="91"/>
  <c r="DZ11" i="110"/>
  <c r="FH10" i="110"/>
  <c r="GJ10" i="110" s="1"/>
  <c r="CM11" i="110"/>
  <c r="DU11" i="110" s="1"/>
  <c r="BE12" i="110"/>
  <c r="HX13" i="110"/>
  <c r="G22" i="110"/>
  <c r="G31" i="110" s="1"/>
  <c r="BC10" i="110"/>
  <c r="BC11" i="110" s="1"/>
  <c r="AJ10" i="110"/>
  <c r="AJ11" i="110" s="1"/>
  <c r="AJ12" i="110" s="1"/>
  <c r="BH10" i="110"/>
  <c r="U10" i="110"/>
  <c r="U11" i="110" s="1"/>
  <c r="U12" i="110" s="1"/>
  <c r="U13" i="110" s="1"/>
  <c r="U14" i="110" s="1"/>
  <c r="U15" i="110" s="1"/>
  <c r="U16" i="110" s="1"/>
  <c r="U17" i="110" s="1"/>
  <c r="U18" i="110" s="1"/>
  <c r="U19" i="110" s="1"/>
  <c r="U20" i="110" s="1"/>
  <c r="U21" i="110" s="1"/>
  <c r="U22" i="110" s="1"/>
  <c r="U23" i="110" s="1"/>
  <c r="U24" i="110" s="1"/>
  <c r="U25" i="110" s="1"/>
  <c r="U26" i="110" s="1"/>
  <c r="U27" i="110" s="1"/>
  <c r="U28" i="110" s="1"/>
  <c r="U29" i="110" s="1"/>
  <c r="U30" i="110" s="1"/>
  <c r="U31" i="110" s="1"/>
  <c r="U32" i="110" s="1"/>
  <c r="U33" i="110" s="1"/>
  <c r="U34" i="110" s="1"/>
  <c r="U35" i="110" s="1"/>
  <c r="U36" i="110" s="1"/>
  <c r="U37" i="110" s="1"/>
  <c r="U38" i="110" s="1"/>
  <c r="U39" i="110" s="1"/>
  <c r="U40" i="110" s="1"/>
  <c r="U41" i="110" s="1"/>
  <c r="U42" i="110" s="1"/>
  <c r="U43" i="110" s="1"/>
  <c r="U44" i="110" s="1"/>
  <c r="U45" i="110" s="1"/>
  <c r="U46" i="110" s="1"/>
  <c r="U47" i="110" s="1"/>
  <c r="U48" i="110" s="1"/>
  <c r="U49" i="110" s="1"/>
  <c r="U50" i="110" s="1"/>
  <c r="U51" i="110" s="1"/>
  <c r="U52" i="110" s="1"/>
  <c r="U53" i="110" s="1"/>
  <c r="U54" i="110" s="1"/>
  <c r="U55" i="110" s="1"/>
  <c r="U56" i="110" s="1"/>
  <c r="U57" i="110" s="1"/>
  <c r="U58" i="110" s="1"/>
  <c r="U59" i="110" s="1"/>
  <c r="AT10" i="110"/>
  <c r="AT11" i="110" s="1"/>
  <c r="AT12" i="110" s="1"/>
  <c r="Z10" i="110"/>
  <c r="Z11" i="110" s="1"/>
  <c r="Z12" i="110" s="1"/>
  <c r="Z13" i="110" s="1"/>
  <c r="Z14" i="110" s="1"/>
  <c r="Z15" i="110" s="1"/>
  <c r="Z16" i="110" s="1"/>
  <c r="Z17" i="110" s="1"/>
  <c r="Z18" i="110" s="1"/>
  <c r="Z19" i="110" s="1"/>
  <c r="Z20" i="110" s="1"/>
  <c r="Z21" i="110" s="1"/>
  <c r="Z22" i="110" s="1"/>
  <c r="Z23" i="110" s="1"/>
  <c r="Z24" i="110" s="1"/>
  <c r="Z25" i="110" s="1"/>
  <c r="Z26" i="110" s="1"/>
  <c r="Z27" i="110" s="1"/>
  <c r="Z28" i="110" s="1"/>
  <c r="Z29" i="110" s="1"/>
  <c r="Z30" i="110" s="1"/>
  <c r="Z31" i="110" s="1"/>
  <c r="Z32" i="110" s="1"/>
  <c r="Z33" i="110" s="1"/>
  <c r="Z34" i="110" s="1"/>
  <c r="Z35" i="110" s="1"/>
  <c r="Z36" i="110" s="1"/>
  <c r="Z37" i="110" s="1"/>
  <c r="Z38" i="110" s="1"/>
  <c r="Z39" i="110" s="1"/>
  <c r="Z40" i="110" s="1"/>
  <c r="Z41" i="110" s="1"/>
  <c r="Z42" i="110" s="1"/>
  <c r="Z43" i="110" s="1"/>
  <c r="Z44" i="110" s="1"/>
  <c r="Z45" i="110" s="1"/>
  <c r="Z46" i="110" s="1"/>
  <c r="Z47" i="110" s="1"/>
  <c r="Z48" i="110" s="1"/>
  <c r="Z49" i="110" s="1"/>
  <c r="Z50" i="110" s="1"/>
  <c r="Z51" i="110" s="1"/>
  <c r="Z52" i="110" s="1"/>
  <c r="Z53" i="110" s="1"/>
  <c r="Z54" i="110" s="1"/>
  <c r="Z55" i="110" s="1"/>
  <c r="Z56" i="110" s="1"/>
  <c r="Z57" i="110" s="1"/>
  <c r="Z58" i="110" s="1"/>
  <c r="Z59" i="110" s="1"/>
  <c r="AO10" i="110"/>
  <c r="IA10" i="110"/>
  <c r="BR10" i="110"/>
  <c r="CZ10" i="110" s="1"/>
  <c r="BM10" i="110"/>
  <c r="BW10" i="110"/>
  <c r="AE10" i="110"/>
  <c r="CB10" i="110"/>
  <c r="DJ10" i="110" s="1"/>
  <c r="G19" i="110"/>
  <c r="G28" i="110" s="1"/>
  <c r="G20" i="110"/>
  <c r="G29" i="110" s="1"/>
  <c r="C22" i="110"/>
  <c r="C31" i="110" s="1"/>
  <c r="D22" i="110"/>
  <c r="D31" i="110" s="1"/>
  <c r="F23" i="110"/>
  <c r="F32" i="110" s="1"/>
  <c r="F20" i="110"/>
  <c r="F29" i="110" s="1"/>
  <c r="FC10" i="110"/>
  <c r="GI10" i="110" s="1"/>
  <c r="FW10" i="110"/>
  <c r="GM10" i="110" s="1"/>
  <c r="FR10" i="110"/>
  <c r="GL10" i="110" s="1"/>
  <c r="EX10" i="110"/>
  <c r="GH10" i="110" s="1"/>
  <c r="FM10" i="110"/>
  <c r="GK10" i="110" s="1"/>
  <c r="Y10" i="110"/>
  <c r="Y11" i="110" s="1"/>
  <c r="Y12" i="110" s="1"/>
  <c r="Y13" i="110" s="1"/>
  <c r="Y14" i="110" s="1"/>
  <c r="Y15" i="110" s="1"/>
  <c r="Y16" i="110" s="1"/>
  <c r="Y17" i="110" s="1"/>
  <c r="Y18" i="110" s="1"/>
  <c r="Y19" i="110" s="1"/>
  <c r="Y20" i="110" s="1"/>
  <c r="Y21" i="110" s="1"/>
  <c r="Y22" i="110" s="1"/>
  <c r="Y23" i="110" s="1"/>
  <c r="Y24" i="110" s="1"/>
  <c r="Y25" i="110" s="1"/>
  <c r="Y26" i="110" s="1"/>
  <c r="Y27" i="110" s="1"/>
  <c r="Y28" i="110" s="1"/>
  <c r="Y29" i="110" s="1"/>
  <c r="Y30" i="110" s="1"/>
  <c r="Y31" i="110" s="1"/>
  <c r="Y32" i="110" s="1"/>
  <c r="Y33" i="110" s="1"/>
  <c r="Y34" i="110" s="1"/>
  <c r="Y35" i="110" s="1"/>
  <c r="Y36" i="110" s="1"/>
  <c r="Y37" i="110" s="1"/>
  <c r="Y38" i="110" s="1"/>
  <c r="Y39" i="110" s="1"/>
  <c r="Y40" i="110" s="1"/>
  <c r="Y41" i="110" s="1"/>
  <c r="Y42" i="110" s="1"/>
  <c r="Y43" i="110" s="1"/>
  <c r="Y44" i="110" s="1"/>
  <c r="Y45" i="110" s="1"/>
  <c r="Y46" i="110" s="1"/>
  <c r="Y47" i="110" s="1"/>
  <c r="Y48" i="110" s="1"/>
  <c r="Y49" i="110" s="1"/>
  <c r="Y50" i="110" s="1"/>
  <c r="Y51" i="110" s="1"/>
  <c r="Y52" i="110" s="1"/>
  <c r="Y53" i="110" s="1"/>
  <c r="Y54" i="110" s="1"/>
  <c r="Y55" i="110" s="1"/>
  <c r="Y56" i="110" s="1"/>
  <c r="Y57" i="110" s="1"/>
  <c r="Y58" i="110" s="1"/>
  <c r="Y59" i="110" s="1"/>
  <c r="Y60" i="110" s="1"/>
  <c r="AS10" i="110"/>
  <c r="AS11" i="110" s="1"/>
  <c r="T10" i="110"/>
  <c r="T11" i="110" s="1"/>
  <c r="T12" i="110" s="1"/>
  <c r="T13" i="110" s="1"/>
  <c r="T14" i="110" s="1"/>
  <c r="T15" i="110" s="1"/>
  <c r="T16" i="110" s="1"/>
  <c r="T17" i="110" s="1"/>
  <c r="T18" i="110" s="1"/>
  <c r="T19" i="110" s="1"/>
  <c r="T20" i="110" s="1"/>
  <c r="T21" i="110" s="1"/>
  <c r="T22" i="110" s="1"/>
  <c r="T23" i="110" s="1"/>
  <c r="T24" i="110" s="1"/>
  <c r="T25" i="110" s="1"/>
  <c r="T26" i="110" s="1"/>
  <c r="T27" i="110" s="1"/>
  <c r="T28" i="110" s="1"/>
  <c r="T29" i="110" s="1"/>
  <c r="T30" i="110" s="1"/>
  <c r="T31" i="110" s="1"/>
  <c r="T32" i="110" s="1"/>
  <c r="T33" i="110" s="1"/>
  <c r="T34" i="110" s="1"/>
  <c r="T35" i="110" s="1"/>
  <c r="T36" i="110" s="1"/>
  <c r="T37" i="110" s="1"/>
  <c r="T38" i="110" s="1"/>
  <c r="T39" i="110" s="1"/>
  <c r="T40" i="110" s="1"/>
  <c r="T41" i="110" s="1"/>
  <c r="T42" i="110" s="1"/>
  <c r="T43" i="110" s="1"/>
  <c r="T44" i="110" s="1"/>
  <c r="T45" i="110" s="1"/>
  <c r="T46" i="110" s="1"/>
  <c r="T47" i="110" s="1"/>
  <c r="T48" i="110" s="1"/>
  <c r="T49" i="110" s="1"/>
  <c r="T50" i="110" s="1"/>
  <c r="T51" i="110" s="1"/>
  <c r="T52" i="110" s="1"/>
  <c r="T53" i="110" s="1"/>
  <c r="T54" i="110" s="1"/>
  <c r="T55" i="110" s="1"/>
  <c r="T56" i="110" s="1"/>
  <c r="T57" i="110" s="1"/>
  <c r="T58" i="110" s="1"/>
  <c r="T59" i="110" s="1"/>
  <c r="T60" i="110" s="1"/>
  <c r="BQ10" i="110"/>
  <c r="CY10" i="110" s="1"/>
  <c r="BB10" i="110"/>
  <c r="BB11" i="110" s="1"/>
  <c r="BB12" i="110" s="1"/>
  <c r="CA10" i="110"/>
  <c r="DI10" i="110" s="1"/>
  <c r="F19" i="110"/>
  <c r="F28" i="110" s="1"/>
  <c r="BG10" i="110"/>
  <c r="CO10" i="110" s="1"/>
  <c r="AI10" i="110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I45" i="110" s="1"/>
  <c r="AI46" i="110" s="1"/>
  <c r="AI47" i="110" s="1"/>
  <c r="AI48" i="110" s="1"/>
  <c r="AI49" i="110" s="1"/>
  <c r="AI50" i="110" s="1"/>
  <c r="AI51" i="110" s="1"/>
  <c r="AI52" i="110" s="1"/>
  <c r="AI53" i="110" s="1"/>
  <c r="AI54" i="110" s="1"/>
  <c r="AI55" i="110" s="1"/>
  <c r="AI56" i="110" s="1"/>
  <c r="AI57" i="110" s="1"/>
  <c r="AI58" i="110" s="1"/>
  <c r="AI59" i="110" s="1"/>
  <c r="AI60" i="110" s="1"/>
  <c r="BL10" i="110"/>
  <c r="AD10" i="110"/>
  <c r="HZ10" i="110"/>
  <c r="AN10" i="110"/>
  <c r="BV10" i="110"/>
  <c r="L7" i="108"/>
  <c r="M7" i="108" s="1"/>
  <c r="T7" i="108" s="1"/>
  <c r="AQ12" i="110"/>
  <c r="CW11" i="110"/>
  <c r="EE11" i="110" s="1"/>
  <c r="BO12" i="110"/>
  <c r="AB12" i="110"/>
  <c r="DG11" i="110"/>
  <c r="EO11" i="110" s="1"/>
  <c r="BY12" i="110"/>
  <c r="DP24" i="110"/>
  <c r="R25" i="110"/>
  <c r="CU10" i="110"/>
  <c r="AN11" i="110" l="1"/>
  <c r="BV11" i="110"/>
  <c r="DD11" i="110" s="1"/>
  <c r="AE11" i="110"/>
  <c r="BW11" i="110"/>
  <c r="BM11" i="110"/>
  <c r="AO11" i="110"/>
  <c r="BT13" i="110"/>
  <c r="DB12" i="110"/>
  <c r="EJ12" i="110" s="1"/>
  <c r="BJ13" i="110"/>
  <c r="CR12" i="110"/>
  <c r="DZ12" i="110" s="1"/>
  <c r="AD11" i="110"/>
  <c r="AD12" i="110" s="1"/>
  <c r="AL13" i="110"/>
  <c r="CK10" i="110"/>
  <c r="DS10" i="110" s="1"/>
  <c r="DE10" i="110"/>
  <c r="EM10" i="110" s="1"/>
  <c r="AH89" i="91"/>
  <c r="AH103" i="91"/>
  <c r="AH111" i="91"/>
  <c r="AH106" i="91"/>
  <c r="AH84" i="91"/>
  <c r="AH85" i="91"/>
  <c r="AH86" i="91"/>
  <c r="AH99" i="91"/>
  <c r="AH87" i="91"/>
  <c r="AH119" i="91"/>
  <c r="AH76" i="91"/>
  <c r="AH88" i="91"/>
  <c r="AH110" i="91"/>
  <c r="AH78" i="91"/>
  <c r="AH90" i="91"/>
  <c r="AH82" i="91"/>
  <c r="AH80" i="91"/>
  <c r="AH83" i="91"/>
  <c r="AH98" i="91"/>
  <c r="AH113" i="91"/>
  <c r="AH92" i="91"/>
  <c r="AH94" i="91"/>
  <c r="AH75" i="91"/>
  <c r="AH100" i="91"/>
  <c r="AH73" i="91"/>
  <c r="AH81" i="91"/>
  <c r="AH91" i="91"/>
  <c r="AH102" i="91"/>
  <c r="AH74" i="91"/>
  <c r="AH79" i="91"/>
  <c r="AH77" i="91"/>
  <c r="AH95" i="91"/>
  <c r="AH93" i="91"/>
  <c r="BQ11" i="110"/>
  <c r="CY11" i="110" s="1"/>
  <c r="EG11" i="110" s="1"/>
  <c r="EC10" i="110"/>
  <c r="BG11" i="110"/>
  <c r="CO11" i="110" s="1"/>
  <c r="DW11" i="110" s="1"/>
  <c r="DW10" i="110"/>
  <c r="HO10" i="110"/>
  <c r="CM12" i="110"/>
  <c r="DU12" i="110" s="1"/>
  <c r="BE13" i="110"/>
  <c r="IA11" i="110"/>
  <c r="BC12" i="110"/>
  <c r="CK11" i="110"/>
  <c r="DS11" i="110" s="1"/>
  <c r="AO12" i="110"/>
  <c r="BW12" i="110"/>
  <c r="DE11" i="110"/>
  <c r="EM11" i="110" s="1"/>
  <c r="HX14" i="110"/>
  <c r="EG10" i="110"/>
  <c r="CA11" i="110"/>
  <c r="FR11" i="110"/>
  <c r="GL11" i="110" s="1"/>
  <c r="FC11" i="110"/>
  <c r="GI11" i="110" s="1"/>
  <c r="FM11" i="110"/>
  <c r="GK11" i="110" s="1"/>
  <c r="EX11" i="110"/>
  <c r="FW11" i="110"/>
  <c r="GM11" i="110" s="1"/>
  <c r="FH11" i="110"/>
  <c r="GJ11" i="110" s="1"/>
  <c r="CT10" i="110"/>
  <c r="EB10" i="110" s="1"/>
  <c r="BL11" i="110"/>
  <c r="HZ11" i="110"/>
  <c r="DD10" i="110"/>
  <c r="EL10" i="110" s="1"/>
  <c r="AS12" i="110"/>
  <c r="R26" i="110"/>
  <c r="DP25" i="110"/>
  <c r="CJ12" i="110"/>
  <c r="DR12" i="110" s="1"/>
  <c r="BB13" i="110"/>
  <c r="EQ10" i="110"/>
  <c r="AJ13" i="110"/>
  <c r="CP10" i="110"/>
  <c r="DX10" i="110" s="1"/>
  <c r="BH11" i="110"/>
  <c r="CJ10" i="110"/>
  <c r="DR10" i="110" s="1"/>
  <c r="CJ11" i="110"/>
  <c r="DR11" i="110" s="1"/>
  <c r="CB11" i="110"/>
  <c r="ER10" i="110"/>
  <c r="EH10" i="110"/>
  <c r="AT13" i="110"/>
  <c r="BR11" i="110"/>
  <c r="DG12" i="110"/>
  <c r="EO12" i="110" s="1"/>
  <c r="BY13" i="110"/>
  <c r="AB13" i="110"/>
  <c r="CW12" i="110"/>
  <c r="EE12" i="110" s="1"/>
  <c r="BO13" i="110"/>
  <c r="AQ13" i="110"/>
  <c r="BV12" i="110" l="1"/>
  <c r="EL11" i="110"/>
  <c r="CU11" i="110"/>
  <c r="EC11" i="110" s="1"/>
  <c r="DE12" i="110"/>
  <c r="EM12" i="110" s="1"/>
  <c r="AL14" i="110"/>
  <c r="BM12" i="110"/>
  <c r="BJ14" i="110"/>
  <c r="CR13" i="110"/>
  <c r="DZ13" i="110" s="1"/>
  <c r="AE12" i="110"/>
  <c r="BT14" i="110"/>
  <c r="DB13" i="110"/>
  <c r="EJ13" i="110" s="1"/>
  <c r="AN12" i="110"/>
  <c r="FA10" i="110"/>
  <c r="GZ10" i="110" s="1"/>
  <c r="BQ12" i="110"/>
  <c r="BG12" i="110"/>
  <c r="CO12" i="110" s="1"/>
  <c r="DW12" i="110" s="1"/>
  <c r="IA12" i="110"/>
  <c r="BW13" i="110"/>
  <c r="CM13" i="110"/>
  <c r="DU13" i="110" s="1"/>
  <c r="BE14" i="110"/>
  <c r="FP10" i="110"/>
  <c r="HC10" i="110" s="1"/>
  <c r="FF10" i="110"/>
  <c r="HA10" i="110" s="1"/>
  <c r="HX15" i="110"/>
  <c r="EZ10" i="110"/>
  <c r="GT10" i="110" s="1"/>
  <c r="AO13" i="110"/>
  <c r="FZ10" i="110"/>
  <c r="HE10" i="110" s="1"/>
  <c r="DI11" i="110"/>
  <c r="EQ11" i="110" s="1"/>
  <c r="CA12" i="110"/>
  <c r="FH12" i="110"/>
  <c r="GJ12" i="110" s="1"/>
  <c r="BC13" i="110"/>
  <c r="CK12" i="110"/>
  <c r="DS12" i="110" s="1"/>
  <c r="FO10" i="110"/>
  <c r="GW10" i="110" s="1"/>
  <c r="FJ10" i="110"/>
  <c r="GV10" i="110" s="1"/>
  <c r="FE10" i="110"/>
  <c r="GU10" i="110" s="1"/>
  <c r="FY10" i="110"/>
  <c r="GY10" i="110" s="1"/>
  <c r="FM12" i="110"/>
  <c r="GK12" i="110" s="1"/>
  <c r="EX12" i="110"/>
  <c r="BG13" i="110"/>
  <c r="FK10" i="110"/>
  <c r="HB10" i="110" s="1"/>
  <c r="FU10" i="110"/>
  <c r="HD10" i="110" s="1"/>
  <c r="CP11" i="110"/>
  <c r="DX11" i="110" s="1"/>
  <c r="BH12" i="110"/>
  <c r="CT11" i="110"/>
  <c r="EB11" i="110" s="1"/>
  <c r="BL12" i="110"/>
  <c r="DD12" i="110"/>
  <c r="BV13" i="110"/>
  <c r="HZ12" i="110"/>
  <c r="DJ11" i="110"/>
  <c r="ER11" i="110" s="1"/>
  <c r="CB12" i="110"/>
  <c r="AD13" i="110"/>
  <c r="FT10" i="110"/>
  <c r="GX10" i="110" s="1"/>
  <c r="AJ14" i="110"/>
  <c r="FC12" i="110"/>
  <c r="GI12" i="110" s="1"/>
  <c r="AT14" i="110"/>
  <c r="R27" i="110"/>
  <c r="DP26" i="110"/>
  <c r="FR12" i="110"/>
  <c r="GL12" i="110" s="1"/>
  <c r="BR12" i="110"/>
  <c r="CZ11" i="110"/>
  <c r="EH11" i="110" s="1"/>
  <c r="AS13" i="110"/>
  <c r="FW12" i="110"/>
  <c r="GM12" i="110" s="1"/>
  <c r="CJ13" i="110"/>
  <c r="DR13" i="110" s="1"/>
  <c r="BB14" i="110"/>
  <c r="HO11" i="110"/>
  <c r="GH11" i="110"/>
  <c r="AQ14" i="110"/>
  <c r="CW13" i="110"/>
  <c r="EE13" i="110" s="1"/>
  <c r="BO14" i="110"/>
  <c r="AB14" i="110"/>
  <c r="DG13" i="110"/>
  <c r="EO13" i="110" s="1"/>
  <c r="BY14" i="110"/>
  <c r="EL12" i="110" l="1"/>
  <c r="EZ11" i="110"/>
  <c r="IA13" i="110"/>
  <c r="BJ15" i="110"/>
  <c r="CR14" i="110"/>
  <c r="DZ14" i="110" s="1"/>
  <c r="AN13" i="110"/>
  <c r="CU12" i="110"/>
  <c r="EC12" i="110" s="1"/>
  <c r="BM13" i="110"/>
  <c r="BT15" i="110"/>
  <c r="DB14" i="110"/>
  <c r="EJ14" i="110" s="1"/>
  <c r="DE13" i="110"/>
  <c r="EM13" i="110" s="1"/>
  <c r="AL15" i="110"/>
  <c r="AE13" i="110"/>
  <c r="CY12" i="110"/>
  <c r="EG12" i="110" s="1"/>
  <c r="BQ13" i="110"/>
  <c r="BW14" i="110"/>
  <c r="FZ11" i="110"/>
  <c r="HE11" i="110" s="1"/>
  <c r="EX13" i="110"/>
  <c r="GH13" i="110" s="1"/>
  <c r="CM14" i="110"/>
  <c r="DU14" i="110" s="1"/>
  <c r="BE15" i="110"/>
  <c r="BC14" i="110"/>
  <c r="CK13" i="110"/>
  <c r="DS13" i="110" s="1"/>
  <c r="DI12" i="110"/>
  <c r="EQ12" i="110" s="1"/>
  <c r="CA13" i="110"/>
  <c r="FY11" i="110"/>
  <c r="GY11" i="110" s="1"/>
  <c r="AO14" i="110"/>
  <c r="FH13" i="110"/>
  <c r="GJ13" i="110" s="1"/>
  <c r="HX16" i="110"/>
  <c r="FE11" i="110"/>
  <c r="GU11" i="110" s="1"/>
  <c r="FO11" i="110"/>
  <c r="GW11" i="110" s="1"/>
  <c r="FF11" i="110"/>
  <c r="HA11" i="110" s="1"/>
  <c r="FJ11" i="110"/>
  <c r="GV11" i="110" s="1"/>
  <c r="HZ13" i="110"/>
  <c r="CZ12" i="110"/>
  <c r="EH12" i="110" s="1"/>
  <c r="BR13" i="110"/>
  <c r="CO13" i="110"/>
  <c r="DW13" i="110" s="1"/>
  <c r="BG14" i="110"/>
  <c r="GH12" i="110"/>
  <c r="HO12" i="110"/>
  <c r="DD13" i="110"/>
  <c r="BV14" i="110"/>
  <c r="HR10" i="110"/>
  <c r="FC13" i="110"/>
  <c r="GI13" i="110" s="1"/>
  <c r="FR13" i="110"/>
  <c r="GL13" i="110" s="1"/>
  <c r="FM13" i="110"/>
  <c r="GK13" i="110" s="1"/>
  <c r="FP11" i="110"/>
  <c r="HC11" i="110" s="1"/>
  <c r="HQ10" i="110"/>
  <c r="CJ14" i="110"/>
  <c r="DR14" i="110" s="1"/>
  <c r="BB15" i="110"/>
  <c r="AT15" i="110"/>
  <c r="AD14" i="110"/>
  <c r="FT11" i="110"/>
  <c r="GX11" i="110" s="1"/>
  <c r="DJ12" i="110"/>
  <c r="ER12" i="110" s="1"/>
  <c r="CB13" i="110"/>
  <c r="FU11" i="110"/>
  <c r="HD11" i="110" s="1"/>
  <c r="CT12" i="110"/>
  <c r="EB12" i="110" s="1"/>
  <c r="BL13" i="110"/>
  <c r="GT11" i="110"/>
  <c r="R28" i="110"/>
  <c r="DP27" i="110"/>
  <c r="AS14" i="110"/>
  <c r="FW13" i="110"/>
  <c r="GM13" i="110" s="1"/>
  <c r="CP12" i="110"/>
  <c r="DX12" i="110" s="1"/>
  <c r="BH13" i="110"/>
  <c r="AJ15" i="110"/>
  <c r="FA11" i="110"/>
  <c r="FK11" i="110"/>
  <c r="HB11" i="110" s="1"/>
  <c r="DG14" i="110"/>
  <c r="EO14" i="110" s="1"/>
  <c r="BY15" i="110"/>
  <c r="AB15" i="110"/>
  <c r="CW14" i="110"/>
  <c r="EE14" i="110" s="1"/>
  <c r="BO15" i="110"/>
  <c r="AQ15" i="110"/>
  <c r="IA14" i="110" l="1"/>
  <c r="EL13" i="110"/>
  <c r="AE14" i="110"/>
  <c r="AN14" i="110"/>
  <c r="AL16" i="110"/>
  <c r="BJ16" i="110"/>
  <c r="CR15" i="110"/>
  <c r="DZ15" i="110" s="1"/>
  <c r="BW15" i="110"/>
  <c r="BW16" i="110" s="1"/>
  <c r="BT16" i="110"/>
  <c r="DB15" i="110"/>
  <c r="EJ15" i="110" s="1"/>
  <c r="BM14" i="110"/>
  <c r="CU13" i="110"/>
  <c r="EC13" i="110" s="1"/>
  <c r="EZ12" i="110"/>
  <c r="GT12" i="110" s="1"/>
  <c r="CY13" i="110"/>
  <c r="EG13" i="110" s="1"/>
  <c r="BQ14" i="110"/>
  <c r="DE14" i="110"/>
  <c r="EM14" i="110" s="1"/>
  <c r="FZ12" i="110"/>
  <c r="HE12" i="110" s="1"/>
  <c r="FH14" i="110"/>
  <c r="GJ14" i="110" s="1"/>
  <c r="CM15" i="110"/>
  <c r="DU15" i="110" s="1"/>
  <c r="BE16" i="110"/>
  <c r="HQ11" i="110"/>
  <c r="HX17" i="110"/>
  <c r="AO15" i="110"/>
  <c r="DI13" i="110"/>
  <c r="EQ13" i="110" s="1"/>
  <c r="CA14" i="110"/>
  <c r="FK12" i="110"/>
  <c r="HB12" i="110" s="1"/>
  <c r="FY12" i="110"/>
  <c r="GY12" i="110" s="1"/>
  <c r="FU12" i="110"/>
  <c r="HD12" i="110" s="1"/>
  <c r="FA12" i="110"/>
  <c r="GZ12" i="110" s="1"/>
  <c r="CK14" i="110"/>
  <c r="DS14" i="110" s="1"/>
  <c r="BC15" i="110"/>
  <c r="FF12" i="110"/>
  <c r="HA12" i="110" s="1"/>
  <c r="FP12" i="110"/>
  <c r="HC12" i="110" s="1"/>
  <c r="AS15" i="110"/>
  <c r="FO12" i="110"/>
  <c r="GW12" i="110" s="1"/>
  <c r="FC14" i="110"/>
  <c r="GI14" i="110" s="1"/>
  <c r="CT13" i="110"/>
  <c r="EB13" i="110" s="1"/>
  <c r="BL14" i="110"/>
  <c r="AT16" i="110"/>
  <c r="DD14" i="110"/>
  <c r="EL14" i="110" s="1"/>
  <c r="BV15" i="110"/>
  <c r="HO13" i="110"/>
  <c r="AD15" i="110"/>
  <c r="CZ13" i="110"/>
  <c r="EH13" i="110" s="1"/>
  <c r="BR14" i="110"/>
  <c r="FM14" i="110"/>
  <c r="GK14" i="110" s="1"/>
  <c r="R29" i="110"/>
  <c r="DP28" i="110"/>
  <c r="CJ15" i="110"/>
  <c r="DR15" i="110" s="1"/>
  <c r="BB16" i="110"/>
  <c r="FW14" i="110"/>
  <c r="GM14" i="110" s="1"/>
  <c r="FJ12" i="110"/>
  <c r="GV12" i="110" s="1"/>
  <c r="EX14" i="110"/>
  <c r="FE12" i="110"/>
  <c r="GU12" i="110" s="1"/>
  <c r="FR14" i="110"/>
  <c r="GL14" i="110" s="1"/>
  <c r="HZ14" i="110"/>
  <c r="GZ11" i="110"/>
  <c r="HR11" i="110"/>
  <c r="CP13" i="110"/>
  <c r="DX13" i="110" s="1"/>
  <c r="BH14" i="110"/>
  <c r="DJ13" i="110"/>
  <c r="ER13" i="110" s="1"/>
  <c r="CB14" i="110"/>
  <c r="FT12" i="110"/>
  <c r="GX12" i="110" s="1"/>
  <c r="AJ16" i="110"/>
  <c r="CO14" i="110"/>
  <c r="DW14" i="110" s="1"/>
  <c r="BG15" i="110"/>
  <c r="AQ16" i="110"/>
  <c r="CW15" i="110"/>
  <c r="EE15" i="110" s="1"/>
  <c r="BO16" i="110"/>
  <c r="AB16" i="110"/>
  <c r="DG15" i="110"/>
  <c r="EO15" i="110" s="1"/>
  <c r="BY16" i="110"/>
  <c r="DE15" i="110" l="1"/>
  <c r="IA15" i="110"/>
  <c r="CU14" i="110"/>
  <c r="EC14" i="110" s="1"/>
  <c r="BM15" i="110"/>
  <c r="BJ17" i="110"/>
  <c r="CR16" i="110"/>
  <c r="DZ16" i="110" s="1"/>
  <c r="BT17" i="110"/>
  <c r="DB16" i="110"/>
  <c r="EJ16" i="110" s="1"/>
  <c r="AL17" i="110"/>
  <c r="AN15" i="110"/>
  <c r="AE15" i="110"/>
  <c r="CY14" i="110"/>
  <c r="EG14" i="110" s="1"/>
  <c r="BQ15" i="110"/>
  <c r="EZ13" i="110"/>
  <c r="GT13" i="110" s="1"/>
  <c r="FF13" i="110"/>
  <c r="HA13" i="110" s="1"/>
  <c r="FC15" i="110"/>
  <c r="GI15" i="110" s="1"/>
  <c r="CM16" i="110"/>
  <c r="DU16" i="110" s="1"/>
  <c r="BE17" i="110"/>
  <c r="FT13" i="110"/>
  <c r="GX13" i="110" s="1"/>
  <c r="DI14" i="110"/>
  <c r="EQ14" i="110" s="1"/>
  <c r="CA15" i="110"/>
  <c r="EM15" i="110"/>
  <c r="HR12" i="110"/>
  <c r="HX18" i="110"/>
  <c r="BC16" i="110"/>
  <c r="CK15" i="110"/>
  <c r="DS15" i="110" s="1"/>
  <c r="AO16" i="110"/>
  <c r="FY13" i="110"/>
  <c r="GY13" i="110" s="1"/>
  <c r="EX15" i="110"/>
  <c r="GH15" i="110" s="1"/>
  <c r="FM15" i="110"/>
  <c r="GK15" i="110" s="1"/>
  <c r="FE13" i="110"/>
  <c r="GU13" i="110" s="1"/>
  <c r="FR15" i="110"/>
  <c r="GL15" i="110" s="1"/>
  <c r="HQ12" i="110"/>
  <c r="DJ14" i="110"/>
  <c r="ER14" i="110" s="1"/>
  <c r="CB15" i="110"/>
  <c r="FP13" i="110"/>
  <c r="HC13" i="110" s="1"/>
  <c r="FJ13" i="110"/>
  <c r="GV13" i="110" s="1"/>
  <c r="FO13" i="110"/>
  <c r="GW13" i="110" s="1"/>
  <c r="FZ13" i="110"/>
  <c r="HE13" i="110" s="1"/>
  <c r="R30" i="110"/>
  <c r="DP29" i="110"/>
  <c r="BW17" i="110"/>
  <c r="DE16" i="110"/>
  <c r="FA13" i="110"/>
  <c r="DD15" i="110"/>
  <c r="BV16" i="110"/>
  <c r="FH15" i="110"/>
  <c r="GJ15" i="110" s="1"/>
  <c r="FW15" i="110"/>
  <c r="GM15" i="110" s="1"/>
  <c r="FK13" i="110"/>
  <c r="HB13" i="110" s="1"/>
  <c r="CJ16" i="110"/>
  <c r="DR16" i="110" s="1"/>
  <c r="BB17" i="110"/>
  <c r="CZ14" i="110"/>
  <c r="EH14" i="110" s="1"/>
  <c r="BR15" i="110"/>
  <c r="FU13" i="110"/>
  <c r="HD13" i="110" s="1"/>
  <c r="HO14" i="110"/>
  <c r="GH14" i="110"/>
  <c r="AS16" i="110"/>
  <c r="AT17" i="110"/>
  <c r="CO15" i="110"/>
  <c r="DW15" i="110" s="1"/>
  <c r="BG16" i="110"/>
  <c r="CP14" i="110"/>
  <c r="DX14" i="110" s="1"/>
  <c r="BH15" i="110"/>
  <c r="HZ15" i="110"/>
  <c r="IA16" i="110"/>
  <c r="AD16" i="110"/>
  <c r="CT14" i="110"/>
  <c r="EB14" i="110" s="1"/>
  <c r="BL15" i="110"/>
  <c r="AJ17" i="110"/>
  <c r="DG16" i="110"/>
  <c r="EO16" i="110" s="1"/>
  <c r="BY17" i="110"/>
  <c r="AB17" i="110"/>
  <c r="CW16" i="110"/>
  <c r="EE16" i="110" s="1"/>
  <c r="BO17" i="110"/>
  <c r="AQ17" i="110"/>
  <c r="EL15" i="110" l="1"/>
  <c r="AL18" i="110"/>
  <c r="AE16" i="110"/>
  <c r="BT18" i="110"/>
  <c r="DB17" i="110"/>
  <c r="EJ17" i="110" s="1"/>
  <c r="AN16" i="110"/>
  <c r="BJ18" i="110"/>
  <c r="CR17" i="110"/>
  <c r="DZ17" i="110" s="1"/>
  <c r="BM16" i="110"/>
  <c r="CU15" i="110"/>
  <c r="EC15" i="110" s="1"/>
  <c r="FE14" i="110"/>
  <c r="GU14" i="110" s="1"/>
  <c r="CY15" i="110"/>
  <c r="EG15" i="110" s="1"/>
  <c r="BQ16" i="110"/>
  <c r="EM16" i="110"/>
  <c r="EX16" i="110"/>
  <c r="GH16" i="110" s="1"/>
  <c r="FK14" i="110"/>
  <c r="HB14" i="110" s="1"/>
  <c r="CM17" i="110"/>
  <c r="DU17" i="110" s="1"/>
  <c r="BE18" i="110"/>
  <c r="FU14" i="110"/>
  <c r="HD14" i="110" s="1"/>
  <c r="BC17" i="110"/>
  <c r="CK16" i="110"/>
  <c r="DS16" i="110" s="1"/>
  <c r="HX19" i="110"/>
  <c r="DI15" i="110"/>
  <c r="EQ15" i="110" s="1"/>
  <c r="CA16" i="110"/>
  <c r="FH16" i="110"/>
  <c r="GJ16" i="110" s="1"/>
  <c r="AO17" i="110"/>
  <c r="AS17" i="110"/>
  <c r="HQ13" i="110"/>
  <c r="FC16" i="110"/>
  <c r="GI16" i="110" s="1"/>
  <c r="HR13" i="110"/>
  <c r="GZ13" i="110"/>
  <c r="DJ15" i="110"/>
  <c r="ER15" i="110" s="1"/>
  <c r="CB16" i="110"/>
  <c r="CT15" i="110"/>
  <c r="EB15" i="110" s="1"/>
  <c r="BL16" i="110"/>
  <c r="FR16" i="110"/>
  <c r="GL16" i="110" s="1"/>
  <c r="AJ18" i="110"/>
  <c r="FY14" i="110"/>
  <c r="GY14" i="110" s="1"/>
  <c r="FJ14" i="110"/>
  <c r="GV14" i="110" s="1"/>
  <c r="FZ14" i="110"/>
  <c r="HE14" i="110" s="1"/>
  <c r="FM16" i="110"/>
  <c r="GK16" i="110" s="1"/>
  <c r="BW18" i="110"/>
  <c r="DE17" i="110"/>
  <c r="FW16" i="110"/>
  <c r="GM16" i="110" s="1"/>
  <c r="AD17" i="110"/>
  <c r="FP14" i="110"/>
  <c r="HC14" i="110" s="1"/>
  <c r="FT14" i="110"/>
  <c r="GX14" i="110" s="1"/>
  <c r="FA14" i="110"/>
  <c r="DD16" i="110"/>
  <c r="BV17" i="110"/>
  <c r="FO14" i="110"/>
  <c r="GW14" i="110" s="1"/>
  <c r="FF14" i="110"/>
  <c r="HA14" i="110" s="1"/>
  <c r="AT18" i="110"/>
  <c r="EZ14" i="110"/>
  <c r="CZ15" i="110"/>
  <c r="EH15" i="110" s="1"/>
  <c r="BR16" i="110"/>
  <c r="HZ16" i="110"/>
  <c r="CP15" i="110"/>
  <c r="DX15" i="110" s="1"/>
  <c r="BH16" i="110"/>
  <c r="CO16" i="110"/>
  <c r="DW16" i="110" s="1"/>
  <c r="BG17" i="110"/>
  <c r="HO15" i="110"/>
  <c r="IA17" i="110"/>
  <c r="CJ17" i="110"/>
  <c r="DR17" i="110" s="1"/>
  <c r="BB18" i="110"/>
  <c r="R31" i="110"/>
  <c r="DP30" i="110"/>
  <c r="AQ18" i="110"/>
  <c r="CW17" i="110"/>
  <c r="EE17" i="110" s="1"/>
  <c r="BO18" i="110"/>
  <c r="AB18" i="110"/>
  <c r="DG17" i="110"/>
  <c r="EO17" i="110" s="1"/>
  <c r="BY18" i="110"/>
  <c r="AN17" i="110" l="1"/>
  <c r="BM17" i="110"/>
  <c r="CU16" i="110"/>
  <c r="EC16" i="110" s="1"/>
  <c r="BT19" i="110"/>
  <c r="DB18" i="110"/>
  <c r="EJ18" i="110" s="1"/>
  <c r="BJ19" i="110"/>
  <c r="CR18" i="110"/>
  <c r="DZ18" i="110" s="1"/>
  <c r="AE17" i="110"/>
  <c r="EL16" i="110"/>
  <c r="AL19" i="110"/>
  <c r="CY16" i="110"/>
  <c r="EG16" i="110" s="1"/>
  <c r="BQ17" i="110"/>
  <c r="FH17" i="110"/>
  <c r="GJ17" i="110" s="1"/>
  <c r="FT15" i="110"/>
  <c r="GX15" i="110" s="1"/>
  <c r="FZ15" i="110"/>
  <c r="HE15" i="110" s="1"/>
  <c r="FJ15" i="110"/>
  <c r="GV15" i="110" s="1"/>
  <c r="FY15" i="110"/>
  <c r="GY15" i="110" s="1"/>
  <c r="FR17" i="110"/>
  <c r="GL17" i="110" s="1"/>
  <c r="EM17" i="110"/>
  <c r="BE19" i="110"/>
  <c r="CM18" i="110"/>
  <c r="DU18" i="110" s="1"/>
  <c r="FE15" i="110"/>
  <c r="GU15" i="110" s="1"/>
  <c r="DI16" i="110"/>
  <c r="EQ16" i="110" s="1"/>
  <c r="CA17" i="110"/>
  <c r="FK15" i="110"/>
  <c r="HB15" i="110" s="1"/>
  <c r="HX20" i="110"/>
  <c r="BC18" i="110"/>
  <c r="CK17" i="110"/>
  <c r="DS17" i="110" s="1"/>
  <c r="AO18" i="110"/>
  <c r="R32" i="110"/>
  <c r="DP31" i="110"/>
  <c r="CP16" i="110"/>
  <c r="DX16" i="110" s="1"/>
  <c r="BH17" i="110"/>
  <c r="FC17" i="110"/>
  <c r="GI17" i="110" s="1"/>
  <c r="IA18" i="110"/>
  <c r="CO17" i="110"/>
  <c r="DW17" i="110" s="1"/>
  <c r="BG18" i="110"/>
  <c r="CJ18" i="110"/>
  <c r="DR18" i="110" s="1"/>
  <c r="BB19" i="110"/>
  <c r="CZ16" i="110"/>
  <c r="EH16" i="110" s="1"/>
  <c r="BR17" i="110"/>
  <c r="FM17" i="110"/>
  <c r="GK17" i="110" s="1"/>
  <c r="BW19" i="110"/>
  <c r="DE18" i="110"/>
  <c r="DJ16" i="110"/>
  <c r="ER16" i="110" s="1"/>
  <c r="CB17" i="110"/>
  <c r="FA15" i="110"/>
  <c r="HZ17" i="110"/>
  <c r="HR14" i="110"/>
  <c r="GZ14" i="110"/>
  <c r="AJ19" i="110"/>
  <c r="AS18" i="110"/>
  <c r="FU15" i="110"/>
  <c r="HD15" i="110" s="1"/>
  <c r="HQ14" i="110"/>
  <c r="GT14" i="110"/>
  <c r="CT16" i="110"/>
  <c r="EB16" i="110" s="1"/>
  <c r="BL17" i="110"/>
  <c r="EX17" i="110"/>
  <c r="FP15" i="110"/>
  <c r="HC15" i="110" s="1"/>
  <c r="AT19" i="110"/>
  <c r="FW17" i="110"/>
  <c r="GM17" i="110" s="1"/>
  <c r="FO15" i="110"/>
  <c r="GW15" i="110" s="1"/>
  <c r="EZ15" i="110"/>
  <c r="FF15" i="110"/>
  <c r="HA15" i="110" s="1"/>
  <c r="AD18" i="110"/>
  <c r="DD17" i="110"/>
  <c r="EL17" i="110" s="1"/>
  <c r="BV18" i="110"/>
  <c r="HO16" i="110"/>
  <c r="DG18" i="110"/>
  <c r="EO18" i="110" s="1"/>
  <c r="BY19" i="110"/>
  <c r="AB19" i="110"/>
  <c r="CW18" i="110"/>
  <c r="EE18" i="110" s="1"/>
  <c r="BO19" i="110"/>
  <c r="AQ19" i="110"/>
  <c r="AL20" i="110" l="1"/>
  <c r="BT20" i="110"/>
  <c r="DB19" i="110"/>
  <c r="EJ19" i="110" s="1"/>
  <c r="BJ20" i="110"/>
  <c r="CR19" i="110"/>
  <c r="DZ19" i="110" s="1"/>
  <c r="AE18" i="110"/>
  <c r="BM18" i="110"/>
  <c r="CU17" i="110"/>
  <c r="EC17" i="110" s="1"/>
  <c r="AN18" i="110"/>
  <c r="CY17" i="110"/>
  <c r="EG17" i="110" s="1"/>
  <c r="BQ18" i="110"/>
  <c r="FA16" i="110"/>
  <c r="GZ16" i="110" s="1"/>
  <c r="FE16" i="110"/>
  <c r="GU16" i="110" s="1"/>
  <c r="EM18" i="110"/>
  <c r="FK16" i="110"/>
  <c r="HB16" i="110" s="1"/>
  <c r="CM19" i="110"/>
  <c r="DU19" i="110" s="1"/>
  <c r="BE20" i="110"/>
  <c r="FR18" i="110"/>
  <c r="GL18" i="110" s="1"/>
  <c r="FP16" i="110"/>
  <c r="HC16" i="110" s="1"/>
  <c r="FF16" i="110"/>
  <c r="HA16" i="110" s="1"/>
  <c r="AO19" i="110"/>
  <c r="BC19" i="110"/>
  <c r="CK18" i="110"/>
  <c r="DS18" i="110" s="1"/>
  <c r="FJ16" i="110"/>
  <c r="GV16" i="110" s="1"/>
  <c r="HX21" i="110"/>
  <c r="FT16" i="110"/>
  <c r="GX16" i="110" s="1"/>
  <c r="DI17" i="110"/>
  <c r="EQ17" i="110" s="1"/>
  <c r="CA18" i="110"/>
  <c r="AD19" i="110"/>
  <c r="EZ16" i="110"/>
  <c r="FH18" i="110"/>
  <c r="GJ18" i="110" s="1"/>
  <c r="CJ19" i="110"/>
  <c r="DR19" i="110" s="1"/>
  <c r="BB20" i="110"/>
  <c r="FZ16" i="110"/>
  <c r="HE16" i="110" s="1"/>
  <c r="DJ17" i="110"/>
  <c r="ER17" i="110" s="1"/>
  <c r="CB18" i="110"/>
  <c r="FU16" i="110"/>
  <c r="HD16" i="110" s="1"/>
  <c r="BW20" i="110"/>
  <c r="DE19" i="110"/>
  <c r="FY16" i="110"/>
  <c r="GY16" i="110" s="1"/>
  <c r="FW18" i="110"/>
  <c r="GM18" i="110" s="1"/>
  <c r="CT17" i="110"/>
  <c r="EB17" i="110" s="1"/>
  <c r="BL18" i="110"/>
  <c r="AT20" i="110"/>
  <c r="FO16" i="110"/>
  <c r="GW16" i="110" s="1"/>
  <c r="FC18" i="110"/>
  <c r="GI18" i="110" s="1"/>
  <c r="CP17" i="110"/>
  <c r="DX17" i="110" s="1"/>
  <c r="BH18" i="110"/>
  <c r="AJ20" i="110"/>
  <c r="FM18" i="110"/>
  <c r="GK18" i="110" s="1"/>
  <c r="DD18" i="110"/>
  <c r="EL18" i="110" s="1"/>
  <c r="BV19" i="110"/>
  <c r="CZ17" i="110"/>
  <c r="EH17" i="110" s="1"/>
  <c r="BR18" i="110"/>
  <c r="HR15" i="110"/>
  <c r="GZ15" i="110"/>
  <c r="GT15" i="110"/>
  <c r="HQ15" i="110"/>
  <c r="CO18" i="110"/>
  <c r="DW18" i="110" s="1"/>
  <c r="BG19" i="110"/>
  <c r="R33" i="110"/>
  <c r="DP32" i="110"/>
  <c r="HO17" i="110"/>
  <c r="GH17" i="110"/>
  <c r="HZ18" i="110"/>
  <c r="EX18" i="110"/>
  <c r="AS19" i="110"/>
  <c r="IA19" i="110"/>
  <c r="AQ20" i="110"/>
  <c r="CW19" i="110"/>
  <c r="EE19" i="110" s="1"/>
  <c r="BO20" i="110"/>
  <c r="AB20" i="110"/>
  <c r="DG19" i="110"/>
  <c r="EO19" i="110" s="1"/>
  <c r="BY20" i="110"/>
  <c r="AE19" i="110" l="1"/>
  <c r="AN19" i="110"/>
  <c r="BJ21" i="110"/>
  <c r="CR20" i="110"/>
  <c r="DZ20" i="110" s="1"/>
  <c r="BT21" i="110"/>
  <c r="DB20" i="110"/>
  <c r="EJ20" i="110" s="1"/>
  <c r="BM19" i="110"/>
  <c r="CU18" i="110"/>
  <c r="EC18" i="110" s="1"/>
  <c r="AL21" i="110"/>
  <c r="CY18" i="110"/>
  <c r="EG18" i="110" s="1"/>
  <c r="BQ19" i="110"/>
  <c r="FU17" i="110"/>
  <c r="HD17" i="110" s="1"/>
  <c r="FE17" i="110"/>
  <c r="GU17" i="110" s="1"/>
  <c r="FR19" i="110"/>
  <c r="GL19" i="110" s="1"/>
  <c r="FK17" i="110"/>
  <c r="HB17" i="110" s="1"/>
  <c r="FP17" i="110"/>
  <c r="HC17" i="110" s="1"/>
  <c r="FO17" i="110"/>
  <c r="GW17" i="110" s="1"/>
  <c r="FF17" i="110"/>
  <c r="HA17" i="110" s="1"/>
  <c r="EM19" i="110"/>
  <c r="CM20" i="110"/>
  <c r="DU20" i="110" s="1"/>
  <c r="BE21" i="110"/>
  <c r="HX22" i="110"/>
  <c r="EX19" i="110"/>
  <c r="GH19" i="110" s="1"/>
  <c r="FJ17" i="110"/>
  <c r="GV17" i="110" s="1"/>
  <c r="FY17" i="110"/>
  <c r="GY17" i="110" s="1"/>
  <c r="FC19" i="110"/>
  <c r="GI19" i="110" s="1"/>
  <c r="FH19" i="110"/>
  <c r="GJ19" i="110" s="1"/>
  <c r="FT17" i="110"/>
  <c r="GX17" i="110" s="1"/>
  <c r="BC20" i="110"/>
  <c r="CK19" i="110"/>
  <c r="DS19" i="110" s="1"/>
  <c r="AO20" i="110"/>
  <c r="DI18" i="110"/>
  <c r="EQ18" i="110" s="1"/>
  <c r="CA19" i="110"/>
  <c r="FZ17" i="110"/>
  <c r="HE17" i="110" s="1"/>
  <c r="FW19" i="110"/>
  <c r="GM19" i="110" s="1"/>
  <c r="EZ17" i="110"/>
  <c r="CP18" i="110"/>
  <c r="DX18" i="110" s="1"/>
  <c r="BH19" i="110"/>
  <c r="IA20" i="110"/>
  <c r="AT21" i="110"/>
  <c r="HR16" i="110"/>
  <c r="AS20" i="110"/>
  <c r="BW21" i="110"/>
  <c r="DE20" i="110"/>
  <c r="DJ18" i="110"/>
  <c r="ER18" i="110" s="1"/>
  <c r="CB19" i="110"/>
  <c r="GT16" i="110"/>
  <c r="HQ16" i="110"/>
  <c r="DD19" i="110"/>
  <c r="EL19" i="110" s="1"/>
  <c r="BV20" i="110"/>
  <c r="AJ21" i="110"/>
  <c r="CJ20" i="110"/>
  <c r="DR20" i="110" s="1"/>
  <c r="BB21" i="110"/>
  <c r="FM19" i="110"/>
  <c r="GK19" i="110" s="1"/>
  <c r="AD20" i="110"/>
  <c r="R34" i="110"/>
  <c r="DP33" i="110"/>
  <c r="CO19" i="110"/>
  <c r="DW19" i="110" s="1"/>
  <c r="BG20" i="110"/>
  <c r="FA17" i="110"/>
  <c r="CT18" i="110"/>
  <c r="EB18" i="110" s="1"/>
  <c r="BL19" i="110"/>
  <c r="GH18" i="110"/>
  <c r="HO18" i="110"/>
  <c r="CZ18" i="110"/>
  <c r="EH18" i="110" s="1"/>
  <c r="BR19" i="110"/>
  <c r="HZ19" i="110"/>
  <c r="DG20" i="110"/>
  <c r="EO20" i="110" s="1"/>
  <c r="BY21" i="110"/>
  <c r="AB21" i="110"/>
  <c r="CW20" i="110"/>
  <c r="EE20" i="110" s="1"/>
  <c r="BO21" i="110"/>
  <c r="AQ21" i="110"/>
  <c r="AL22" i="110" l="1"/>
  <c r="BM20" i="110"/>
  <c r="CU19" i="110"/>
  <c r="EC19" i="110" s="1"/>
  <c r="BJ22" i="110"/>
  <c r="CR21" i="110"/>
  <c r="DZ21" i="110" s="1"/>
  <c r="AN20" i="110"/>
  <c r="BT22" i="110"/>
  <c r="DB21" i="110"/>
  <c r="EJ21" i="110" s="1"/>
  <c r="AE20" i="110"/>
  <c r="BQ20" i="110"/>
  <c r="CY19" i="110"/>
  <c r="EG19" i="110" s="1"/>
  <c r="FY18" i="110"/>
  <c r="GY18" i="110" s="1"/>
  <c r="EM20" i="110"/>
  <c r="FJ18" i="110"/>
  <c r="GV18" i="110" s="1"/>
  <c r="FC20" i="110"/>
  <c r="GI20" i="110" s="1"/>
  <c r="CM21" i="110"/>
  <c r="DU21" i="110" s="1"/>
  <c r="BE22" i="110"/>
  <c r="FZ18" i="110"/>
  <c r="HE18" i="110" s="1"/>
  <c r="FU18" i="110"/>
  <c r="HD18" i="110" s="1"/>
  <c r="CA20" i="110"/>
  <c r="DI19" i="110"/>
  <c r="EQ19" i="110" s="1"/>
  <c r="AO21" i="110"/>
  <c r="HX23" i="110"/>
  <c r="BC21" i="110"/>
  <c r="CK20" i="110"/>
  <c r="DS20" i="110" s="1"/>
  <c r="R35" i="110"/>
  <c r="DP34" i="110"/>
  <c r="CJ21" i="110"/>
  <c r="DR21" i="110" s="1"/>
  <c r="BB22" i="110"/>
  <c r="DD20" i="110"/>
  <c r="EL20" i="110" s="1"/>
  <c r="BV21" i="110"/>
  <c r="CZ19" i="110"/>
  <c r="EH19" i="110" s="1"/>
  <c r="BR20" i="110"/>
  <c r="CT19" i="110"/>
  <c r="EB19" i="110" s="1"/>
  <c r="BL20" i="110"/>
  <c r="HO19" i="110"/>
  <c r="FT18" i="110"/>
  <c r="GX18" i="110" s="1"/>
  <c r="FH20" i="110"/>
  <c r="GJ20" i="110" s="1"/>
  <c r="AD21" i="110"/>
  <c r="FF18" i="110"/>
  <c r="HA18" i="110" s="1"/>
  <c r="FW20" i="110"/>
  <c r="GM20" i="110" s="1"/>
  <c r="HR17" i="110"/>
  <c r="GZ17" i="110"/>
  <c r="FM20" i="110"/>
  <c r="GK20" i="110" s="1"/>
  <c r="FA18" i="110"/>
  <c r="EZ18" i="110"/>
  <c r="DJ19" i="110"/>
  <c r="ER19" i="110" s="1"/>
  <c r="CB20" i="110"/>
  <c r="FP18" i="110"/>
  <c r="HC18" i="110" s="1"/>
  <c r="AJ22" i="110"/>
  <c r="FE18" i="110"/>
  <c r="GU18" i="110" s="1"/>
  <c r="EX20" i="110"/>
  <c r="IA21" i="110"/>
  <c r="FK18" i="110"/>
  <c r="HB18" i="110" s="1"/>
  <c r="HQ17" i="110"/>
  <c r="GT17" i="110"/>
  <c r="FO18" i="110"/>
  <c r="GW18" i="110" s="1"/>
  <c r="CO20" i="110"/>
  <c r="DW20" i="110" s="1"/>
  <c r="BG21" i="110"/>
  <c r="FR20" i="110"/>
  <c r="GL20" i="110" s="1"/>
  <c r="BW22" i="110"/>
  <c r="DE21" i="110"/>
  <c r="HZ20" i="110"/>
  <c r="AS21" i="110"/>
  <c r="AT22" i="110"/>
  <c r="CP19" i="110"/>
  <c r="DX19" i="110" s="1"/>
  <c r="BH20" i="110"/>
  <c r="AQ22" i="110"/>
  <c r="CW21" i="110"/>
  <c r="EE21" i="110" s="1"/>
  <c r="BO22" i="110"/>
  <c r="AB22" i="110"/>
  <c r="DG21" i="110"/>
  <c r="EO21" i="110" s="1"/>
  <c r="BY22" i="110"/>
  <c r="BJ23" i="110" l="1"/>
  <c r="CR22" i="110"/>
  <c r="DZ22" i="110" s="1"/>
  <c r="AE21" i="110"/>
  <c r="BM21" i="110"/>
  <c r="CU20" i="110"/>
  <c r="EC20" i="110" s="1"/>
  <c r="BT23" i="110"/>
  <c r="DB22" i="110"/>
  <c r="EJ22" i="110" s="1"/>
  <c r="AL23" i="110"/>
  <c r="AN21" i="110"/>
  <c r="FU19" i="110"/>
  <c r="HD19" i="110" s="1"/>
  <c r="BQ21" i="110"/>
  <c r="CY20" i="110"/>
  <c r="EG20" i="110" s="1"/>
  <c r="EM21" i="110"/>
  <c r="FA19" i="110"/>
  <c r="GZ19" i="110" s="1"/>
  <c r="FO19" i="110"/>
  <c r="GW19" i="110" s="1"/>
  <c r="CM22" i="110"/>
  <c r="DU22" i="110" s="1"/>
  <c r="BE23" i="110"/>
  <c r="BC22" i="110"/>
  <c r="CK21" i="110"/>
  <c r="DS21" i="110" s="1"/>
  <c r="FT19" i="110"/>
  <c r="GX19" i="110" s="1"/>
  <c r="FZ19" i="110"/>
  <c r="HE19" i="110" s="1"/>
  <c r="FE19" i="110"/>
  <c r="GU19" i="110" s="1"/>
  <c r="HX24" i="110"/>
  <c r="FK19" i="110"/>
  <c r="HB19" i="110" s="1"/>
  <c r="FP19" i="110"/>
  <c r="HC19" i="110" s="1"/>
  <c r="AO22" i="110"/>
  <c r="FR21" i="110"/>
  <c r="GL21" i="110" s="1"/>
  <c r="CA21" i="110"/>
  <c r="DI20" i="110"/>
  <c r="EQ20" i="110" s="1"/>
  <c r="CO21" i="110"/>
  <c r="DW21" i="110" s="1"/>
  <c r="BG22" i="110"/>
  <c r="FY19" i="110"/>
  <c r="GY19" i="110" s="1"/>
  <c r="FF19" i="110"/>
  <c r="HA19" i="110" s="1"/>
  <c r="CT20" i="110"/>
  <c r="EB20" i="110" s="1"/>
  <c r="BL21" i="110"/>
  <c r="FW21" i="110"/>
  <c r="GM21" i="110" s="1"/>
  <c r="AD22" i="110"/>
  <c r="CZ20" i="110"/>
  <c r="EH20" i="110" s="1"/>
  <c r="BR21" i="110"/>
  <c r="FJ19" i="110"/>
  <c r="GV19" i="110" s="1"/>
  <c r="AJ23" i="110"/>
  <c r="GT18" i="110"/>
  <c r="HQ18" i="110"/>
  <c r="EX21" i="110"/>
  <c r="FH21" i="110"/>
  <c r="GJ21" i="110" s="1"/>
  <c r="FC21" i="110"/>
  <c r="GI21" i="110" s="1"/>
  <c r="BW23" i="110"/>
  <c r="DE22" i="110"/>
  <c r="IA22" i="110"/>
  <c r="DD21" i="110"/>
  <c r="EL21" i="110" s="1"/>
  <c r="BV22" i="110"/>
  <c r="HZ21" i="110"/>
  <c r="AT23" i="110"/>
  <c r="EZ19" i="110"/>
  <c r="HO20" i="110"/>
  <c r="GH20" i="110"/>
  <c r="DJ20" i="110"/>
  <c r="ER20" i="110" s="1"/>
  <c r="CB21" i="110"/>
  <c r="CJ22" i="110"/>
  <c r="DR22" i="110" s="1"/>
  <c r="BB23" i="110"/>
  <c r="AS22" i="110"/>
  <c r="CP20" i="110"/>
  <c r="DX20" i="110" s="1"/>
  <c r="BH21" i="110"/>
  <c r="HR18" i="110"/>
  <c r="GZ18" i="110"/>
  <c r="R36" i="110"/>
  <c r="DP35" i="110"/>
  <c r="FM21" i="110"/>
  <c r="GK21" i="110" s="1"/>
  <c r="DG22" i="110"/>
  <c r="EO22" i="110" s="1"/>
  <c r="BY23" i="110"/>
  <c r="AB23" i="110"/>
  <c r="CW22" i="110"/>
  <c r="EE22" i="110" s="1"/>
  <c r="BO23" i="110"/>
  <c r="AQ23" i="110"/>
  <c r="AN22" i="110" l="1"/>
  <c r="BM22" i="110"/>
  <c r="CU21" i="110"/>
  <c r="EC21" i="110" s="1"/>
  <c r="AL24" i="110"/>
  <c r="AE22" i="110"/>
  <c r="BT24" i="110"/>
  <c r="DB23" i="110"/>
  <c r="EJ23" i="110" s="1"/>
  <c r="BJ24" i="110"/>
  <c r="CR23" i="110"/>
  <c r="DZ23" i="110" s="1"/>
  <c r="CY21" i="110"/>
  <c r="EG21" i="110" s="1"/>
  <c r="BQ22" i="110"/>
  <c r="FP20" i="110"/>
  <c r="HC20" i="110" s="1"/>
  <c r="EZ20" i="110"/>
  <c r="GT20" i="110" s="1"/>
  <c r="CM23" i="110"/>
  <c r="DU23" i="110" s="1"/>
  <c r="BE24" i="110"/>
  <c r="FY20" i="110"/>
  <c r="GY20" i="110" s="1"/>
  <c r="FC22" i="110"/>
  <c r="GI22" i="110" s="1"/>
  <c r="HX25" i="110"/>
  <c r="FT20" i="110"/>
  <c r="GX20" i="110" s="1"/>
  <c r="EM22" i="110"/>
  <c r="DI21" i="110"/>
  <c r="EQ21" i="110" s="1"/>
  <c r="CA22" i="110"/>
  <c r="FJ20" i="110"/>
  <c r="GV20" i="110" s="1"/>
  <c r="FE20" i="110"/>
  <c r="GU20" i="110" s="1"/>
  <c r="FO20" i="110"/>
  <c r="GW20" i="110" s="1"/>
  <c r="BC23" i="110"/>
  <c r="CK22" i="110"/>
  <c r="DS22" i="110" s="1"/>
  <c r="AO23" i="110"/>
  <c r="FZ20" i="110"/>
  <c r="HE20" i="110" s="1"/>
  <c r="AT24" i="110"/>
  <c r="FM22" i="110"/>
  <c r="GK22" i="110" s="1"/>
  <c r="FH22" i="110"/>
  <c r="GJ22" i="110" s="1"/>
  <c r="AS23" i="110"/>
  <c r="FA20" i="110"/>
  <c r="HZ22" i="110"/>
  <c r="AD23" i="110"/>
  <c r="EX22" i="110"/>
  <c r="FF20" i="110"/>
  <c r="HA20" i="110" s="1"/>
  <c r="FR22" i="110"/>
  <c r="GL22" i="110" s="1"/>
  <c r="DJ21" i="110"/>
  <c r="ER21" i="110" s="1"/>
  <c r="CB22" i="110"/>
  <c r="CZ21" i="110"/>
  <c r="EH21" i="110" s="1"/>
  <c r="BR22" i="110"/>
  <c r="CT21" i="110"/>
  <c r="EB21" i="110" s="1"/>
  <c r="BL22" i="110"/>
  <c r="FW22" i="110"/>
  <c r="GM22" i="110" s="1"/>
  <c r="FK20" i="110"/>
  <c r="HB20" i="110" s="1"/>
  <c r="CJ23" i="110"/>
  <c r="DR23" i="110" s="1"/>
  <c r="BB24" i="110"/>
  <c r="DD22" i="110"/>
  <c r="BV23" i="110"/>
  <c r="BW24" i="110"/>
  <c r="DE23" i="110"/>
  <c r="FU20" i="110"/>
  <c r="HD20" i="110" s="1"/>
  <c r="CO22" i="110"/>
  <c r="DW22" i="110" s="1"/>
  <c r="BG23" i="110"/>
  <c r="CP21" i="110"/>
  <c r="DX21" i="110" s="1"/>
  <c r="BH22" i="110"/>
  <c r="IA23" i="110"/>
  <c r="HQ19" i="110"/>
  <c r="GT19" i="110"/>
  <c r="HO21" i="110"/>
  <c r="GH21" i="110"/>
  <c r="AJ24" i="110"/>
  <c r="R37" i="110"/>
  <c r="DP36" i="110"/>
  <c r="HR19" i="110"/>
  <c r="AQ24" i="110"/>
  <c r="CW23" i="110"/>
  <c r="EE23" i="110" s="1"/>
  <c r="BO24" i="110"/>
  <c r="AB24" i="110"/>
  <c r="DG23" i="110"/>
  <c r="EO23" i="110" s="1"/>
  <c r="BY24" i="110"/>
  <c r="EL22" i="110" l="1"/>
  <c r="AL25" i="110"/>
  <c r="BJ25" i="110"/>
  <c r="CR24" i="110"/>
  <c r="DZ24" i="110" s="1"/>
  <c r="CU22" i="110"/>
  <c r="EC22" i="110" s="1"/>
  <c r="BM23" i="110"/>
  <c r="BT25" i="110"/>
  <c r="DB24" i="110"/>
  <c r="EJ24" i="110" s="1"/>
  <c r="AN23" i="110"/>
  <c r="AE23" i="110"/>
  <c r="BQ23" i="110"/>
  <c r="CY22" i="110"/>
  <c r="EG22" i="110" s="1"/>
  <c r="EZ21" i="110"/>
  <c r="GT21" i="110" s="1"/>
  <c r="HQ20" i="110"/>
  <c r="FF21" i="110"/>
  <c r="HA21" i="110" s="1"/>
  <c r="FZ21" i="110"/>
  <c r="HE21" i="110" s="1"/>
  <c r="BE25" i="110"/>
  <c r="CM24" i="110"/>
  <c r="DU24" i="110" s="1"/>
  <c r="FK21" i="110"/>
  <c r="HB21" i="110" s="1"/>
  <c r="FR23" i="110"/>
  <c r="GL23" i="110" s="1"/>
  <c r="FP21" i="110"/>
  <c r="HC21" i="110" s="1"/>
  <c r="FU21" i="110"/>
  <c r="HD21" i="110" s="1"/>
  <c r="EM23" i="110"/>
  <c r="DI22" i="110"/>
  <c r="EQ22" i="110" s="1"/>
  <c r="CA23" i="110"/>
  <c r="FA21" i="110"/>
  <c r="GZ21" i="110" s="1"/>
  <c r="AO24" i="110"/>
  <c r="HX26" i="110"/>
  <c r="BC24" i="110"/>
  <c r="CK23" i="110"/>
  <c r="DS23" i="110" s="1"/>
  <c r="FH23" i="110"/>
  <c r="GJ23" i="110" s="1"/>
  <c r="EX23" i="110"/>
  <c r="FW23" i="110"/>
  <c r="GM23" i="110" s="1"/>
  <c r="AJ25" i="110"/>
  <c r="CZ22" i="110"/>
  <c r="EH22" i="110" s="1"/>
  <c r="BR23" i="110"/>
  <c r="HR20" i="110"/>
  <c r="GZ20" i="110"/>
  <c r="FC23" i="110"/>
  <c r="GI23" i="110" s="1"/>
  <c r="IA24" i="110"/>
  <c r="CP22" i="110"/>
  <c r="DX22" i="110" s="1"/>
  <c r="BH23" i="110"/>
  <c r="FM23" i="110"/>
  <c r="GK23" i="110" s="1"/>
  <c r="DJ22" i="110"/>
  <c r="ER22" i="110" s="1"/>
  <c r="CB23" i="110"/>
  <c r="AS24" i="110"/>
  <c r="BW25" i="110"/>
  <c r="DE24" i="110"/>
  <c r="CO23" i="110"/>
  <c r="DW23" i="110" s="1"/>
  <c r="BG24" i="110"/>
  <c r="DD23" i="110"/>
  <c r="EL23" i="110" s="1"/>
  <c r="BV24" i="110"/>
  <c r="HO22" i="110"/>
  <c r="GH22" i="110"/>
  <c r="CJ24" i="110"/>
  <c r="DR24" i="110" s="1"/>
  <c r="BB25" i="110"/>
  <c r="CT22" i="110"/>
  <c r="EB22" i="110" s="1"/>
  <c r="BL23" i="110"/>
  <c r="FO21" i="110"/>
  <c r="GW21" i="110" s="1"/>
  <c r="FT21" i="110"/>
  <c r="GX21" i="110" s="1"/>
  <c r="FJ21" i="110"/>
  <c r="GV21" i="110" s="1"/>
  <c r="FY21" i="110"/>
  <c r="GY21" i="110" s="1"/>
  <c r="FE21" i="110"/>
  <c r="GU21" i="110" s="1"/>
  <c r="R38" i="110"/>
  <c r="DP37" i="110"/>
  <c r="AD24" i="110"/>
  <c r="HZ23" i="110"/>
  <c r="AT25" i="110"/>
  <c r="DG24" i="110"/>
  <c r="EO24" i="110" s="1"/>
  <c r="BY25" i="110"/>
  <c r="AB25" i="110"/>
  <c r="CW24" i="110"/>
  <c r="EE24" i="110" s="1"/>
  <c r="BO25" i="110"/>
  <c r="AQ25" i="110"/>
  <c r="BT26" i="110" l="1"/>
  <c r="DB25" i="110"/>
  <c r="EJ25" i="110" s="1"/>
  <c r="BM24" i="110"/>
  <c r="CU23" i="110"/>
  <c r="EC23" i="110" s="1"/>
  <c r="AE24" i="110"/>
  <c r="AN24" i="110"/>
  <c r="BJ26" i="110"/>
  <c r="CR25" i="110"/>
  <c r="DZ25" i="110" s="1"/>
  <c r="AL26" i="110"/>
  <c r="CY23" i="110"/>
  <c r="EG23" i="110" s="1"/>
  <c r="BQ24" i="110"/>
  <c r="FO22" i="110"/>
  <c r="GW22" i="110" s="1"/>
  <c r="FR24" i="110"/>
  <c r="GL24" i="110" s="1"/>
  <c r="FJ22" i="110"/>
  <c r="GV22" i="110" s="1"/>
  <c r="FF22" i="110"/>
  <c r="HA22" i="110" s="1"/>
  <c r="CM25" i="110"/>
  <c r="DU25" i="110" s="1"/>
  <c r="BE26" i="110"/>
  <c r="AO25" i="110"/>
  <c r="HR21" i="110"/>
  <c r="CA24" i="110"/>
  <c r="DI23" i="110"/>
  <c r="EQ23" i="110" s="1"/>
  <c r="EM24" i="110"/>
  <c r="BC25" i="110"/>
  <c r="CK24" i="110"/>
  <c r="DS24" i="110" s="1"/>
  <c r="FY22" i="110"/>
  <c r="GY22" i="110" s="1"/>
  <c r="HX27" i="110"/>
  <c r="CJ25" i="110"/>
  <c r="DR25" i="110" s="1"/>
  <c r="BB26" i="110"/>
  <c r="FK22" i="110"/>
  <c r="HB22" i="110" s="1"/>
  <c r="DD24" i="110"/>
  <c r="EL24" i="110" s="1"/>
  <c r="BV25" i="110"/>
  <c r="CP23" i="110"/>
  <c r="DX23" i="110" s="1"/>
  <c r="BH24" i="110"/>
  <c r="FH24" i="110"/>
  <c r="GJ24" i="110" s="1"/>
  <c r="AJ26" i="110"/>
  <c r="CO24" i="110"/>
  <c r="DW24" i="110" s="1"/>
  <c r="BG25" i="110"/>
  <c r="FT22" i="110"/>
  <c r="GX22" i="110" s="1"/>
  <c r="IA25" i="110"/>
  <c r="AS25" i="110"/>
  <c r="AD25" i="110"/>
  <c r="FC24" i="110"/>
  <c r="GI24" i="110" s="1"/>
  <c r="AT26" i="110"/>
  <c r="HQ21" i="110"/>
  <c r="HZ24" i="110"/>
  <c r="CT23" i="110"/>
  <c r="EB23" i="110" s="1"/>
  <c r="BL24" i="110"/>
  <c r="DJ23" i="110"/>
  <c r="ER23" i="110" s="1"/>
  <c r="CB24" i="110"/>
  <c r="FZ22" i="110"/>
  <c r="HE22" i="110" s="1"/>
  <c r="FW24" i="110"/>
  <c r="GM24" i="110" s="1"/>
  <c r="EX24" i="110"/>
  <c r="FA22" i="110"/>
  <c r="FM24" i="110"/>
  <c r="GK24" i="110" s="1"/>
  <c r="FU22" i="110"/>
  <c r="HD22" i="110" s="1"/>
  <c r="EZ22" i="110"/>
  <c r="FE22" i="110"/>
  <c r="GU22" i="110" s="1"/>
  <c r="BW26" i="110"/>
  <c r="DE25" i="110"/>
  <c r="FP22" i="110"/>
  <c r="HC22" i="110" s="1"/>
  <c r="R39" i="110"/>
  <c r="DP38" i="110"/>
  <c r="CZ23" i="110"/>
  <c r="EH23" i="110" s="1"/>
  <c r="BR24" i="110"/>
  <c r="HO23" i="110"/>
  <c r="GH23" i="110"/>
  <c r="AQ26" i="110"/>
  <c r="CW25" i="110"/>
  <c r="EE25" i="110" s="1"/>
  <c r="BO26" i="110"/>
  <c r="AB26" i="110"/>
  <c r="DG25" i="110"/>
  <c r="EO25" i="110" s="1"/>
  <c r="BY26" i="110"/>
  <c r="AN25" i="110" l="1"/>
  <c r="AL27" i="110"/>
  <c r="AE25" i="110"/>
  <c r="CU24" i="110"/>
  <c r="EC24" i="110" s="1"/>
  <c r="BM25" i="110"/>
  <c r="BJ27" i="110"/>
  <c r="CR26" i="110"/>
  <c r="DZ26" i="110" s="1"/>
  <c r="BT27" i="110"/>
  <c r="DB26" i="110"/>
  <c r="EJ26" i="110" s="1"/>
  <c r="CY24" i="110"/>
  <c r="EG24" i="110" s="1"/>
  <c r="BQ25" i="110"/>
  <c r="FW25" i="110"/>
  <c r="GM25" i="110" s="1"/>
  <c r="FE23" i="110"/>
  <c r="GU23" i="110" s="1"/>
  <c r="FF23" i="110"/>
  <c r="HA23" i="110" s="1"/>
  <c r="FH25" i="110"/>
  <c r="GJ25" i="110" s="1"/>
  <c r="EM25" i="110"/>
  <c r="CM26" i="110"/>
  <c r="DU26" i="110" s="1"/>
  <c r="BE27" i="110"/>
  <c r="HX28" i="110"/>
  <c r="BC26" i="110"/>
  <c r="CK25" i="110"/>
  <c r="DS25" i="110" s="1"/>
  <c r="DI24" i="110"/>
  <c r="EQ24" i="110" s="1"/>
  <c r="CA25" i="110"/>
  <c r="AO26" i="110"/>
  <c r="R40" i="110"/>
  <c r="DP39" i="110"/>
  <c r="AD26" i="110"/>
  <c r="FR25" i="110"/>
  <c r="GL25" i="110" s="1"/>
  <c r="GH24" i="110"/>
  <c r="HO24" i="110"/>
  <c r="CO25" i="110"/>
  <c r="DW25" i="110" s="1"/>
  <c r="BG26" i="110"/>
  <c r="HZ25" i="110"/>
  <c r="AJ27" i="110"/>
  <c r="DD25" i="110"/>
  <c r="BV26" i="110"/>
  <c r="BW27" i="110"/>
  <c r="DE26" i="110"/>
  <c r="EX25" i="110"/>
  <c r="CP24" i="110"/>
  <c r="DX24" i="110" s="1"/>
  <c r="BH25" i="110"/>
  <c r="AT27" i="110"/>
  <c r="FA23" i="110"/>
  <c r="AS26" i="110"/>
  <c r="HQ22" i="110"/>
  <c r="GT22" i="110"/>
  <c r="DJ24" i="110"/>
  <c r="ER24" i="110" s="1"/>
  <c r="CB25" i="110"/>
  <c r="FY23" i="110"/>
  <c r="GY23" i="110" s="1"/>
  <c r="FP23" i="110"/>
  <c r="HC23" i="110" s="1"/>
  <c r="FO23" i="110"/>
  <c r="GW23" i="110" s="1"/>
  <c r="FZ23" i="110"/>
  <c r="HE23" i="110" s="1"/>
  <c r="CJ26" i="110"/>
  <c r="DR26" i="110" s="1"/>
  <c r="BB27" i="110"/>
  <c r="HR22" i="110"/>
  <c r="GZ22" i="110"/>
  <c r="FM25" i="110"/>
  <c r="GK25" i="110" s="1"/>
  <c r="FC25" i="110"/>
  <c r="GI25" i="110" s="1"/>
  <c r="FT23" i="110"/>
  <c r="GX23" i="110" s="1"/>
  <c r="FJ23" i="110"/>
  <c r="GV23" i="110" s="1"/>
  <c r="FK23" i="110"/>
  <c r="HB23" i="110" s="1"/>
  <c r="EZ23" i="110"/>
  <c r="IA26" i="110"/>
  <c r="FU23" i="110"/>
  <c r="HD23" i="110" s="1"/>
  <c r="CZ24" i="110"/>
  <c r="EH24" i="110" s="1"/>
  <c r="BR25" i="110"/>
  <c r="CT24" i="110"/>
  <c r="EB24" i="110" s="1"/>
  <c r="BL25" i="110"/>
  <c r="DG26" i="110"/>
  <c r="EO26" i="110" s="1"/>
  <c r="BY27" i="110"/>
  <c r="AB27" i="110"/>
  <c r="CW26" i="110"/>
  <c r="EE26" i="110" s="1"/>
  <c r="BO27" i="110"/>
  <c r="AQ27" i="110"/>
  <c r="EL25" i="110" l="1"/>
  <c r="AE26" i="110"/>
  <c r="BT28" i="110"/>
  <c r="DB27" i="110"/>
  <c r="EJ27" i="110" s="1"/>
  <c r="BJ28" i="110"/>
  <c r="CR27" i="110"/>
  <c r="DZ27" i="110" s="1"/>
  <c r="AL28" i="110"/>
  <c r="BM26" i="110"/>
  <c r="CU25" i="110"/>
  <c r="EC25" i="110" s="1"/>
  <c r="AN26" i="110"/>
  <c r="CY25" i="110"/>
  <c r="EG25" i="110" s="1"/>
  <c r="BQ26" i="110"/>
  <c r="FJ24" i="110"/>
  <c r="GV24" i="110" s="1"/>
  <c r="EM26" i="110"/>
  <c r="CM27" i="110"/>
  <c r="DU27" i="110" s="1"/>
  <c r="BE28" i="110"/>
  <c r="FA24" i="110"/>
  <c r="GZ24" i="110" s="1"/>
  <c r="CA26" i="110"/>
  <c r="DI25" i="110"/>
  <c r="EQ25" i="110" s="1"/>
  <c r="AO27" i="110"/>
  <c r="FU24" i="110"/>
  <c r="HD24" i="110" s="1"/>
  <c r="BC27" i="110"/>
  <c r="CK26" i="110"/>
  <c r="DS26" i="110" s="1"/>
  <c r="FH26" i="110"/>
  <c r="GJ26" i="110" s="1"/>
  <c r="HX29" i="110"/>
  <c r="CZ25" i="110"/>
  <c r="EH25" i="110" s="1"/>
  <c r="BR26" i="110"/>
  <c r="FP24" i="110"/>
  <c r="HC24" i="110" s="1"/>
  <c r="AJ28" i="110"/>
  <c r="GT23" i="110"/>
  <c r="HQ23" i="110"/>
  <c r="CP25" i="110"/>
  <c r="DX25" i="110" s="1"/>
  <c r="BH26" i="110"/>
  <c r="FY24" i="110"/>
  <c r="GY24" i="110" s="1"/>
  <c r="EZ24" i="110"/>
  <c r="HO25" i="110"/>
  <c r="GH25" i="110"/>
  <c r="HZ26" i="110"/>
  <c r="FO24" i="110"/>
  <c r="GW24" i="110" s="1"/>
  <c r="FE24" i="110"/>
  <c r="GU24" i="110" s="1"/>
  <c r="FW26" i="110"/>
  <c r="GM26" i="110" s="1"/>
  <c r="AS27" i="110"/>
  <c r="BW28" i="110"/>
  <c r="DE27" i="110"/>
  <c r="FT24" i="110"/>
  <c r="GX24" i="110" s="1"/>
  <c r="CJ27" i="110"/>
  <c r="DR27" i="110" s="1"/>
  <c r="BB28" i="110"/>
  <c r="FM26" i="110"/>
  <c r="GK26" i="110" s="1"/>
  <c r="EX26" i="110"/>
  <c r="DJ25" i="110"/>
  <c r="ER25" i="110" s="1"/>
  <c r="CB26" i="110"/>
  <c r="GZ23" i="110"/>
  <c r="HR23" i="110"/>
  <c r="FF24" i="110"/>
  <c r="HA24" i="110" s="1"/>
  <c r="FC26" i="110"/>
  <c r="GI26" i="110" s="1"/>
  <c r="FK24" i="110"/>
  <c r="HB24" i="110" s="1"/>
  <c r="CO26" i="110"/>
  <c r="DW26" i="110" s="1"/>
  <c r="BG27" i="110"/>
  <c r="AD27" i="110"/>
  <c r="CT25" i="110"/>
  <c r="EB25" i="110" s="1"/>
  <c r="BL26" i="110"/>
  <c r="FR26" i="110"/>
  <c r="GL26" i="110" s="1"/>
  <c r="AT28" i="110"/>
  <c r="FZ24" i="110"/>
  <c r="HE24" i="110" s="1"/>
  <c r="IA27" i="110"/>
  <c r="DD26" i="110"/>
  <c r="BV27" i="110"/>
  <c r="R41" i="110"/>
  <c r="DP40" i="110"/>
  <c r="AQ28" i="110"/>
  <c r="CW27" i="110"/>
  <c r="EE27" i="110" s="1"/>
  <c r="BO28" i="110"/>
  <c r="AB28" i="110"/>
  <c r="DG27" i="110"/>
  <c r="EO27" i="110" s="1"/>
  <c r="BY28" i="110"/>
  <c r="EL26" i="110" l="1"/>
  <c r="BJ29" i="110"/>
  <c r="CR28" i="110"/>
  <c r="DZ28" i="110" s="1"/>
  <c r="AN27" i="110"/>
  <c r="BT29" i="110"/>
  <c r="DB28" i="110"/>
  <c r="EJ28" i="110" s="1"/>
  <c r="BM27" i="110"/>
  <c r="CU26" i="110"/>
  <c r="EC26" i="110" s="1"/>
  <c r="AL29" i="110"/>
  <c r="AE27" i="110"/>
  <c r="EM27" i="110"/>
  <c r="BQ27" i="110"/>
  <c r="CY26" i="110"/>
  <c r="EG26" i="110" s="1"/>
  <c r="CM28" i="110"/>
  <c r="DU28" i="110" s="1"/>
  <c r="BE29" i="110"/>
  <c r="FT25" i="110"/>
  <c r="GX25" i="110" s="1"/>
  <c r="FU25" i="110"/>
  <c r="HD25" i="110" s="1"/>
  <c r="HX30" i="110"/>
  <c r="FC27" i="110"/>
  <c r="GI27" i="110" s="1"/>
  <c r="BC28" i="110"/>
  <c r="CK27" i="110"/>
  <c r="DS27" i="110" s="1"/>
  <c r="AO28" i="110"/>
  <c r="DI26" i="110"/>
  <c r="EQ26" i="110" s="1"/>
  <c r="CA27" i="110"/>
  <c r="FM27" i="110"/>
  <c r="GK27" i="110" s="1"/>
  <c r="EX27" i="110"/>
  <c r="R42" i="110"/>
  <c r="DP41" i="110"/>
  <c r="CJ28" i="110"/>
  <c r="DR28" i="110" s="1"/>
  <c r="BB29" i="110"/>
  <c r="FP25" i="110"/>
  <c r="HC25" i="110" s="1"/>
  <c r="HR24" i="110"/>
  <c r="FZ25" i="110"/>
  <c r="HE25" i="110" s="1"/>
  <c r="FW27" i="110"/>
  <c r="GM27" i="110" s="1"/>
  <c r="CT26" i="110"/>
  <c r="EB26" i="110" s="1"/>
  <c r="BL27" i="110"/>
  <c r="FH27" i="110"/>
  <c r="GJ27" i="110" s="1"/>
  <c r="CP26" i="110"/>
  <c r="DX26" i="110" s="1"/>
  <c r="BH27" i="110"/>
  <c r="HQ24" i="110"/>
  <c r="GT24" i="110"/>
  <c r="FY25" i="110"/>
  <c r="GY25" i="110" s="1"/>
  <c r="AD28" i="110"/>
  <c r="FR27" i="110"/>
  <c r="GL27" i="110" s="1"/>
  <c r="EZ25" i="110"/>
  <c r="CO27" i="110"/>
  <c r="DW27" i="110" s="1"/>
  <c r="BG28" i="110"/>
  <c r="FJ25" i="110"/>
  <c r="GV25" i="110" s="1"/>
  <c r="DJ26" i="110"/>
  <c r="ER26" i="110" s="1"/>
  <c r="CB27" i="110"/>
  <c r="HZ27" i="110"/>
  <c r="CZ26" i="110"/>
  <c r="EH26" i="110" s="1"/>
  <c r="BR27" i="110"/>
  <c r="FF25" i="110"/>
  <c r="HA25" i="110" s="1"/>
  <c r="FE25" i="110"/>
  <c r="GU25" i="110" s="1"/>
  <c r="DD27" i="110"/>
  <c r="BV28" i="110"/>
  <c r="FO25" i="110"/>
  <c r="GW25" i="110" s="1"/>
  <c r="HO26" i="110"/>
  <c r="GH26" i="110"/>
  <c r="FA25" i="110"/>
  <c r="AJ29" i="110"/>
  <c r="BW29" i="110"/>
  <c r="DE28" i="110"/>
  <c r="FK25" i="110"/>
  <c r="HB25" i="110" s="1"/>
  <c r="IA28" i="110"/>
  <c r="AT29" i="110"/>
  <c r="AS28" i="110"/>
  <c r="DG28" i="110"/>
  <c r="EO28" i="110" s="1"/>
  <c r="BY29" i="110"/>
  <c r="AB29" i="110"/>
  <c r="CW28" i="110"/>
  <c r="EE28" i="110" s="1"/>
  <c r="BO29" i="110"/>
  <c r="AQ29" i="110"/>
  <c r="EL27" i="110" l="1"/>
  <c r="AE28" i="110"/>
  <c r="BT30" i="110"/>
  <c r="DB29" i="110"/>
  <c r="EJ29" i="110" s="1"/>
  <c r="AL30" i="110"/>
  <c r="AN28" i="110"/>
  <c r="BM28" i="110"/>
  <c r="CU27" i="110"/>
  <c r="EC27" i="110" s="1"/>
  <c r="BJ30" i="110"/>
  <c r="CR29" i="110"/>
  <c r="DZ29" i="110" s="1"/>
  <c r="FT26" i="110"/>
  <c r="GX26" i="110" s="1"/>
  <c r="CY27" i="110"/>
  <c r="EG27" i="110" s="1"/>
  <c r="BQ28" i="110"/>
  <c r="FY26" i="110"/>
  <c r="GY26" i="110" s="1"/>
  <c r="EM28" i="110"/>
  <c r="EZ26" i="110"/>
  <c r="GT26" i="110" s="1"/>
  <c r="FJ26" i="110"/>
  <c r="GV26" i="110" s="1"/>
  <c r="FF26" i="110"/>
  <c r="HA26" i="110" s="1"/>
  <c r="FO26" i="110"/>
  <c r="GW26" i="110" s="1"/>
  <c r="BE30" i="110"/>
  <c r="CM29" i="110"/>
  <c r="DU29" i="110" s="1"/>
  <c r="DI27" i="110"/>
  <c r="EQ27" i="110" s="1"/>
  <c r="CA28" i="110"/>
  <c r="AO29" i="110"/>
  <c r="BC29" i="110"/>
  <c r="CK28" i="110"/>
  <c r="DS28" i="110" s="1"/>
  <c r="HX31" i="110"/>
  <c r="FU26" i="110"/>
  <c r="HD26" i="110" s="1"/>
  <c r="EX28" i="110"/>
  <c r="GH28" i="110" s="1"/>
  <c r="FR28" i="110"/>
  <c r="GL28" i="110" s="1"/>
  <c r="FH28" i="110"/>
  <c r="GJ28" i="110" s="1"/>
  <c r="FM28" i="110"/>
  <c r="GK28" i="110" s="1"/>
  <c r="HR25" i="110"/>
  <c r="GZ25" i="110"/>
  <c r="FZ26" i="110"/>
  <c r="HE26" i="110" s="1"/>
  <c r="CJ29" i="110"/>
  <c r="DR29" i="110" s="1"/>
  <c r="BB30" i="110"/>
  <c r="FE26" i="110"/>
  <c r="GU26" i="110" s="1"/>
  <c r="FP26" i="110"/>
  <c r="HC26" i="110" s="1"/>
  <c r="HO27" i="110"/>
  <c r="GH27" i="110"/>
  <c r="FK26" i="110"/>
  <c r="HB26" i="110" s="1"/>
  <c r="AT30" i="110"/>
  <c r="IA29" i="110"/>
  <c r="FA26" i="110"/>
  <c r="FC28" i="110"/>
  <c r="GI28" i="110" s="1"/>
  <c r="DD28" i="110"/>
  <c r="EL28" i="110" s="1"/>
  <c r="BV29" i="110"/>
  <c r="HZ28" i="110"/>
  <c r="CP27" i="110"/>
  <c r="DX27" i="110" s="1"/>
  <c r="BH28" i="110"/>
  <c r="FW28" i="110"/>
  <c r="GM28" i="110" s="1"/>
  <c r="CO28" i="110"/>
  <c r="DW28" i="110" s="1"/>
  <c r="BG29" i="110"/>
  <c r="DJ27" i="110"/>
  <c r="ER27" i="110" s="1"/>
  <c r="CB28" i="110"/>
  <c r="CZ27" i="110"/>
  <c r="EH27" i="110" s="1"/>
  <c r="BR28" i="110"/>
  <c r="AD29" i="110"/>
  <c r="BW30" i="110"/>
  <c r="DE29" i="110"/>
  <c r="AJ30" i="110"/>
  <c r="AS29" i="110"/>
  <c r="HQ25" i="110"/>
  <c r="GT25" i="110"/>
  <c r="CT27" i="110"/>
  <c r="EB27" i="110" s="1"/>
  <c r="BL28" i="110"/>
  <c r="R43" i="110"/>
  <c r="DP42" i="110"/>
  <c r="AQ30" i="110"/>
  <c r="CW29" i="110"/>
  <c r="EE29" i="110" s="1"/>
  <c r="BO30" i="110"/>
  <c r="AB30" i="110"/>
  <c r="DG29" i="110"/>
  <c r="EO29" i="110" s="1"/>
  <c r="BY30" i="110"/>
  <c r="AL31" i="110" l="1"/>
  <c r="BJ31" i="110"/>
  <c r="CR30" i="110"/>
  <c r="DZ30" i="110" s="1"/>
  <c r="BM29" i="110"/>
  <c r="CU28" i="110"/>
  <c r="EC28" i="110" s="1"/>
  <c r="BT31" i="110"/>
  <c r="DB30" i="110"/>
  <c r="EJ30" i="110" s="1"/>
  <c r="AE29" i="110"/>
  <c r="AN29" i="110"/>
  <c r="CY28" i="110"/>
  <c r="EG28" i="110" s="1"/>
  <c r="BQ29" i="110"/>
  <c r="FJ27" i="110"/>
  <c r="GV27" i="110" s="1"/>
  <c r="FA27" i="110"/>
  <c r="GZ27" i="110" s="1"/>
  <c r="CM30" i="110"/>
  <c r="DU30" i="110" s="1"/>
  <c r="BE31" i="110"/>
  <c r="DI28" i="110"/>
  <c r="EQ28" i="110" s="1"/>
  <c r="CA29" i="110"/>
  <c r="FC29" i="110"/>
  <c r="GI29" i="110" s="1"/>
  <c r="HQ26" i="110"/>
  <c r="EM29" i="110"/>
  <c r="FO27" i="110"/>
  <c r="GW27" i="110" s="1"/>
  <c r="FU27" i="110"/>
  <c r="HD27" i="110" s="1"/>
  <c r="HX32" i="110"/>
  <c r="FF27" i="110"/>
  <c r="HA27" i="110" s="1"/>
  <c r="FZ27" i="110"/>
  <c r="HE27" i="110" s="1"/>
  <c r="FP27" i="110"/>
  <c r="HC27" i="110" s="1"/>
  <c r="BC30" i="110"/>
  <c r="CK29" i="110"/>
  <c r="DS29" i="110" s="1"/>
  <c r="AO30" i="110"/>
  <c r="FY27" i="110"/>
  <c r="GY27" i="110" s="1"/>
  <c r="EX29" i="110"/>
  <c r="FM29" i="110"/>
  <c r="GK29" i="110" s="1"/>
  <c r="FW29" i="110"/>
  <c r="GM29" i="110" s="1"/>
  <c r="FR29" i="110"/>
  <c r="GL29" i="110" s="1"/>
  <c r="DJ28" i="110"/>
  <c r="ER28" i="110" s="1"/>
  <c r="CB29" i="110"/>
  <c r="HO28" i="110"/>
  <c r="FK27" i="110"/>
  <c r="HB27" i="110" s="1"/>
  <c r="AS30" i="110"/>
  <c r="DD29" i="110"/>
  <c r="BV30" i="110"/>
  <c r="HR26" i="110"/>
  <c r="GZ26" i="110"/>
  <c r="HZ29" i="110"/>
  <c r="BW31" i="110"/>
  <c r="DE30" i="110"/>
  <c r="R44" i="110"/>
  <c r="DP43" i="110"/>
  <c r="AJ31" i="110"/>
  <c r="AD30" i="110"/>
  <c r="FE27" i="110"/>
  <c r="GU27" i="110" s="1"/>
  <c r="CZ28" i="110"/>
  <c r="EH28" i="110" s="1"/>
  <c r="BR29" i="110"/>
  <c r="CO29" i="110"/>
  <c r="DW29" i="110" s="1"/>
  <c r="BG30" i="110"/>
  <c r="FT27" i="110"/>
  <c r="GX27" i="110" s="1"/>
  <c r="AT31" i="110"/>
  <c r="CJ30" i="110"/>
  <c r="DR30" i="110" s="1"/>
  <c r="BB31" i="110"/>
  <c r="IA30" i="110"/>
  <c r="CT28" i="110"/>
  <c r="EB28" i="110" s="1"/>
  <c r="BL29" i="110"/>
  <c r="EZ27" i="110"/>
  <c r="FH29" i="110"/>
  <c r="GJ29" i="110" s="1"/>
  <c r="CP28" i="110"/>
  <c r="DX28" i="110" s="1"/>
  <c r="BH29" i="110"/>
  <c r="DG30" i="110"/>
  <c r="EO30" i="110" s="1"/>
  <c r="BY31" i="110"/>
  <c r="AB31" i="110"/>
  <c r="CW30" i="110"/>
  <c r="EE30" i="110" s="1"/>
  <c r="BO31" i="110"/>
  <c r="AQ31" i="110"/>
  <c r="EL29" i="110" l="1"/>
  <c r="BM30" i="110"/>
  <c r="CU29" i="110"/>
  <c r="EC29" i="110" s="1"/>
  <c r="AN30" i="110"/>
  <c r="BJ32" i="110"/>
  <c r="CR31" i="110"/>
  <c r="DZ31" i="110" s="1"/>
  <c r="AE30" i="110"/>
  <c r="AL32" i="110"/>
  <c r="BT32" i="110"/>
  <c r="DB31" i="110"/>
  <c r="EJ31" i="110" s="1"/>
  <c r="CY29" i="110"/>
  <c r="EG29" i="110" s="1"/>
  <c r="BQ30" i="110"/>
  <c r="FM30" i="110"/>
  <c r="GK30" i="110" s="1"/>
  <c r="FP28" i="110"/>
  <c r="HC28" i="110" s="1"/>
  <c r="EM30" i="110"/>
  <c r="FY28" i="110"/>
  <c r="GY28" i="110" s="1"/>
  <c r="FZ28" i="110"/>
  <c r="HE28" i="110" s="1"/>
  <c r="FF28" i="110"/>
  <c r="HA28" i="110" s="1"/>
  <c r="FC30" i="110"/>
  <c r="GI30" i="110" s="1"/>
  <c r="CM31" i="110"/>
  <c r="DU31" i="110" s="1"/>
  <c r="BE32" i="110"/>
  <c r="FK28" i="110"/>
  <c r="HB28" i="110" s="1"/>
  <c r="HX33" i="110"/>
  <c r="EX30" i="110"/>
  <c r="GH30" i="110" s="1"/>
  <c r="AO31" i="110"/>
  <c r="DI29" i="110"/>
  <c r="EQ29" i="110" s="1"/>
  <c r="CA30" i="110"/>
  <c r="BC31" i="110"/>
  <c r="CK30" i="110"/>
  <c r="DS30" i="110" s="1"/>
  <c r="CJ31" i="110"/>
  <c r="DR31" i="110" s="1"/>
  <c r="BB32" i="110"/>
  <c r="HZ30" i="110"/>
  <c r="FR30" i="110"/>
  <c r="GL30" i="110" s="1"/>
  <c r="AD31" i="110"/>
  <c r="DJ29" i="110"/>
  <c r="ER29" i="110" s="1"/>
  <c r="CB30" i="110"/>
  <c r="HO29" i="110"/>
  <c r="GH29" i="110"/>
  <c r="IA31" i="110"/>
  <c r="CT29" i="110"/>
  <c r="EB29" i="110" s="1"/>
  <c r="BL30" i="110"/>
  <c r="AS31" i="110"/>
  <c r="AJ32" i="110"/>
  <c r="EZ28" i="110"/>
  <c r="BW32" i="110"/>
  <c r="DE31" i="110"/>
  <c r="FT28" i="110"/>
  <c r="GX28" i="110" s="1"/>
  <c r="FO28" i="110"/>
  <c r="GW28" i="110" s="1"/>
  <c r="FJ28" i="110"/>
  <c r="GV28" i="110" s="1"/>
  <c r="CP29" i="110"/>
  <c r="DX29" i="110" s="1"/>
  <c r="BH30" i="110"/>
  <c r="FU28" i="110"/>
  <c r="HD28" i="110" s="1"/>
  <c r="R45" i="110"/>
  <c r="DP44" i="110"/>
  <c r="FE28" i="110"/>
  <c r="GU28" i="110" s="1"/>
  <c r="FH30" i="110"/>
  <c r="GJ30" i="110" s="1"/>
  <c r="FA28" i="110"/>
  <c r="AT32" i="110"/>
  <c r="FW30" i="110"/>
  <c r="GM30" i="110" s="1"/>
  <c r="HR27" i="110"/>
  <c r="CO30" i="110"/>
  <c r="DW30" i="110" s="1"/>
  <c r="BG31" i="110"/>
  <c r="CZ29" i="110"/>
  <c r="EH29" i="110" s="1"/>
  <c r="BR30" i="110"/>
  <c r="GT27" i="110"/>
  <c r="HQ27" i="110"/>
  <c r="DD30" i="110"/>
  <c r="EL30" i="110" s="1"/>
  <c r="BV31" i="110"/>
  <c r="AQ32" i="110"/>
  <c r="CW31" i="110"/>
  <c r="EE31" i="110" s="1"/>
  <c r="BO32" i="110"/>
  <c r="AB32" i="110"/>
  <c r="DG31" i="110"/>
  <c r="EO31" i="110" s="1"/>
  <c r="BY32" i="110"/>
  <c r="AE31" i="110" l="1"/>
  <c r="BT33" i="110"/>
  <c r="DB32" i="110"/>
  <c r="EJ32" i="110" s="1"/>
  <c r="BJ33" i="110"/>
  <c r="CR32" i="110"/>
  <c r="DZ32" i="110" s="1"/>
  <c r="AN31" i="110"/>
  <c r="AL33" i="110"/>
  <c r="BM31" i="110"/>
  <c r="CU30" i="110"/>
  <c r="EC30" i="110" s="1"/>
  <c r="FH31" i="110"/>
  <c r="GJ31" i="110" s="1"/>
  <c r="CY30" i="110"/>
  <c r="EG30" i="110" s="1"/>
  <c r="BQ31" i="110"/>
  <c r="FJ29" i="110"/>
  <c r="GV29" i="110" s="1"/>
  <c r="EM31" i="110"/>
  <c r="FP29" i="110"/>
  <c r="HC29" i="110" s="1"/>
  <c r="FO29" i="110"/>
  <c r="GW29" i="110" s="1"/>
  <c r="FW31" i="110"/>
  <c r="GM31" i="110" s="1"/>
  <c r="CM32" i="110"/>
  <c r="DU32" i="110" s="1"/>
  <c r="BE33" i="110"/>
  <c r="BC32" i="110"/>
  <c r="CK31" i="110"/>
  <c r="DS31" i="110" s="1"/>
  <c r="DI30" i="110"/>
  <c r="EQ30" i="110" s="1"/>
  <c r="CA31" i="110"/>
  <c r="FY29" i="110"/>
  <c r="GY29" i="110" s="1"/>
  <c r="FT29" i="110"/>
  <c r="GX29" i="110" s="1"/>
  <c r="AO32" i="110"/>
  <c r="HX34" i="110"/>
  <c r="FE29" i="110"/>
  <c r="GU29" i="110" s="1"/>
  <c r="EZ29" i="110"/>
  <c r="GT29" i="110" s="1"/>
  <c r="EX31" i="110"/>
  <c r="FC31" i="110"/>
  <c r="GI31" i="110" s="1"/>
  <c r="FM31" i="110"/>
  <c r="GK31" i="110" s="1"/>
  <c r="FU29" i="110"/>
  <c r="HD29" i="110" s="1"/>
  <c r="CO31" i="110"/>
  <c r="DW31" i="110" s="1"/>
  <c r="BG32" i="110"/>
  <c r="FK29" i="110"/>
  <c r="HB29" i="110" s="1"/>
  <c r="FZ29" i="110"/>
  <c r="HE29" i="110" s="1"/>
  <c r="BW33" i="110"/>
  <c r="DE32" i="110"/>
  <c r="HZ31" i="110"/>
  <c r="FA29" i="110"/>
  <c r="AJ33" i="110"/>
  <c r="FF29" i="110"/>
  <c r="HA29" i="110" s="1"/>
  <c r="DJ30" i="110"/>
  <c r="ER30" i="110" s="1"/>
  <c r="CB31" i="110"/>
  <c r="CJ32" i="110"/>
  <c r="DR32" i="110" s="1"/>
  <c r="BB33" i="110"/>
  <c r="DD31" i="110"/>
  <c r="EL31" i="110" s="1"/>
  <c r="BV32" i="110"/>
  <c r="CP30" i="110"/>
  <c r="DX30" i="110" s="1"/>
  <c r="BH31" i="110"/>
  <c r="GT28" i="110"/>
  <c r="HQ28" i="110"/>
  <c r="AS32" i="110"/>
  <c r="AD32" i="110"/>
  <c r="HR28" i="110"/>
  <c r="GZ28" i="110"/>
  <c r="HO30" i="110"/>
  <c r="CT30" i="110"/>
  <c r="EB30" i="110" s="1"/>
  <c r="BL31" i="110"/>
  <c r="FR31" i="110"/>
  <c r="GL31" i="110" s="1"/>
  <c r="R46" i="110"/>
  <c r="DP45" i="110"/>
  <c r="AT33" i="110"/>
  <c r="CZ30" i="110"/>
  <c r="EH30" i="110" s="1"/>
  <c r="BR31" i="110"/>
  <c r="IA32" i="110"/>
  <c r="DG32" i="110"/>
  <c r="EO32" i="110" s="1"/>
  <c r="BY33" i="110"/>
  <c r="AB33" i="110"/>
  <c r="CW32" i="110"/>
  <c r="EE32" i="110" s="1"/>
  <c r="BO33" i="110"/>
  <c r="AQ33" i="110"/>
  <c r="BM32" i="110" l="1"/>
  <c r="CU31" i="110"/>
  <c r="EC31" i="110" s="1"/>
  <c r="BJ34" i="110"/>
  <c r="CR33" i="110"/>
  <c r="DZ33" i="110" s="1"/>
  <c r="AL34" i="110"/>
  <c r="BT34" i="110"/>
  <c r="DB33" i="110"/>
  <c r="EJ33" i="110" s="1"/>
  <c r="AE32" i="110"/>
  <c r="AN32" i="110"/>
  <c r="FT30" i="110"/>
  <c r="GX30" i="110" s="1"/>
  <c r="CY31" i="110"/>
  <c r="EG31" i="110" s="1"/>
  <c r="BQ32" i="110"/>
  <c r="EM32" i="110"/>
  <c r="FH32" i="110"/>
  <c r="GJ32" i="110" s="1"/>
  <c r="HO31" i="110"/>
  <c r="FK30" i="110"/>
  <c r="HB30" i="110" s="1"/>
  <c r="CM33" i="110"/>
  <c r="DU33" i="110" s="1"/>
  <c r="BE34" i="110"/>
  <c r="GH31" i="110"/>
  <c r="EX32" i="110"/>
  <c r="GH32" i="110" s="1"/>
  <c r="EZ30" i="110"/>
  <c r="GT30" i="110" s="1"/>
  <c r="HX35" i="110"/>
  <c r="AO33" i="110"/>
  <c r="CA32" i="110"/>
  <c r="DI31" i="110"/>
  <c r="EQ31" i="110" s="1"/>
  <c r="HQ29" i="110"/>
  <c r="BC33" i="110"/>
  <c r="CK32" i="110"/>
  <c r="DS32" i="110" s="1"/>
  <c r="AS33" i="110"/>
  <c r="CJ33" i="110"/>
  <c r="DR33" i="110" s="1"/>
  <c r="BB34" i="110"/>
  <c r="R47" i="110"/>
  <c r="DP46" i="110"/>
  <c r="DD32" i="110"/>
  <c r="EL32" i="110" s="1"/>
  <c r="BV33" i="110"/>
  <c r="FC32" i="110"/>
  <c r="GI32" i="110" s="1"/>
  <c r="AJ34" i="110"/>
  <c r="HZ32" i="110"/>
  <c r="FY30" i="110"/>
  <c r="GY30" i="110" s="1"/>
  <c r="IA33" i="110"/>
  <c r="FE30" i="110"/>
  <c r="GU30" i="110" s="1"/>
  <c r="CO32" i="110"/>
  <c r="DW32" i="110" s="1"/>
  <c r="BG33" i="110"/>
  <c r="FO30" i="110"/>
  <c r="GW30" i="110" s="1"/>
  <c r="FM32" i="110"/>
  <c r="GK32" i="110" s="1"/>
  <c r="FF30" i="110"/>
  <c r="HA30" i="110" s="1"/>
  <c r="HR29" i="110"/>
  <c r="GZ29" i="110"/>
  <c r="BW34" i="110"/>
  <c r="DE33" i="110"/>
  <c r="FJ30" i="110"/>
  <c r="GV30" i="110" s="1"/>
  <c r="CZ31" i="110"/>
  <c r="EH31" i="110" s="1"/>
  <c r="BR32" i="110"/>
  <c r="AD33" i="110"/>
  <c r="FU30" i="110"/>
  <c r="HD30" i="110" s="1"/>
  <c r="FZ30" i="110"/>
  <c r="HE30" i="110" s="1"/>
  <c r="FW32" i="110"/>
  <c r="GM32" i="110" s="1"/>
  <c r="FA30" i="110"/>
  <c r="DJ31" i="110"/>
  <c r="ER31" i="110" s="1"/>
  <c r="CB32" i="110"/>
  <c r="CT31" i="110"/>
  <c r="EB31" i="110" s="1"/>
  <c r="BL32" i="110"/>
  <c r="CP31" i="110"/>
  <c r="DX31" i="110" s="1"/>
  <c r="BH32" i="110"/>
  <c r="FP30" i="110"/>
  <c r="HC30" i="110" s="1"/>
  <c r="AT34" i="110"/>
  <c r="FR32" i="110"/>
  <c r="GL32" i="110" s="1"/>
  <c r="AQ34" i="110"/>
  <c r="CW33" i="110"/>
  <c r="EE33" i="110" s="1"/>
  <c r="BO34" i="110"/>
  <c r="AB34" i="110"/>
  <c r="DG33" i="110"/>
  <c r="EO33" i="110" s="1"/>
  <c r="BY34" i="110"/>
  <c r="AN33" i="110" l="1"/>
  <c r="AL35" i="110"/>
  <c r="AE33" i="110"/>
  <c r="BT35" i="110"/>
  <c r="DB34" i="110"/>
  <c r="EJ34" i="110" s="1"/>
  <c r="BJ35" i="110"/>
  <c r="CR34" i="110"/>
  <c r="DZ34" i="110" s="1"/>
  <c r="BM33" i="110"/>
  <c r="CU32" i="110"/>
  <c r="EC32" i="110" s="1"/>
  <c r="FC33" i="110"/>
  <c r="GI33" i="110" s="1"/>
  <c r="CY32" i="110"/>
  <c r="EG32" i="110" s="1"/>
  <c r="BQ33" i="110"/>
  <c r="FY31" i="110"/>
  <c r="GY31" i="110" s="1"/>
  <c r="FK31" i="110"/>
  <c r="HB31" i="110" s="1"/>
  <c r="CM34" i="110"/>
  <c r="DU34" i="110" s="1"/>
  <c r="BE35" i="110"/>
  <c r="FP31" i="110"/>
  <c r="HC31" i="110" s="1"/>
  <c r="EM33" i="110"/>
  <c r="DI32" i="110"/>
  <c r="EQ32" i="110" s="1"/>
  <c r="CA33" i="110"/>
  <c r="AO34" i="110"/>
  <c r="FF31" i="110"/>
  <c r="HA31" i="110" s="1"/>
  <c r="HX36" i="110"/>
  <c r="FA31" i="110"/>
  <c r="GZ31" i="110" s="1"/>
  <c r="EZ31" i="110"/>
  <c r="GT31" i="110" s="1"/>
  <c r="BC34" i="110"/>
  <c r="CK33" i="110"/>
  <c r="DS33" i="110" s="1"/>
  <c r="AT35" i="110"/>
  <c r="FE31" i="110"/>
  <c r="GU31" i="110" s="1"/>
  <c r="FH33" i="110"/>
  <c r="GJ33" i="110" s="1"/>
  <c r="FZ31" i="110"/>
  <c r="HE31" i="110" s="1"/>
  <c r="FU31" i="110"/>
  <c r="HD31" i="110" s="1"/>
  <c r="HR30" i="110"/>
  <c r="GZ30" i="110"/>
  <c r="DD33" i="110"/>
  <c r="EL33" i="110" s="1"/>
  <c r="BV34" i="110"/>
  <c r="AS34" i="110"/>
  <c r="HO32" i="110"/>
  <c r="HZ33" i="110"/>
  <c r="FM33" i="110"/>
  <c r="GK33" i="110" s="1"/>
  <c r="R48" i="110"/>
  <c r="DP47" i="110"/>
  <c r="CP32" i="110"/>
  <c r="DX32" i="110" s="1"/>
  <c r="BH33" i="110"/>
  <c r="FT31" i="110"/>
  <c r="GX31" i="110" s="1"/>
  <c r="CO33" i="110"/>
  <c r="DW33" i="110" s="1"/>
  <c r="BG34" i="110"/>
  <c r="EX33" i="110"/>
  <c r="AJ35" i="110"/>
  <c r="CJ34" i="110"/>
  <c r="DR34" i="110" s="1"/>
  <c r="BB35" i="110"/>
  <c r="CT32" i="110"/>
  <c r="EB32" i="110" s="1"/>
  <c r="BL33" i="110"/>
  <c r="FW33" i="110"/>
  <c r="GM33" i="110" s="1"/>
  <c r="BW35" i="110"/>
  <c r="DE34" i="110"/>
  <c r="FO31" i="110"/>
  <c r="GW31" i="110" s="1"/>
  <c r="HQ30" i="110"/>
  <c r="FR33" i="110"/>
  <c r="GL33" i="110" s="1"/>
  <c r="AD34" i="110"/>
  <c r="DJ32" i="110"/>
  <c r="ER32" i="110" s="1"/>
  <c r="CB33" i="110"/>
  <c r="CZ32" i="110"/>
  <c r="EH32" i="110" s="1"/>
  <c r="BR33" i="110"/>
  <c r="FJ31" i="110"/>
  <c r="GV31" i="110" s="1"/>
  <c r="IA34" i="110"/>
  <c r="DG34" i="110"/>
  <c r="EO34" i="110" s="1"/>
  <c r="BY35" i="110"/>
  <c r="AB35" i="110"/>
  <c r="CW34" i="110"/>
  <c r="EE34" i="110" s="1"/>
  <c r="BO35" i="110"/>
  <c r="AQ35" i="110"/>
  <c r="BT36" i="110" l="1"/>
  <c r="DB35" i="110"/>
  <c r="EJ35" i="110" s="1"/>
  <c r="AE34" i="110"/>
  <c r="BM34" i="110"/>
  <c r="CU33" i="110"/>
  <c r="EC33" i="110" s="1"/>
  <c r="AL36" i="110"/>
  <c r="AN34" i="110"/>
  <c r="BJ36" i="110"/>
  <c r="CR35" i="110"/>
  <c r="DZ35" i="110" s="1"/>
  <c r="CY33" i="110"/>
  <c r="EG33" i="110" s="1"/>
  <c r="BQ34" i="110"/>
  <c r="FU32" i="110"/>
  <c r="HD32" i="110" s="1"/>
  <c r="EM34" i="110"/>
  <c r="FM34" i="110"/>
  <c r="GK34" i="110" s="1"/>
  <c r="FR34" i="110"/>
  <c r="GL34" i="110" s="1"/>
  <c r="CM35" i="110"/>
  <c r="DU35" i="110" s="1"/>
  <c r="BE36" i="110"/>
  <c r="HR31" i="110"/>
  <c r="HX37" i="110"/>
  <c r="FA32" i="110"/>
  <c r="GZ32" i="110" s="1"/>
  <c r="EZ32" i="110"/>
  <c r="GT32" i="110" s="1"/>
  <c r="AO35" i="110"/>
  <c r="BC35" i="110"/>
  <c r="CK34" i="110"/>
  <c r="DS34" i="110" s="1"/>
  <c r="FZ32" i="110"/>
  <c r="HE32" i="110" s="1"/>
  <c r="CA34" i="110"/>
  <c r="DI33" i="110"/>
  <c r="EQ33" i="110" s="1"/>
  <c r="CT33" i="110"/>
  <c r="EB33" i="110" s="1"/>
  <c r="BL34" i="110"/>
  <c r="AJ36" i="110"/>
  <c r="FK32" i="110"/>
  <c r="HB32" i="110" s="1"/>
  <c r="FH34" i="110"/>
  <c r="GJ34" i="110" s="1"/>
  <c r="FT32" i="110"/>
  <c r="GX32" i="110" s="1"/>
  <c r="HZ34" i="110"/>
  <c r="EX34" i="110"/>
  <c r="HO33" i="110"/>
  <c r="GH33" i="110"/>
  <c r="IA35" i="110"/>
  <c r="AD35" i="110"/>
  <c r="FY32" i="110"/>
  <c r="GY32" i="110" s="1"/>
  <c r="CO34" i="110"/>
  <c r="DW34" i="110" s="1"/>
  <c r="BG35" i="110"/>
  <c r="CP33" i="110"/>
  <c r="DX33" i="110" s="1"/>
  <c r="BH34" i="110"/>
  <c r="CJ35" i="110"/>
  <c r="DR35" i="110" s="1"/>
  <c r="BB36" i="110"/>
  <c r="AS35" i="110"/>
  <c r="FC34" i="110"/>
  <c r="GI34" i="110" s="1"/>
  <c r="FJ32" i="110"/>
  <c r="GV32" i="110" s="1"/>
  <c r="BW36" i="110"/>
  <c r="DE35" i="110"/>
  <c r="R49" i="110"/>
  <c r="DP48" i="110"/>
  <c r="DD34" i="110"/>
  <c r="EL34" i="110" s="1"/>
  <c r="BV35" i="110"/>
  <c r="FW34" i="110"/>
  <c r="GM34" i="110" s="1"/>
  <c r="HQ31" i="110"/>
  <c r="FP32" i="110"/>
  <c r="HC32" i="110" s="1"/>
  <c r="FO32" i="110"/>
  <c r="GW32" i="110" s="1"/>
  <c r="CZ33" i="110"/>
  <c r="EH33" i="110" s="1"/>
  <c r="BR34" i="110"/>
  <c r="FE32" i="110"/>
  <c r="GU32" i="110" s="1"/>
  <c r="FF32" i="110"/>
  <c r="HA32" i="110" s="1"/>
  <c r="AT36" i="110"/>
  <c r="DJ33" i="110"/>
  <c r="ER33" i="110" s="1"/>
  <c r="CB34" i="110"/>
  <c r="AQ36" i="110"/>
  <c r="CW35" i="110"/>
  <c r="EE35" i="110" s="1"/>
  <c r="BO36" i="110"/>
  <c r="AB36" i="110"/>
  <c r="DG35" i="110"/>
  <c r="EO35" i="110" s="1"/>
  <c r="BY36" i="110"/>
  <c r="AE35" i="110" l="1"/>
  <c r="BJ37" i="110"/>
  <c r="CR36" i="110"/>
  <c r="DZ36" i="110" s="1"/>
  <c r="AN35" i="110"/>
  <c r="BM35" i="110"/>
  <c r="CU34" i="110"/>
  <c r="EC34" i="110" s="1"/>
  <c r="AL37" i="110"/>
  <c r="BT37" i="110"/>
  <c r="DB36" i="110"/>
  <c r="EJ36" i="110" s="1"/>
  <c r="CY34" i="110"/>
  <c r="EG34" i="110" s="1"/>
  <c r="BQ35" i="110"/>
  <c r="FT33" i="110"/>
  <c r="GX33" i="110" s="1"/>
  <c r="EM35" i="110"/>
  <c r="FF33" i="110"/>
  <c r="HA33" i="110" s="1"/>
  <c r="FO33" i="110"/>
  <c r="GW33" i="110" s="1"/>
  <c r="FJ33" i="110"/>
  <c r="GV33" i="110" s="1"/>
  <c r="BE37" i="110"/>
  <c r="CM36" i="110"/>
  <c r="DU36" i="110" s="1"/>
  <c r="FA33" i="110"/>
  <c r="GZ33" i="110" s="1"/>
  <c r="EX35" i="110"/>
  <c r="GH35" i="110" s="1"/>
  <c r="FK33" i="110"/>
  <c r="HB33" i="110" s="1"/>
  <c r="BC36" i="110"/>
  <c r="CK35" i="110"/>
  <c r="DS35" i="110" s="1"/>
  <c r="EZ33" i="110"/>
  <c r="GT33" i="110" s="1"/>
  <c r="FY33" i="110"/>
  <c r="GY33" i="110" s="1"/>
  <c r="AO36" i="110"/>
  <c r="FE33" i="110"/>
  <c r="GU33" i="110" s="1"/>
  <c r="HX38" i="110"/>
  <c r="DI34" i="110"/>
  <c r="EQ34" i="110" s="1"/>
  <c r="CA35" i="110"/>
  <c r="FR35" i="110"/>
  <c r="GL35" i="110" s="1"/>
  <c r="FH35" i="110"/>
  <c r="GJ35" i="110" s="1"/>
  <c r="FW35" i="110"/>
  <c r="GM35" i="110" s="1"/>
  <c r="FM35" i="110"/>
  <c r="GK35" i="110" s="1"/>
  <c r="CP34" i="110"/>
  <c r="DX34" i="110" s="1"/>
  <c r="BH35" i="110"/>
  <c r="HQ32" i="110"/>
  <c r="DP49" i="110"/>
  <c r="R50" i="110"/>
  <c r="FC35" i="110"/>
  <c r="GI35" i="110" s="1"/>
  <c r="AS36" i="110"/>
  <c r="CO35" i="110"/>
  <c r="DW35" i="110" s="1"/>
  <c r="BG36" i="110"/>
  <c r="HR32" i="110"/>
  <c r="BW37" i="110"/>
  <c r="DE36" i="110"/>
  <c r="HO34" i="110"/>
  <c r="GH34" i="110"/>
  <c r="AJ37" i="110"/>
  <c r="CZ34" i="110"/>
  <c r="EH34" i="110" s="1"/>
  <c r="BR35" i="110"/>
  <c r="AD36" i="110"/>
  <c r="FZ33" i="110"/>
  <c r="HE33" i="110" s="1"/>
  <c r="IA36" i="110"/>
  <c r="CT34" i="110"/>
  <c r="EB34" i="110" s="1"/>
  <c r="BL35" i="110"/>
  <c r="DJ34" i="110"/>
  <c r="ER34" i="110" s="1"/>
  <c r="CB35" i="110"/>
  <c r="FP33" i="110"/>
  <c r="HC33" i="110" s="1"/>
  <c r="HZ35" i="110"/>
  <c r="CJ36" i="110"/>
  <c r="DR36" i="110" s="1"/>
  <c r="BB37" i="110"/>
  <c r="AT37" i="110"/>
  <c r="FU33" i="110"/>
  <c r="HD33" i="110" s="1"/>
  <c r="DD35" i="110"/>
  <c r="EL35" i="110" s="1"/>
  <c r="BV36" i="110"/>
  <c r="DG36" i="110"/>
  <c r="EO36" i="110" s="1"/>
  <c r="BY37" i="110"/>
  <c r="AB37" i="110"/>
  <c r="CW36" i="110"/>
  <c r="EE36" i="110" s="1"/>
  <c r="BO37" i="110"/>
  <c r="AQ37" i="110"/>
  <c r="BM36" i="110" l="1"/>
  <c r="CU35" i="110"/>
  <c r="EC35" i="110" s="1"/>
  <c r="AN36" i="110"/>
  <c r="BT38" i="110"/>
  <c r="DB37" i="110"/>
  <c r="EJ37" i="110" s="1"/>
  <c r="BJ38" i="110"/>
  <c r="CR37" i="110"/>
  <c r="DZ37" i="110" s="1"/>
  <c r="AL38" i="110"/>
  <c r="AE36" i="110"/>
  <c r="CY35" i="110"/>
  <c r="EG35" i="110" s="1"/>
  <c r="BQ36" i="110"/>
  <c r="FK34" i="110"/>
  <c r="HB34" i="110" s="1"/>
  <c r="FO34" i="110"/>
  <c r="GW34" i="110" s="1"/>
  <c r="EM36" i="110"/>
  <c r="CM37" i="110"/>
  <c r="DU37" i="110" s="1"/>
  <c r="BE38" i="110"/>
  <c r="HX39" i="110"/>
  <c r="HQ33" i="110"/>
  <c r="FE34" i="110"/>
  <c r="GU34" i="110" s="1"/>
  <c r="FZ34" i="110"/>
  <c r="HE34" i="110" s="1"/>
  <c r="AO37" i="110"/>
  <c r="BC37" i="110"/>
  <c r="CK36" i="110"/>
  <c r="DS36" i="110" s="1"/>
  <c r="DI35" i="110"/>
  <c r="EQ35" i="110" s="1"/>
  <c r="CA36" i="110"/>
  <c r="AS37" i="110"/>
  <c r="FA34" i="110"/>
  <c r="EX36" i="110"/>
  <c r="FW36" i="110"/>
  <c r="GM36" i="110" s="1"/>
  <c r="FC36" i="110"/>
  <c r="GI36" i="110" s="1"/>
  <c r="FH36" i="110"/>
  <c r="GJ36" i="110" s="1"/>
  <c r="DD36" i="110"/>
  <c r="BV37" i="110"/>
  <c r="CT35" i="110"/>
  <c r="EB35" i="110" s="1"/>
  <c r="BL36" i="110"/>
  <c r="CZ35" i="110"/>
  <c r="EH35" i="110" s="1"/>
  <c r="BR36" i="110"/>
  <c r="EZ34" i="110"/>
  <c r="FU34" i="110"/>
  <c r="HD34" i="110" s="1"/>
  <c r="FJ34" i="110"/>
  <c r="GV34" i="110" s="1"/>
  <c r="FY34" i="110"/>
  <c r="GY34" i="110" s="1"/>
  <c r="FF34" i="110"/>
  <c r="HA34" i="110" s="1"/>
  <c r="CJ37" i="110"/>
  <c r="DR37" i="110" s="1"/>
  <c r="BB38" i="110"/>
  <c r="IA37" i="110"/>
  <c r="BW38" i="110"/>
  <c r="DE37" i="110"/>
  <c r="FP34" i="110"/>
  <c r="HC34" i="110" s="1"/>
  <c r="HZ36" i="110"/>
  <c r="CP35" i="110"/>
  <c r="DX35" i="110" s="1"/>
  <c r="BH36" i="110"/>
  <c r="HO35" i="110"/>
  <c r="DJ35" i="110"/>
  <c r="ER35" i="110" s="1"/>
  <c r="CB36" i="110"/>
  <c r="FT34" i="110"/>
  <c r="GX34" i="110" s="1"/>
  <c r="R51" i="110"/>
  <c r="DP50" i="110"/>
  <c r="HR33" i="110"/>
  <c r="AJ38" i="110"/>
  <c r="FM36" i="110"/>
  <c r="GK36" i="110" s="1"/>
  <c r="CO36" i="110"/>
  <c r="DW36" i="110" s="1"/>
  <c r="BG37" i="110"/>
  <c r="AT38" i="110"/>
  <c r="AD37" i="110"/>
  <c r="FR36" i="110"/>
  <c r="GL36" i="110" s="1"/>
  <c r="AQ38" i="110"/>
  <c r="CW37" i="110"/>
  <c r="EE37" i="110" s="1"/>
  <c r="BO38" i="110"/>
  <c r="AB38" i="110"/>
  <c r="DG37" i="110"/>
  <c r="EO37" i="110" s="1"/>
  <c r="BY38" i="110"/>
  <c r="EL36" i="110" l="1"/>
  <c r="BT39" i="110"/>
  <c r="DB38" i="110"/>
  <c r="EJ38" i="110" s="1"/>
  <c r="AE37" i="110"/>
  <c r="AL39" i="110"/>
  <c r="AN37" i="110"/>
  <c r="CU36" i="110"/>
  <c r="EC36" i="110" s="1"/>
  <c r="BM37" i="110"/>
  <c r="BJ39" i="110"/>
  <c r="CR38" i="110"/>
  <c r="DZ38" i="110" s="1"/>
  <c r="BQ37" i="110"/>
  <c r="CY36" i="110"/>
  <c r="EG36" i="110" s="1"/>
  <c r="FJ35" i="110"/>
  <c r="GV35" i="110" s="1"/>
  <c r="FE35" i="110"/>
  <c r="GU35" i="110" s="1"/>
  <c r="FY35" i="110"/>
  <c r="GY35" i="110" s="1"/>
  <c r="EM37" i="110"/>
  <c r="FO35" i="110"/>
  <c r="GW35" i="110" s="1"/>
  <c r="EZ35" i="110"/>
  <c r="GT35" i="110" s="1"/>
  <c r="FT35" i="110"/>
  <c r="GX35" i="110" s="1"/>
  <c r="FF35" i="110"/>
  <c r="HA35" i="110" s="1"/>
  <c r="CM38" i="110"/>
  <c r="DU38" i="110" s="1"/>
  <c r="BE39" i="110"/>
  <c r="CA37" i="110"/>
  <c r="DI36" i="110"/>
  <c r="EQ36" i="110" s="1"/>
  <c r="BC38" i="110"/>
  <c r="CK37" i="110"/>
  <c r="DS37" i="110" s="1"/>
  <c r="AO38" i="110"/>
  <c r="FP35" i="110"/>
  <c r="HC35" i="110" s="1"/>
  <c r="HX40" i="110"/>
  <c r="FW37" i="110"/>
  <c r="GM37" i="110" s="1"/>
  <c r="CP36" i="110"/>
  <c r="DX36" i="110" s="1"/>
  <c r="BH37" i="110"/>
  <c r="BW39" i="110"/>
  <c r="DE38" i="110"/>
  <c r="FR37" i="110"/>
  <c r="GL37" i="110" s="1"/>
  <c r="GH36" i="110"/>
  <c r="HO36" i="110"/>
  <c r="AD38" i="110"/>
  <c r="DJ36" i="110"/>
  <c r="ER36" i="110" s="1"/>
  <c r="CB37" i="110"/>
  <c r="IA38" i="110"/>
  <c r="HQ34" i="110"/>
  <c r="GT34" i="110"/>
  <c r="AT39" i="110"/>
  <c r="CZ36" i="110"/>
  <c r="EH36" i="110" s="1"/>
  <c r="BR37" i="110"/>
  <c r="GZ34" i="110"/>
  <c r="HR34" i="110"/>
  <c r="FC37" i="110"/>
  <c r="GI37" i="110" s="1"/>
  <c r="R52" i="110"/>
  <c r="DP51" i="110"/>
  <c r="EX37" i="110"/>
  <c r="CJ38" i="110"/>
  <c r="DR38" i="110" s="1"/>
  <c r="BB39" i="110"/>
  <c r="CO37" i="110"/>
  <c r="DW37" i="110" s="1"/>
  <c r="BG38" i="110"/>
  <c r="FU35" i="110"/>
  <c r="HD35" i="110" s="1"/>
  <c r="FM37" i="110"/>
  <c r="GK37" i="110" s="1"/>
  <c r="CT36" i="110"/>
  <c r="EB36" i="110" s="1"/>
  <c r="BL37" i="110"/>
  <c r="FA35" i="110"/>
  <c r="HZ37" i="110"/>
  <c r="FH37" i="110"/>
  <c r="GJ37" i="110" s="1"/>
  <c r="DD37" i="110"/>
  <c r="EL37" i="110" s="1"/>
  <c r="BV38" i="110"/>
  <c r="AJ39" i="110"/>
  <c r="FK35" i="110"/>
  <c r="HB35" i="110" s="1"/>
  <c r="FZ35" i="110"/>
  <c r="HE35" i="110" s="1"/>
  <c r="AS38" i="110"/>
  <c r="DG38" i="110"/>
  <c r="EO38" i="110" s="1"/>
  <c r="BY39" i="110"/>
  <c r="AB39" i="110"/>
  <c r="CW38" i="110"/>
  <c r="EE38" i="110" s="1"/>
  <c r="BO39" i="110"/>
  <c r="AQ39" i="110"/>
  <c r="AL40" i="110" l="1"/>
  <c r="BJ40" i="110"/>
  <c r="CR39" i="110"/>
  <c r="DZ39" i="110" s="1"/>
  <c r="AE38" i="110"/>
  <c r="BM38" i="110"/>
  <c r="CU37" i="110"/>
  <c r="EC37" i="110" s="1"/>
  <c r="BT40" i="110"/>
  <c r="DB39" i="110"/>
  <c r="EJ39" i="110" s="1"/>
  <c r="AN38" i="110"/>
  <c r="CY37" i="110"/>
  <c r="EG37" i="110" s="1"/>
  <c r="BQ38" i="110"/>
  <c r="FF36" i="110"/>
  <c r="HA36" i="110" s="1"/>
  <c r="FY36" i="110"/>
  <c r="GY36" i="110" s="1"/>
  <c r="EM38" i="110"/>
  <c r="FT36" i="110"/>
  <c r="GX36" i="110" s="1"/>
  <c r="HQ35" i="110"/>
  <c r="FR38" i="110"/>
  <c r="GL38" i="110" s="1"/>
  <c r="CM39" i="110"/>
  <c r="DU39" i="110" s="1"/>
  <c r="BE40" i="110"/>
  <c r="FC38" i="110"/>
  <c r="GI38" i="110" s="1"/>
  <c r="FP36" i="110"/>
  <c r="HC36" i="110" s="1"/>
  <c r="HX41" i="110"/>
  <c r="EZ36" i="110"/>
  <c r="AO39" i="110"/>
  <c r="FO36" i="110"/>
  <c r="GW36" i="110" s="1"/>
  <c r="FJ36" i="110"/>
  <c r="GV36" i="110" s="1"/>
  <c r="BC39" i="110"/>
  <c r="CK38" i="110"/>
  <c r="DS38" i="110" s="1"/>
  <c r="DI37" i="110"/>
  <c r="EQ37" i="110" s="1"/>
  <c r="CA38" i="110"/>
  <c r="R53" i="110"/>
  <c r="DP52" i="110"/>
  <c r="IA39" i="110"/>
  <c r="FE36" i="110"/>
  <c r="GU36" i="110" s="1"/>
  <c r="AT40" i="110"/>
  <c r="FW38" i="110"/>
  <c r="GM38" i="110" s="1"/>
  <c r="BW40" i="110"/>
  <c r="DE39" i="110"/>
  <c r="EX38" i="110"/>
  <c r="FM38" i="110"/>
  <c r="GK38" i="110" s="1"/>
  <c r="CJ39" i="110"/>
  <c r="DR39" i="110" s="1"/>
  <c r="BB40" i="110"/>
  <c r="FH38" i="110"/>
  <c r="GJ38" i="110" s="1"/>
  <c r="CZ37" i="110"/>
  <c r="EH37" i="110" s="1"/>
  <c r="BR38" i="110"/>
  <c r="FA36" i="110"/>
  <c r="AJ40" i="110"/>
  <c r="AS39" i="110"/>
  <c r="HZ38" i="110"/>
  <c r="CT37" i="110"/>
  <c r="EB37" i="110" s="1"/>
  <c r="BL38" i="110"/>
  <c r="FU36" i="110"/>
  <c r="HD36" i="110" s="1"/>
  <c r="DJ37" i="110"/>
  <c r="ER37" i="110" s="1"/>
  <c r="CB38" i="110"/>
  <c r="FZ36" i="110"/>
  <c r="HE36" i="110" s="1"/>
  <c r="DD38" i="110"/>
  <c r="EL38" i="110" s="1"/>
  <c r="BV39" i="110"/>
  <c r="GZ35" i="110"/>
  <c r="HR35" i="110"/>
  <c r="FK36" i="110"/>
  <c r="HB36" i="110" s="1"/>
  <c r="AD39" i="110"/>
  <c r="CO38" i="110"/>
  <c r="DW38" i="110" s="1"/>
  <c r="BG39" i="110"/>
  <c r="HO37" i="110"/>
  <c r="GH37" i="110"/>
  <c r="CP37" i="110"/>
  <c r="DX37" i="110" s="1"/>
  <c r="BH38" i="110"/>
  <c r="AQ40" i="110"/>
  <c r="CW39" i="110"/>
  <c r="EE39" i="110" s="1"/>
  <c r="BO40" i="110"/>
  <c r="AB40" i="110"/>
  <c r="DG39" i="110"/>
  <c r="EO39" i="110" s="1"/>
  <c r="BY40" i="110"/>
  <c r="FO37" i="110" l="1"/>
  <c r="GW37" i="110" s="1"/>
  <c r="AN39" i="110"/>
  <c r="BJ41" i="110"/>
  <c r="CR40" i="110"/>
  <c r="DZ40" i="110" s="1"/>
  <c r="AE39" i="110"/>
  <c r="BT41" i="110"/>
  <c r="DB40" i="110"/>
  <c r="EJ40" i="110" s="1"/>
  <c r="AL41" i="110"/>
  <c r="BM39" i="110"/>
  <c r="CU38" i="110"/>
  <c r="EC38" i="110" s="1"/>
  <c r="CY38" i="110"/>
  <c r="EG38" i="110" s="1"/>
  <c r="BQ39" i="110"/>
  <c r="EM39" i="110"/>
  <c r="HQ36" i="110"/>
  <c r="GT36" i="110"/>
  <c r="CM40" i="110"/>
  <c r="DU40" i="110" s="1"/>
  <c r="BE41" i="110"/>
  <c r="FK37" i="110"/>
  <c r="HB37" i="110" s="1"/>
  <c r="FT37" i="110"/>
  <c r="GX37" i="110" s="1"/>
  <c r="BC40" i="110"/>
  <c r="CK39" i="110"/>
  <c r="DS39" i="110" s="1"/>
  <c r="AO40" i="110"/>
  <c r="FZ37" i="110"/>
  <c r="HE37" i="110" s="1"/>
  <c r="FP37" i="110"/>
  <c r="HC37" i="110" s="1"/>
  <c r="HX42" i="110"/>
  <c r="FF37" i="110"/>
  <c r="HA37" i="110" s="1"/>
  <c r="DI38" i="110"/>
  <c r="EQ38" i="110" s="1"/>
  <c r="CA39" i="110"/>
  <c r="FR39" i="110"/>
  <c r="GL39" i="110" s="1"/>
  <c r="EX39" i="110"/>
  <c r="FM39" i="110"/>
  <c r="GK39" i="110" s="1"/>
  <c r="FW39" i="110"/>
  <c r="GM39" i="110" s="1"/>
  <c r="AD40" i="110"/>
  <c r="FA37" i="110"/>
  <c r="CT38" i="110"/>
  <c r="EB38" i="110" s="1"/>
  <c r="BL39" i="110"/>
  <c r="BW41" i="110"/>
  <c r="DE40" i="110"/>
  <c r="IA40" i="110"/>
  <c r="FE37" i="110"/>
  <c r="GU37" i="110" s="1"/>
  <c r="FJ37" i="110"/>
  <c r="GV37" i="110" s="1"/>
  <c r="FY37" i="110"/>
  <c r="GY37" i="110" s="1"/>
  <c r="FU37" i="110"/>
  <c r="HD37" i="110" s="1"/>
  <c r="FH39" i="110"/>
  <c r="GJ39" i="110" s="1"/>
  <c r="HZ39" i="110"/>
  <c r="AT41" i="110"/>
  <c r="EZ37" i="110"/>
  <c r="HO38" i="110"/>
  <c r="GH38" i="110"/>
  <c r="AS40" i="110"/>
  <c r="CP38" i="110"/>
  <c r="DX38" i="110" s="1"/>
  <c r="BH39" i="110"/>
  <c r="CO39" i="110"/>
  <c r="DW39" i="110" s="1"/>
  <c r="BG40" i="110"/>
  <c r="DD39" i="110"/>
  <c r="EL39" i="110" s="1"/>
  <c r="BV40" i="110"/>
  <c r="CZ38" i="110"/>
  <c r="EH38" i="110" s="1"/>
  <c r="BR39" i="110"/>
  <c r="R54" i="110"/>
  <c r="DP53" i="110"/>
  <c r="AJ41" i="110"/>
  <c r="CJ40" i="110"/>
  <c r="DR40" i="110" s="1"/>
  <c r="BB41" i="110"/>
  <c r="DJ38" i="110"/>
  <c r="ER38" i="110" s="1"/>
  <c r="CB39" i="110"/>
  <c r="FC39" i="110"/>
  <c r="GI39" i="110" s="1"/>
  <c r="HR36" i="110"/>
  <c r="GZ36" i="110"/>
  <c r="DG40" i="110"/>
  <c r="EO40" i="110" s="1"/>
  <c r="BY41" i="110"/>
  <c r="AB41" i="110"/>
  <c r="CW40" i="110"/>
  <c r="EE40" i="110" s="1"/>
  <c r="BO41" i="110"/>
  <c r="AQ41" i="110"/>
  <c r="BT42" i="110" l="1"/>
  <c r="DB41" i="110"/>
  <c r="EJ41" i="110" s="1"/>
  <c r="AE40" i="110"/>
  <c r="BM40" i="110"/>
  <c r="CU39" i="110"/>
  <c r="EC39" i="110" s="1"/>
  <c r="BJ42" i="110"/>
  <c r="CR41" i="110"/>
  <c r="DZ41" i="110" s="1"/>
  <c r="AL42" i="110"/>
  <c r="AN40" i="110"/>
  <c r="CY39" i="110"/>
  <c r="EG39" i="110" s="1"/>
  <c r="BQ40" i="110"/>
  <c r="AD67" i="91"/>
  <c r="AD72" i="91"/>
  <c r="AD63" i="91"/>
  <c r="EZ38" i="110"/>
  <c r="GT38" i="110" s="1"/>
  <c r="FZ38" i="110"/>
  <c r="HE38" i="110" s="1"/>
  <c r="CM41" i="110"/>
  <c r="DU41" i="110" s="1"/>
  <c r="BE42" i="110"/>
  <c r="FC40" i="110"/>
  <c r="GI40" i="110" s="1"/>
  <c r="EM40" i="110"/>
  <c r="HX43" i="110"/>
  <c r="FA38" i="110"/>
  <c r="GZ38" i="110" s="1"/>
  <c r="FR40" i="110"/>
  <c r="GL40" i="110" s="1"/>
  <c r="FK38" i="110"/>
  <c r="HB38" i="110" s="1"/>
  <c r="AO41" i="110"/>
  <c r="FF38" i="110"/>
  <c r="HA38" i="110" s="1"/>
  <c r="FO38" i="110"/>
  <c r="GW38" i="110" s="1"/>
  <c r="DI39" i="110"/>
  <c r="EQ39" i="110" s="1"/>
  <c r="CA40" i="110"/>
  <c r="BC41" i="110"/>
  <c r="CK40" i="110"/>
  <c r="DS40" i="110" s="1"/>
  <c r="HR37" i="110"/>
  <c r="GZ37" i="110"/>
  <c r="HO39" i="110"/>
  <c r="GH39" i="110"/>
  <c r="FH40" i="110"/>
  <c r="GJ40" i="110" s="1"/>
  <c r="HQ37" i="110"/>
  <c r="GT37" i="110"/>
  <c r="CJ41" i="110"/>
  <c r="DR41" i="110" s="1"/>
  <c r="BB42" i="110"/>
  <c r="AT42" i="110"/>
  <c r="AJ42" i="110"/>
  <c r="CO40" i="110"/>
  <c r="DW40" i="110" s="1"/>
  <c r="BG41" i="110"/>
  <c r="AS41" i="110"/>
  <c r="EX40" i="110"/>
  <c r="AD41" i="110"/>
  <c r="R55" i="110"/>
  <c r="DP54" i="110"/>
  <c r="FM40" i="110"/>
  <c r="GK40" i="110" s="1"/>
  <c r="CZ39" i="110"/>
  <c r="EH39" i="110" s="1"/>
  <c r="BR40" i="110"/>
  <c r="FP38" i="110"/>
  <c r="HC38" i="110" s="1"/>
  <c r="HZ40" i="110"/>
  <c r="IA41" i="110"/>
  <c r="FW40" i="110"/>
  <c r="GM40" i="110" s="1"/>
  <c r="DJ39" i="110"/>
  <c r="ER39" i="110" s="1"/>
  <c r="CB40" i="110"/>
  <c r="DD40" i="110"/>
  <c r="EL40" i="110" s="1"/>
  <c r="BV41" i="110"/>
  <c r="FU38" i="110"/>
  <c r="HD38" i="110" s="1"/>
  <c r="BW42" i="110"/>
  <c r="DE41" i="110"/>
  <c r="CT39" i="110"/>
  <c r="EB39" i="110" s="1"/>
  <c r="BL40" i="110"/>
  <c r="CP39" i="110"/>
  <c r="DX39" i="110" s="1"/>
  <c r="BH40" i="110"/>
  <c r="FY38" i="110"/>
  <c r="GY38" i="110" s="1"/>
  <c r="FE38" i="110"/>
  <c r="GU38" i="110" s="1"/>
  <c r="FT38" i="110"/>
  <c r="GX38" i="110" s="1"/>
  <c r="FJ38" i="110"/>
  <c r="GV38" i="110" s="1"/>
  <c r="AQ42" i="110"/>
  <c r="CW41" i="110"/>
  <c r="EE41" i="110" s="1"/>
  <c r="BO42" i="110"/>
  <c r="AB42" i="110"/>
  <c r="DG41" i="110"/>
  <c r="EO41" i="110" s="1"/>
  <c r="BY42" i="110"/>
  <c r="BJ43" i="110" l="1"/>
  <c r="CR42" i="110"/>
  <c r="DZ42" i="110" s="1"/>
  <c r="BM41" i="110"/>
  <c r="CU40" i="110"/>
  <c r="EC40" i="110" s="1"/>
  <c r="AN41" i="110"/>
  <c r="AE41" i="110"/>
  <c r="AL43" i="110"/>
  <c r="BT43" i="110"/>
  <c r="DB42" i="110"/>
  <c r="EJ42" i="110" s="1"/>
  <c r="CY40" i="110"/>
  <c r="EG40" i="110" s="1"/>
  <c r="BQ41" i="110"/>
  <c r="AD146" i="91"/>
  <c r="AD87" i="91"/>
  <c r="AD155" i="91"/>
  <c r="AD163" i="91"/>
  <c r="AD68" i="91"/>
  <c r="AD70" i="91"/>
  <c r="AD158" i="91"/>
  <c r="AD91" i="91"/>
  <c r="AD104" i="91"/>
  <c r="AD134" i="91"/>
  <c r="AD135" i="91"/>
  <c r="AD141" i="91"/>
  <c r="AD130" i="91"/>
  <c r="AD110" i="91"/>
  <c r="AD149" i="91"/>
  <c r="AD81" i="91"/>
  <c r="AD83" i="91"/>
  <c r="AD162" i="91"/>
  <c r="AD80" i="91"/>
  <c r="AD94" i="91"/>
  <c r="AD90" i="91"/>
  <c r="AD119" i="91"/>
  <c r="AD100" i="91"/>
  <c r="AD152" i="91"/>
  <c r="AD139" i="91"/>
  <c r="AD69" i="91"/>
  <c r="AD157" i="91"/>
  <c r="AD97" i="91"/>
  <c r="AD77" i="91"/>
  <c r="AD140" i="91"/>
  <c r="AD92" i="91"/>
  <c r="AD116" i="91"/>
  <c r="AD156" i="91"/>
  <c r="AD78" i="91"/>
  <c r="AD88" i="91"/>
  <c r="AD153" i="91"/>
  <c r="AD66" i="91"/>
  <c r="AD89" i="91"/>
  <c r="AD82" i="91"/>
  <c r="AD121" i="91"/>
  <c r="AD105" i="91"/>
  <c r="FR41" i="110"/>
  <c r="GL41" i="110" s="1"/>
  <c r="EM41" i="110"/>
  <c r="FA39" i="110"/>
  <c r="GZ39" i="110" s="1"/>
  <c r="FY39" i="110"/>
  <c r="GY39" i="110" s="1"/>
  <c r="FK39" i="110"/>
  <c r="HB39" i="110" s="1"/>
  <c r="CM42" i="110"/>
  <c r="DU42" i="110" s="1"/>
  <c r="BE43" i="110"/>
  <c r="FP39" i="110"/>
  <c r="HC39" i="110" s="1"/>
  <c r="AO42" i="110"/>
  <c r="FO39" i="110"/>
  <c r="GW39" i="110" s="1"/>
  <c r="FF39" i="110"/>
  <c r="HA39" i="110" s="1"/>
  <c r="BC42" i="110"/>
  <c r="CK41" i="110"/>
  <c r="DS41" i="110" s="1"/>
  <c r="HX44" i="110"/>
  <c r="FT39" i="110"/>
  <c r="GX39" i="110" s="1"/>
  <c r="DI40" i="110"/>
  <c r="EQ40" i="110" s="1"/>
  <c r="CA41" i="110"/>
  <c r="FJ39" i="110"/>
  <c r="GV39" i="110" s="1"/>
  <c r="FE39" i="110"/>
  <c r="GU39" i="110" s="1"/>
  <c r="CP40" i="110"/>
  <c r="DX40" i="110" s="1"/>
  <c r="BH41" i="110"/>
  <c r="FZ39" i="110"/>
  <c r="HE39" i="110" s="1"/>
  <c r="FM41" i="110"/>
  <c r="GK41" i="110" s="1"/>
  <c r="IA42" i="110"/>
  <c r="FC41" i="110"/>
  <c r="GI41" i="110" s="1"/>
  <c r="BW43" i="110"/>
  <c r="DE42" i="110"/>
  <c r="EZ39" i="110"/>
  <c r="HQ38" i="110"/>
  <c r="R56" i="110"/>
  <c r="DP55" i="110"/>
  <c r="FU39" i="110"/>
  <c r="HD39" i="110" s="1"/>
  <c r="HZ41" i="110"/>
  <c r="CJ42" i="110"/>
  <c r="DR42" i="110" s="1"/>
  <c r="BB43" i="110"/>
  <c r="DJ40" i="110"/>
  <c r="ER40" i="110" s="1"/>
  <c r="CB41" i="110"/>
  <c r="FW41" i="110"/>
  <c r="GM41" i="110" s="1"/>
  <c r="AD42" i="110"/>
  <c r="AJ43" i="110"/>
  <c r="CZ40" i="110"/>
  <c r="EH40" i="110" s="1"/>
  <c r="BR41" i="110"/>
  <c r="HO40" i="110"/>
  <c r="GH40" i="110"/>
  <c r="DD41" i="110"/>
  <c r="EL41" i="110" s="1"/>
  <c r="BV42" i="110"/>
  <c r="AS42" i="110"/>
  <c r="FH41" i="110"/>
  <c r="GJ41" i="110" s="1"/>
  <c r="CT40" i="110"/>
  <c r="EB40" i="110" s="1"/>
  <c r="BL41" i="110"/>
  <c r="EX41" i="110"/>
  <c r="CO41" i="110"/>
  <c r="DW41" i="110" s="1"/>
  <c r="BG42" i="110"/>
  <c r="AT43" i="110"/>
  <c r="HR38" i="110"/>
  <c r="DG42" i="110"/>
  <c r="EO42" i="110" s="1"/>
  <c r="BY43" i="110"/>
  <c r="AB43" i="110"/>
  <c r="CW42" i="110"/>
  <c r="EE42" i="110" s="1"/>
  <c r="BO43" i="110"/>
  <c r="AQ43" i="110"/>
  <c r="FT40" i="110" l="1"/>
  <c r="GX40" i="110" s="1"/>
  <c r="AE42" i="110"/>
  <c r="AN42" i="110"/>
  <c r="BT44" i="110"/>
  <c r="DB43" i="110"/>
  <c r="EJ43" i="110" s="1"/>
  <c r="CU41" i="110"/>
  <c r="EC41" i="110" s="1"/>
  <c r="BM42" i="110"/>
  <c r="AL44" i="110"/>
  <c r="BJ44" i="110"/>
  <c r="CR43" i="110"/>
  <c r="DZ43" i="110" s="1"/>
  <c r="BQ42" i="110"/>
  <c r="CY41" i="110"/>
  <c r="EG41" i="110" s="1"/>
  <c r="AD143" i="91"/>
  <c r="AD98" i="91"/>
  <c r="AD124" i="91"/>
  <c r="AD75" i="91"/>
  <c r="AD145" i="91"/>
  <c r="AD154" i="91"/>
  <c r="AD99" i="91"/>
  <c r="AD123" i="91"/>
  <c r="AD107" i="91"/>
  <c r="AD96" i="91"/>
  <c r="AD109" i="91"/>
  <c r="AD159" i="91"/>
  <c r="AD112" i="91"/>
  <c r="AD150" i="91"/>
  <c r="AD103" i="91"/>
  <c r="AD115" i="91"/>
  <c r="AD131" i="91"/>
  <c r="AD144" i="91"/>
  <c r="AD151" i="91"/>
  <c r="AD101" i="91"/>
  <c r="AD129" i="91"/>
  <c r="AD79" i="91"/>
  <c r="AD136" i="91"/>
  <c r="AD86" i="91"/>
  <c r="AD73" i="91"/>
  <c r="AD147" i="91"/>
  <c r="AD93" i="91"/>
  <c r="AD133" i="91"/>
  <c r="AD114" i="91"/>
  <c r="AD102" i="91"/>
  <c r="AD148" i="91"/>
  <c r="AD161" i="91"/>
  <c r="AD65" i="91"/>
  <c r="AD127" i="91"/>
  <c r="AD74" i="91"/>
  <c r="AD111" i="91"/>
  <c r="AD138" i="91"/>
  <c r="AD64" i="91"/>
  <c r="AD125" i="91"/>
  <c r="AD132" i="91"/>
  <c r="AD84" i="91"/>
  <c r="AD117" i="91"/>
  <c r="AD122" i="91"/>
  <c r="AD108" i="91"/>
  <c r="AD106" i="91"/>
  <c r="AD142" i="91"/>
  <c r="AD85" i="91"/>
  <c r="AD126" i="91"/>
  <c r="AD95" i="91"/>
  <c r="AD120" i="91"/>
  <c r="AD137" i="91"/>
  <c r="AD160" i="91"/>
  <c r="AD118" i="91"/>
  <c r="AD128" i="91"/>
  <c r="AD76" i="91"/>
  <c r="AD71" i="91"/>
  <c r="AD113" i="91"/>
  <c r="FC42" i="110"/>
  <c r="GI42" i="110" s="1"/>
  <c r="FK40" i="110"/>
  <c r="HB40" i="110" s="1"/>
  <c r="EM42" i="110"/>
  <c r="BE44" i="110"/>
  <c r="CM43" i="110"/>
  <c r="DU43" i="110" s="1"/>
  <c r="DI41" i="110"/>
  <c r="EQ41" i="110" s="1"/>
  <c r="CA42" i="110"/>
  <c r="FJ40" i="110"/>
  <c r="GV40" i="110" s="1"/>
  <c r="HX45" i="110"/>
  <c r="BC43" i="110"/>
  <c r="CK42" i="110"/>
  <c r="DS42" i="110" s="1"/>
  <c r="AO43" i="110"/>
  <c r="FW42" i="110"/>
  <c r="GM42" i="110" s="1"/>
  <c r="FR42" i="110"/>
  <c r="GL42" i="110" s="1"/>
  <c r="FM42" i="110"/>
  <c r="GK42" i="110" s="1"/>
  <c r="FH42" i="110"/>
  <c r="GJ42" i="110" s="1"/>
  <c r="DJ41" i="110"/>
  <c r="ER41" i="110" s="1"/>
  <c r="CB42" i="110"/>
  <c r="HR39" i="110"/>
  <c r="AJ44" i="110"/>
  <c r="AD43" i="110"/>
  <c r="DD42" i="110"/>
  <c r="EL42" i="110" s="1"/>
  <c r="BV43" i="110"/>
  <c r="HO41" i="110"/>
  <c r="GH41" i="110"/>
  <c r="HQ39" i="110"/>
  <c r="GT39" i="110"/>
  <c r="FU40" i="110"/>
  <c r="HD40" i="110" s="1"/>
  <c r="AT44" i="110"/>
  <c r="CJ43" i="110"/>
  <c r="DR43" i="110" s="1"/>
  <c r="BB44" i="110"/>
  <c r="FA40" i="110"/>
  <c r="EZ40" i="110"/>
  <c r="CT41" i="110"/>
  <c r="EB41" i="110" s="1"/>
  <c r="BL42" i="110"/>
  <c r="FF40" i="110"/>
  <c r="HA40" i="110" s="1"/>
  <c r="EX42" i="110"/>
  <c r="CO42" i="110"/>
  <c r="DW42" i="110" s="1"/>
  <c r="BG43" i="110"/>
  <c r="FO40" i="110"/>
  <c r="GW40" i="110" s="1"/>
  <c r="FY40" i="110"/>
  <c r="GY40" i="110" s="1"/>
  <c r="FE40" i="110"/>
  <c r="GU40" i="110" s="1"/>
  <c r="CZ41" i="110"/>
  <c r="EH41" i="110" s="1"/>
  <c r="BR42" i="110"/>
  <c r="HZ42" i="110"/>
  <c r="FP40" i="110"/>
  <c r="HC40" i="110" s="1"/>
  <c r="BW44" i="110"/>
  <c r="DE43" i="110"/>
  <c r="FZ40" i="110"/>
  <c r="HE40" i="110" s="1"/>
  <c r="AS43" i="110"/>
  <c r="CP41" i="110"/>
  <c r="DX41" i="110" s="1"/>
  <c r="BH42" i="110"/>
  <c r="R57" i="110"/>
  <c r="DP56" i="110"/>
  <c r="IA43" i="110"/>
  <c r="AQ44" i="110"/>
  <c r="CW43" i="110"/>
  <c r="EE43" i="110" s="1"/>
  <c r="BO44" i="110"/>
  <c r="AB44" i="110"/>
  <c r="DG43" i="110"/>
  <c r="EO43" i="110" s="1"/>
  <c r="BY44" i="110"/>
  <c r="FT41" i="110" l="1"/>
  <c r="GX41" i="110" s="1"/>
  <c r="FU41" i="110"/>
  <c r="HD41" i="110" s="1"/>
  <c r="BJ45" i="110"/>
  <c r="CR44" i="110"/>
  <c r="DZ44" i="110" s="1"/>
  <c r="BT45" i="110"/>
  <c r="DB44" i="110"/>
  <c r="EJ44" i="110" s="1"/>
  <c r="AN43" i="110"/>
  <c r="AL45" i="110"/>
  <c r="BM43" i="110"/>
  <c r="CU42" i="110"/>
  <c r="EC42" i="110" s="1"/>
  <c r="AE43" i="110"/>
  <c r="CY42" i="110"/>
  <c r="EG42" i="110" s="1"/>
  <c r="BQ43" i="110"/>
  <c r="FA41" i="110"/>
  <c r="GZ41" i="110" s="1"/>
  <c r="EM43" i="110"/>
  <c r="FY41" i="110"/>
  <c r="GY41" i="110" s="1"/>
  <c r="FK41" i="110"/>
  <c r="HB41" i="110" s="1"/>
  <c r="FF41" i="110"/>
  <c r="HA41" i="110" s="1"/>
  <c r="FC43" i="110"/>
  <c r="GI43" i="110" s="1"/>
  <c r="FM43" i="110"/>
  <c r="GK43" i="110" s="1"/>
  <c r="FJ41" i="110"/>
  <c r="GV41" i="110" s="1"/>
  <c r="FR43" i="110"/>
  <c r="GL43" i="110" s="1"/>
  <c r="CM44" i="110"/>
  <c r="DU44" i="110" s="1"/>
  <c r="BE45" i="110"/>
  <c r="FP41" i="110"/>
  <c r="HC41" i="110" s="1"/>
  <c r="FZ41" i="110"/>
  <c r="HE41" i="110" s="1"/>
  <c r="AO44" i="110"/>
  <c r="BC44" i="110"/>
  <c r="CK43" i="110"/>
  <c r="DS43" i="110" s="1"/>
  <c r="HX46" i="110"/>
  <c r="FO41" i="110"/>
  <c r="GW41" i="110" s="1"/>
  <c r="DI42" i="110"/>
  <c r="EQ42" i="110" s="1"/>
  <c r="CA43" i="110"/>
  <c r="EZ41" i="110"/>
  <c r="GT41" i="110" s="1"/>
  <c r="BW45" i="110"/>
  <c r="DE44" i="110"/>
  <c r="HQ40" i="110"/>
  <c r="GT40" i="110"/>
  <c r="AD44" i="110"/>
  <c r="DJ42" i="110"/>
  <c r="ER42" i="110" s="1"/>
  <c r="CB43" i="110"/>
  <c r="FE41" i="110"/>
  <c r="GU41" i="110" s="1"/>
  <c r="GH42" i="110"/>
  <c r="HO42" i="110"/>
  <c r="HR40" i="110"/>
  <c r="GZ40" i="110"/>
  <c r="EX43" i="110"/>
  <c r="IA44" i="110"/>
  <c r="CO43" i="110"/>
  <c r="DW43" i="110" s="1"/>
  <c r="BG44" i="110"/>
  <c r="R58" i="110"/>
  <c r="DP57" i="110"/>
  <c r="HZ43" i="110"/>
  <c r="DD43" i="110"/>
  <c r="EL43" i="110" s="1"/>
  <c r="BV44" i="110"/>
  <c r="CP42" i="110"/>
  <c r="DX42" i="110" s="1"/>
  <c r="BH43" i="110"/>
  <c r="CT42" i="110"/>
  <c r="EB42" i="110" s="1"/>
  <c r="BL43" i="110"/>
  <c r="AT45" i="110"/>
  <c r="FH43" i="110"/>
  <c r="GJ43" i="110" s="1"/>
  <c r="FW43" i="110"/>
  <c r="GM43" i="110" s="1"/>
  <c r="AS44" i="110"/>
  <c r="CZ42" i="110"/>
  <c r="EH42" i="110" s="1"/>
  <c r="BR43" i="110"/>
  <c r="CJ44" i="110"/>
  <c r="DR44" i="110" s="1"/>
  <c r="BB45" i="110"/>
  <c r="AJ45" i="110"/>
  <c r="DG44" i="110"/>
  <c r="EO44" i="110" s="1"/>
  <c r="BY45" i="110"/>
  <c r="AB45" i="110"/>
  <c r="CW44" i="110"/>
  <c r="EE44" i="110" s="1"/>
  <c r="BO45" i="110"/>
  <c r="AQ45" i="110"/>
  <c r="AE44" i="110" l="1"/>
  <c r="BT46" i="110"/>
  <c r="DB45" i="110"/>
  <c r="EJ45" i="110" s="1"/>
  <c r="BM44" i="110"/>
  <c r="CU43" i="110"/>
  <c r="EC43" i="110" s="1"/>
  <c r="BJ46" i="110"/>
  <c r="CR45" i="110"/>
  <c r="DZ45" i="110" s="1"/>
  <c r="AL46" i="110"/>
  <c r="AN44" i="110"/>
  <c r="CY43" i="110"/>
  <c r="EG43" i="110" s="1"/>
  <c r="BQ44" i="110"/>
  <c r="FO42" i="110"/>
  <c r="GW42" i="110" s="1"/>
  <c r="EM44" i="110"/>
  <c r="FF42" i="110"/>
  <c r="HA42" i="110" s="1"/>
  <c r="FU42" i="110"/>
  <c r="HD42" i="110" s="1"/>
  <c r="BE46" i="110"/>
  <c r="CM45" i="110"/>
  <c r="DU45" i="110" s="1"/>
  <c r="FE42" i="110"/>
  <c r="GU42" i="110" s="1"/>
  <c r="HX47" i="110"/>
  <c r="BC45" i="110"/>
  <c r="CK44" i="110"/>
  <c r="DS44" i="110" s="1"/>
  <c r="FT42" i="110"/>
  <c r="GX42" i="110" s="1"/>
  <c r="HQ41" i="110"/>
  <c r="AO45" i="110"/>
  <c r="FH44" i="110"/>
  <c r="GJ44" i="110" s="1"/>
  <c r="CA44" i="110"/>
  <c r="DI43" i="110"/>
  <c r="EQ43" i="110" s="1"/>
  <c r="AS45" i="110"/>
  <c r="CT43" i="110"/>
  <c r="EB43" i="110" s="1"/>
  <c r="BL44" i="110"/>
  <c r="DD44" i="110"/>
  <c r="BV45" i="110"/>
  <c r="CO44" i="110"/>
  <c r="DW44" i="110" s="1"/>
  <c r="BG45" i="110"/>
  <c r="DJ43" i="110"/>
  <c r="ER43" i="110" s="1"/>
  <c r="CB44" i="110"/>
  <c r="FR44" i="110"/>
  <c r="GL44" i="110" s="1"/>
  <c r="EX44" i="110"/>
  <c r="FM44" i="110"/>
  <c r="GK44" i="110" s="1"/>
  <c r="HZ44" i="110"/>
  <c r="IA45" i="110"/>
  <c r="AD45" i="110"/>
  <c r="FY42" i="110"/>
  <c r="GY42" i="110" s="1"/>
  <c r="FC44" i="110"/>
  <c r="GI44" i="110" s="1"/>
  <c r="FP42" i="110"/>
  <c r="HC42" i="110" s="1"/>
  <c r="FJ42" i="110"/>
  <c r="GV42" i="110" s="1"/>
  <c r="BW46" i="110"/>
  <c r="DE45" i="110"/>
  <c r="AJ46" i="110"/>
  <c r="FA42" i="110"/>
  <c r="EZ42" i="110"/>
  <c r="FK42" i="110"/>
  <c r="HB42" i="110" s="1"/>
  <c r="HR41" i="110"/>
  <c r="FZ42" i="110"/>
  <c r="HE42" i="110" s="1"/>
  <c r="HO43" i="110"/>
  <c r="GH43" i="110"/>
  <c r="CJ45" i="110"/>
  <c r="DR45" i="110" s="1"/>
  <c r="BB46" i="110"/>
  <c r="CZ43" i="110"/>
  <c r="EH43" i="110" s="1"/>
  <c r="BR44" i="110"/>
  <c r="AT46" i="110"/>
  <c r="FW44" i="110"/>
  <c r="GM44" i="110" s="1"/>
  <c r="R59" i="110"/>
  <c r="DP58" i="110"/>
  <c r="CP43" i="110"/>
  <c r="DX43" i="110" s="1"/>
  <c r="BH44" i="110"/>
  <c r="AQ46" i="110"/>
  <c r="CW45" i="110"/>
  <c r="EE45" i="110" s="1"/>
  <c r="BO46" i="110"/>
  <c r="AB46" i="110"/>
  <c r="DG45" i="110"/>
  <c r="EO45" i="110" s="1"/>
  <c r="BY46" i="110"/>
  <c r="EL44" i="110" l="1"/>
  <c r="BJ47" i="110"/>
  <c r="CR46" i="110"/>
  <c r="DZ46" i="110" s="1"/>
  <c r="AN45" i="110"/>
  <c r="CU44" i="110"/>
  <c r="EC44" i="110" s="1"/>
  <c r="BM45" i="110"/>
  <c r="AL47" i="110"/>
  <c r="BT47" i="110"/>
  <c r="DB46" i="110"/>
  <c r="EJ46" i="110" s="1"/>
  <c r="AE45" i="110"/>
  <c r="CY44" i="110"/>
  <c r="EG44" i="110" s="1"/>
  <c r="BQ45" i="110"/>
  <c r="FO43" i="110"/>
  <c r="GW43" i="110" s="1"/>
  <c r="FA43" i="110"/>
  <c r="GZ43" i="110" s="1"/>
  <c r="CM46" i="110"/>
  <c r="DU46" i="110" s="1"/>
  <c r="BE47" i="110"/>
  <c r="FM45" i="110"/>
  <c r="GK45" i="110" s="1"/>
  <c r="EM45" i="110"/>
  <c r="FJ43" i="110"/>
  <c r="GV43" i="110" s="1"/>
  <c r="FK43" i="110"/>
  <c r="HB43" i="110" s="1"/>
  <c r="BC46" i="110"/>
  <c r="CK45" i="110"/>
  <c r="DS45" i="110" s="1"/>
  <c r="FP43" i="110"/>
  <c r="HC43" i="110" s="1"/>
  <c r="FF43" i="110"/>
  <c r="HA43" i="110" s="1"/>
  <c r="FU43" i="110"/>
  <c r="HD43" i="110" s="1"/>
  <c r="HX48" i="110"/>
  <c r="DI44" i="110"/>
  <c r="EQ44" i="110" s="1"/>
  <c r="CA45" i="110"/>
  <c r="AO46" i="110"/>
  <c r="FY43" i="110"/>
  <c r="GY43" i="110" s="1"/>
  <c r="AS46" i="110"/>
  <c r="BW47" i="110"/>
  <c r="DE46" i="110"/>
  <c r="FC45" i="110"/>
  <c r="GI45" i="110" s="1"/>
  <c r="CP44" i="110"/>
  <c r="DX44" i="110" s="1"/>
  <c r="BH45" i="110"/>
  <c r="FW45" i="110"/>
  <c r="GM45" i="110" s="1"/>
  <c r="EZ43" i="110"/>
  <c r="FR45" i="110"/>
  <c r="GL45" i="110" s="1"/>
  <c r="AD46" i="110"/>
  <c r="HO44" i="110"/>
  <c r="GH44" i="110"/>
  <c r="FE43" i="110"/>
  <c r="GU43" i="110" s="1"/>
  <c r="IA46" i="110"/>
  <c r="FT43" i="110"/>
  <c r="GX43" i="110" s="1"/>
  <c r="DJ44" i="110"/>
  <c r="ER44" i="110" s="1"/>
  <c r="CB45" i="110"/>
  <c r="AT47" i="110"/>
  <c r="CZ44" i="110"/>
  <c r="EH44" i="110" s="1"/>
  <c r="BR45" i="110"/>
  <c r="HZ45" i="110"/>
  <c r="GT42" i="110"/>
  <c r="HQ42" i="110"/>
  <c r="CO45" i="110"/>
  <c r="DW45" i="110" s="1"/>
  <c r="BG46" i="110"/>
  <c r="DD45" i="110"/>
  <c r="EL45" i="110" s="1"/>
  <c r="BV46" i="110"/>
  <c r="EX45" i="110"/>
  <c r="FZ43" i="110"/>
  <c r="HE43" i="110" s="1"/>
  <c r="CJ46" i="110"/>
  <c r="DR46" i="110" s="1"/>
  <c r="BB47" i="110"/>
  <c r="AJ47" i="110"/>
  <c r="R60" i="110"/>
  <c r="DP59" i="110"/>
  <c r="FH45" i="110"/>
  <c r="GJ45" i="110" s="1"/>
  <c r="HR42" i="110"/>
  <c r="GZ42" i="110"/>
  <c r="CT44" i="110"/>
  <c r="EB44" i="110" s="1"/>
  <c r="BL45" i="110"/>
  <c r="DG46" i="110"/>
  <c r="EO46" i="110" s="1"/>
  <c r="BY47" i="110"/>
  <c r="AB47" i="110"/>
  <c r="CW46" i="110"/>
  <c r="EE46" i="110" s="1"/>
  <c r="BO47" i="110"/>
  <c r="AQ47" i="110"/>
  <c r="AE46" i="110" l="1"/>
  <c r="BM46" i="110"/>
  <c r="CU45" i="110"/>
  <c r="EC45" i="110" s="1"/>
  <c r="AN46" i="110"/>
  <c r="BT48" i="110"/>
  <c r="DB47" i="110"/>
  <c r="EJ47" i="110" s="1"/>
  <c r="AL48" i="110"/>
  <c r="BJ48" i="110"/>
  <c r="CR47" i="110"/>
  <c r="DZ47" i="110" s="1"/>
  <c r="BQ46" i="110"/>
  <c r="CY45" i="110"/>
  <c r="EG45" i="110" s="1"/>
  <c r="FF44" i="110"/>
  <c r="HA44" i="110" s="1"/>
  <c r="EZ44" i="110"/>
  <c r="GT44" i="110" s="1"/>
  <c r="EX46" i="110"/>
  <c r="GH46" i="110" s="1"/>
  <c r="FZ44" i="110"/>
  <c r="HE44" i="110" s="1"/>
  <c r="HR43" i="110"/>
  <c r="FA44" i="110"/>
  <c r="GZ44" i="110" s="1"/>
  <c r="EM46" i="110"/>
  <c r="CM47" i="110"/>
  <c r="DU47" i="110" s="1"/>
  <c r="BE48" i="110"/>
  <c r="CA46" i="110"/>
  <c r="DI45" i="110"/>
  <c r="EQ45" i="110" s="1"/>
  <c r="HX49" i="110"/>
  <c r="FW46" i="110"/>
  <c r="GM46" i="110" s="1"/>
  <c r="BC47" i="110"/>
  <c r="CK46" i="110"/>
  <c r="DS46" i="110" s="1"/>
  <c r="AO47" i="110"/>
  <c r="DD46" i="110"/>
  <c r="EL46" i="110" s="1"/>
  <c r="BV47" i="110"/>
  <c r="FO44" i="110"/>
  <c r="GW44" i="110" s="1"/>
  <c r="FY44" i="110"/>
  <c r="GY44" i="110" s="1"/>
  <c r="FU44" i="110"/>
  <c r="HD44" i="110" s="1"/>
  <c r="CT45" i="110"/>
  <c r="EB45" i="110" s="1"/>
  <c r="BL46" i="110"/>
  <c r="FM46" i="110"/>
  <c r="GK46" i="110" s="1"/>
  <c r="FP44" i="110"/>
  <c r="HC44" i="110" s="1"/>
  <c r="FE44" i="110"/>
  <c r="GU44" i="110" s="1"/>
  <c r="DJ45" i="110"/>
  <c r="ER45" i="110" s="1"/>
  <c r="CB46" i="110"/>
  <c r="FC46" i="110"/>
  <c r="GI46" i="110" s="1"/>
  <c r="FJ44" i="110"/>
  <c r="GV44" i="110" s="1"/>
  <c r="FR46" i="110"/>
  <c r="GL46" i="110" s="1"/>
  <c r="CP45" i="110"/>
  <c r="DX45" i="110" s="1"/>
  <c r="BH46" i="110"/>
  <c r="FT44" i="110"/>
  <c r="GX44" i="110" s="1"/>
  <c r="HQ43" i="110"/>
  <c r="GT43" i="110"/>
  <c r="CO46" i="110"/>
  <c r="DW46" i="110" s="1"/>
  <c r="BG47" i="110"/>
  <c r="FH46" i="110"/>
  <c r="GJ46" i="110" s="1"/>
  <c r="HO45" i="110"/>
  <c r="GH45" i="110"/>
  <c r="AJ48" i="110"/>
  <c r="AT48" i="110"/>
  <c r="R61" i="110"/>
  <c r="DP60" i="110"/>
  <c r="AD47" i="110"/>
  <c r="BW48" i="110"/>
  <c r="DE47" i="110"/>
  <c r="CJ47" i="110"/>
  <c r="DR47" i="110" s="1"/>
  <c r="BB48" i="110"/>
  <c r="CZ45" i="110"/>
  <c r="EH45" i="110" s="1"/>
  <c r="BR46" i="110"/>
  <c r="HZ46" i="110"/>
  <c r="IA47" i="110"/>
  <c r="FK44" i="110"/>
  <c r="HB44" i="110" s="1"/>
  <c r="AS47" i="110"/>
  <c r="AQ48" i="110"/>
  <c r="CW47" i="110"/>
  <c r="EE47" i="110" s="1"/>
  <c r="BO48" i="110"/>
  <c r="AB48" i="110"/>
  <c r="DG47" i="110"/>
  <c r="EO47" i="110" s="1"/>
  <c r="BY48" i="110"/>
  <c r="AN47" i="110" l="1"/>
  <c r="BJ49" i="110"/>
  <c r="CR48" i="110"/>
  <c r="DZ48" i="110" s="1"/>
  <c r="BM47" i="110"/>
  <c r="CU46" i="110"/>
  <c r="EC46" i="110" s="1"/>
  <c r="AL49" i="110"/>
  <c r="AE47" i="110"/>
  <c r="BT49" i="110"/>
  <c r="DB48" i="110"/>
  <c r="EJ48" i="110" s="1"/>
  <c r="BQ47" i="110"/>
  <c r="CY46" i="110"/>
  <c r="EG46" i="110" s="1"/>
  <c r="EZ45" i="110"/>
  <c r="GT45" i="110" s="1"/>
  <c r="EM47" i="110"/>
  <c r="FO45" i="110"/>
  <c r="GW45" i="110" s="1"/>
  <c r="FY45" i="110"/>
  <c r="GY45" i="110" s="1"/>
  <c r="FE45" i="110"/>
  <c r="GU45" i="110" s="1"/>
  <c r="FR47" i="110"/>
  <c r="GL47" i="110" s="1"/>
  <c r="FA45" i="110"/>
  <c r="GZ45" i="110" s="1"/>
  <c r="FT45" i="110"/>
  <c r="GX45" i="110" s="1"/>
  <c r="FJ45" i="110"/>
  <c r="GV45" i="110" s="1"/>
  <c r="FK45" i="110"/>
  <c r="HB45" i="110" s="1"/>
  <c r="BE49" i="110"/>
  <c r="CM48" i="110"/>
  <c r="DU48" i="110" s="1"/>
  <c r="FZ45" i="110"/>
  <c r="HE45" i="110" s="1"/>
  <c r="BC48" i="110"/>
  <c r="CK47" i="110"/>
  <c r="DS47" i="110" s="1"/>
  <c r="HX50" i="110"/>
  <c r="HQ44" i="110"/>
  <c r="CA47" i="110"/>
  <c r="DI46" i="110"/>
  <c r="EQ46" i="110" s="1"/>
  <c r="FP45" i="110"/>
  <c r="HC45" i="110" s="1"/>
  <c r="AO48" i="110"/>
  <c r="FH47" i="110"/>
  <c r="GJ47" i="110" s="1"/>
  <c r="FU45" i="110"/>
  <c r="HD45" i="110" s="1"/>
  <c r="CT46" i="110"/>
  <c r="EB46" i="110" s="1"/>
  <c r="BL47" i="110"/>
  <c r="CJ48" i="110"/>
  <c r="DR48" i="110" s="1"/>
  <c r="BB49" i="110"/>
  <c r="CO47" i="110"/>
  <c r="DW47" i="110" s="1"/>
  <c r="BG48" i="110"/>
  <c r="FF45" i="110"/>
  <c r="HA45" i="110" s="1"/>
  <c r="HR44" i="110"/>
  <c r="AD48" i="110"/>
  <c r="FW47" i="110"/>
  <c r="GM47" i="110" s="1"/>
  <c r="BW49" i="110"/>
  <c r="DE48" i="110"/>
  <c r="AT49" i="110"/>
  <c r="DD47" i="110"/>
  <c r="EL47" i="110" s="1"/>
  <c r="BV48" i="110"/>
  <c r="FC47" i="110"/>
  <c r="GI47" i="110" s="1"/>
  <c r="CP46" i="110"/>
  <c r="DX46" i="110" s="1"/>
  <c r="BH47" i="110"/>
  <c r="AS48" i="110"/>
  <c r="AJ49" i="110"/>
  <c r="HO46" i="110"/>
  <c r="IA48" i="110"/>
  <c r="FM47" i="110"/>
  <c r="GK47" i="110" s="1"/>
  <c r="DJ46" i="110"/>
  <c r="ER46" i="110" s="1"/>
  <c r="CB47" i="110"/>
  <c r="HZ47" i="110"/>
  <c r="CZ46" i="110"/>
  <c r="EH46" i="110" s="1"/>
  <c r="BR47" i="110"/>
  <c r="R62" i="110"/>
  <c r="DP61" i="110"/>
  <c r="EX47" i="110"/>
  <c r="DG48" i="110"/>
  <c r="EO48" i="110" s="1"/>
  <c r="BY49" i="110"/>
  <c r="AB49" i="110"/>
  <c r="CW48" i="110"/>
  <c r="EE48" i="110" s="1"/>
  <c r="BO49" i="110"/>
  <c r="AQ49" i="110"/>
  <c r="AL50" i="110" l="1"/>
  <c r="BT50" i="110"/>
  <c r="DB49" i="110"/>
  <c r="EJ49" i="110" s="1"/>
  <c r="BM48" i="110"/>
  <c r="CU47" i="110"/>
  <c r="EC47" i="110" s="1"/>
  <c r="BJ50" i="110"/>
  <c r="CR49" i="110"/>
  <c r="DZ49" i="110" s="1"/>
  <c r="AN48" i="110"/>
  <c r="AE48" i="110"/>
  <c r="BQ48" i="110"/>
  <c r="CY47" i="110"/>
  <c r="EG47" i="110" s="1"/>
  <c r="FY46" i="110"/>
  <c r="GY46" i="110" s="1"/>
  <c r="EM48" i="110"/>
  <c r="EZ46" i="110"/>
  <c r="GT46" i="110" s="1"/>
  <c r="FJ46" i="110"/>
  <c r="GV46" i="110" s="1"/>
  <c r="HQ45" i="110"/>
  <c r="FM48" i="110"/>
  <c r="GK48" i="110" s="1"/>
  <c r="FP46" i="110"/>
  <c r="HC46" i="110" s="1"/>
  <c r="FE46" i="110"/>
  <c r="GU46" i="110" s="1"/>
  <c r="FT46" i="110"/>
  <c r="GX46" i="110" s="1"/>
  <c r="FO46" i="110"/>
  <c r="GW46" i="110" s="1"/>
  <c r="CM49" i="110"/>
  <c r="DU49" i="110" s="1"/>
  <c r="BE50" i="110"/>
  <c r="DI47" i="110"/>
  <c r="EQ47" i="110" s="1"/>
  <c r="CA48" i="110"/>
  <c r="HX51" i="110"/>
  <c r="FF46" i="110"/>
  <c r="HA46" i="110" s="1"/>
  <c r="AO49" i="110"/>
  <c r="BC49" i="110"/>
  <c r="CK48" i="110"/>
  <c r="DS48" i="110" s="1"/>
  <c r="DJ47" i="110"/>
  <c r="ER47" i="110" s="1"/>
  <c r="CB48" i="110"/>
  <c r="CT47" i="110"/>
  <c r="EB47" i="110" s="1"/>
  <c r="BL48" i="110"/>
  <c r="FC48" i="110"/>
  <c r="GI48" i="110" s="1"/>
  <c r="R63" i="110"/>
  <c r="DP62" i="110"/>
  <c r="AT50" i="110"/>
  <c r="HR45" i="110"/>
  <c r="AJ50" i="110"/>
  <c r="CZ47" i="110"/>
  <c r="EH47" i="110" s="1"/>
  <c r="BR48" i="110"/>
  <c r="AS49" i="110"/>
  <c r="FA46" i="110"/>
  <c r="FU46" i="110"/>
  <c r="HD46" i="110" s="1"/>
  <c r="BW50" i="110"/>
  <c r="DE49" i="110"/>
  <c r="FW48" i="110"/>
  <c r="GM48" i="110" s="1"/>
  <c r="FR48" i="110"/>
  <c r="GL48" i="110" s="1"/>
  <c r="FK46" i="110"/>
  <c r="HB46" i="110" s="1"/>
  <c r="AD49" i="110"/>
  <c r="CJ49" i="110"/>
  <c r="DR49" i="110" s="1"/>
  <c r="BB50" i="110"/>
  <c r="FZ46" i="110"/>
  <c r="HE46" i="110" s="1"/>
  <c r="DD48" i="110"/>
  <c r="EL48" i="110" s="1"/>
  <c r="BV49" i="110"/>
  <c r="FH48" i="110"/>
  <c r="GJ48" i="110" s="1"/>
  <c r="HO47" i="110"/>
  <c r="GH47" i="110"/>
  <c r="HZ48" i="110"/>
  <c r="IA49" i="110"/>
  <c r="EX48" i="110"/>
  <c r="CP47" i="110"/>
  <c r="DX47" i="110" s="1"/>
  <c r="BH48" i="110"/>
  <c r="CO48" i="110"/>
  <c r="DW48" i="110" s="1"/>
  <c r="BG49" i="110"/>
  <c r="AQ50" i="110"/>
  <c r="CW49" i="110"/>
  <c r="EE49" i="110" s="1"/>
  <c r="BO50" i="110"/>
  <c r="AB50" i="110"/>
  <c r="DG49" i="110"/>
  <c r="EO49" i="110" s="1"/>
  <c r="BY50" i="110"/>
  <c r="BJ51" i="110" l="1"/>
  <c r="CR50" i="110"/>
  <c r="DZ50" i="110" s="1"/>
  <c r="AE49" i="110"/>
  <c r="BM49" i="110"/>
  <c r="CU48" i="110"/>
  <c r="EC48" i="110" s="1"/>
  <c r="AN49" i="110"/>
  <c r="BT51" i="110"/>
  <c r="DB50" i="110"/>
  <c r="EJ50" i="110" s="1"/>
  <c r="AL51" i="110"/>
  <c r="FT47" i="110"/>
  <c r="GX47" i="110" s="1"/>
  <c r="BQ49" i="110"/>
  <c r="CY48" i="110"/>
  <c r="EG48" i="110" s="1"/>
  <c r="FJ47" i="110"/>
  <c r="GV47" i="110" s="1"/>
  <c r="FO47" i="110"/>
  <c r="GW47" i="110" s="1"/>
  <c r="FE47" i="110"/>
  <c r="GU47" i="110" s="1"/>
  <c r="FY47" i="110"/>
  <c r="GY47" i="110" s="1"/>
  <c r="HQ46" i="110"/>
  <c r="FK47" i="110"/>
  <c r="HB47" i="110" s="1"/>
  <c r="EZ47" i="110"/>
  <c r="GT47" i="110" s="1"/>
  <c r="EM49" i="110"/>
  <c r="CM50" i="110"/>
  <c r="DU50" i="110" s="1"/>
  <c r="BE51" i="110"/>
  <c r="BC50" i="110"/>
  <c r="CK49" i="110"/>
  <c r="DS49" i="110" s="1"/>
  <c r="AO50" i="110"/>
  <c r="HX52" i="110"/>
  <c r="CA49" i="110"/>
  <c r="DI48" i="110"/>
  <c r="EQ48" i="110" s="1"/>
  <c r="FU47" i="110"/>
  <c r="HD47" i="110" s="1"/>
  <c r="DD49" i="110"/>
  <c r="EL49" i="110" s="1"/>
  <c r="BV50" i="110"/>
  <c r="FM49" i="110"/>
  <c r="GK49" i="110" s="1"/>
  <c r="FP47" i="110"/>
  <c r="HC47" i="110" s="1"/>
  <c r="EX49" i="110"/>
  <c r="DJ48" i="110"/>
  <c r="ER48" i="110" s="1"/>
  <c r="CB49" i="110"/>
  <c r="FF47" i="110"/>
  <c r="HA47" i="110" s="1"/>
  <c r="HZ49" i="110"/>
  <c r="AT51" i="110"/>
  <c r="HO48" i="110"/>
  <c r="GH48" i="110"/>
  <c r="FZ47" i="110"/>
  <c r="HE47" i="110" s="1"/>
  <c r="AD50" i="110"/>
  <c r="FC49" i="110"/>
  <c r="GI49" i="110" s="1"/>
  <c r="FA47" i="110"/>
  <c r="FW49" i="110"/>
  <c r="GM49" i="110" s="1"/>
  <c r="IA50" i="110"/>
  <c r="CT48" i="110"/>
  <c r="EB48" i="110" s="1"/>
  <c r="BL49" i="110"/>
  <c r="CP48" i="110"/>
  <c r="DX48" i="110" s="1"/>
  <c r="BH49" i="110"/>
  <c r="CZ48" i="110"/>
  <c r="EH48" i="110" s="1"/>
  <c r="BR49" i="110"/>
  <c r="FH49" i="110"/>
  <c r="GJ49" i="110" s="1"/>
  <c r="DP63" i="110"/>
  <c r="CO49" i="110"/>
  <c r="DW49" i="110" s="1"/>
  <c r="BG50" i="110"/>
  <c r="CJ50" i="110"/>
  <c r="DR50" i="110" s="1"/>
  <c r="BB51" i="110"/>
  <c r="BW51" i="110"/>
  <c r="DE50" i="110"/>
  <c r="GZ46" i="110"/>
  <c r="HR46" i="110"/>
  <c r="AS50" i="110"/>
  <c r="AJ51" i="110"/>
  <c r="FR49" i="110"/>
  <c r="GL49" i="110" s="1"/>
  <c r="DG50" i="110"/>
  <c r="EO50" i="110" s="1"/>
  <c r="BY51" i="110"/>
  <c r="AB51" i="110"/>
  <c r="CW50" i="110"/>
  <c r="EE50" i="110" s="1"/>
  <c r="BO51" i="110"/>
  <c r="AQ51" i="110"/>
  <c r="AL52" i="110" l="1"/>
  <c r="BM50" i="110"/>
  <c r="CU49" i="110"/>
  <c r="EC49" i="110" s="1"/>
  <c r="AE50" i="110"/>
  <c r="BT52" i="110"/>
  <c r="DB51" i="110"/>
  <c r="EJ51" i="110" s="1"/>
  <c r="AN50" i="110"/>
  <c r="BJ52" i="110"/>
  <c r="CR51" i="110"/>
  <c r="DZ51" i="110" s="1"/>
  <c r="CY49" i="110"/>
  <c r="EG49" i="110" s="1"/>
  <c r="BQ50" i="110"/>
  <c r="EM50" i="110"/>
  <c r="FJ48" i="110"/>
  <c r="GV48" i="110" s="1"/>
  <c r="HQ47" i="110"/>
  <c r="FU48" i="110"/>
  <c r="HD48" i="110" s="1"/>
  <c r="FT48" i="110"/>
  <c r="GX48" i="110" s="1"/>
  <c r="FP48" i="110"/>
  <c r="HC48" i="110" s="1"/>
  <c r="FE48" i="110"/>
  <c r="GU48" i="110" s="1"/>
  <c r="CM51" i="110"/>
  <c r="DU51" i="110" s="1"/>
  <c r="BE52" i="110"/>
  <c r="FK48" i="110"/>
  <c r="HB48" i="110" s="1"/>
  <c r="DI49" i="110"/>
  <c r="EQ49" i="110" s="1"/>
  <c r="CA50" i="110"/>
  <c r="HX53" i="110"/>
  <c r="FF48" i="110"/>
  <c r="HA48" i="110" s="1"/>
  <c r="EZ48" i="110"/>
  <c r="GT48" i="110" s="1"/>
  <c r="AO51" i="110"/>
  <c r="BC51" i="110"/>
  <c r="CK50" i="110"/>
  <c r="DS50" i="110" s="1"/>
  <c r="EX50" i="110"/>
  <c r="GH50" i="110" s="1"/>
  <c r="FC50" i="110"/>
  <c r="GI50" i="110" s="1"/>
  <c r="FW50" i="110"/>
  <c r="GM50" i="110" s="1"/>
  <c r="CJ51" i="110"/>
  <c r="DR51" i="110" s="1"/>
  <c r="BB52" i="110"/>
  <c r="AD51" i="110"/>
  <c r="FZ48" i="110"/>
  <c r="HE48" i="110" s="1"/>
  <c r="FR50" i="110"/>
  <c r="GL50" i="110" s="1"/>
  <c r="CT49" i="110"/>
  <c r="EB49" i="110" s="1"/>
  <c r="BL50" i="110"/>
  <c r="AT52" i="110"/>
  <c r="DJ49" i="110"/>
  <c r="ER49" i="110" s="1"/>
  <c r="CB50" i="110"/>
  <c r="FM50" i="110"/>
  <c r="GK50" i="110" s="1"/>
  <c r="FA48" i="110"/>
  <c r="IA51" i="110"/>
  <c r="FY48" i="110"/>
  <c r="GY48" i="110" s="1"/>
  <c r="HR47" i="110"/>
  <c r="GZ47" i="110"/>
  <c r="FH50" i="110"/>
  <c r="GJ50" i="110" s="1"/>
  <c r="CP49" i="110"/>
  <c r="DX49" i="110" s="1"/>
  <c r="BH50" i="110"/>
  <c r="HO49" i="110"/>
  <c r="GH49" i="110"/>
  <c r="AJ52" i="110"/>
  <c r="BW52" i="110"/>
  <c r="DE51" i="110"/>
  <c r="HZ50" i="110"/>
  <c r="AS51" i="110"/>
  <c r="CO50" i="110"/>
  <c r="DW50" i="110" s="1"/>
  <c r="BG51" i="110"/>
  <c r="CZ49" i="110"/>
  <c r="EH49" i="110" s="1"/>
  <c r="BR50" i="110"/>
  <c r="DD50" i="110"/>
  <c r="BV51" i="110"/>
  <c r="FO48" i="110"/>
  <c r="GW48" i="110" s="1"/>
  <c r="AQ52" i="110"/>
  <c r="CW51" i="110"/>
  <c r="EE51" i="110" s="1"/>
  <c r="BO52" i="110"/>
  <c r="AB52" i="110"/>
  <c r="DG51" i="110"/>
  <c r="EO51" i="110" s="1"/>
  <c r="BY52" i="110"/>
  <c r="EL50" i="110" l="1"/>
  <c r="BT53" i="110"/>
  <c r="DB52" i="110"/>
  <c r="EJ52" i="110" s="1"/>
  <c r="AE51" i="110"/>
  <c r="BJ53" i="110"/>
  <c r="CR52" i="110"/>
  <c r="DZ52" i="110" s="1"/>
  <c r="AN51" i="110"/>
  <c r="BM51" i="110"/>
  <c r="CU50" i="110"/>
  <c r="EC50" i="110" s="1"/>
  <c r="AL53" i="110"/>
  <c r="FJ49" i="110"/>
  <c r="GV49" i="110" s="1"/>
  <c r="FF49" i="110"/>
  <c r="HA49" i="110" s="1"/>
  <c r="EM51" i="110"/>
  <c r="CY50" i="110"/>
  <c r="EG50" i="110" s="1"/>
  <c r="BQ51" i="110"/>
  <c r="FM51" i="110"/>
  <c r="GK51" i="110" s="1"/>
  <c r="FR51" i="110"/>
  <c r="GL51" i="110" s="1"/>
  <c r="FE49" i="110"/>
  <c r="GU49" i="110" s="1"/>
  <c r="BE53" i="110"/>
  <c r="CM52" i="110"/>
  <c r="DU52" i="110" s="1"/>
  <c r="AO52" i="110"/>
  <c r="HX54" i="110"/>
  <c r="FT49" i="110"/>
  <c r="GX49" i="110" s="1"/>
  <c r="DI50" i="110"/>
  <c r="EQ50" i="110" s="1"/>
  <c r="CA51" i="110"/>
  <c r="BC52" i="110"/>
  <c r="CK51" i="110"/>
  <c r="DS51" i="110" s="1"/>
  <c r="CZ50" i="110"/>
  <c r="EH50" i="110" s="1"/>
  <c r="BR51" i="110"/>
  <c r="AS52" i="110"/>
  <c r="FY49" i="110"/>
  <c r="GY49" i="110" s="1"/>
  <c r="CT50" i="110"/>
  <c r="EB50" i="110" s="1"/>
  <c r="BL51" i="110"/>
  <c r="BW53" i="110"/>
  <c r="DE52" i="110"/>
  <c r="FW51" i="110"/>
  <c r="GM51" i="110" s="1"/>
  <c r="EZ49" i="110"/>
  <c r="EX51" i="110"/>
  <c r="CO51" i="110"/>
  <c r="DW51" i="110" s="1"/>
  <c r="BG52" i="110"/>
  <c r="HZ51" i="110"/>
  <c r="AJ53" i="110"/>
  <c r="FA49" i="110"/>
  <c r="CJ52" i="110"/>
  <c r="DR52" i="110" s="1"/>
  <c r="BB53" i="110"/>
  <c r="FZ49" i="110"/>
  <c r="HE49" i="110" s="1"/>
  <c r="IA52" i="110"/>
  <c r="HO50" i="110"/>
  <c r="FC51" i="110"/>
  <c r="GI51" i="110" s="1"/>
  <c r="FP49" i="110"/>
  <c r="HC49" i="110" s="1"/>
  <c r="HQ48" i="110"/>
  <c r="FH51" i="110"/>
  <c r="GJ51" i="110" s="1"/>
  <c r="DD51" i="110"/>
  <c r="EL51" i="110" s="1"/>
  <c r="BV52" i="110"/>
  <c r="FK49" i="110"/>
  <c r="HB49" i="110" s="1"/>
  <c r="HR48" i="110"/>
  <c r="GZ48" i="110"/>
  <c r="FO49" i="110"/>
  <c r="GW49" i="110" s="1"/>
  <c r="FU49" i="110"/>
  <c r="HD49" i="110" s="1"/>
  <c r="DJ50" i="110"/>
  <c r="ER50" i="110" s="1"/>
  <c r="CB51" i="110"/>
  <c r="AD52" i="110"/>
  <c r="CP50" i="110"/>
  <c r="DX50" i="110" s="1"/>
  <c r="BH51" i="110"/>
  <c r="AT53" i="110"/>
  <c r="DG52" i="110"/>
  <c r="EO52" i="110" s="1"/>
  <c r="BY53" i="110"/>
  <c r="AB53" i="110"/>
  <c r="CW52" i="110"/>
  <c r="EE52" i="110" s="1"/>
  <c r="BO53" i="110"/>
  <c r="AQ53" i="110"/>
  <c r="BJ54" i="110" l="1"/>
  <c r="CR53" i="110"/>
  <c r="DZ53" i="110" s="1"/>
  <c r="AE52" i="110"/>
  <c r="AL54" i="110"/>
  <c r="BM52" i="110"/>
  <c r="CU51" i="110"/>
  <c r="EC51" i="110" s="1"/>
  <c r="AN52" i="110"/>
  <c r="BT54" i="110"/>
  <c r="DB53" i="110"/>
  <c r="EJ53" i="110" s="1"/>
  <c r="CY51" i="110"/>
  <c r="EG51" i="110" s="1"/>
  <c r="BQ52" i="110"/>
  <c r="FT50" i="110"/>
  <c r="GX50" i="110" s="1"/>
  <c r="EM52" i="110"/>
  <c r="FO50" i="110"/>
  <c r="GW50" i="110" s="1"/>
  <c r="FA50" i="110"/>
  <c r="GZ50" i="110" s="1"/>
  <c r="FH52" i="110"/>
  <c r="GJ52" i="110" s="1"/>
  <c r="BE54" i="110"/>
  <c r="CM53" i="110"/>
  <c r="DU53" i="110" s="1"/>
  <c r="BC53" i="110"/>
  <c r="CK52" i="110"/>
  <c r="DS52" i="110" s="1"/>
  <c r="DI51" i="110"/>
  <c r="EQ51" i="110" s="1"/>
  <c r="CA52" i="110"/>
  <c r="HX55" i="110"/>
  <c r="FE50" i="110"/>
  <c r="GU50" i="110" s="1"/>
  <c r="AO53" i="110"/>
  <c r="FZ50" i="110"/>
  <c r="HE50" i="110" s="1"/>
  <c r="AD53" i="110"/>
  <c r="FC52" i="110"/>
  <c r="GI52" i="110" s="1"/>
  <c r="FU50" i="110"/>
  <c r="HD50" i="110" s="1"/>
  <c r="DD52" i="110"/>
  <c r="EL52" i="110" s="1"/>
  <c r="BV53" i="110"/>
  <c r="CO52" i="110"/>
  <c r="DW52" i="110" s="1"/>
  <c r="BG53" i="110"/>
  <c r="BW54" i="110"/>
  <c r="DE53" i="110"/>
  <c r="FF50" i="110"/>
  <c r="HA50" i="110" s="1"/>
  <c r="FM52" i="110"/>
  <c r="GK52" i="110" s="1"/>
  <c r="CJ53" i="110"/>
  <c r="DR53" i="110" s="1"/>
  <c r="BB54" i="110"/>
  <c r="HR49" i="110"/>
  <c r="GZ49" i="110"/>
  <c r="CT51" i="110"/>
  <c r="EB51" i="110" s="1"/>
  <c r="BL52" i="110"/>
  <c r="FP50" i="110"/>
  <c r="HC50" i="110" s="1"/>
  <c r="DJ51" i="110"/>
  <c r="ER51" i="110" s="1"/>
  <c r="CB52" i="110"/>
  <c r="AJ54" i="110"/>
  <c r="GH51" i="110"/>
  <c r="HO51" i="110"/>
  <c r="FK50" i="110"/>
  <c r="HB50" i="110" s="1"/>
  <c r="HQ49" i="110"/>
  <c r="GT49" i="110"/>
  <c r="EX52" i="110"/>
  <c r="AT54" i="110"/>
  <c r="CP51" i="110"/>
  <c r="DX51" i="110" s="1"/>
  <c r="BH52" i="110"/>
  <c r="FW52" i="110"/>
  <c r="GM52" i="110" s="1"/>
  <c r="HZ52" i="110"/>
  <c r="FR52" i="110"/>
  <c r="GL52" i="110" s="1"/>
  <c r="IA53" i="110"/>
  <c r="FJ50" i="110"/>
  <c r="GV50" i="110" s="1"/>
  <c r="AS53" i="110"/>
  <c r="FY50" i="110"/>
  <c r="GY50" i="110" s="1"/>
  <c r="EZ50" i="110"/>
  <c r="CZ51" i="110"/>
  <c r="EH51" i="110" s="1"/>
  <c r="BR52" i="110"/>
  <c r="AQ54" i="110"/>
  <c r="CW53" i="110"/>
  <c r="EE53" i="110" s="1"/>
  <c r="BO54" i="110"/>
  <c r="AB54" i="110"/>
  <c r="DG53" i="110"/>
  <c r="EO53" i="110" s="1"/>
  <c r="BY54" i="110"/>
  <c r="AL55" i="110" l="1"/>
  <c r="BT55" i="110"/>
  <c r="DB54" i="110"/>
  <c r="EJ54" i="110" s="1"/>
  <c r="AN53" i="110"/>
  <c r="AE53" i="110"/>
  <c r="CU52" i="110"/>
  <c r="EC52" i="110" s="1"/>
  <c r="BM53" i="110"/>
  <c r="BJ55" i="110"/>
  <c r="CR54" i="110"/>
  <c r="DZ54" i="110" s="1"/>
  <c r="CY52" i="110"/>
  <c r="EG52" i="110" s="1"/>
  <c r="BQ53" i="110"/>
  <c r="FC53" i="110"/>
  <c r="GI53" i="110" s="1"/>
  <c r="FU51" i="110"/>
  <c r="HD51" i="110" s="1"/>
  <c r="FO51" i="110"/>
  <c r="GW51" i="110" s="1"/>
  <c r="FR53" i="110"/>
  <c r="GL53" i="110" s="1"/>
  <c r="EM53" i="110"/>
  <c r="FA51" i="110"/>
  <c r="GZ51" i="110" s="1"/>
  <c r="CM54" i="110"/>
  <c r="DU54" i="110" s="1"/>
  <c r="BE55" i="110"/>
  <c r="AO54" i="110"/>
  <c r="FF51" i="110"/>
  <c r="HA51" i="110" s="1"/>
  <c r="FZ51" i="110"/>
  <c r="HE51" i="110" s="1"/>
  <c r="HX56" i="110"/>
  <c r="DI52" i="110"/>
  <c r="EQ52" i="110" s="1"/>
  <c r="CA53" i="110"/>
  <c r="BC54" i="110"/>
  <c r="CK53" i="110"/>
  <c r="DS53" i="110" s="1"/>
  <c r="GH52" i="110"/>
  <c r="HO52" i="110"/>
  <c r="AD54" i="110"/>
  <c r="FH53" i="110"/>
  <c r="GJ53" i="110" s="1"/>
  <c r="DJ52" i="110"/>
  <c r="ER52" i="110" s="1"/>
  <c r="CB53" i="110"/>
  <c r="BW55" i="110"/>
  <c r="DE54" i="110"/>
  <c r="IA54" i="110"/>
  <c r="FK51" i="110"/>
  <c r="HB51" i="110" s="1"/>
  <c r="CO53" i="110"/>
  <c r="DW53" i="110" s="1"/>
  <c r="BG54" i="110"/>
  <c r="DD53" i="110"/>
  <c r="EL53" i="110" s="1"/>
  <c r="BV54" i="110"/>
  <c r="AS54" i="110"/>
  <c r="CZ52" i="110"/>
  <c r="EH52" i="110" s="1"/>
  <c r="BR53" i="110"/>
  <c r="FP51" i="110"/>
  <c r="HC51" i="110" s="1"/>
  <c r="HZ53" i="110"/>
  <c r="CT52" i="110"/>
  <c r="EB52" i="110" s="1"/>
  <c r="BL53" i="110"/>
  <c r="CP52" i="110"/>
  <c r="DX52" i="110" s="1"/>
  <c r="BH53" i="110"/>
  <c r="FY51" i="110"/>
  <c r="GY51" i="110" s="1"/>
  <c r="FT51" i="110"/>
  <c r="GX51" i="110" s="1"/>
  <c r="FE51" i="110"/>
  <c r="GU51" i="110" s="1"/>
  <c r="EZ51" i="110"/>
  <c r="FJ51" i="110"/>
  <c r="GV51" i="110" s="1"/>
  <c r="FW53" i="110"/>
  <c r="GM53" i="110" s="1"/>
  <c r="AT55" i="110"/>
  <c r="EX53" i="110"/>
  <c r="FM53" i="110"/>
  <c r="GK53" i="110" s="1"/>
  <c r="HQ50" i="110"/>
  <c r="GT50" i="110"/>
  <c r="AJ55" i="110"/>
  <c r="CJ54" i="110"/>
  <c r="DR54" i="110" s="1"/>
  <c r="BB55" i="110"/>
  <c r="HR50" i="110"/>
  <c r="DG54" i="110"/>
  <c r="EO54" i="110" s="1"/>
  <c r="BY55" i="110"/>
  <c r="AB55" i="110"/>
  <c r="CW54" i="110"/>
  <c r="EE54" i="110" s="1"/>
  <c r="BO55" i="110"/>
  <c r="AQ55" i="110"/>
  <c r="AN54" i="110" l="1"/>
  <c r="BJ56" i="110"/>
  <c r="CR55" i="110"/>
  <c r="DZ55" i="110" s="1"/>
  <c r="BT56" i="110"/>
  <c r="DB55" i="110"/>
  <c r="EJ55" i="110" s="1"/>
  <c r="BM54" i="110"/>
  <c r="CU53" i="110"/>
  <c r="EC53" i="110" s="1"/>
  <c r="AL56" i="110"/>
  <c r="AE54" i="110"/>
  <c r="BQ54" i="110"/>
  <c r="CY53" i="110"/>
  <c r="EG53" i="110" s="1"/>
  <c r="EM54" i="110"/>
  <c r="FM54" i="110"/>
  <c r="GK54" i="110" s="1"/>
  <c r="FP52" i="110"/>
  <c r="HC52" i="110" s="1"/>
  <c r="FK52" i="110"/>
  <c r="HB52" i="110" s="1"/>
  <c r="CM55" i="110"/>
  <c r="DU55" i="110" s="1"/>
  <c r="BE56" i="110"/>
  <c r="BC55" i="110"/>
  <c r="CK54" i="110"/>
  <c r="DS54" i="110" s="1"/>
  <c r="CA54" i="110"/>
  <c r="DI53" i="110"/>
  <c r="EQ53" i="110" s="1"/>
  <c r="HX57" i="110"/>
  <c r="FF52" i="110"/>
  <c r="HA52" i="110" s="1"/>
  <c r="FE52" i="110"/>
  <c r="GU52" i="110" s="1"/>
  <c r="AO55" i="110"/>
  <c r="AT56" i="110"/>
  <c r="FH54" i="110"/>
  <c r="GJ54" i="110" s="1"/>
  <c r="HR51" i="110"/>
  <c r="IA55" i="110"/>
  <c r="DJ53" i="110"/>
  <c r="ER53" i="110" s="1"/>
  <c r="CB54" i="110"/>
  <c r="FA52" i="110"/>
  <c r="HZ54" i="110"/>
  <c r="EX54" i="110"/>
  <c r="CZ53" i="110"/>
  <c r="EH53" i="110" s="1"/>
  <c r="BR54" i="110"/>
  <c r="FJ52" i="110"/>
  <c r="GV52" i="110" s="1"/>
  <c r="FR54" i="110"/>
  <c r="GL54" i="110" s="1"/>
  <c r="FZ52" i="110"/>
  <c r="HE52" i="110" s="1"/>
  <c r="DD54" i="110"/>
  <c r="EL54" i="110" s="1"/>
  <c r="BV55" i="110"/>
  <c r="FY52" i="110"/>
  <c r="GY52" i="110" s="1"/>
  <c r="FU52" i="110"/>
  <c r="HD52" i="110" s="1"/>
  <c r="FC54" i="110"/>
  <c r="GI54" i="110" s="1"/>
  <c r="FT52" i="110"/>
  <c r="GX52" i="110" s="1"/>
  <c r="FW54" i="110"/>
  <c r="GM54" i="110" s="1"/>
  <c r="FO52" i="110"/>
  <c r="GW52" i="110" s="1"/>
  <c r="EZ52" i="110"/>
  <c r="AD55" i="110"/>
  <c r="CT53" i="110"/>
  <c r="EB53" i="110" s="1"/>
  <c r="BL54" i="110"/>
  <c r="CP53" i="110"/>
  <c r="DX53" i="110" s="1"/>
  <c r="BH54" i="110"/>
  <c r="HQ51" i="110"/>
  <c r="GT51" i="110"/>
  <c r="AS55" i="110"/>
  <c r="AJ56" i="110"/>
  <c r="CJ55" i="110"/>
  <c r="DR55" i="110" s="1"/>
  <c r="BB56" i="110"/>
  <c r="CO54" i="110"/>
  <c r="DW54" i="110" s="1"/>
  <c r="BG55" i="110"/>
  <c r="HO53" i="110"/>
  <c r="GH53" i="110"/>
  <c r="BW56" i="110"/>
  <c r="DE55" i="110"/>
  <c r="AQ56" i="110"/>
  <c r="CW55" i="110"/>
  <c r="EE55" i="110" s="1"/>
  <c r="BO56" i="110"/>
  <c r="AB56" i="110"/>
  <c r="DG55" i="110"/>
  <c r="EO55" i="110" s="1"/>
  <c r="BY56" i="110"/>
  <c r="AE55" i="110" l="1"/>
  <c r="BT57" i="110"/>
  <c r="DB56" i="110"/>
  <c r="EJ56" i="110" s="1"/>
  <c r="BJ57" i="110"/>
  <c r="CR56" i="110"/>
  <c r="DZ56" i="110" s="1"/>
  <c r="AL57" i="110"/>
  <c r="AN55" i="110"/>
  <c r="BM55" i="110"/>
  <c r="CU54" i="110"/>
  <c r="EC54" i="110" s="1"/>
  <c r="CY54" i="110"/>
  <c r="EG54" i="110" s="1"/>
  <c r="BQ55" i="110"/>
  <c r="FF53" i="110"/>
  <c r="HA53" i="110" s="1"/>
  <c r="FT53" i="110"/>
  <c r="GX53" i="110" s="1"/>
  <c r="EM55" i="110"/>
  <c r="CM56" i="110"/>
  <c r="DU56" i="110" s="1"/>
  <c r="BE57" i="110"/>
  <c r="HX58" i="110"/>
  <c r="FP53" i="110"/>
  <c r="HC53" i="110" s="1"/>
  <c r="DI54" i="110"/>
  <c r="EQ54" i="110" s="1"/>
  <c r="CA55" i="110"/>
  <c r="FZ53" i="110"/>
  <c r="HE53" i="110" s="1"/>
  <c r="FA53" i="110"/>
  <c r="GZ53" i="110" s="1"/>
  <c r="FK53" i="110"/>
  <c r="HB53" i="110" s="1"/>
  <c r="FU53" i="110"/>
  <c r="HD53" i="110" s="1"/>
  <c r="BC56" i="110"/>
  <c r="CK55" i="110"/>
  <c r="DS55" i="110" s="1"/>
  <c r="FR55" i="110"/>
  <c r="GL55" i="110" s="1"/>
  <c r="AO56" i="110"/>
  <c r="EZ53" i="110"/>
  <c r="GT53" i="110" s="1"/>
  <c r="EX55" i="110"/>
  <c r="CO55" i="110"/>
  <c r="DW55" i="110" s="1"/>
  <c r="BG56" i="110"/>
  <c r="AJ57" i="110"/>
  <c r="AS56" i="110"/>
  <c r="CP54" i="110"/>
  <c r="DX54" i="110" s="1"/>
  <c r="BH55" i="110"/>
  <c r="FJ53" i="110"/>
  <c r="GV53" i="110" s="1"/>
  <c r="HO54" i="110"/>
  <c r="GH54" i="110"/>
  <c r="BW57" i="110"/>
  <c r="DE56" i="110"/>
  <c r="DD55" i="110"/>
  <c r="EL55" i="110" s="1"/>
  <c r="BV56" i="110"/>
  <c r="FY53" i="110"/>
  <c r="GY53" i="110" s="1"/>
  <c r="CJ56" i="110"/>
  <c r="DR56" i="110" s="1"/>
  <c r="BB57" i="110"/>
  <c r="CT54" i="110"/>
  <c r="EB54" i="110" s="1"/>
  <c r="BL55" i="110"/>
  <c r="HZ55" i="110"/>
  <c r="FE53" i="110"/>
  <c r="GU53" i="110" s="1"/>
  <c r="FC55" i="110"/>
  <c r="GI55" i="110" s="1"/>
  <c r="FW55" i="110"/>
  <c r="GM55" i="110" s="1"/>
  <c r="HR52" i="110"/>
  <c r="GZ52" i="110"/>
  <c r="FH55" i="110"/>
  <c r="GJ55" i="110" s="1"/>
  <c r="HQ52" i="110"/>
  <c r="GT52" i="110"/>
  <c r="FM55" i="110"/>
  <c r="GK55" i="110" s="1"/>
  <c r="FO53" i="110"/>
  <c r="GW53" i="110" s="1"/>
  <c r="CZ54" i="110"/>
  <c r="EH54" i="110" s="1"/>
  <c r="BR55" i="110"/>
  <c r="AT57" i="110"/>
  <c r="AD56" i="110"/>
  <c r="DJ54" i="110"/>
  <c r="ER54" i="110" s="1"/>
  <c r="CB55" i="110"/>
  <c r="IA56" i="110"/>
  <c r="DG56" i="110"/>
  <c r="EO56" i="110" s="1"/>
  <c r="BY57" i="110"/>
  <c r="AB57" i="110"/>
  <c r="CW56" i="110"/>
  <c r="EE56" i="110" s="1"/>
  <c r="BO57" i="110"/>
  <c r="AQ57" i="110"/>
  <c r="BM56" i="110" l="1"/>
  <c r="CU55" i="110"/>
  <c r="EC55" i="110" s="1"/>
  <c r="BJ58" i="110"/>
  <c r="CR57" i="110"/>
  <c r="DZ57" i="110" s="1"/>
  <c r="AN56" i="110"/>
  <c r="BT58" i="110"/>
  <c r="DB57" i="110"/>
  <c r="EJ57" i="110" s="1"/>
  <c r="AL58" i="110"/>
  <c r="AE56" i="110"/>
  <c r="CY55" i="110"/>
  <c r="EG55" i="110" s="1"/>
  <c r="BQ56" i="110"/>
  <c r="FJ54" i="110"/>
  <c r="GV54" i="110" s="1"/>
  <c r="EM56" i="110"/>
  <c r="FA54" i="110"/>
  <c r="GZ54" i="110" s="1"/>
  <c r="FU54" i="110"/>
  <c r="HD54" i="110" s="1"/>
  <c r="CM57" i="110"/>
  <c r="DU57" i="110" s="1"/>
  <c r="BE58" i="110"/>
  <c r="CA56" i="110"/>
  <c r="DI55" i="110"/>
  <c r="EQ55" i="110" s="1"/>
  <c r="EX56" i="110"/>
  <c r="GH56" i="110" s="1"/>
  <c r="AO57" i="110"/>
  <c r="HX59" i="110"/>
  <c r="BC57" i="110"/>
  <c r="CK56" i="110"/>
  <c r="DS56" i="110" s="1"/>
  <c r="AT58" i="110"/>
  <c r="CT55" i="110"/>
  <c r="EB55" i="110" s="1"/>
  <c r="BL56" i="110"/>
  <c r="FW56" i="110"/>
  <c r="GM56" i="110" s="1"/>
  <c r="FR56" i="110"/>
  <c r="GL56" i="110" s="1"/>
  <c r="EZ54" i="110"/>
  <c r="FP54" i="110"/>
  <c r="HC54" i="110" s="1"/>
  <c r="HO55" i="110"/>
  <c r="GH55" i="110"/>
  <c r="IA57" i="110"/>
  <c r="CZ55" i="110"/>
  <c r="EH55" i="110" s="1"/>
  <c r="BR56" i="110"/>
  <c r="FE54" i="110"/>
  <c r="GU54" i="110" s="1"/>
  <c r="FZ54" i="110"/>
  <c r="HE54" i="110" s="1"/>
  <c r="FY54" i="110"/>
  <c r="GY54" i="110" s="1"/>
  <c r="FK54" i="110"/>
  <c r="HB54" i="110" s="1"/>
  <c r="FC56" i="110"/>
  <c r="GI56" i="110" s="1"/>
  <c r="FM56" i="110"/>
  <c r="GK56" i="110" s="1"/>
  <c r="CJ57" i="110"/>
  <c r="DR57" i="110" s="1"/>
  <c r="BB58" i="110"/>
  <c r="DD56" i="110"/>
  <c r="BV57" i="110"/>
  <c r="FT54" i="110"/>
  <c r="GX54" i="110" s="1"/>
  <c r="FF54" i="110"/>
  <c r="HA54" i="110" s="1"/>
  <c r="FO54" i="110"/>
  <c r="GW54" i="110" s="1"/>
  <c r="CP55" i="110"/>
  <c r="DX55" i="110" s="1"/>
  <c r="BH56" i="110"/>
  <c r="DJ55" i="110"/>
  <c r="ER55" i="110" s="1"/>
  <c r="CB56" i="110"/>
  <c r="AS57" i="110"/>
  <c r="AJ58" i="110"/>
  <c r="AD57" i="110"/>
  <c r="HR53" i="110"/>
  <c r="FH56" i="110"/>
  <c r="GJ56" i="110" s="1"/>
  <c r="HZ56" i="110"/>
  <c r="BW58" i="110"/>
  <c r="DE57" i="110"/>
  <c r="HQ53" i="110"/>
  <c r="CO56" i="110"/>
  <c r="DW56" i="110" s="1"/>
  <c r="BG57" i="110"/>
  <c r="AQ58" i="110"/>
  <c r="CW57" i="110"/>
  <c r="EE57" i="110" s="1"/>
  <c r="BO58" i="110"/>
  <c r="AB58" i="110"/>
  <c r="DG57" i="110"/>
  <c r="EO57" i="110" s="1"/>
  <c r="BY58" i="110"/>
  <c r="EL56" i="110" l="1"/>
  <c r="AN57" i="110"/>
  <c r="AE57" i="110"/>
  <c r="BJ59" i="110"/>
  <c r="CR58" i="110"/>
  <c r="DZ58" i="110" s="1"/>
  <c r="AL59" i="110"/>
  <c r="BM57" i="110"/>
  <c r="CU56" i="110"/>
  <c r="EC56" i="110" s="1"/>
  <c r="BT59" i="110"/>
  <c r="DB58" i="110"/>
  <c r="EJ58" i="110" s="1"/>
  <c r="CY56" i="110"/>
  <c r="EG56" i="110" s="1"/>
  <c r="BQ57" i="110"/>
  <c r="FY55" i="110"/>
  <c r="GY55" i="110" s="1"/>
  <c r="FW57" i="110"/>
  <c r="GM57" i="110" s="1"/>
  <c r="EM57" i="110"/>
  <c r="FE55" i="110"/>
  <c r="GU55" i="110" s="1"/>
  <c r="FF55" i="110"/>
  <c r="HA55" i="110" s="1"/>
  <c r="CM58" i="110"/>
  <c r="DU58" i="110" s="1"/>
  <c r="BE59" i="110"/>
  <c r="BC58" i="110"/>
  <c r="CK57" i="110"/>
  <c r="DS57" i="110" s="1"/>
  <c r="HX60" i="110"/>
  <c r="AO58" i="110"/>
  <c r="EZ55" i="110"/>
  <c r="GT55" i="110" s="1"/>
  <c r="FA55" i="110"/>
  <c r="GZ55" i="110" s="1"/>
  <c r="FU55" i="110"/>
  <c r="HD55" i="110" s="1"/>
  <c r="DI56" i="110"/>
  <c r="EQ56" i="110" s="1"/>
  <c r="CA57" i="110"/>
  <c r="FO55" i="110"/>
  <c r="GW55" i="110" s="1"/>
  <c r="FZ55" i="110"/>
  <c r="HE55" i="110" s="1"/>
  <c r="FR57" i="110"/>
  <c r="GL57" i="110" s="1"/>
  <c r="EX57" i="110"/>
  <c r="GT54" i="110"/>
  <c r="HQ54" i="110"/>
  <c r="DD57" i="110"/>
  <c r="EL57" i="110" s="1"/>
  <c r="BV58" i="110"/>
  <c r="HR54" i="110"/>
  <c r="FK55" i="110"/>
  <c r="HB55" i="110" s="1"/>
  <c r="FP55" i="110"/>
  <c r="HC55" i="110" s="1"/>
  <c r="FM57" i="110"/>
  <c r="GK57" i="110" s="1"/>
  <c r="CJ58" i="110"/>
  <c r="DR58" i="110" s="1"/>
  <c r="BB59" i="110"/>
  <c r="FH57" i="110"/>
  <c r="GJ57" i="110" s="1"/>
  <c r="FC57" i="110"/>
  <c r="GI57" i="110" s="1"/>
  <c r="CP56" i="110"/>
  <c r="DX56" i="110" s="1"/>
  <c r="BH57" i="110"/>
  <c r="AD58" i="110"/>
  <c r="DJ56" i="110"/>
  <c r="ER56" i="110" s="1"/>
  <c r="CB57" i="110"/>
  <c r="CZ56" i="110"/>
  <c r="EH56" i="110" s="1"/>
  <c r="BR57" i="110"/>
  <c r="CT56" i="110"/>
  <c r="EB56" i="110" s="1"/>
  <c r="BL57" i="110"/>
  <c r="FT55" i="110"/>
  <c r="GX55" i="110" s="1"/>
  <c r="FJ55" i="110"/>
  <c r="GV55" i="110" s="1"/>
  <c r="AS58" i="110"/>
  <c r="HZ57" i="110"/>
  <c r="CO57" i="110"/>
  <c r="DW57" i="110" s="1"/>
  <c r="BG58" i="110"/>
  <c r="AJ59" i="110"/>
  <c r="AT59" i="110"/>
  <c r="BW59" i="110"/>
  <c r="DE58" i="110"/>
  <c r="IA58" i="110"/>
  <c r="HO56" i="110"/>
  <c r="DG58" i="110"/>
  <c r="EO58" i="110" s="1"/>
  <c r="BY59" i="110"/>
  <c r="AB59" i="110"/>
  <c r="CW58" i="110"/>
  <c r="EE58" i="110" s="1"/>
  <c r="BO59" i="110"/>
  <c r="AQ59" i="110"/>
  <c r="AL60" i="110" l="1"/>
  <c r="BJ60" i="110"/>
  <c r="CR59" i="110"/>
  <c r="DZ59" i="110" s="1"/>
  <c r="AE58" i="110"/>
  <c r="BT60" i="110"/>
  <c r="DB59" i="110"/>
  <c r="EJ59" i="110" s="1"/>
  <c r="CU57" i="110"/>
  <c r="EC57" i="110" s="1"/>
  <c r="BM58" i="110"/>
  <c r="AN58" i="110"/>
  <c r="CY57" i="110"/>
  <c r="EG57" i="110" s="1"/>
  <c r="BQ58" i="110"/>
  <c r="EM58" i="110"/>
  <c r="FW58" i="110"/>
  <c r="GM58" i="110" s="1"/>
  <c r="FU56" i="110"/>
  <c r="HD56" i="110" s="1"/>
  <c r="FY56" i="110"/>
  <c r="GY56" i="110" s="1"/>
  <c r="FZ56" i="110"/>
  <c r="HE56" i="110" s="1"/>
  <c r="BE60" i="110"/>
  <c r="CM59" i="110"/>
  <c r="DU59" i="110" s="1"/>
  <c r="AO59" i="110"/>
  <c r="HX61" i="110"/>
  <c r="FT56" i="110"/>
  <c r="GX56" i="110" s="1"/>
  <c r="BC59" i="110"/>
  <c r="CK58" i="110"/>
  <c r="DS58" i="110" s="1"/>
  <c r="DI57" i="110"/>
  <c r="EQ57" i="110" s="1"/>
  <c r="CA58" i="110"/>
  <c r="FC58" i="110"/>
  <c r="GI58" i="110" s="1"/>
  <c r="FH58" i="110"/>
  <c r="GJ58" i="110" s="1"/>
  <c r="FR58" i="110"/>
  <c r="GL58" i="110" s="1"/>
  <c r="EX58" i="110"/>
  <c r="FM58" i="110"/>
  <c r="GK58" i="110" s="1"/>
  <c r="FK56" i="110"/>
  <c r="HB56" i="110" s="1"/>
  <c r="DJ57" i="110"/>
  <c r="ER57" i="110" s="1"/>
  <c r="CB58" i="110"/>
  <c r="FP56" i="110"/>
  <c r="HC56" i="110" s="1"/>
  <c r="HO57" i="110"/>
  <c r="GH57" i="110"/>
  <c r="FA56" i="110"/>
  <c r="CJ59" i="110"/>
  <c r="DR59" i="110" s="1"/>
  <c r="BB60" i="110"/>
  <c r="AD59" i="110"/>
  <c r="FF56" i="110"/>
  <c r="HA56" i="110" s="1"/>
  <c r="DD58" i="110"/>
  <c r="EL58" i="110" s="1"/>
  <c r="BV59" i="110"/>
  <c r="HZ58" i="110"/>
  <c r="CP57" i="110"/>
  <c r="DX57" i="110" s="1"/>
  <c r="BH58" i="110"/>
  <c r="IA59" i="110"/>
  <c r="AS59" i="110"/>
  <c r="DE59" i="110"/>
  <c r="CT57" i="110"/>
  <c r="EB57" i="110" s="1"/>
  <c r="BL58" i="110"/>
  <c r="HR55" i="110"/>
  <c r="FJ56" i="110"/>
  <c r="GV56" i="110" s="1"/>
  <c r="FE56" i="110"/>
  <c r="GU56" i="110" s="1"/>
  <c r="FO56" i="110"/>
  <c r="GW56" i="110" s="1"/>
  <c r="EZ56" i="110"/>
  <c r="HQ55" i="110"/>
  <c r="CO58" i="110"/>
  <c r="DW58" i="110" s="1"/>
  <c r="BG59" i="110"/>
  <c r="CZ57" i="110"/>
  <c r="EH57" i="110" s="1"/>
  <c r="BR58" i="110"/>
  <c r="AQ60" i="110"/>
  <c r="CW59" i="110"/>
  <c r="EE59" i="110" s="1"/>
  <c r="BO60" i="110"/>
  <c r="AB60" i="110"/>
  <c r="DG59" i="110"/>
  <c r="EO59" i="110" s="1"/>
  <c r="BY60" i="110"/>
  <c r="BT61" i="110" l="1"/>
  <c r="DB60" i="110"/>
  <c r="EJ60" i="110" s="1"/>
  <c r="AE59" i="110"/>
  <c r="AN59" i="110"/>
  <c r="BM59" i="110"/>
  <c r="CU58" i="110"/>
  <c r="EC58" i="110" s="1"/>
  <c r="BJ61" i="110"/>
  <c r="CR60" i="110"/>
  <c r="DZ60" i="110" s="1"/>
  <c r="AL61" i="110"/>
  <c r="CY58" i="110"/>
  <c r="EG58" i="110" s="1"/>
  <c r="BQ59" i="110"/>
  <c r="EM59" i="110"/>
  <c r="BE61" i="110"/>
  <c r="CM60" i="110"/>
  <c r="DU60" i="110" s="1"/>
  <c r="FJ57" i="110"/>
  <c r="GV57" i="110" s="1"/>
  <c r="EX59" i="110"/>
  <c r="GH59" i="110" s="1"/>
  <c r="DI58" i="110"/>
  <c r="EQ58" i="110" s="1"/>
  <c r="CA59" i="110"/>
  <c r="CK59" i="110"/>
  <c r="DS59" i="110" s="1"/>
  <c r="HX62" i="110"/>
  <c r="FP57" i="110"/>
  <c r="HC57" i="110" s="1"/>
  <c r="FH59" i="110"/>
  <c r="GJ59" i="110" s="1"/>
  <c r="FW59" i="110"/>
  <c r="GM59" i="110" s="1"/>
  <c r="HZ59" i="110"/>
  <c r="FM59" i="110"/>
  <c r="GK59" i="110" s="1"/>
  <c r="CJ60" i="110"/>
  <c r="DR60" i="110" s="1"/>
  <c r="FR59" i="110"/>
  <c r="GL59" i="110" s="1"/>
  <c r="EZ57" i="110"/>
  <c r="FC59" i="110"/>
  <c r="GI59" i="110" s="1"/>
  <c r="AS60" i="110"/>
  <c r="FK57" i="110"/>
  <c r="HB57" i="110" s="1"/>
  <c r="DD59" i="110"/>
  <c r="EL59" i="110" s="1"/>
  <c r="BV60" i="110"/>
  <c r="DJ58" i="110"/>
  <c r="ER58" i="110" s="1"/>
  <c r="CB59" i="110"/>
  <c r="FZ57" i="110"/>
  <c r="HE57" i="110" s="1"/>
  <c r="FO57" i="110"/>
  <c r="GW57" i="110" s="1"/>
  <c r="FF57" i="110"/>
  <c r="HA57" i="110" s="1"/>
  <c r="FT57" i="110"/>
  <c r="GX57" i="110" s="1"/>
  <c r="HQ56" i="110"/>
  <c r="GT56" i="110"/>
  <c r="FE57" i="110"/>
  <c r="GU57" i="110" s="1"/>
  <c r="FU57" i="110"/>
  <c r="HD57" i="110" s="1"/>
  <c r="HO58" i="110"/>
  <c r="GH58" i="110"/>
  <c r="CZ58" i="110"/>
  <c r="EH58" i="110" s="1"/>
  <c r="BR59" i="110"/>
  <c r="FY57" i="110"/>
  <c r="GY57" i="110" s="1"/>
  <c r="FA57" i="110"/>
  <c r="AD60" i="110"/>
  <c r="CO59" i="110"/>
  <c r="DW59" i="110" s="1"/>
  <c r="BG60" i="110"/>
  <c r="CT58" i="110"/>
  <c r="EB58" i="110" s="1"/>
  <c r="BL59" i="110"/>
  <c r="CP58" i="110"/>
  <c r="DX58" i="110" s="1"/>
  <c r="BH59" i="110"/>
  <c r="HR56" i="110"/>
  <c r="GZ56" i="110"/>
  <c r="DG60" i="110"/>
  <c r="EO60" i="110" s="1"/>
  <c r="BY61" i="110"/>
  <c r="AB61" i="110"/>
  <c r="CW60" i="110"/>
  <c r="EE60" i="110" s="1"/>
  <c r="BO61" i="110"/>
  <c r="AQ61" i="110"/>
  <c r="BJ62" i="110" l="1"/>
  <c r="CR61" i="110"/>
  <c r="DZ61" i="110" s="1"/>
  <c r="CU59" i="110"/>
  <c r="EC59" i="110" s="1"/>
  <c r="AL62" i="110"/>
  <c r="AN60" i="110"/>
  <c r="BT62" i="110"/>
  <c r="DB61" i="110"/>
  <c r="EJ61" i="110" s="1"/>
  <c r="FJ58" i="110"/>
  <c r="GV58" i="110" s="1"/>
  <c r="BQ60" i="110"/>
  <c r="CY59" i="110"/>
  <c r="EG59" i="110" s="1"/>
  <c r="FU58" i="110"/>
  <c r="HD58" i="110" s="1"/>
  <c r="FF58" i="110"/>
  <c r="HA58" i="110" s="1"/>
  <c r="EX60" i="110"/>
  <c r="GH60" i="110" s="1"/>
  <c r="CM61" i="110"/>
  <c r="DU61" i="110" s="1"/>
  <c r="BE62" i="110"/>
  <c r="FK58" i="110"/>
  <c r="HB58" i="110" s="1"/>
  <c r="FA58" i="110"/>
  <c r="FZ58" i="110"/>
  <c r="HE58" i="110" s="1"/>
  <c r="FP58" i="110"/>
  <c r="HC58" i="110" s="1"/>
  <c r="HX63" i="110"/>
  <c r="DI59" i="110"/>
  <c r="EQ59" i="110" s="1"/>
  <c r="CA60" i="110"/>
  <c r="EZ58" i="110"/>
  <c r="FO58" i="110"/>
  <c r="GW58" i="110" s="1"/>
  <c r="FE58" i="110"/>
  <c r="GU58" i="110" s="1"/>
  <c r="FY58" i="110"/>
  <c r="GY58" i="110" s="1"/>
  <c r="CO60" i="110"/>
  <c r="DW60" i="110" s="1"/>
  <c r="CP59" i="110"/>
  <c r="DX59" i="110" s="1"/>
  <c r="DJ59" i="110"/>
  <c r="ER59" i="110" s="1"/>
  <c r="FH60" i="110"/>
  <c r="GJ60" i="110" s="1"/>
  <c r="FC60" i="110"/>
  <c r="GI60" i="110" s="1"/>
  <c r="HO59" i="110"/>
  <c r="FT58" i="110"/>
  <c r="GX58" i="110" s="1"/>
  <c r="HR57" i="110"/>
  <c r="GZ57" i="110"/>
  <c r="FW60" i="110"/>
  <c r="GM60" i="110" s="1"/>
  <c r="CT59" i="110"/>
  <c r="EB59" i="110" s="1"/>
  <c r="BL60" i="110"/>
  <c r="HZ60" i="110"/>
  <c r="DD60" i="110"/>
  <c r="EL60" i="110" s="1"/>
  <c r="HQ57" i="110"/>
  <c r="GT57" i="110"/>
  <c r="CZ59" i="110"/>
  <c r="EH59" i="110" s="1"/>
  <c r="FM60" i="110"/>
  <c r="GK60" i="110" s="1"/>
  <c r="FR60" i="110"/>
  <c r="GL60" i="110" s="1"/>
  <c r="AQ62" i="110"/>
  <c r="CW61" i="110"/>
  <c r="EE61" i="110" s="1"/>
  <c r="BO62" i="110"/>
  <c r="AB62" i="110"/>
  <c r="DG61" i="110"/>
  <c r="EO61" i="110" s="1"/>
  <c r="BY62" i="110"/>
  <c r="AL63" i="110" l="1"/>
  <c r="BT63" i="110"/>
  <c r="DB62" i="110"/>
  <c r="EJ62" i="110" s="1"/>
  <c r="BJ63" i="110"/>
  <c r="CR62" i="110"/>
  <c r="DZ62" i="110" s="1"/>
  <c r="CY60" i="110"/>
  <c r="EG60" i="110" s="1"/>
  <c r="FK59" i="110"/>
  <c r="HB59" i="110" s="1"/>
  <c r="FJ59" i="110"/>
  <c r="GV59" i="110" s="1"/>
  <c r="HR58" i="110"/>
  <c r="FM61" i="110"/>
  <c r="GK61" i="110" s="1"/>
  <c r="FO59" i="110"/>
  <c r="GW59" i="110" s="1"/>
  <c r="GZ58" i="110"/>
  <c r="FW61" i="110"/>
  <c r="GM61" i="110" s="1"/>
  <c r="CM62" i="110"/>
  <c r="DU62" i="110" s="1"/>
  <c r="BE63" i="110"/>
  <c r="FH61" i="110"/>
  <c r="GJ61" i="110" s="1"/>
  <c r="EX61" i="110"/>
  <c r="GH61" i="110" s="1"/>
  <c r="DI60" i="110"/>
  <c r="EQ60" i="110" s="1"/>
  <c r="FU59" i="110"/>
  <c r="HD59" i="110" s="1"/>
  <c r="EZ59" i="110"/>
  <c r="GT59" i="110" s="1"/>
  <c r="FY59" i="110"/>
  <c r="GY59" i="110" s="1"/>
  <c r="FC61" i="110"/>
  <c r="GI61" i="110" s="1"/>
  <c r="FR61" i="110"/>
  <c r="GL61" i="110" s="1"/>
  <c r="FE59" i="110"/>
  <c r="GU59" i="110" s="1"/>
  <c r="FP59" i="110"/>
  <c r="HC59" i="110" s="1"/>
  <c r="HO60" i="110"/>
  <c r="FF59" i="110"/>
  <c r="HA59" i="110" s="1"/>
  <c r="FA59" i="110"/>
  <c r="FT59" i="110"/>
  <c r="GX59" i="110" s="1"/>
  <c r="FZ59" i="110"/>
  <c r="HE59" i="110" s="1"/>
  <c r="CT60" i="110"/>
  <c r="EB60" i="110" s="1"/>
  <c r="HQ58" i="110"/>
  <c r="GT58" i="110"/>
  <c r="DG62" i="110"/>
  <c r="EO62" i="110" s="1"/>
  <c r="BY63" i="110"/>
  <c r="AB63" i="110"/>
  <c r="CW62" i="110"/>
  <c r="EE62" i="110" s="1"/>
  <c r="BO63" i="110"/>
  <c r="AQ63" i="110"/>
  <c r="CR63" i="110" l="1"/>
  <c r="DZ63" i="110" s="1"/>
  <c r="DB63" i="110"/>
  <c r="EJ63" i="110" s="1"/>
  <c r="FE60" i="110"/>
  <c r="GU60" i="110" s="1"/>
  <c r="FC62" i="110"/>
  <c r="GI62" i="110" s="1"/>
  <c r="HO61" i="110"/>
  <c r="CM63" i="110"/>
  <c r="DU63" i="110" s="1"/>
  <c r="HQ59" i="110"/>
  <c r="EX62" i="110"/>
  <c r="FM62" i="110"/>
  <c r="GK62" i="110" s="1"/>
  <c r="FH62" i="110"/>
  <c r="GJ62" i="110" s="1"/>
  <c r="FR62" i="110"/>
  <c r="GL62" i="110" s="1"/>
  <c r="GZ59" i="110"/>
  <c r="HR59" i="110"/>
  <c r="FO60" i="110"/>
  <c r="GW60" i="110" s="1"/>
  <c r="EZ60" i="110"/>
  <c r="FJ60" i="110"/>
  <c r="GV60" i="110" s="1"/>
  <c r="FY60" i="110"/>
  <c r="GY60" i="110" s="1"/>
  <c r="FT60" i="110"/>
  <c r="GX60" i="110" s="1"/>
  <c r="FW62" i="110"/>
  <c r="GM62" i="110" s="1"/>
  <c r="CW63" i="110"/>
  <c r="EE63" i="110" s="1"/>
  <c r="DG63" i="110"/>
  <c r="EO63" i="110" s="1"/>
  <c r="FM63" i="110" l="1"/>
  <c r="GK63" i="110" s="1"/>
  <c r="HO62" i="110"/>
  <c r="GH62" i="110"/>
  <c r="FW63" i="110"/>
  <c r="GM63" i="110" s="1"/>
  <c r="FC63" i="110"/>
  <c r="GI63" i="110" s="1"/>
  <c r="FH63" i="110"/>
  <c r="GJ63" i="110" s="1"/>
  <c r="HQ60" i="110"/>
  <c r="GT60" i="110"/>
  <c r="EX63" i="110"/>
  <c r="FR63" i="110"/>
  <c r="GL63" i="110" s="1"/>
  <c r="GH63" i="110" l="1"/>
  <c r="HO63" i="110"/>
  <c r="AF65" i="91" l="1"/>
  <c r="AF71" i="91" l="1"/>
  <c r="AF72" i="91"/>
  <c r="AF112" i="91"/>
  <c r="AF159" i="91"/>
  <c r="AF115" i="91"/>
  <c r="AF134" i="91"/>
  <c r="AF126" i="91"/>
  <c r="AF68" i="91"/>
  <c r="AF161" i="91"/>
  <c r="AF129" i="91"/>
  <c r="AF158" i="91"/>
  <c r="AF80" i="91"/>
  <c r="AF66" i="91"/>
  <c r="AF156" i="91"/>
  <c r="AF155" i="91"/>
  <c r="AF79" i="91"/>
  <c r="AF70" i="91"/>
  <c r="AF143" i="91"/>
  <c r="AF139" i="91"/>
  <c r="AF67" i="91"/>
  <c r="AF141" i="91"/>
  <c r="AF162" i="91"/>
  <c r="AF128" i="91"/>
  <c r="AF124" i="91"/>
  <c r="AF130" i="91"/>
  <c r="AF117" i="91"/>
  <c r="AF64" i="91"/>
  <c r="AF69" i="91"/>
  <c r="AF152" i="91"/>
  <c r="AF120" i="91"/>
  <c r="AF153" i="91"/>
  <c r="AF127" i="91"/>
  <c r="BP110" i="91"/>
  <c r="BP94" i="91"/>
  <c r="BP100" i="91"/>
  <c r="BP105" i="91"/>
  <c r="BP99" i="91"/>
  <c r="BP92" i="91"/>
  <c r="BP111" i="91"/>
  <c r="BP97" i="91"/>
  <c r="BP107" i="91"/>
  <c r="BP96" i="91"/>
  <c r="BP106" i="91"/>
  <c r="BP88" i="91"/>
  <c r="BP104" i="91"/>
  <c r="BP95" i="91"/>
  <c r="BP109" i="91"/>
  <c r="BP166" i="91"/>
  <c r="BP90" i="91"/>
  <c r="BP113" i="91"/>
  <c r="BP98" i="91"/>
  <c r="BP101" i="91"/>
  <c r="BP87" i="91"/>
  <c r="BP102" i="91"/>
  <c r="BP91" i="91"/>
  <c r="BP103" i="91"/>
  <c r="BP89" i="91"/>
  <c r="BP86" i="91"/>
  <c r="BP93" i="91"/>
  <c r="BP108" i="91"/>
  <c r="BP112" i="91"/>
  <c r="AF63" i="91"/>
  <c r="AF111" i="91" l="1"/>
  <c r="AF146" i="91"/>
  <c r="AF136" i="91"/>
  <c r="AF132" i="91"/>
  <c r="AF145" i="91"/>
  <c r="AF154" i="91"/>
  <c r="AF123" i="91"/>
  <c r="AF150" i="91"/>
  <c r="AF133" i="91"/>
  <c r="AF138" i="91"/>
  <c r="AF114" i="91"/>
  <c r="AF116" i="91"/>
  <c r="AF144" i="91"/>
  <c r="AF148" i="91"/>
  <c r="AF122" i="91"/>
  <c r="AF118" i="91"/>
  <c r="AF95" i="91"/>
  <c r="AF90" i="91"/>
  <c r="AF149" i="91"/>
  <c r="AF100" i="91"/>
  <c r="AF85" i="91"/>
  <c r="AF107" i="91"/>
  <c r="AF105" i="91"/>
  <c r="AF98" i="91"/>
  <c r="AF82" i="91"/>
  <c r="AF131" i="91"/>
  <c r="AF93" i="91"/>
  <c r="AF81" i="91"/>
  <c r="AF125" i="91"/>
  <c r="AF101" i="91"/>
  <c r="AF86" i="91"/>
  <c r="AF92" i="91"/>
  <c r="AF83" i="91"/>
  <c r="AF102" i="91"/>
  <c r="AF121" i="91"/>
  <c r="AF163" i="91"/>
  <c r="AF157" i="91"/>
  <c r="AF137" i="91"/>
  <c r="AF142" i="91"/>
  <c r="AF110" i="91"/>
  <c r="AF84" i="91"/>
  <c r="AF119" i="91"/>
  <c r="AF91" i="91"/>
  <c r="AF87" i="91"/>
  <c r="AF103" i="91"/>
  <c r="AF109" i="91"/>
  <c r="AF113" i="91"/>
  <c r="AF160" i="91"/>
  <c r="AF88" i="91"/>
  <c r="AF108" i="91"/>
  <c r="AF147" i="91"/>
  <c r="AF94" i="91"/>
  <c r="AF140" i="91"/>
  <c r="AF89" i="91"/>
  <c r="AF99" i="91"/>
  <c r="AF151" i="91"/>
  <c r="AF97" i="91"/>
  <c r="AF106" i="91"/>
  <c r="AF104" i="91"/>
  <c r="AF96" i="91"/>
  <c r="AF135" i="91"/>
  <c r="BP140" i="91"/>
  <c r="BP161" i="91"/>
  <c r="BP129" i="91"/>
  <c r="BP149" i="91"/>
  <c r="BP82" i="91"/>
  <c r="BP160" i="91"/>
  <c r="BP119" i="91"/>
  <c r="BP157" i="91"/>
  <c r="BP144" i="91"/>
  <c r="BP162" i="91"/>
  <c r="BP79" i="91"/>
  <c r="BP130" i="91"/>
  <c r="BP120" i="91"/>
  <c r="BP163" i="91"/>
  <c r="BP121" i="91"/>
  <c r="BP154" i="91"/>
  <c r="BP158" i="91"/>
  <c r="BP156" i="91"/>
  <c r="BP133" i="91"/>
  <c r="BP126" i="91"/>
  <c r="BP152" i="91"/>
  <c r="BP117" i="91"/>
  <c r="BP80" i="91"/>
  <c r="BP139" i="91"/>
  <c r="BP116" i="91"/>
  <c r="BP132" i="91"/>
  <c r="BP137" i="91"/>
  <c r="BP83" i="91"/>
  <c r="BP159" i="91"/>
  <c r="BP153" i="91"/>
  <c r="BP150" i="91"/>
  <c r="BP165" i="91"/>
  <c r="BP128" i="91"/>
  <c r="BP134" i="91"/>
  <c r="BP118" i="91"/>
  <c r="BP122" i="91"/>
  <c r="BP114" i="91"/>
  <c r="BP78" i="91"/>
  <c r="BP147" i="91"/>
  <c r="BP115" i="91"/>
  <c r="BP124" i="91"/>
  <c r="BP123" i="91"/>
  <c r="BP143" i="91"/>
  <c r="BP136" i="91"/>
  <c r="BP135" i="91"/>
  <c r="BP142" i="91"/>
  <c r="BP151" i="91"/>
  <c r="BP77" i="91"/>
  <c r="BP138" i="91"/>
  <c r="BP164" i="91"/>
  <c r="BP148" i="91"/>
  <c r="BP146" i="91"/>
  <c r="BP125" i="91"/>
  <c r="BP145" i="91"/>
  <c r="BP127" i="91"/>
  <c r="BP76" i="91"/>
  <c r="BP141" i="91"/>
  <c r="BP81" i="91"/>
  <c r="BP155" i="91"/>
  <c r="BP131" i="91"/>
  <c r="BP70" i="91"/>
  <c r="BP67" i="91"/>
  <c r="BP68" i="91"/>
  <c r="BP69" i="91"/>
  <c r="BP66" i="91"/>
  <c r="BP71" i="91"/>
  <c r="BP72" i="91"/>
  <c r="BP73" i="91"/>
  <c r="C12" i="110"/>
  <c r="E11" i="110"/>
  <c r="AY64" i="110"/>
  <c r="HW64" i="110"/>
  <c r="D12" i="110"/>
  <c r="F12" i="110"/>
  <c r="AL64" i="110"/>
  <c r="AG64" i="110"/>
  <c r="AS61" i="110"/>
  <c r="AP64" i="110"/>
  <c r="V64" i="110"/>
  <c r="G12" i="110"/>
  <c r="BD64" i="110"/>
  <c r="Q64" i="110"/>
  <c r="BC60" i="110"/>
  <c r="BG61" i="110"/>
  <c r="BX64" i="110"/>
  <c r="E13" i="110"/>
  <c r="BH60" i="110"/>
  <c r="E10" i="110"/>
  <c r="BI64" i="110"/>
  <c r="AK64" i="110"/>
  <c r="AE60" i="110"/>
  <c r="BW60" i="110"/>
  <c r="BB61" i="110"/>
  <c r="BJ64" i="110"/>
  <c r="HZ61" i="110"/>
  <c r="CA61" i="110"/>
  <c r="AB64" i="110"/>
  <c r="HX64" i="110"/>
  <c r="CB60" i="110"/>
  <c r="AZ64" i="110"/>
  <c r="BT64" i="110"/>
  <c r="BN64" i="110"/>
  <c r="T61" i="110"/>
  <c r="Y61" i="110"/>
  <c r="U60" i="110"/>
  <c r="BE64" i="110"/>
  <c r="AF64" i="110"/>
  <c r="BM60" i="110"/>
  <c r="AN61" i="110"/>
  <c r="W64" i="110"/>
  <c r="IA60" i="110"/>
  <c r="AT60" i="110"/>
  <c r="BS64" i="110"/>
  <c r="AA64" i="110"/>
  <c r="E14" i="110"/>
  <c r="AQ64" i="110"/>
  <c r="BQ61" i="110"/>
  <c r="AD61" i="110"/>
  <c r="BO64" i="110"/>
  <c r="BY64" i="110"/>
  <c r="R64" i="110"/>
  <c r="BL61" i="110"/>
  <c r="BV61" i="110"/>
  <c r="AI61" i="110"/>
  <c r="Z60" i="110"/>
  <c r="AJ60" i="110"/>
  <c r="AO60" i="110"/>
  <c r="BR60" i="110"/>
  <c r="CU60" i="110" l="1"/>
  <c r="EC60" i="110" s="1"/>
  <c r="DE60" i="110"/>
  <c r="EM60" i="110" s="1"/>
  <c r="CK60" i="110"/>
  <c r="DS60" i="110" s="1"/>
  <c r="CP60" i="110"/>
  <c r="DX60" i="110" s="1"/>
  <c r="DJ60" i="110"/>
  <c r="ER60" i="110" s="1"/>
  <c r="CZ60" i="110"/>
  <c r="EH60" i="110" s="1"/>
  <c r="CJ61" i="110"/>
  <c r="DR61" i="110" s="1"/>
  <c r="CO61" i="110"/>
  <c r="DW61" i="110" s="1"/>
  <c r="DD61" i="110"/>
  <c r="EL61" i="110" s="1"/>
  <c r="CY61" i="110"/>
  <c r="EG61" i="110" s="1"/>
  <c r="DI61" i="110"/>
  <c r="EQ61" i="110" s="1"/>
  <c r="CT61" i="110"/>
  <c r="EB61" i="110" s="1"/>
  <c r="DA64" i="110"/>
  <c r="EI64" i="110" s="1"/>
  <c r="CQ64" i="110"/>
  <c r="DY64" i="110" s="1"/>
  <c r="CL64" i="110"/>
  <c r="DT64" i="110" s="1"/>
  <c r="CV64" i="110"/>
  <c r="ED64" i="110" s="1"/>
  <c r="CG64" i="110"/>
  <c r="DO64" i="110" s="1"/>
  <c r="DF64" i="110"/>
  <c r="EN64" i="110" s="1"/>
  <c r="CH64" i="110"/>
  <c r="DP64" i="110" s="1"/>
  <c r="DB64" i="110"/>
  <c r="EJ64" i="110" s="1"/>
  <c r="CR64" i="110"/>
  <c r="DZ64" i="110" s="1"/>
  <c r="CW64" i="110"/>
  <c r="EE64" i="110" s="1"/>
  <c r="DG64" i="110"/>
  <c r="EO64" i="110" s="1"/>
  <c r="CM64" i="110"/>
  <c r="DU64" i="110" s="1"/>
  <c r="AF75" i="91"/>
  <c r="AF73" i="91"/>
  <c r="AF77" i="91"/>
  <c r="AF74" i="91"/>
  <c r="AF78" i="91"/>
  <c r="AF76" i="91"/>
  <c r="AR10" i="110"/>
  <c r="HY10" i="110"/>
  <c r="BP10" i="110"/>
  <c r="CX10" i="110" s="1"/>
  <c r="BA10" i="110"/>
  <c r="BA11" i="110" s="1"/>
  <c r="AM10" i="110"/>
  <c r="BF10" i="110"/>
  <c r="BU10" i="110"/>
  <c r="E19" i="110"/>
  <c r="E28" i="110" s="1"/>
  <c r="BK10" i="110"/>
  <c r="BZ10" i="110"/>
  <c r="DH10" i="110" s="1"/>
  <c r="S10" i="110"/>
  <c r="S11" i="110" s="1"/>
  <c r="S12" i="110" s="1"/>
  <c r="S13" i="110" s="1"/>
  <c r="S14" i="110" s="1"/>
  <c r="S15" i="110" s="1"/>
  <c r="S16" i="110" s="1"/>
  <c r="S17" i="110" s="1"/>
  <c r="S18" i="110" s="1"/>
  <c r="S19" i="110" s="1"/>
  <c r="S20" i="110" s="1"/>
  <c r="S21" i="110" s="1"/>
  <c r="S22" i="110" s="1"/>
  <c r="S23" i="110" s="1"/>
  <c r="S24" i="110" s="1"/>
  <c r="S25" i="110" s="1"/>
  <c r="S26" i="110" s="1"/>
  <c r="S27" i="110" s="1"/>
  <c r="S28" i="110" s="1"/>
  <c r="S29" i="110" s="1"/>
  <c r="S30" i="110" s="1"/>
  <c r="S31" i="110" s="1"/>
  <c r="S32" i="110" s="1"/>
  <c r="S33" i="110" s="1"/>
  <c r="S34" i="110" s="1"/>
  <c r="S35" i="110" s="1"/>
  <c r="S36" i="110" s="1"/>
  <c r="S37" i="110" s="1"/>
  <c r="S38" i="110" s="1"/>
  <c r="S39" i="110" s="1"/>
  <c r="S40" i="110" s="1"/>
  <c r="S41" i="110" s="1"/>
  <c r="S42" i="110" s="1"/>
  <c r="S43" i="110" s="1"/>
  <c r="S44" i="110" s="1"/>
  <c r="S45" i="110" s="1"/>
  <c r="S46" i="110" s="1"/>
  <c r="S47" i="110" s="1"/>
  <c r="S48" i="110" s="1"/>
  <c r="S49" i="110" s="1"/>
  <c r="S50" i="110" s="1"/>
  <c r="S51" i="110" s="1"/>
  <c r="S52" i="110" s="1"/>
  <c r="S53" i="110" s="1"/>
  <c r="S54" i="110" s="1"/>
  <c r="S55" i="110" s="1"/>
  <c r="S56" i="110" s="1"/>
  <c r="S57" i="110" s="1"/>
  <c r="S58" i="110" s="1"/>
  <c r="S59" i="110" s="1"/>
  <c r="S60" i="110" s="1"/>
  <c r="S61" i="110" s="1"/>
  <c r="AC10" i="110"/>
  <c r="AH10" i="110"/>
  <c r="AH11" i="110" s="1"/>
  <c r="AH12" i="110" s="1"/>
  <c r="AH13" i="110" s="1"/>
  <c r="AH14" i="110" s="1"/>
  <c r="AH15" i="110" s="1"/>
  <c r="AH16" i="110" s="1"/>
  <c r="AH17" i="110" s="1"/>
  <c r="AH18" i="110" s="1"/>
  <c r="AH19" i="110" s="1"/>
  <c r="AH20" i="110" s="1"/>
  <c r="AH21" i="110" s="1"/>
  <c r="AH22" i="110" s="1"/>
  <c r="AH23" i="110" s="1"/>
  <c r="AH24" i="110" s="1"/>
  <c r="AH25" i="110" s="1"/>
  <c r="AH26" i="110" s="1"/>
  <c r="AH27" i="110" s="1"/>
  <c r="AH28" i="110" s="1"/>
  <c r="AH29" i="110" s="1"/>
  <c r="AH30" i="110" s="1"/>
  <c r="AH31" i="110" s="1"/>
  <c r="AH32" i="110" s="1"/>
  <c r="AH33" i="110" s="1"/>
  <c r="AH34" i="110" s="1"/>
  <c r="AH35" i="110" s="1"/>
  <c r="AH36" i="110" s="1"/>
  <c r="AH37" i="110" s="1"/>
  <c r="AH38" i="110" s="1"/>
  <c r="AH39" i="110" s="1"/>
  <c r="AH40" i="110" s="1"/>
  <c r="AH41" i="110" s="1"/>
  <c r="AH42" i="110" s="1"/>
  <c r="AH43" i="110" s="1"/>
  <c r="AH44" i="110" s="1"/>
  <c r="AH45" i="110" s="1"/>
  <c r="AH46" i="110" s="1"/>
  <c r="AH47" i="110" s="1"/>
  <c r="AH48" i="110" s="1"/>
  <c r="AH49" i="110" s="1"/>
  <c r="AH50" i="110" s="1"/>
  <c r="AH51" i="110" s="1"/>
  <c r="AH52" i="110" s="1"/>
  <c r="AH53" i="110" s="1"/>
  <c r="AH54" i="110" s="1"/>
  <c r="AH55" i="110" s="1"/>
  <c r="AH56" i="110" s="1"/>
  <c r="AH57" i="110" s="1"/>
  <c r="AH58" i="110" s="1"/>
  <c r="AH59" i="110" s="1"/>
  <c r="AH60" i="110" s="1"/>
  <c r="AH61" i="110" s="1"/>
  <c r="X10" i="110"/>
  <c r="X11" i="110" s="1"/>
  <c r="X12" i="110" s="1"/>
  <c r="X13" i="110" s="1"/>
  <c r="X14" i="110" s="1"/>
  <c r="X15" i="110" s="1"/>
  <c r="X16" i="110" s="1"/>
  <c r="X17" i="110" s="1"/>
  <c r="X18" i="110" s="1"/>
  <c r="X19" i="110" s="1"/>
  <c r="X20" i="110" s="1"/>
  <c r="X21" i="110" s="1"/>
  <c r="X22" i="110" s="1"/>
  <c r="X23" i="110" s="1"/>
  <c r="X24" i="110" s="1"/>
  <c r="X25" i="110" s="1"/>
  <c r="X26" i="110" s="1"/>
  <c r="X27" i="110" s="1"/>
  <c r="X28" i="110" s="1"/>
  <c r="X29" i="110" s="1"/>
  <c r="X30" i="110" s="1"/>
  <c r="X31" i="110" s="1"/>
  <c r="X32" i="110" s="1"/>
  <c r="X33" i="110" s="1"/>
  <c r="X34" i="110" s="1"/>
  <c r="X35" i="110" s="1"/>
  <c r="X36" i="110" s="1"/>
  <c r="X37" i="110" s="1"/>
  <c r="X38" i="110" s="1"/>
  <c r="X39" i="110" s="1"/>
  <c r="X40" i="110" s="1"/>
  <c r="X41" i="110" s="1"/>
  <c r="X42" i="110" s="1"/>
  <c r="X43" i="110" s="1"/>
  <c r="X44" i="110" s="1"/>
  <c r="X45" i="110" s="1"/>
  <c r="X46" i="110" s="1"/>
  <c r="X47" i="110" s="1"/>
  <c r="X48" i="110" s="1"/>
  <c r="X49" i="110" s="1"/>
  <c r="X50" i="110" s="1"/>
  <c r="X51" i="110" s="1"/>
  <c r="X52" i="110" s="1"/>
  <c r="X53" i="110" s="1"/>
  <c r="X54" i="110" s="1"/>
  <c r="X55" i="110" s="1"/>
  <c r="X56" i="110" s="1"/>
  <c r="X57" i="110" s="1"/>
  <c r="X58" i="110" s="1"/>
  <c r="X59" i="110" s="1"/>
  <c r="X60" i="110" s="1"/>
  <c r="X61" i="110" s="1"/>
  <c r="E22" i="110"/>
  <c r="E31" i="110" s="1"/>
  <c r="E23" i="110"/>
  <c r="E32" i="110" s="1"/>
  <c r="E20" i="110"/>
  <c r="E29" i="110" s="1"/>
  <c r="F21" i="110"/>
  <c r="F30" i="110" s="1"/>
  <c r="G21" i="110"/>
  <c r="G30" i="110" s="1"/>
  <c r="C21" i="110"/>
  <c r="C30" i="110" s="1"/>
  <c r="D21" i="110"/>
  <c r="D30" i="110" s="1"/>
  <c r="J8" i="108"/>
  <c r="M8" i="108" s="1"/>
  <c r="T8" i="108" s="1"/>
  <c r="U61" i="110"/>
  <c r="BJ65" i="110"/>
  <c r="AS62" i="110"/>
  <c r="V65" i="110"/>
  <c r="BY65" i="110"/>
  <c r="AG65" i="110"/>
  <c r="CB61" i="110"/>
  <c r="BN65" i="110"/>
  <c r="AI62" i="110"/>
  <c r="HZ62" i="110"/>
  <c r="Y62" i="110"/>
  <c r="BQ62" i="110"/>
  <c r="AQ65" i="110"/>
  <c r="AZ65" i="110"/>
  <c r="HW65" i="110"/>
  <c r="AF65" i="110"/>
  <c r="AP65" i="110"/>
  <c r="BW61" i="110"/>
  <c r="AL65" i="110"/>
  <c r="AA65" i="110"/>
  <c r="BT65" i="110"/>
  <c r="AK65" i="110"/>
  <c r="BR61" i="110"/>
  <c r="Z61" i="110"/>
  <c r="BX65" i="110"/>
  <c r="AE61" i="110"/>
  <c r="AJ61" i="110"/>
  <c r="AT61" i="110"/>
  <c r="AO61" i="110"/>
  <c r="BC61" i="110"/>
  <c r="BE65" i="110"/>
  <c r="IA61" i="110"/>
  <c r="T62" i="110"/>
  <c r="BI65" i="110"/>
  <c r="R65" i="110"/>
  <c r="BS65" i="110"/>
  <c r="W65" i="110"/>
  <c r="BG62" i="110"/>
  <c r="AN62" i="110"/>
  <c r="BM61" i="110"/>
  <c r="HX65" i="110"/>
  <c r="Q65" i="110"/>
  <c r="AD62" i="110"/>
  <c r="AY65" i="110"/>
  <c r="BB62" i="110"/>
  <c r="AB65" i="110"/>
  <c r="BD65" i="110"/>
  <c r="BH61" i="110"/>
  <c r="BV62" i="110"/>
  <c r="CA62" i="110"/>
  <c r="BO65" i="110"/>
  <c r="BL62" i="110"/>
  <c r="S62" i="110"/>
  <c r="X62" i="110"/>
  <c r="AH62" i="110"/>
  <c r="CH65" i="110" l="1"/>
  <c r="DP65" i="110" s="1"/>
  <c r="DA65" i="110"/>
  <c r="EI65" i="110" s="1"/>
  <c r="DB65" i="110"/>
  <c r="EJ65" i="110" s="1"/>
  <c r="CY62" i="110"/>
  <c r="EG62" i="110" s="1"/>
  <c r="CT62" i="110"/>
  <c r="EB62" i="110" s="1"/>
  <c r="CP61" i="110"/>
  <c r="DX61" i="110" s="1"/>
  <c r="CZ61" i="110"/>
  <c r="EH61" i="110" s="1"/>
  <c r="CG65" i="110"/>
  <c r="DO65" i="110" s="1"/>
  <c r="FQ65" i="110" s="1"/>
  <c r="GF65" i="110" s="1"/>
  <c r="CW65" i="110"/>
  <c r="EE65" i="110" s="1"/>
  <c r="CL65" i="110"/>
  <c r="DT65" i="110" s="1"/>
  <c r="CK61" i="110"/>
  <c r="DS61" i="110" s="1"/>
  <c r="CO62" i="110"/>
  <c r="DW62" i="110" s="1"/>
  <c r="CQ65" i="110"/>
  <c r="DY65" i="110" s="1"/>
  <c r="DE61" i="110"/>
  <c r="EM61" i="110" s="1"/>
  <c r="DG65" i="110"/>
  <c r="EO65" i="110" s="1"/>
  <c r="CR65" i="110"/>
  <c r="DZ65" i="110" s="1"/>
  <c r="DI62" i="110"/>
  <c r="EQ62" i="110" s="1"/>
  <c r="CV65" i="110"/>
  <c r="ED65" i="110" s="1"/>
  <c r="DJ61" i="110"/>
  <c r="ER61" i="110" s="1"/>
  <c r="DF65" i="110"/>
  <c r="EN65" i="110" s="1"/>
  <c r="CM65" i="110"/>
  <c r="DU65" i="110" s="1"/>
  <c r="DD62" i="110"/>
  <c r="EL62" i="110" s="1"/>
  <c r="CJ62" i="110"/>
  <c r="DR62" i="110" s="1"/>
  <c r="CU61" i="110"/>
  <c r="EC61" i="110" s="1"/>
  <c r="FA61" i="110" s="1"/>
  <c r="FV64" i="110"/>
  <c r="GG64" i="110" s="1"/>
  <c r="FO61" i="110"/>
  <c r="GW61" i="110" s="1"/>
  <c r="FW64" i="110"/>
  <c r="GM64" i="110" s="1"/>
  <c r="FH64" i="110"/>
  <c r="GJ64" i="110" s="1"/>
  <c r="AM11" i="110"/>
  <c r="FV65" i="110"/>
  <c r="GG65" i="110" s="1"/>
  <c r="BU11" i="110"/>
  <c r="FC64" i="110"/>
  <c r="GI64" i="110" s="1"/>
  <c r="FL64" i="110"/>
  <c r="GE64" i="110" s="1"/>
  <c r="EW64" i="110"/>
  <c r="GB64" i="110" s="1"/>
  <c r="FG65" i="110"/>
  <c r="GD65" i="110" s="1"/>
  <c r="FZ60" i="110"/>
  <c r="HE60" i="110" s="1"/>
  <c r="EX64" i="110"/>
  <c r="FG64" i="110"/>
  <c r="GD64" i="110" s="1"/>
  <c r="FK60" i="110"/>
  <c r="HB60" i="110" s="1"/>
  <c r="FA60" i="110"/>
  <c r="FB64" i="110"/>
  <c r="FQ64" i="110"/>
  <c r="GF64" i="110" s="1"/>
  <c r="FY61" i="110"/>
  <c r="GY61" i="110" s="1"/>
  <c r="FP60" i="110"/>
  <c r="HC60" i="110" s="1"/>
  <c r="EZ61" i="110"/>
  <c r="FU60" i="110"/>
  <c r="HD60" i="110" s="1"/>
  <c r="FR64" i="110"/>
  <c r="GL64" i="110" s="1"/>
  <c r="FJ61" i="110"/>
  <c r="GV61" i="110" s="1"/>
  <c r="FF60" i="110"/>
  <c r="HA60" i="110" s="1"/>
  <c r="FM64" i="110"/>
  <c r="GK64" i="110" s="1"/>
  <c r="FE61" i="110"/>
  <c r="GU61" i="110" s="1"/>
  <c r="FT61" i="110"/>
  <c r="GX61" i="110" s="1"/>
  <c r="CI10" i="110"/>
  <c r="DQ10" i="110" s="1"/>
  <c r="DC10" i="110"/>
  <c r="EK10" i="110" s="1"/>
  <c r="EP10" i="110"/>
  <c r="BA12" i="110"/>
  <c r="BA13" i="110" s="1"/>
  <c r="CI11" i="110"/>
  <c r="DQ11" i="110" s="1"/>
  <c r="HY11" i="110"/>
  <c r="BP11" i="110"/>
  <c r="CS10" i="110"/>
  <c r="EA10" i="110" s="1"/>
  <c r="BK11" i="110"/>
  <c r="AC11" i="110"/>
  <c r="BZ11" i="110"/>
  <c r="AR11" i="110"/>
  <c r="CN10" i="110"/>
  <c r="DV10" i="110" s="1"/>
  <c r="BF11" i="110"/>
  <c r="EF10" i="110"/>
  <c r="BU12" i="110"/>
  <c r="BS66" i="110"/>
  <c r="BL63" i="110"/>
  <c r="BB63" i="110"/>
  <c r="BT66" i="110"/>
  <c r="AZ66" i="110"/>
  <c r="BH62" i="110"/>
  <c r="Z62" i="110"/>
  <c r="T63" i="110"/>
  <c r="BX66" i="110"/>
  <c r="AG66" i="110"/>
  <c r="AB66" i="110"/>
  <c r="AI63" i="110"/>
  <c r="R66" i="110"/>
  <c r="BE66" i="110"/>
  <c r="AE62" i="110"/>
  <c r="CA63" i="110"/>
  <c r="U62" i="110"/>
  <c r="BW62" i="110"/>
  <c r="Q66" i="110"/>
  <c r="W66" i="110"/>
  <c r="AK66" i="110"/>
  <c r="AO62" i="110"/>
  <c r="AP66" i="110"/>
  <c r="AT62" i="110"/>
  <c r="BN66" i="110"/>
  <c r="CB62" i="110"/>
  <c r="BV63" i="110"/>
  <c r="AS63" i="110"/>
  <c r="AN63" i="110"/>
  <c r="AJ62" i="110"/>
  <c r="AY66" i="110"/>
  <c r="HQ61" i="110"/>
  <c r="HW66" i="110"/>
  <c r="X63" i="110"/>
  <c r="HX66" i="110"/>
  <c r="AH63" i="110"/>
  <c r="BC62" i="110"/>
  <c r="AF66" i="110"/>
  <c r="BR62" i="110"/>
  <c r="BY66" i="110"/>
  <c r="BJ66" i="110"/>
  <c r="AL66" i="110"/>
  <c r="BI66" i="110"/>
  <c r="AQ66" i="110"/>
  <c r="BD66" i="110"/>
  <c r="BM62" i="110"/>
  <c r="BQ63" i="110"/>
  <c r="IA62" i="110"/>
  <c r="AA66" i="110"/>
  <c r="BG63" i="110"/>
  <c r="Y63" i="110"/>
  <c r="AD63" i="110"/>
  <c r="S63" i="110"/>
  <c r="HZ63" i="110"/>
  <c r="BO66" i="110"/>
  <c r="V66" i="110"/>
  <c r="FE62" i="110" l="1"/>
  <c r="GU62" i="110" s="1"/>
  <c r="FK61" i="110"/>
  <c r="HB61" i="110" s="1"/>
  <c r="FP61" i="110"/>
  <c r="HC61" i="110" s="1"/>
  <c r="FB65" i="110"/>
  <c r="EZ62" i="110"/>
  <c r="FF61" i="110"/>
  <c r="HA61" i="110" s="1"/>
  <c r="FL65" i="110"/>
  <c r="GE65" i="110" s="1"/>
  <c r="FU61" i="110"/>
  <c r="HD61" i="110" s="1"/>
  <c r="EW65" i="110"/>
  <c r="GB65" i="110" s="1"/>
  <c r="FZ61" i="110"/>
  <c r="HE61" i="110" s="1"/>
  <c r="FW65" i="110"/>
  <c r="GM65" i="110" s="1"/>
  <c r="DF66" i="110"/>
  <c r="EN66" i="110" s="1"/>
  <c r="CU62" i="110"/>
  <c r="EC62" i="110" s="1"/>
  <c r="CR66" i="110"/>
  <c r="DZ66" i="110" s="1"/>
  <c r="CK62" i="110"/>
  <c r="DS62" i="110" s="1"/>
  <c r="DJ62" i="110"/>
  <c r="ER62" i="110" s="1"/>
  <c r="CJ63" i="110"/>
  <c r="DR63" i="110" s="1"/>
  <c r="DG66" i="110"/>
  <c r="EO66" i="110" s="1"/>
  <c r="CY63" i="110"/>
  <c r="EG63" i="110" s="1"/>
  <c r="CL66" i="110"/>
  <c r="DT66" i="110" s="1"/>
  <c r="CZ62" i="110"/>
  <c r="EH62" i="110" s="1"/>
  <c r="DD63" i="110"/>
  <c r="EL63" i="110" s="1"/>
  <c r="CV66" i="110"/>
  <c r="ED66" i="110" s="1"/>
  <c r="DE62" i="110"/>
  <c r="EM62" i="110" s="1"/>
  <c r="DB66" i="110"/>
  <c r="EJ66" i="110" s="1"/>
  <c r="CW66" i="110"/>
  <c r="EE66" i="110" s="1"/>
  <c r="CM66" i="110"/>
  <c r="DU66" i="110" s="1"/>
  <c r="CG66" i="110"/>
  <c r="DO66" i="110" s="1"/>
  <c r="CP62" i="110"/>
  <c r="DX62" i="110" s="1"/>
  <c r="DA66" i="110"/>
  <c r="EI66" i="110" s="1"/>
  <c r="CQ66" i="110"/>
  <c r="DY66" i="110" s="1"/>
  <c r="EW66" i="110" s="1"/>
  <c r="DI63" i="110"/>
  <c r="EQ63" i="110" s="1"/>
  <c r="CT63" i="110"/>
  <c r="EB63" i="110" s="1"/>
  <c r="CH66" i="110"/>
  <c r="DP66" i="110" s="1"/>
  <c r="CO63" i="110"/>
  <c r="DW63" i="110" s="1"/>
  <c r="FY62" i="110"/>
  <c r="GY62" i="110" s="1"/>
  <c r="FJ62" i="110"/>
  <c r="GV62" i="110" s="1"/>
  <c r="FT62" i="110"/>
  <c r="GX62" i="110" s="1"/>
  <c r="FO62" i="110"/>
  <c r="GW62" i="110" s="1"/>
  <c r="FC65" i="110"/>
  <c r="GI65" i="110" s="1"/>
  <c r="FH65" i="110"/>
  <c r="GJ65" i="110" s="1"/>
  <c r="EX65" i="110"/>
  <c r="GH65" i="110" s="1"/>
  <c r="FR65" i="110"/>
  <c r="GL65" i="110" s="1"/>
  <c r="FM65" i="110"/>
  <c r="GK65" i="110" s="1"/>
  <c r="HY12" i="110"/>
  <c r="AM12" i="110"/>
  <c r="AM13" i="110" s="1"/>
  <c r="DC11" i="110"/>
  <c r="EK11" i="110" s="1"/>
  <c r="GZ60" i="110"/>
  <c r="GT62" i="110"/>
  <c r="GT61" i="110"/>
  <c r="GC64" i="110"/>
  <c r="GH64" i="110"/>
  <c r="GZ61" i="110"/>
  <c r="GC65" i="110"/>
  <c r="CI12" i="110"/>
  <c r="DQ12" i="110" s="1"/>
  <c r="CX11" i="110"/>
  <c r="EF11" i="110" s="1"/>
  <c r="BP12" i="110"/>
  <c r="CS11" i="110"/>
  <c r="EA11" i="110" s="1"/>
  <c r="BK12" i="110"/>
  <c r="DH11" i="110"/>
  <c r="EP11" i="110" s="1"/>
  <c r="BZ12" i="110"/>
  <c r="FS10" i="110"/>
  <c r="GR10" i="110" s="1"/>
  <c r="CN11" i="110"/>
  <c r="DV11" i="110" s="1"/>
  <c r="BF12" i="110"/>
  <c r="FX10" i="110"/>
  <c r="GS10" i="110" s="1"/>
  <c r="FI10" i="110"/>
  <c r="GP10" i="110" s="1"/>
  <c r="FN10" i="110"/>
  <c r="GQ10" i="110" s="1"/>
  <c r="FD10" i="110"/>
  <c r="GO10" i="110" s="1"/>
  <c r="AR12" i="110"/>
  <c r="BA14" i="110"/>
  <c r="CI13" i="110"/>
  <c r="DQ13" i="110" s="1"/>
  <c r="DC12" i="110"/>
  <c r="EK12" i="110" s="1"/>
  <c r="BU13" i="110"/>
  <c r="EY10" i="110"/>
  <c r="AC12" i="110"/>
  <c r="IA63" i="110"/>
  <c r="BV64" i="110"/>
  <c r="AS64" i="110"/>
  <c r="BB64" i="110"/>
  <c r="BD67" i="110"/>
  <c r="AZ67" i="110"/>
  <c r="BI67" i="110"/>
  <c r="BJ67" i="110"/>
  <c r="BQ64" i="110"/>
  <c r="BS67" i="110"/>
  <c r="HW67" i="110"/>
  <c r="W67" i="110"/>
  <c r="AL67" i="110"/>
  <c r="AH64" i="110"/>
  <c r="X64" i="110"/>
  <c r="BE67" i="110"/>
  <c r="AK67" i="110"/>
  <c r="BO67" i="110"/>
  <c r="BM63" i="110"/>
  <c r="HR60" i="110"/>
  <c r="BT67" i="110"/>
  <c r="Z63" i="110"/>
  <c r="AF67" i="110"/>
  <c r="BC63" i="110"/>
  <c r="AG67" i="110"/>
  <c r="S64" i="110"/>
  <c r="R67" i="110"/>
  <c r="BR63" i="110"/>
  <c r="T64" i="110"/>
  <c r="HN64" i="110"/>
  <c r="CA64" i="110"/>
  <c r="AI64" i="110"/>
  <c r="HO64" i="110"/>
  <c r="BX67" i="110"/>
  <c r="Y64" i="110"/>
  <c r="AO63" i="110"/>
  <c r="Q67" i="110"/>
  <c r="AT63" i="110"/>
  <c r="AD64" i="110"/>
  <c r="AB67" i="110"/>
  <c r="CB63" i="110"/>
  <c r="HZ64" i="110"/>
  <c r="BW63" i="110"/>
  <c r="AA67" i="110"/>
  <c r="AQ67" i="110"/>
  <c r="BH63" i="110"/>
  <c r="BL64" i="110"/>
  <c r="AN64" i="110"/>
  <c r="V67" i="110"/>
  <c r="BG64" i="110"/>
  <c r="AE63" i="110"/>
  <c r="AP67" i="110"/>
  <c r="BN67" i="110"/>
  <c r="HX67" i="110"/>
  <c r="U63" i="110"/>
  <c r="AY67" i="110"/>
  <c r="BY67" i="110"/>
  <c r="AJ63" i="110"/>
  <c r="FT63" i="110" l="1"/>
  <c r="GX63" i="110" s="1"/>
  <c r="FE63" i="110"/>
  <c r="GU63" i="110" s="1"/>
  <c r="FU62" i="110"/>
  <c r="HD62" i="110" s="1"/>
  <c r="FR66" i="110"/>
  <c r="GL66" i="110" s="1"/>
  <c r="FV66" i="110"/>
  <c r="GG66" i="110" s="1"/>
  <c r="FG66" i="110"/>
  <c r="GD66" i="110" s="1"/>
  <c r="FQ66" i="110"/>
  <c r="GF66" i="110" s="1"/>
  <c r="FL66" i="110"/>
  <c r="GE66" i="110" s="1"/>
  <c r="FJ63" i="110"/>
  <c r="GV63" i="110" s="1"/>
  <c r="EX66" i="110"/>
  <c r="FZ62" i="110"/>
  <c r="HE62" i="110" s="1"/>
  <c r="CO64" i="110"/>
  <c r="DW64" i="110" s="1"/>
  <c r="DA67" i="110"/>
  <c r="EI67" i="110" s="1"/>
  <c r="CL67" i="110"/>
  <c r="DT67" i="110" s="1"/>
  <c r="CT64" i="110"/>
  <c r="EB64" i="110" s="1"/>
  <c r="DB67" i="110"/>
  <c r="EJ67" i="110" s="1"/>
  <c r="CP63" i="110"/>
  <c r="DX63" i="110" s="1"/>
  <c r="CY64" i="110"/>
  <c r="EG64" i="110" s="1"/>
  <c r="CJ64" i="110"/>
  <c r="DR64" i="110" s="1"/>
  <c r="DI64" i="110"/>
  <c r="EQ64" i="110" s="1"/>
  <c r="CK63" i="110"/>
  <c r="DS63" i="110" s="1"/>
  <c r="CM67" i="110"/>
  <c r="DU67" i="110" s="1"/>
  <c r="DG67" i="110"/>
  <c r="EO67" i="110" s="1"/>
  <c r="CR67" i="110"/>
  <c r="DZ67" i="110" s="1"/>
  <c r="FW67" i="110" s="1"/>
  <c r="GM67" i="110" s="1"/>
  <c r="CV67" i="110"/>
  <c r="ED67" i="110" s="1"/>
  <c r="DJ63" i="110"/>
  <c r="ER63" i="110" s="1"/>
  <c r="CU63" i="110"/>
  <c r="EC63" i="110" s="1"/>
  <c r="CQ67" i="110"/>
  <c r="DY67" i="110" s="1"/>
  <c r="DD64" i="110"/>
  <c r="EL64" i="110" s="1"/>
  <c r="DE63" i="110"/>
  <c r="EM63" i="110" s="1"/>
  <c r="CW67" i="110"/>
  <c r="EE67" i="110" s="1"/>
  <c r="CH67" i="110"/>
  <c r="DP67" i="110" s="1"/>
  <c r="CG67" i="110"/>
  <c r="DO67" i="110" s="1"/>
  <c r="CZ63" i="110"/>
  <c r="EH63" i="110" s="1"/>
  <c r="DF67" i="110"/>
  <c r="EN67" i="110" s="1"/>
  <c r="GH66" i="110"/>
  <c r="FA62" i="110"/>
  <c r="FC66" i="110"/>
  <c r="GI66" i="110" s="1"/>
  <c r="FM66" i="110"/>
  <c r="GK66" i="110" s="1"/>
  <c r="FH66" i="110"/>
  <c r="GJ66" i="110" s="1"/>
  <c r="FW66" i="110"/>
  <c r="GM66" i="110" s="1"/>
  <c r="FB66" i="110"/>
  <c r="GC66" i="110" s="1"/>
  <c r="FO63" i="110"/>
  <c r="GW63" i="110" s="1"/>
  <c r="FY63" i="110"/>
  <c r="GY63" i="110" s="1"/>
  <c r="FK62" i="110"/>
  <c r="HB62" i="110" s="1"/>
  <c r="FP62" i="110"/>
  <c r="HC62" i="110" s="1"/>
  <c r="EZ63" i="110"/>
  <c r="FF62" i="110"/>
  <c r="HA62" i="110" s="1"/>
  <c r="GB66" i="110"/>
  <c r="HY13" i="110"/>
  <c r="BP13" i="110"/>
  <c r="CX12" i="110"/>
  <c r="EF12" i="110" s="1"/>
  <c r="EY11" i="110"/>
  <c r="GN10" i="110"/>
  <c r="HP10" i="110"/>
  <c r="FN11" i="110"/>
  <c r="GQ11" i="110" s="1"/>
  <c r="BK13" i="110"/>
  <c r="CS12" i="110"/>
  <c r="EA12" i="110" s="1"/>
  <c r="FI11" i="110"/>
  <c r="GP11" i="110" s="1"/>
  <c r="AR13" i="110"/>
  <c r="CN12" i="110"/>
  <c r="DV12" i="110" s="1"/>
  <c r="BF13" i="110"/>
  <c r="FX11" i="110"/>
  <c r="GS11" i="110" s="1"/>
  <c r="DH12" i="110"/>
  <c r="EP12" i="110" s="1"/>
  <c r="BZ13" i="110"/>
  <c r="AM14" i="110"/>
  <c r="BA15" i="110"/>
  <c r="CI14" i="110"/>
  <c r="DQ14" i="110" s="1"/>
  <c r="FD11" i="110"/>
  <c r="GO11" i="110" s="1"/>
  <c r="AC13" i="110"/>
  <c r="FS11" i="110"/>
  <c r="GR11" i="110" s="1"/>
  <c r="DC13" i="110"/>
  <c r="EK13" i="110" s="1"/>
  <c r="BU14" i="110"/>
  <c r="AO64" i="110"/>
  <c r="HN65" i="110"/>
  <c r="AH65" i="110"/>
  <c r="AL68" i="110"/>
  <c r="HX68" i="110"/>
  <c r="AE64" i="110"/>
  <c r="BD68" i="110"/>
  <c r="T65" i="110"/>
  <c r="BS68" i="110"/>
  <c r="W68" i="110"/>
  <c r="HO65" i="110"/>
  <c r="HR61" i="110"/>
  <c r="U64" i="110"/>
  <c r="AD65" i="110"/>
  <c r="BY68" i="110"/>
  <c r="BN68" i="110"/>
  <c r="BG65" i="110"/>
  <c r="AN65" i="110"/>
  <c r="CA65" i="110"/>
  <c r="Z64" i="110"/>
  <c r="BQ65" i="110"/>
  <c r="AT64" i="110"/>
  <c r="BO68" i="110"/>
  <c r="AQ68" i="110"/>
  <c r="CB64" i="110"/>
  <c r="HZ65" i="110"/>
  <c r="AF68" i="110"/>
  <c r="AB68" i="110"/>
  <c r="R68" i="110"/>
  <c r="BM64" i="110"/>
  <c r="IA64" i="110"/>
  <c r="BI68" i="110"/>
  <c r="V68" i="110"/>
  <c r="BC64" i="110"/>
  <c r="AJ64" i="110"/>
  <c r="AY68" i="110"/>
  <c r="BR64" i="110"/>
  <c r="BE68" i="110"/>
  <c r="BX68" i="110"/>
  <c r="BL65" i="110"/>
  <c r="BW64" i="110"/>
  <c r="BB65" i="110"/>
  <c r="BH64" i="110"/>
  <c r="AA68" i="110"/>
  <c r="AI65" i="110"/>
  <c r="S65" i="110"/>
  <c r="AP68" i="110"/>
  <c r="BT68" i="110"/>
  <c r="AS65" i="110"/>
  <c r="X65" i="110"/>
  <c r="Q68" i="110"/>
  <c r="AZ68" i="110"/>
  <c r="BJ68" i="110"/>
  <c r="HW68" i="110"/>
  <c r="AK68" i="110"/>
  <c r="BV65" i="110"/>
  <c r="AG68" i="110"/>
  <c r="Y65" i="110"/>
  <c r="HQ62" i="110"/>
  <c r="FV67" i="110" l="1"/>
  <c r="GG67" i="110" s="1"/>
  <c r="FH67" i="110"/>
  <c r="GJ67" i="110" s="1"/>
  <c r="FM67" i="110"/>
  <c r="GK67" i="110" s="1"/>
  <c r="FG67" i="110"/>
  <c r="GD67" i="110" s="1"/>
  <c r="FB67" i="110"/>
  <c r="GC67" i="110" s="1"/>
  <c r="FL67" i="110"/>
  <c r="GE67" i="110" s="1"/>
  <c r="FQ67" i="110"/>
  <c r="GF67" i="110" s="1"/>
  <c r="EX67" i="110"/>
  <c r="GH67" i="110" s="1"/>
  <c r="FZ63" i="110"/>
  <c r="HE63" i="110" s="1"/>
  <c r="FR67" i="110"/>
  <c r="GL67" i="110" s="1"/>
  <c r="FJ64" i="110"/>
  <c r="GV64" i="110" s="1"/>
  <c r="EZ64" i="110"/>
  <c r="GT64" i="110" s="1"/>
  <c r="DG68" i="110"/>
  <c r="EO68" i="110" s="1"/>
  <c r="DE64" i="110"/>
  <c r="EM64" i="110" s="1"/>
  <c r="CK64" i="110"/>
  <c r="DS64" i="110" s="1"/>
  <c r="CY65" i="110"/>
  <c r="EG65" i="110" s="1"/>
  <c r="CH68" i="110"/>
  <c r="DP68" i="110" s="1"/>
  <c r="DD65" i="110"/>
  <c r="EL65" i="110" s="1"/>
  <c r="CT65" i="110"/>
  <c r="EB65" i="110" s="1"/>
  <c r="DJ64" i="110"/>
  <c r="ER64" i="110" s="1"/>
  <c r="CV68" i="110"/>
  <c r="ED68" i="110" s="1"/>
  <c r="DI65" i="110"/>
  <c r="EQ65" i="110" s="1"/>
  <c r="DF68" i="110"/>
  <c r="EN68" i="110" s="1"/>
  <c r="CQ68" i="110"/>
  <c r="DY68" i="110" s="1"/>
  <c r="CL68" i="110"/>
  <c r="DT68" i="110" s="1"/>
  <c r="CG68" i="110"/>
  <c r="DO68" i="110" s="1"/>
  <c r="CP64" i="110"/>
  <c r="DX64" i="110" s="1"/>
  <c r="CM68" i="110"/>
  <c r="DU68" i="110" s="1"/>
  <c r="CW68" i="110"/>
  <c r="EE68" i="110" s="1"/>
  <c r="DA68" i="110"/>
  <c r="EI68" i="110" s="1"/>
  <c r="CR68" i="110"/>
  <c r="DZ68" i="110" s="1"/>
  <c r="DB68" i="110"/>
  <c r="EJ68" i="110" s="1"/>
  <c r="CJ65" i="110"/>
  <c r="DR65" i="110" s="1"/>
  <c r="CZ64" i="110"/>
  <c r="EH64" i="110" s="1"/>
  <c r="CU64" i="110"/>
  <c r="EC64" i="110" s="1"/>
  <c r="CO65" i="110"/>
  <c r="DW65" i="110" s="1"/>
  <c r="FE65" i="110" s="1"/>
  <c r="GU65" i="110" s="1"/>
  <c r="FO64" i="110"/>
  <c r="GW64" i="110" s="1"/>
  <c r="FC67" i="110"/>
  <c r="GI67" i="110" s="1"/>
  <c r="EW67" i="110"/>
  <c r="GZ62" i="110"/>
  <c r="FF63" i="110"/>
  <c r="HA63" i="110" s="1"/>
  <c r="FU63" i="110"/>
  <c r="HD63" i="110" s="1"/>
  <c r="FE64" i="110"/>
  <c r="GU64" i="110" s="1"/>
  <c r="FA63" i="110"/>
  <c r="FY64" i="110"/>
  <c r="GY64" i="110" s="1"/>
  <c r="GT63" i="110"/>
  <c r="FP63" i="110"/>
  <c r="HC63" i="110" s="1"/>
  <c r="FK63" i="110"/>
  <c r="HB63" i="110" s="1"/>
  <c r="FT64" i="110"/>
  <c r="GX64" i="110" s="1"/>
  <c r="HY14" i="110"/>
  <c r="CX13" i="110"/>
  <c r="EF13" i="110" s="1"/>
  <c r="BP14" i="110"/>
  <c r="FS12" i="110"/>
  <c r="GR12" i="110" s="1"/>
  <c r="FD12" i="110"/>
  <c r="GO12" i="110" s="1"/>
  <c r="FX12" i="110"/>
  <c r="GS12" i="110" s="1"/>
  <c r="FN12" i="110"/>
  <c r="GQ12" i="110" s="1"/>
  <c r="FI12" i="110"/>
  <c r="GP12" i="110" s="1"/>
  <c r="EY12" i="110"/>
  <c r="DH13" i="110"/>
  <c r="EP13" i="110" s="1"/>
  <c r="BZ14" i="110"/>
  <c r="BA16" i="110"/>
  <c r="CI15" i="110"/>
  <c r="DQ15" i="110" s="1"/>
  <c r="AM15" i="110"/>
  <c r="DC14" i="110"/>
  <c r="EK14" i="110" s="1"/>
  <c r="BU15" i="110"/>
  <c r="AR14" i="110"/>
  <c r="BK14" i="110"/>
  <c r="CS13" i="110"/>
  <c r="EA13" i="110" s="1"/>
  <c r="AC14" i="110"/>
  <c r="CN13" i="110"/>
  <c r="DV13" i="110" s="1"/>
  <c r="BF14" i="110"/>
  <c r="GN11" i="110"/>
  <c r="HP11" i="110"/>
  <c r="R69" i="110"/>
  <c r="Y66" i="110"/>
  <c r="IA65" i="110"/>
  <c r="BE69" i="110"/>
  <c r="AE65" i="110"/>
  <c r="AA69" i="110"/>
  <c r="U65" i="110"/>
  <c r="BC65" i="110"/>
  <c r="AS66" i="110"/>
  <c r="HO66" i="110"/>
  <c r="BI69" i="110"/>
  <c r="Z65" i="110"/>
  <c r="BX69" i="110"/>
  <c r="BY69" i="110"/>
  <c r="BH65" i="110"/>
  <c r="T66" i="110"/>
  <c r="BR65" i="110"/>
  <c r="AB69" i="110"/>
  <c r="S66" i="110"/>
  <c r="BV66" i="110"/>
  <c r="AZ69" i="110"/>
  <c r="HW69" i="110"/>
  <c r="AQ69" i="110"/>
  <c r="CB65" i="110"/>
  <c r="AI66" i="110"/>
  <c r="BG66" i="110"/>
  <c r="AK69" i="110"/>
  <c r="V69" i="110"/>
  <c r="BJ69" i="110"/>
  <c r="BB66" i="110"/>
  <c r="AJ65" i="110"/>
  <c r="AP69" i="110"/>
  <c r="BN69" i="110"/>
  <c r="AO65" i="110"/>
  <c r="CA66" i="110"/>
  <c r="BO69" i="110"/>
  <c r="HZ66" i="110"/>
  <c r="BD69" i="110"/>
  <c r="BL66" i="110"/>
  <c r="BQ66" i="110"/>
  <c r="BS69" i="110"/>
  <c r="AL69" i="110"/>
  <c r="AY69" i="110"/>
  <c r="AT65" i="110"/>
  <c r="W69" i="110"/>
  <c r="X66" i="110"/>
  <c r="HN66" i="110"/>
  <c r="BT69" i="110"/>
  <c r="AH66" i="110"/>
  <c r="BM65" i="110"/>
  <c r="Q69" i="110"/>
  <c r="AG69" i="110"/>
  <c r="HX69" i="110"/>
  <c r="AN66" i="110"/>
  <c r="BW65" i="110"/>
  <c r="HR62" i="110"/>
  <c r="HQ63" i="110"/>
  <c r="AF69" i="110"/>
  <c r="AD66" i="110"/>
  <c r="EW68" i="110" l="1"/>
  <c r="FP64" i="110"/>
  <c r="HC64" i="110" s="1"/>
  <c r="FW68" i="110"/>
  <c r="GM68" i="110" s="1"/>
  <c r="FU64" i="110"/>
  <c r="HD64" i="110" s="1"/>
  <c r="DB69" i="110"/>
  <c r="EJ69" i="110" s="1"/>
  <c r="CM69" i="110"/>
  <c r="DU69" i="110" s="1"/>
  <c r="CG69" i="110"/>
  <c r="DO69" i="110" s="1"/>
  <c r="CT66" i="110"/>
  <c r="EB66" i="110" s="1"/>
  <c r="CH69" i="110"/>
  <c r="DP69" i="110" s="1"/>
  <c r="CZ65" i="110"/>
  <c r="EH65" i="110" s="1"/>
  <c r="CU65" i="110"/>
  <c r="EC65" i="110" s="1"/>
  <c r="CR69" i="110"/>
  <c r="DZ69" i="110" s="1"/>
  <c r="CL69" i="110"/>
  <c r="DT69" i="110" s="1"/>
  <c r="CV69" i="110"/>
  <c r="ED69" i="110" s="1"/>
  <c r="DD66" i="110"/>
  <c r="EL66" i="110" s="1"/>
  <c r="DE65" i="110"/>
  <c r="EM65" i="110" s="1"/>
  <c r="CK65" i="110"/>
  <c r="DS65" i="110" s="1"/>
  <c r="DA69" i="110"/>
  <c r="EI69" i="110" s="1"/>
  <c r="CP65" i="110"/>
  <c r="DX65" i="110" s="1"/>
  <c r="CQ69" i="110"/>
  <c r="DY69" i="110" s="1"/>
  <c r="CY66" i="110"/>
  <c r="EG66" i="110" s="1"/>
  <c r="CO66" i="110"/>
  <c r="DW66" i="110" s="1"/>
  <c r="CW69" i="110"/>
  <c r="EE69" i="110" s="1"/>
  <c r="DJ65" i="110"/>
  <c r="ER65" i="110" s="1"/>
  <c r="DG69" i="110"/>
  <c r="EO69" i="110" s="1"/>
  <c r="DI66" i="110"/>
  <c r="EQ66" i="110" s="1"/>
  <c r="CJ66" i="110"/>
  <c r="DR66" i="110" s="1"/>
  <c r="DF69" i="110"/>
  <c r="EN69" i="110" s="1"/>
  <c r="GB68" i="110"/>
  <c r="FO65" i="110"/>
  <c r="GW65" i="110" s="1"/>
  <c r="GZ63" i="110"/>
  <c r="FT65" i="110"/>
  <c r="GX65" i="110" s="1"/>
  <c r="EZ65" i="110"/>
  <c r="FL68" i="110"/>
  <c r="GE68" i="110" s="1"/>
  <c r="FH68" i="110"/>
  <c r="GJ68" i="110" s="1"/>
  <c r="FJ65" i="110"/>
  <c r="GV65" i="110" s="1"/>
  <c r="FV68" i="110"/>
  <c r="GG68" i="110" s="1"/>
  <c r="EX68" i="110"/>
  <c r="FF64" i="110"/>
  <c r="HA64" i="110" s="1"/>
  <c r="FY65" i="110"/>
  <c r="GY65" i="110" s="1"/>
  <c r="FQ68" i="110"/>
  <c r="GF68" i="110" s="1"/>
  <c r="FR68" i="110"/>
  <c r="GL68" i="110" s="1"/>
  <c r="FA64" i="110"/>
  <c r="FG68" i="110"/>
  <c r="GD68" i="110" s="1"/>
  <c r="FC68" i="110"/>
  <c r="GI68" i="110" s="1"/>
  <c r="FK64" i="110"/>
  <c r="HB64" i="110" s="1"/>
  <c r="FB68" i="110"/>
  <c r="GC68" i="110" s="1"/>
  <c r="FM68" i="110"/>
  <c r="GK68" i="110" s="1"/>
  <c r="FZ64" i="110"/>
  <c r="HE64" i="110" s="1"/>
  <c r="GB67" i="110"/>
  <c r="HY15" i="110"/>
  <c r="FN13" i="110"/>
  <c r="GQ13" i="110" s="1"/>
  <c r="FD13" i="110"/>
  <c r="GO13" i="110" s="1"/>
  <c r="EY13" i="110"/>
  <c r="GN13" i="110" s="1"/>
  <c r="FS13" i="110"/>
  <c r="GR13" i="110" s="1"/>
  <c r="FI13" i="110"/>
  <c r="GP13" i="110" s="1"/>
  <c r="FX13" i="110"/>
  <c r="GS13" i="110" s="1"/>
  <c r="BP15" i="110"/>
  <c r="CX14" i="110"/>
  <c r="EF14" i="110" s="1"/>
  <c r="AC15" i="110"/>
  <c r="CN14" i="110"/>
  <c r="DV14" i="110" s="1"/>
  <c r="BF15" i="110"/>
  <c r="DH14" i="110"/>
  <c r="EP14" i="110" s="1"/>
  <c r="BZ15" i="110"/>
  <c r="BK15" i="110"/>
  <c r="CS14" i="110"/>
  <c r="EA14" i="110" s="1"/>
  <c r="GN12" i="110"/>
  <c r="HP12" i="110"/>
  <c r="AR15" i="110"/>
  <c r="DC15" i="110"/>
  <c r="EK15" i="110" s="1"/>
  <c r="BU16" i="110"/>
  <c r="AM16" i="110"/>
  <c r="BA17" i="110"/>
  <c r="CI16" i="110"/>
  <c r="DQ16" i="110" s="1"/>
  <c r="BD70" i="110"/>
  <c r="BN70" i="110"/>
  <c r="AZ70" i="110"/>
  <c r="HQ64" i="110"/>
  <c r="BM66" i="110"/>
  <c r="AO66" i="110"/>
  <c r="Q70" i="110"/>
  <c r="BS70" i="110"/>
  <c r="BO70" i="110"/>
  <c r="AJ66" i="110"/>
  <c r="BV67" i="110"/>
  <c r="T67" i="110"/>
  <c r="HR63" i="110"/>
  <c r="BX70" i="110"/>
  <c r="HO67" i="110"/>
  <c r="AP70" i="110"/>
  <c r="BI70" i="110"/>
  <c r="AB70" i="110"/>
  <c r="BT70" i="110"/>
  <c r="BE70" i="110"/>
  <c r="BJ70" i="110"/>
  <c r="HZ67" i="110"/>
  <c r="R70" i="110"/>
  <c r="AY70" i="110"/>
  <c r="HW70" i="110"/>
  <c r="AH67" i="110"/>
  <c r="AK70" i="110"/>
  <c r="Y67" i="110"/>
  <c r="HX70" i="110"/>
  <c r="BC66" i="110"/>
  <c r="BG67" i="110"/>
  <c r="CA67" i="110"/>
  <c r="CB66" i="110"/>
  <c r="W70" i="110"/>
  <c r="BW66" i="110"/>
  <c r="AG70" i="110"/>
  <c r="BR66" i="110"/>
  <c r="U66" i="110"/>
  <c r="AD67" i="110"/>
  <c r="AL70" i="110"/>
  <c r="IA66" i="110"/>
  <c r="S67" i="110"/>
  <c r="BB67" i="110"/>
  <c r="BY70" i="110"/>
  <c r="AA70" i="110"/>
  <c r="AF70" i="110"/>
  <c r="AE66" i="110"/>
  <c r="HN67" i="110"/>
  <c r="AI67" i="110"/>
  <c r="BL67" i="110"/>
  <c r="V70" i="110"/>
  <c r="AT66" i="110"/>
  <c r="AQ70" i="110"/>
  <c r="BQ67" i="110"/>
  <c r="AN67" i="110"/>
  <c r="AS67" i="110"/>
  <c r="X67" i="110"/>
  <c r="Z66" i="110"/>
  <c r="BH66" i="110"/>
  <c r="FF65" i="110" l="1"/>
  <c r="HA65" i="110" s="1"/>
  <c r="EZ66" i="110"/>
  <c r="GT66" i="110" s="1"/>
  <c r="EW69" i="110"/>
  <c r="FK65" i="110"/>
  <c r="HB65" i="110" s="1"/>
  <c r="FG69" i="110"/>
  <c r="GD69" i="110" s="1"/>
  <c r="FZ65" i="110"/>
  <c r="HE65" i="110" s="1"/>
  <c r="FH69" i="110"/>
  <c r="GJ69" i="110" s="1"/>
  <c r="FR69" i="110"/>
  <c r="GL69" i="110" s="1"/>
  <c r="FO66" i="110"/>
  <c r="GW66" i="110" s="1"/>
  <c r="FA65" i="110"/>
  <c r="GZ65" i="110" s="1"/>
  <c r="FQ69" i="110"/>
  <c r="GF69" i="110" s="1"/>
  <c r="FV69" i="110"/>
  <c r="GG69" i="110" s="1"/>
  <c r="FP65" i="110"/>
  <c r="HC65" i="110" s="1"/>
  <c r="EX69" i="110"/>
  <c r="GH69" i="110" s="1"/>
  <c r="CO67" i="110"/>
  <c r="DW67" i="110" s="1"/>
  <c r="CY67" i="110"/>
  <c r="EG67" i="110" s="1"/>
  <c r="DE66" i="110"/>
  <c r="EM66" i="110" s="1"/>
  <c r="CK66" i="110"/>
  <c r="DS66" i="110" s="1"/>
  <c r="CR70" i="110"/>
  <c r="DZ70" i="110" s="1"/>
  <c r="CQ70" i="110"/>
  <c r="DY70" i="110" s="1"/>
  <c r="DA70" i="110"/>
  <c r="EI70" i="110" s="1"/>
  <c r="CU66" i="110"/>
  <c r="EC66" i="110" s="1"/>
  <c r="DG70" i="110"/>
  <c r="EO70" i="110" s="1"/>
  <c r="CG70" i="110"/>
  <c r="DO70" i="110" s="1"/>
  <c r="DD67" i="110"/>
  <c r="EL67" i="110" s="1"/>
  <c r="CH70" i="110"/>
  <c r="DP70" i="110" s="1"/>
  <c r="CJ67" i="110"/>
  <c r="DR67" i="110" s="1"/>
  <c r="DJ66" i="110"/>
  <c r="ER66" i="110" s="1"/>
  <c r="CM70" i="110"/>
  <c r="DU70" i="110" s="1"/>
  <c r="FH70" i="110" s="1"/>
  <c r="GJ70" i="110" s="1"/>
  <c r="CV70" i="110"/>
  <c r="ED70" i="110" s="1"/>
  <c r="CT67" i="110"/>
  <c r="EB67" i="110" s="1"/>
  <c r="FT67" i="110" s="1"/>
  <c r="GX67" i="110" s="1"/>
  <c r="DI67" i="110"/>
  <c r="EQ67" i="110" s="1"/>
  <c r="CZ66" i="110"/>
  <c r="EH66" i="110" s="1"/>
  <c r="DB70" i="110"/>
  <c r="EJ70" i="110" s="1"/>
  <c r="DF70" i="110"/>
  <c r="EN70" i="110" s="1"/>
  <c r="CW70" i="110"/>
  <c r="EE70" i="110" s="1"/>
  <c r="CP66" i="110"/>
  <c r="DX66" i="110" s="1"/>
  <c r="CL70" i="110"/>
  <c r="DT70" i="110" s="1"/>
  <c r="GB69" i="110"/>
  <c r="GZ64" i="110"/>
  <c r="FT66" i="110"/>
  <c r="GX66" i="110" s="1"/>
  <c r="FW69" i="110"/>
  <c r="GM69" i="110" s="1"/>
  <c r="FL69" i="110"/>
  <c r="GE69" i="110" s="1"/>
  <c r="FJ66" i="110"/>
  <c r="GV66" i="110" s="1"/>
  <c r="FY66" i="110"/>
  <c r="GY66" i="110" s="1"/>
  <c r="FM69" i="110"/>
  <c r="GK69" i="110" s="1"/>
  <c r="FB69" i="110"/>
  <c r="GC69" i="110" s="1"/>
  <c r="GT65" i="110"/>
  <c r="FC69" i="110"/>
  <c r="GI69" i="110" s="1"/>
  <c r="FE66" i="110"/>
  <c r="GU66" i="110" s="1"/>
  <c r="GH68" i="110"/>
  <c r="FU65" i="110"/>
  <c r="HD65" i="110" s="1"/>
  <c r="HY16" i="110"/>
  <c r="BP16" i="110"/>
  <c r="CX15" i="110"/>
  <c r="EF15" i="110" s="1"/>
  <c r="FD14" i="110"/>
  <c r="GO14" i="110" s="1"/>
  <c r="HP13" i="110"/>
  <c r="FN14" i="110"/>
  <c r="GQ14" i="110" s="1"/>
  <c r="EY14" i="110"/>
  <c r="BA18" i="110"/>
  <c r="CI17" i="110"/>
  <c r="DQ17" i="110" s="1"/>
  <c r="FS14" i="110"/>
  <c r="GR14" i="110" s="1"/>
  <c r="AC16" i="110"/>
  <c r="FI14" i="110"/>
  <c r="GP14" i="110" s="1"/>
  <c r="HY17" i="110"/>
  <c r="BU17" i="110"/>
  <c r="DC16" i="110"/>
  <c r="EK16" i="110" s="1"/>
  <c r="FX14" i="110"/>
  <c r="GS14" i="110" s="1"/>
  <c r="DH15" i="110"/>
  <c r="EP15" i="110" s="1"/>
  <c r="BZ16" i="110"/>
  <c r="AR16" i="110"/>
  <c r="CN15" i="110"/>
  <c r="DV15" i="110" s="1"/>
  <c r="BF16" i="110"/>
  <c r="AM17" i="110"/>
  <c r="CS15" i="110"/>
  <c r="EA15" i="110" s="1"/>
  <c r="BK16" i="110"/>
  <c r="AH68" i="110"/>
  <c r="BI71" i="110"/>
  <c r="BC67" i="110"/>
  <c r="AN68" i="110"/>
  <c r="AT67" i="110"/>
  <c r="U67" i="110"/>
  <c r="HX71" i="110"/>
  <c r="BS71" i="110"/>
  <c r="BV68" i="110"/>
  <c r="CA68" i="110"/>
  <c r="HW71" i="110"/>
  <c r="BB68" i="110"/>
  <c r="AZ71" i="110"/>
  <c r="X68" i="110"/>
  <c r="BO71" i="110"/>
  <c r="BW67" i="110"/>
  <c r="BE71" i="110"/>
  <c r="S68" i="110"/>
  <c r="Z67" i="110"/>
  <c r="AF71" i="110"/>
  <c r="R71" i="110"/>
  <c r="AP71" i="110"/>
  <c r="AD68" i="110"/>
  <c r="AQ71" i="110"/>
  <c r="BT71" i="110"/>
  <c r="HQ65" i="110"/>
  <c r="AE67" i="110"/>
  <c r="AL71" i="110"/>
  <c r="HN68" i="110"/>
  <c r="BM67" i="110"/>
  <c r="BH67" i="110"/>
  <c r="AY71" i="110"/>
  <c r="BN71" i="110"/>
  <c r="AA71" i="110"/>
  <c r="BR67" i="110"/>
  <c r="BY71" i="110"/>
  <c r="T68" i="110"/>
  <c r="V71" i="110"/>
  <c r="BX71" i="110"/>
  <c r="BG68" i="110"/>
  <c r="Y68" i="110"/>
  <c r="HZ68" i="110"/>
  <c r="AS68" i="110"/>
  <c r="BJ71" i="110"/>
  <c r="AJ67" i="110"/>
  <c r="BD71" i="110"/>
  <c r="AK71" i="110"/>
  <c r="CB67" i="110"/>
  <c r="BQ68" i="110"/>
  <c r="W71" i="110"/>
  <c r="HR64" i="110"/>
  <c r="AI68" i="110"/>
  <c r="AB71" i="110"/>
  <c r="AG71" i="110"/>
  <c r="AO67" i="110"/>
  <c r="IA67" i="110"/>
  <c r="HO68" i="110"/>
  <c r="BL68" i="110"/>
  <c r="Q71" i="110"/>
  <c r="FB70" i="110" l="1"/>
  <c r="GC70" i="110" s="1"/>
  <c r="FP66" i="110"/>
  <c r="HC66" i="110" s="1"/>
  <c r="FR70" i="110"/>
  <c r="GL70" i="110" s="1"/>
  <c r="FO67" i="110"/>
  <c r="GW67" i="110" s="1"/>
  <c r="FK66" i="110"/>
  <c r="HB66" i="110" s="1"/>
  <c r="FQ70" i="110"/>
  <c r="GF70" i="110" s="1"/>
  <c r="FU66" i="110"/>
  <c r="HD66" i="110" s="1"/>
  <c r="FM70" i="110"/>
  <c r="GK70" i="110" s="1"/>
  <c r="FC70" i="110"/>
  <c r="GI70" i="110" s="1"/>
  <c r="FG70" i="110"/>
  <c r="GD70" i="110" s="1"/>
  <c r="EW70" i="110"/>
  <c r="CR71" i="110"/>
  <c r="DZ71" i="110" s="1"/>
  <c r="CP67" i="110"/>
  <c r="DX67" i="110" s="1"/>
  <c r="DI68" i="110"/>
  <c r="EQ68" i="110" s="1"/>
  <c r="CW71" i="110"/>
  <c r="EE71" i="110" s="1"/>
  <c r="CT68" i="110"/>
  <c r="EB68" i="110" s="1"/>
  <c r="CY68" i="110"/>
  <c r="EG68" i="110" s="1"/>
  <c r="DG71" i="110"/>
  <c r="EO71" i="110" s="1"/>
  <c r="CV71" i="110"/>
  <c r="ED71" i="110" s="1"/>
  <c r="CU67" i="110"/>
  <c r="EC67" i="110" s="1"/>
  <c r="DF71" i="110"/>
  <c r="EN71" i="110" s="1"/>
  <c r="DJ67" i="110"/>
  <c r="ER67" i="110" s="1"/>
  <c r="DB71" i="110"/>
  <c r="EJ71" i="110" s="1"/>
  <c r="CH71" i="110"/>
  <c r="DP71" i="110" s="1"/>
  <c r="FC71" i="110"/>
  <c r="GI71" i="110" s="1"/>
  <c r="DA71" i="110"/>
  <c r="EI71" i="110" s="1"/>
  <c r="CK67" i="110"/>
  <c r="DS67" i="110" s="1"/>
  <c r="CG71" i="110"/>
  <c r="DO71" i="110" s="1"/>
  <c r="CO68" i="110"/>
  <c r="DW68" i="110" s="1"/>
  <c r="CM71" i="110"/>
  <c r="DU71" i="110" s="1"/>
  <c r="CJ68" i="110"/>
  <c r="DR68" i="110" s="1"/>
  <c r="CQ71" i="110"/>
  <c r="DY71" i="110" s="1"/>
  <c r="CL71" i="110"/>
  <c r="DT71" i="110" s="1"/>
  <c r="CZ67" i="110"/>
  <c r="EH67" i="110" s="1"/>
  <c r="DD68" i="110"/>
  <c r="EL68" i="110" s="1"/>
  <c r="EZ68" i="110" s="1"/>
  <c r="DE67" i="110"/>
  <c r="EM67" i="110" s="1"/>
  <c r="GB70" i="110"/>
  <c r="EX70" i="110"/>
  <c r="FA66" i="110"/>
  <c r="FE67" i="110"/>
  <c r="GU67" i="110" s="1"/>
  <c r="FW70" i="110"/>
  <c r="GM70" i="110" s="1"/>
  <c r="FV70" i="110"/>
  <c r="GG70" i="110" s="1"/>
  <c r="FF66" i="110"/>
  <c r="HA66" i="110" s="1"/>
  <c r="FJ67" i="110"/>
  <c r="GV67" i="110" s="1"/>
  <c r="FL70" i="110"/>
  <c r="GE70" i="110" s="1"/>
  <c r="FZ66" i="110"/>
  <c r="HE66" i="110" s="1"/>
  <c r="FY67" i="110"/>
  <c r="GY67" i="110" s="1"/>
  <c r="EZ67" i="110"/>
  <c r="FX15" i="110"/>
  <c r="GS15" i="110" s="1"/>
  <c r="EY15" i="110"/>
  <c r="GN15" i="110" s="1"/>
  <c r="BP17" i="110"/>
  <c r="CX16" i="110"/>
  <c r="EF16" i="110" s="1"/>
  <c r="FI15" i="110"/>
  <c r="GP15" i="110" s="1"/>
  <c r="FN15" i="110"/>
  <c r="GQ15" i="110" s="1"/>
  <c r="DH16" i="110"/>
  <c r="EP16" i="110" s="1"/>
  <c r="BZ17" i="110"/>
  <c r="FS15" i="110"/>
  <c r="GR15" i="110" s="1"/>
  <c r="HY18" i="110"/>
  <c r="AC17" i="110"/>
  <c r="FD15" i="110"/>
  <c r="GO15" i="110" s="1"/>
  <c r="CN16" i="110"/>
  <c r="DV16" i="110" s="1"/>
  <c r="BF17" i="110"/>
  <c r="CS16" i="110"/>
  <c r="EA16" i="110" s="1"/>
  <c r="BK17" i="110"/>
  <c r="AR17" i="110"/>
  <c r="BA19" i="110"/>
  <c r="CI18" i="110"/>
  <c r="DQ18" i="110" s="1"/>
  <c r="BU18" i="110"/>
  <c r="DC17" i="110"/>
  <c r="EK17" i="110" s="1"/>
  <c r="AM18" i="110"/>
  <c r="HP14" i="110"/>
  <c r="GN14" i="110"/>
  <c r="BI72" i="110"/>
  <c r="HX72" i="110"/>
  <c r="BT72" i="110"/>
  <c r="HN69" i="110"/>
  <c r="BY72" i="110"/>
  <c r="CB68" i="110"/>
  <c r="AN69" i="110"/>
  <c r="BB69" i="110"/>
  <c r="AB72" i="110"/>
  <c r="V72" i="110"/>
  <c r="AY72" i="110"/>
  <c r="AT68" i="110"/>
  <c r="BO72" i="110"/>
  <c r="BE72" i="110"/>
  <c r="BJ72" i="110"/>
  <c r="AA72" i="110"/>
  <c r="BN72" i="110"/>
  <c r="BM68" i="110"/>
  <c r="BW68" i="110"/>
  <c r="BX72" i="110"/>
  <c r="AO68" i="110"/>
  <c r="BV69" i="110"/>
  <c r="AI69" i="110"/>
  <c r="U68" i="110"/>
  <c r="AF72" i="110"/>
  <c r="W72" i="110"/>
  <c r="R72" i="110"/>
  <c r="BS72" i="110"/>
  <c r="AS69" i="110"/>
  <c r="Q72" i="110"/>
  <c r="HR65" i="110"/>
  <c r="BQ69" i="110"/>
  <c r="BG69" i="110"/>
  <c r="AQ72" i="110"/>
  <c r="BC68" i="110"/>
  <c r="HW72" i="110"/>
  <c r="T69" i="110"/>
  <c r="Z68" i="110"/>
  <c r="AD69" i="110"/>
  <c r="HQ66" i="110"/>
  <c r="AZ72" i="110"/>
  <c r="AL72" i="110"/>
  <c r="AH69" i="110"/>
  <c r="AE68" i="110"/>
  <c r="AK72" i="110"/>
  <c r="AG72" i="110"/>
  <c r="BR68" i="110"/>
  <c r="HO69" i="110"/>
  <c r="AP72" i="110"/>
  <c r="AJ68" i="110"/>
  <c r="BL69" i="110"/>
  <c r="HZ69" i="110"/>
  <c r="CA69" i="110"/>
  <c r="BD72" i="110"/>
  <c r="S69" i="110"/>
  <c r="X69" i="110"/>
  <c r="Y69" i="110"/>
  <c r="BH68" i="110"/>
  <c r="IA68" i="110"/>
  <c r="FM71" i="110" l="1"/>
  <c r="GK71" i="110" s="1"/>
  <c r="EW71" i="110"/>
  <c r="FF67" i="110"/>
  <c r="HA67" i="110" s="1"/>
  <c r="FQ71" i="110"/>
  <c r="GF71" i="110" s="1"/>
  <c r="FT68" i="110"/>
  <c r="GX68" i="110" s="1"/>
  <c r="EX71" i="110"/>
  <c r="FV71" i="110"/>
  <c r="GG71" i="110" s="1"/>
  <c r="FG71" i="110"/>
  <c r="GD71" i="110" s="1"/>
  <c r="FR71" i="110"/>
  <c r="GL71" i="110" s="1"/>
  <c r="FL71" i="110"/>
  <c r="GE71" i="110" s="1"/>
  <c r="FW71" i="110"/>
  <c r="GM71" i="110" s="1"/>
  <c r="FK67" i="110"/>
  <c r="HB67" i="110" s="1"/>
  <c r="FA67" i="110"/>
  <c r="GZ67" i="110" s="1"/>
  <c r="FO68" i="110"/>
  <c r="GW68" i="110" s="1"/>
  <c r="FY68" i="110"/>
  <c r="GY68" i="110" s="1"/>
  <c r="CO69" i="110"/>
  <c r="DW69" i="110" s="1"/>
  <c r="DD69" i="110"/>
  <c r="EL69" i="110" s="1"/>
  <c r="CV72" i="110"/>
  <c r="ED72" i="110" s="1"/>
  <c r="CY69" i="110"/>
  <c r="EG69" i="110" s="1"/>
  <c r="CP68" i="110"/>
  <c r="DX68" i="110" s="1"/>
  <c r="DG72" i="110"/>
  <c r="EO72" i="110" s="1"/>
  <c r="CL72" i="110"/>
  <c r="DT72" i="110" s="1"/>
  <c r="CH72" i="110"/>
  <c r="DP72" i="110" s="1"/>
  <c r="CJ69" i="110"/>
  <c r="DR69" i="110" s="1"/>
  <c r="DF72" i="110"/>
  <c r="EN72" i="110" s="1"/>
  <c r="CR72" i="110"/>
  <c r="DZ72" i="110" s="1"/>
  <c r="DJ68" i="110"/>
  <c r="ER68" i="110" s="1"/>
  <c r="CZ68" i="110"/>
  <c r="EH68" i="110" s="1"/>
  <c r="CK68" i="110"/>
  <c r="DS68" i="110" s="1"/>
  <c r="CT69" i="110"/>
  <c r="EB69" i="110" s="1"/>
  <c r="DE68" i="110"/>
  <c r="EM68" i="110" s="1"/>
  <c r="CM72" i="110"/>
  <c r="DU72" i="110" s="1"/>
  <c r="CG72" i="110"/>
  <c r="DO72" i="110" s="1"/>
  <c r="DB72" i="110"/>
  <c r="EJ72" i="110" s="1"/>
  <c r="DI69" i="110"/>
  <c r="EQ69" i="110" s="1"/>
  <c r="CQ72" i="110"/>
  <c r="DY72" i="110" s="1"/>
  <c r="DA72" i="110"/>
  <c r="EI72" i="110" s="1"/>
  <c r="CU68" i="110"/>
  <c r="EC68" i="110" s="1"/>
  <c r="CW72" i="110"/>
  <c r="EE72" i="110" s="1"/>
  <c r="GH71" i="110"/>
  <c r="FE68" i="110"/>
  <c r="GU68" i="110" s="1"/>
  <c r="FZ67" i="110"/>
  <c r="HE67" i="110" s="1"/>
  <c r="FH71" i="110"/>
  <c r="GJ71" i="110" s="1"/>
  <c r="GT67" i="110"/>
  <c r="GH70" i="110"/>
  <c r="FJ68" i="110"/>
  <c r="GV68" i="110" s="1"/>
  <c r="FU67" i="110"/>
  <c r="HD67" i="110" s="1"/>
  <c r="FB71" i="110"/>
  <c r="GC71" i="110" s="1"/>
  <c r="FP67" i="110"/>
  <c r="HC67" i="110" s="1"/>
  <c r="GZ66" i="110"/>
  <c r="GB71" i="110"/>
  <c r="GT68" i="110"/>
  <c r="FN16" i="110"/>
  <c r="GQ16" i="110" s="1"/>
  <c r="FI16" i="110"/>
  <c r="GP16" i="110" s="1"/>
  <c r="BP18" i="110"/>
  <c r="CX17" i="110"/>
  <c r="EF17" i="110" s="1"/>
  <c r="DC18" i="110"/>
  <c r="EK18" i="110" s="1"/>
  <c r="BU19" i="110"/>
  <c r="EY16" i="110"/>
  <c r="AM19" i="110"/>
  <c r="FD16" i="110"/>
  <c r="GO16" i="110" s="1"/>
  <c r="BK18" i="110"/>
  <c r="CS17" i="110"/>
  <c r="EA17" i="110" s="1"/>
  <c r="CN17" i="110"/>
  <c r="DV17" i="110" s="1"/>
  <c r="BF18" i="110"/>
  <c r="DH17" i="110"/>
  <c r="EP17" i="110" s="1"/>
  <c r="BZ18" i="110"/>
  <c r="AR18" i="110"/>
  <c r="AC18" i="110"/>
  <c r="HY19" i="110"/>
  <c r="HP15" i="110"/>
  <c r="FX16" i="110"/>
  <c r="GS16" i="110" s="1"/>
  <c r="FS16" i="110"/>
  <c r="GR16" i="110" s="1"/>
  <c r="BA20" i="110"/>
  <c r="CI19" i="110"/>
  <c r="DQ19" i="110" s="1"/>
  <c r="BG70" i="110"/>
  <c r="AS70" i="110"/>
  <c r="HQ67" i="110"/>
  <c r="Z69" i="110"/>
  <c r="CB69" i="110"/>
  <c r="IA69" i="110"/>
  <c r="BQ70" i="110"/>
  <c r="AF73" i="110"/>
  <c r="BT73" i="110"/>
  <c r="BX73" i="110"/>
  <c r="AL73" i="110"/>
  <c r="AZ73" i="110"/>
  <c r="HR66" i="110"/>
  <c r="HW73" i="110"/>
  <c r="AO69" i="110"/>
  <c r="AI70" i="110"/>
  <c r="W73" i="110"/>
  <c r="AN70" i="110"/>
  <c r="CA70" i="110"/>
  <c r="BJ73" i="110"/>
  <c r="AE69" i="110"/>
  <c r="BY73" i="110"/>
  <c r="AA73" i="110"/>
  <c r="HO70" i="110"/>
  <c r="Q73" i="110"/>
  <c r="AJ69" i="110"/>
  <c r="BN73" i="110"/>
  <c r="BB70" i="110"/>
  <c r="BH69" i="110"/>
  <c r="V73" i="110"/>
  <c r="AT69" i="110"/>
  <c r="AQ73" i="110"/>
  <c r="AD70" i="110"/>
  <c r="HZ70" i="110"/>
  <c r="BS73" i="110"/>
  <c r="BM69" i="110"/>
  <c r="U69" i="110"/>
  <c r="BD73" i="110"/>
  <c r="Y70" i="110"/>
  <c r="BR69" i="110"/>
  <c r="X70" i="110"/>
  <c r="R73" i="110"/>
  <c r="AY73" i="110"/>
  <c r="BI73" i="110"/>
  <c r="BO73" i="110"/>
  <c r="BW69" i="110"/>
  <c r="BV70" i="110"/>
  <c r="AB73" i="110"/>
  <c r="S70" i="110"/>
  <c r="HX73" i="110"/>
  <c r="AK73" i="110"/>
  <c r="BL70" i="110"/>
  <c r="AH70" i="110"/>
  <c r="BE73" i="110"/>
  <c r="AG73" i="110"/>
  <c r="T70" i="110"/>
  <c r="HN70" i="110"/>
  <c r="AP73" i="110"/>
  <c r="BC69" i="110"/>
  <c r="FP68" i="110" l="1"/>
  <c r="HC68" i="110" s="1"/>
  <c r="FA68" i="110"/>
  <c r="GZ68" i="110" s="1"/>
  <c r="FT69" i="110"/>
  <c r="GX69" i="110" s="1"/>
  <c r="FB72" i="110"/>
  <c r="GC72" i="110" s="1"/>
  <c r="FC72" i="110"/>
  <c r="GI72" i="110" s="1"/>
  <c r="FF68" i="110"/>
  <c r="HA68" i="110" s="1"/>
  <c r="FU68" i="110"/>
  <c r="HD68" i="110" s="1"/>
  <c r="FV72" i="110"/>
  <c r="GG72" i="110" s="1"/>
  <c r="FW72" i="110"/>
  <c r="GM72" i="110" s="1"/>
  <c r="EW72" i="110"/>
  <c r="GB72" i="110" s="1"/>
  <c r="FY69" i="110"/>
  <c r="GY69" i="110" s="1"/>
  <c r="FH72" i="110"/>
  <c r="GJ72" i="110" s="1"/>
  <c r="CQ73" i="110"/>
  <c r="DY73" i="110" s="1"/>
  <c r="FL73" i="110" s="1"/>
  <c r="GE73" i="110" s="1"/>
  <c r="CL73" i="110"/>
  <c r="DT73" i="110" s="1"/>
  <c r="CR73" i="110"/>
  <c r="DZ73" i="110" s="1"/>
  <c r="CW73" i="110"/>
  <c r="EE73" i="110" s="1"/>
  <c r="CG73" i="110"/>
  <c r="DO73" i="110" s="1"/>
  <c r="DG73" i="110"/>
  <c r="EO73" i="110" s="1"/>
  <c r="CJ70" i="110"/>
  <c r="DR70" i="110" s="1"/>
  <c r="DI70" i="110"/>
  <c r="EQ70" i="110" s="1"/>
  <c r="DF73" i="110"/>
  <c r="EN73" i="110" s="1"/>
  <c r="CM73" i="110"/>
  <c r="DU73" i="110" s="1"/>
  <c r="CU69" i="110"/>
  <c r="EC69" i="110" s="1"/>
  <c r="CV73" i="110"/>
  <c r="ED73" i="110" s="1"/>
  <c r="DB73" i="110"/>
  <c r="EJ73" i="110" s="1"/>
  <c r="DD70" i="110"/>
  <c r="EL70" i="110" s="1"/>
  <c r="DE69" i="110"/>
  <c r="EM69" i="110" s="1"/>
  <c r="DA73" i="110"/>
  <c r="EI73" i="110" s="1"/>
  <c r="CP69" i="110"/>
  <c r="DX69" i="110" s="1"/>
  <c r="CK69" i="110"/>
  <c r="DS69" i="110" s="1"/>
  <c r="CT70" i="110"/>
  <c r="EB70" i="110" s="1"/>
  <c r="CZ69" i="110"/>
  <c r="EH69" i="110" s="1"/>
  <c r="CH73" i="110"/>
  <c r="DP73" i="110" s="1"/>
  <c r="CY70" i="110"/>
  <c r="EG70" i="110" s="1"/>
  <c r="DJ69" i="110"/>
  <c r="ER69" i="110" s="1"/>
  <c r="CO70" i="110"/>
  <c r="DW70" i="110" s="1"/>
  <c r="FZ68" i="110"/>
  <c r="HE68" i="110" s="1"/>
  <c r="FK68" i="110"/>
  <c r="HB68" i="110" s="1"/>
  <c r="EX72" i="110"/>
  <c r="FR72" i="110"/>
  <c r="GL72" i="110" s="1"/>
  <c r="FE69" i="110"/>
  <c r="GU69" i="110" s="1"/>
  <c r="FM72" i="110"/>
  <c r="GK72" i="110" s="1"/>
  <c r="FQ72" i="110"/>
  <c r="GF72" i="110" s="1"/>
  <c r="EZ69" i="110"/>
  <c r="FL72" i="110"/>
  <c r="GE72" i="110" s="1"/>
  <c r="FO69" i="110"/>
  <c r="GW69" i="110" s="1"/>
  <c r="FG72" i="110"/>
  <c r="GD72" i="110" s="1"/>
  <c r="FJ69" i="110"/>
  <c r="GV69" i="110" s="1"/>
  <c r="FD17" i="110"/>
  <c r="GO17" i="110" s="1"/>
  <c r="CX18" i="110"/>
  <c r="EF18" i="110" s="1"/>
  <c r="BP19" i="110"/>
  <c r="FI17" i="110"/>
  <c r="GP17" i="110" s="1"/>
  <c r="EY17" i="110"/>
  <c r="AR19" i="110"/>
  <c r="FX17" i="110"/>
  <c r="GS17" i="110" s="1"/>
  <c r="HP16" i="110"/>
  <c r="GN16" i="110"/>
  <c r="CN18" i="110"/>
  <c r="DV18" i="110" s="1"/>
  <c r="BF19" i="110"/>
  <c r="DC19" i="110"/>
  <c r="EK19" i="110" s="1"/>
  <c r="BU20" i="110"/>
  <c r="BA21" i="110"/>
  <c r="CI20" i="110"/>
  <c r="DQ20" i="110" s="1"/>
  <c r="HY20" i="110"/>
  <c r="FS17" i="110"/>
  <c r="GR17" i="110" s="1"/>
  <c r="AM20" i="110"/>
  <c r="FN17" i="110"/>
  <c r="GQ17" i="110" s="1"/>
  <c r="AC19" i="110"/>
  <c r="BK19" i="110"/>
  <c r="CS18" i="110"/>
  <c r="EA18" i="110" s="1"/>
  <c r="DH18" i="110"/>
  <c r="EP18" i="110" s="1"/>
  <c r="BZ19" i="110"/>
  <c r="HW74" i="110"/>
  <c r="BI74" i="110"/>
  <c r="HQ68" i="110"/>
  <c r="BS74" i="110"/>
  <c r="AN71" i="110"/>
  <c r="W74" i="110"/>
  <c r="BM70" i="110"/>
  <c r="BY74" i="110"/>
  <c r="Q74" i="110"/>
  <c r="BH70" i="110"/>
  <c r="HR67" i="110"/>
  <c r="AI71" i="110"/>
  <c r="U70" i="110"/>
  <c r="BJ74" i="110"/>
  <c r="BW70" i="110"/>
  <c r="AO70" i="110"/>
  <c r="CB70" i="110"/>
  <c r="T71" i="110"/>
  <c r="BE74" i="110"/>
  <c r="V74" i="110"/>
  <c r="HO71" i="110"/>
  <c r="AE70" i="110"/>
  <c r="S71" i="110"/>
  <c r="AB74" i="110"/>
  <c r="AK74" i="110"/>
  <c r="AZ74" i="110"/>
  <c r="BT74" i="110"/>
  <c r="BV71" i="110"/>
  <c r="AT70" i="110"/>
  <c r="IA70" i="110"/>
  <c r="BL71" i="110"/>
  <c r="Z70" i="110"/>
  <c r="BC70" i="110"/>
  <c r="AS71" i="110"/>
  <c r="CA71" i="110"/>
  <c r="AF74" i="110"/>
  <c r="AL74" i="110"/>
  <c r="BG71" i="110"/>
  <c r="BR70" i="110"/>
  <c r="R74" i="110"/>
  <c r="HZ71" i="110"/>
  <c r="X71" i="110"/>
  <c r="AD71" i="110"/>
  <c r="AG74" i="110"/>
  <c r="HX74" i="110"/>
  <c r="BO74" i="110"/>
  <c r="AY74" i="110"/>
  <c r="AA74" i="110"/>
  <c r="BD74" i="110"/>
  <c r="BN74" i="110"/>
  <c r="Y71" i="110"/>
  <c r="AQ74" i="110"/>
  <c r="AP74" i="110"/>
  <c r="BQ71" i="110"/>
  <c r="AJ70" i="110"/>
  <c r="AH71" i="110"/>
  <c r="BX74" i="110"/>
  <c r="BB71" i="110"/>
  <c r="HN71" i="110"/>
  <c r="FT70" i="110" l="1"/>
  <c r="GX70" i="110" s="1"/>
  <c r="FP69" i="110"/>
  <c r="HC69" i="110" s="1"/>
  <c r="FG73" i="110"/>
  <c r="GD73" i="110" s="1"/>
  <c r="EZ70" i="110"/>
  <c r="EX73" i="110"/>
  <c r="FJ70" i="110"/>
  <c r="GV70" i="110" s="1"/>
  <c r="FQ73" i="110"/>
  <c r="GF73" i="110" s="1"/>
  <c r="FV73" i="110"/>
  <c r="GG73" i="110" s="1"/>
  <c r="FB73" i="110"/>
  <c r="GC73" i="110" s="1"/>
  <c r="EW73" i="110"/>
  <c r="GB73" i="110" s="1"/>
  <c r="CZ70" i="110"/>
  <c r="EH70" i="110" s="1"/>
  <c r="CK70" i="110"/>
  <c r="DS70" i="110" s="1"/>
  <c r="FK70" i="110" s="1"/>
  <c r="HB70" i="110" s="1"/>
  <c r="DD71" i="110"/>
  <c r="EL71" i="110" s="1"/>
  <c r="CM74" i="110"/>
  <c r="DU74" i="110" s="1"/>
  <c r="CO71" i="110"/>
  <c r="DW71" i="110" s="1"/>
  <c r="DB74" i="110"/>
  <c r="EJ74" i="110" s="1"/>
  <c r="CR74" i="110"/>
  <c r="CP70" i="110"/>
  <c r="DX70" i="110" s="1"/>
  <c r="CJ71" i="110"/>
  <c r="DR71" i="110" s="1"/>
  <c r="CG74" i="110"/>
  <c r="DO74" i="110" s="1"/>
  <c r="CT71" i="110"/>
  <c r="EB71" i="110" s="1"/>
  <c r="CH74" i="110"/>
  <c r="DP74" i="110" s="1"/>
  <c r="DJ70" i="110"/>
  <c r="ER70" i="110" s="1"/>
  <c r="DA74" i="110"/>
  <c r="EI74" i="110" s="1"/>
  <c r="CV74" i="110"/>
  <c r="ED74" i="110" s="1"/>
  <c r="DF74" i="110"/>
  <c r="EN74" i="110" s="1"/>
  <c r="CW74" i="110"/>
  <c r="EE74" i="110" s="1"/>
  <c r="DG74" i="110"/>
  <c r="EO74" i="110" s="1"/>
  <c r="CL74" i="110"/>
  <c r="DT74" i="110" s="1"/>
  <c r="CY71" i="110"/>
  <c r="EG71" i="110" s="1"/>
  <c r="DI71" i="110"/>
  <c r="EQ71" i="110" s="1"/>
  <c r="DZ74" i="110"/>
  <c r="DE70" i="110"/>
  <c r="EM70" i="110" s="1"/>
  <c r="FP70" i="110" s="1"/>
  <c r="HC70" i="110" s="1"/>
  <c r="CU70" i="110"/>
  <c r="EC70" i="110" s="1"/>
  <c r="CQ74" i="110"/>
  <c r="DY74" i="110" s="1"/>
  <c r="GT70" i="110"/>
  <c r="GH73" i="110"/>
  <c r="FC73" i="110"/>
  <c r="GI73" i="110" s="1"/>
  <c r="FM73" i="110"/>
  <c r="GK73" i="110" s="1"/>
  <c r="FH73" i="110"/>
  <c r="GJ73" i="110" s="1"/>
  <c r="FW73" i="110"/>
  <c r="GM73" i="110" s="1"/>
  <c r="FE70" i="110"/>
  <c r="GU70" i="110" s="1"/>
  <c r="FY70" i="110"/>
  <c r="GY70" i="110" s="1"/>
  <c r="FO70" i="110"/>
  <c r="GW70" i="110" s="1"/>
  <c r="FR73" i="110"/>
  <c r="GL73" i="110" s="1"/>
  <c r="FZ69" i="110"/>
  <c r="HE69" i="110" s="1"/>
  <c r="FU69" i="110"/>
  <c r="HD69" i="110" s="1"/>
  <c r="FA69" i="110"/>
  <c r="FK69" i="110"/>
  <c r="HB69" i="110" s="1"/>
  <c r="GT69" i="110"/>
  <c r="GH72" i="110"/>
  <c r="FF69" i="110"/>
  <c r="HA69" i="110" s="1"/>
  <c r="BP20" i="110"/>
  <c r="CX19" i="110"/>
  <c r="EF19" i="110" s="1"/>
  <c r="FI18" i="110"/>
  <c r="GP18" i="110" s="1"/>
  <c r="EY18" i="110"/>
  <c r="FD18" i="110"/>
  <c r="GO18" i="110" s="1"/>
  <c r="FS18" i="110"/>
  <c r="GR18" i="110" s="1"/>
  <c r="FN18" i="110"/>
  <c r="GQ18" i="110" s="1"/>
  <c r="DH19" i="110"/>
  <c r="EP19" i="110" s="1"/>
  <c r="BZ20" i="110"/>
  <c r="GN17" i="110"/>
  <c r="HP17" i="110"/>
  <c r="AR20" i="110"/>
  <c r="AM21" i="110"/>
  <c r="BA22" i="110"/>
  <c r="CI21" i="110"/>
  <c r="DQ21" i="110" s="1"/>
  <c r="CS19" i="110"/>
  <c r="EA19" i="110" s="1"/>
  <c r="BK20" i="110"/>
  <c r="BU21" i="110"/>
  <c r="DC20" i="110"/>
  <c r="EK20" i="110" s="1"/>
  <c r="HY21" i="110"/>
  <c r="FX18" i="110"/>
  <c r="GS18" i="110" s="1"/>
  <c r="AC20" i="110"/>
  <c r="CN19" i="110"/>
  <c r="DV19" i="110" s="1"/>
  <c r="BF20" i="110"/>
  <c r="BG72" i="110"/>
  <c r="AN72" i="110"/>
  <c r="R75" i="110"/>
  <c r="AP75" i="110"/>
  <c r="V75" i="110"/>
  <c r="AK75" i="110"/>
  <c r="AO71" i="110"/>
  <c r="BT75" i="110"/>
  <c r="AD72" i="110"/>
  <c r="AF75" i="110"/>
  <c r="AJ71" i="110"/>
  <c r="AB75" i="110"/>
  <c r="BM71" i="110"/>
  <c r="AE71" i="110"/>
  <c r="HZ72" i="110"/>
  <c r="U71" i="110"/>
  <c r="AI72" i="110"/>
  <c r="HQ69" i="110"/>
  <c r="W75" i="110"/>
  <c r="AS72" i="110"/>
  <c r="BO75" i="110"/>
  <c r="BJ75" i="110"/>
  <c r="AA75" i="110"/>
  <c r="X72" i="110"/>
  <c r="BI75" i="110"/>
  <c r="BL72" i="110"/>
  <c r="AY75" i="110"/>
  <c r="HX75" i="110"/>
  <c r="BR71" i="110"/>
  <c r="S72" i="110"/>
  <c r="AZ75" i="110"/>
  <c r="HN72" i="110"/>
  <c r="CB71" i="110"/>
  <c r="BV72" i="110"/>
  <c r="BH71" i="110"/>
  <c r="IA71" i="110"/>
  <c r="Q75" i="110"/>
  <c r="AT71" i="110"/>
  <c r="BB72" i="110"/>
  <c r="BY75" i="110"/>
  <c r="AH72" i="110"/>
  <c r="HW75" i="110"/>
  <c r="BE75" i="110"/>
  <c r="AL75" i="110"/>
  <c r="T72" i="110"/>
  <c r="BQ72" i="110"/>
  <c r="BD75" i="110"/>
  <c r="Z71" i="110"/>
  <c r="HO72" i="110"/>
  <c r="BS75" i="110"/>
  <c r="CA72" i="110"/>
  <c r="AQ75" i="110"/>
  <c r="BN75" i="110"/>
  <c r="Y72" i="110"/>
  <c r="HR68" i="110"/>
  <c r="BX75" i="110"/>
  <c r="BW71" i="110"/>
  <c r="BC71" i="110"/>
  <c r="AG75" i="110"/>
  <c r="FU70" i="110" l="1"/>
  <c r="HD70" i="110" s="1"/>
  <c r="EX74" i="110"/>
  <c r="GH74" i="110" s="1"/>
  <c r="FG74" i="110"/>
  <c r="GD74" i="110" s="1"/>
  <c r="FJ71" i="110"/>
  <c r="GV71" i="110" s="1"/>
  <c r="FQ74" i="110"/>
  <c r="GF74" i="110" s="1"/>
  <c r="FW74" i="110"/>
  <c r="GM74" i="110" s="1"/>
  <c r="FC74" i="110"/>
  <c r="GI74" i="110" s="1"/>
  <c r="FZ70" i="110"/>
  <c r="HE70" i="110" s="1"/>
  <c r="FY71" i="110"/>
  <c r="GY71" i="110" s="1"/>
  <c r="FV74" i="110"/>
  <c r="GG74" i="110" s="1"/>
  <c r="FF70" i="110"/>
  <c r="HA70" i="110" s="1"/>
  <c r="CH75" i="110"/>
  <c r="DP75" i="110" s="1"/>
  <c r="CG75" i="110"/>
  <c r="DO75" i="110" s="1"/>
  <c r="DG75" i="110"/>
  <c r="EO75" i="110" s="1"/>
  <c r="DI72" i="110"/>
  <c r="EQ72" i="110" s="1"/>
  <c r="DJ71" i="110"/>
  <c r="ER71" i="110" s="1"/>
  <c r="CT72" i="110"/>
  <c r="EB72" i="110" s="1"/>
  <c r="CR75" i="110"/>
  <c r="DZ75" i="110" s="1"/>
  <c r="DE71" i="110"/>
  <c r="EM71" i="110" s="1"/>
  <c r="DA75" i="110"/>
  <c r="EI75" i="110" s="1"/>
  <c r="CP71" i="110"/>
  <c r="DX71" i="110" s="1"/>
  <c r="CQ75" i="110"/>
  <c r="DY75" i="110" s="1"/>
  <c r="CW75" i="110"/>
  <c r="EE75" i="110" s="1"/>
  <c r="CM75" i="110"/>
  <c r="DU75" i="110" s="1"/>
  <c r="CK71" i="110"/>
  <c r="DS71" i="110" s="1"/>
  <c r="CJ72" i="110"/>
  <c r="DR72" i="110" s="1"/>
  <c r="CV75" i="110"/>
  <c r="ED75" i="110" s="1"/>
  <c r="CY72" i="110"/>
  <c r="EG72" i="110" s="1"/>
  <c r="CZ71" i="110"/>
  <c r="EH71" i="110" s="1"/>
  <c r="CU71" i="110"/>
  <c r="EC71" i="110" s="1"/>
  <c r="DB75" i="110"/>
  <c r="EJ75" i="110" s="1"/>
  <c r="CO72" i="110"/>
  <c r="DW72" i="110" s="1"/>
  <c r="CL75" i="110"/>
  <c r="DT75" i="110" s="1"/>
  <c r="DF75" i="110"/>
  <c r="EN75" i="110" s="1"/>
  <c r="DD72" i="110"/>
  <c r="EL72" i="110" s="1"/>
  <c r="GZ69" i="110"/>
  <c r="FM74" i="110"/>
  <c r="GK74" i="110" s="1"/>
  <c r="FL74" i="110"/>
  <c r="GE74" i="110" s="1"/>
  <c r="FA70" i="110"/>
  <c r="FO71" i="110"/>
  <c r="GW71" i="110" s="1"/>
  <c r="FE71" i="110"/>
  <c r="GU71" i="110" s="1"/>
  <c r="FT71" i="110"/>
  <c r="GX71" i="110" s="1"/>
  <c r="FR74" i="110"/>
  <c r="GL74" i="110" s="1"/>
  <c r="EW74" i="110"/>
  <c r="EZ71" i="110"/>
  <c r="FH74" i="110"/>
  <c r="GJ74" i="110" s="1"/>
  <c r="FB74" i="110"/>
  <c r="GC74" i="110" s="1"/>
  <c r="FD19" i="110"/>
  <c r="GO19" i="110" s="1"/>
  <c r="BP21" i="110"/>
  <c r="CX20" i="110"/>
  <c r="EF20" i="110" s="1"/>
  <c r="BK21" i="110"/>
  <c r="CS20" i="110"/>
  <c r="EA20" i="110" s="1"/>
  <c r="AR21" i="110"/>
  <c r="GN18" i="110"/>
  <c r="HP18" i="110"/>
  <c r="HY22" i="110"/>
  <c r="CN20" i="110"/>
  <c r="DV20" i="110" s="1"/>
  <c r="BF21" i="110"/>
  <c r="BA23" i="110"/>
  <c r="CI22" i="110"/>
  <c r="DQ22" i="110" s="1"/>
  <c r="EY19" i="110"/>
  <c r="FX19" i="110"/>
  <c r="GS19" i="110" s="1"/>
  <c r="FN19" i="110"/>
  <c r="GQ19" i="110" s="1"/>
  <c r="FI19" i="110"/>
  <c r="GP19" i="110" s="1"/>
  <c r="FS19" i="110"/>
  <c r="GR19" i="110" s="1"/>
  <c r="AC21" i="110"/>
  <c r="DC21" i="110"/>
  <c r="EK21" i="110" s="1"/>
  <c r="BU22" i="110"/>
  <c r="AM22" i="110"/>
  <c r="DH20" i="110"/>
  <c r="EP20" i="110" s="1"/>
  <c r="BZ21" i="110"/>
  <c r="AT72" i="110"/>
  <c r="AB76" i="110"/>
  <c r="HW76" i="110"/>
  <c r="CA73" i="110"/>
  <c r="AN73" i="110"/>
  <c r="Z72" i="110"/>
  <c r="Y73" i="110"/>
  <c r="BG73" i="110"/>
  <c r="AD73" i="110"/>
  <c r="HQ70" i="110"/>
  <c r="AJ72" i="110"/>
  <c r="BI76" i="110"/>
  <c r="AZ76" i="110"/>
  <c r="BR72" i="110"/>
  <c r="T73" i="110"/>
  <c r="AG76" i="110"/>
  <c r="HR69" i="110"/>
  <c r="AL76" i="110"/>
  <c r="BX76" i="110"/>
  <c r="AA76" i="110"/>
  <c r="AK76" i="110"/>
  <c r="X73" i="110"/>
  <c r="BD76" i="110"/>
  <c r="AQ76" i="110"/>
  <c r="W76" i="110"/>
  <c r="IA72" i="110"/>
  <c r="BH72" i="110"/>
  <c r="AF76" i="110"/>
  <c r="V76" i="110"/>
  <c r="AO72" i="110"/>
  <c r="BO76" i="110"/>
  <c r="AH73" i="110"/>
  <c r="U72" i="110"/>
  <c r="BL73" i="110"/>
  <c r="AS73" i="110"/>
  <c r="BB73" i="110"/>
  <c r="R76" i="110"/>
  <c r="CB72" i="110"/>
  <c r="BY76" i="110"/>
  <c r="HN73" i="110"/>
  <c r="AI73" i="110"/>
  <c r="BW72" i="110"/>
  <c r="BS76" i="110"/>
  <c r="BC72" i="110"/>
  <c r="BN76" i="110"/>
  <c r="BJ76" i="110"/>
  <c r="AP76" i="110"/>
  <c r="BE76" i="110"/>
  <c r="BT76" i="110"/>
  <c r="AE72" i="110"/>
  <c r="S73" i="110"/>
  <c r="BM72" i="110"/>
  <c r="HX76" i="110"/>
  <c r="BQ73" i="110"/>
  <c r="HO73" i="110"/>
  <c r="Q76" i="110"/>
  <c r="AY76" i="110"/>
  <c r="HZ73" i="110"/>
  <c r="BV73" i="110"/>
  <c r="FY72" i="110" l="1"/>
  <c r="GY72" i="110" s="1"/>
  <c r="FT72" i="110"/>
  <c r="GX72" i="110" s="1"/>
  <c r="FO72" i="110"/>
  <c r="GW72" i="110" s="1"/>
  <c r="FA71" i="110"/>
  <c r="GZ71" i="110" s="1"/>
  <c r="FB75" i="110"/>
  <c r="GC75" i="110" s="1"/>
  <c r="EZ72" i="110"/>
  <c r="FH75" i="110"/>
  <c r="GJ75" i="110" s="1"/>
  <c r="EX75" i="110"/>
  <c r="GH75" i="110" s="1"/>
  <c r="FF71" i="110"/>
  <c r="HA71" i="110" s="1"/>
  <c r="CL76" i="110"/>
  <c r="DT76" i="110" s="1"/>
  <c r="CH76" i="110"/>
  <c r="DP76" i="110" s="1"/>
  <c r="CO73" i="110"/>
  <c r="DW73" i="110" s="1"/>
  <c r="CW76" i="110"/>
  <c r="EE76" i="110" s="1"/>
  <c r="DG76" i="110"/>
  <c r="EO76" i="110" s="1"/>
  <c r="CV76" i="110"/>
  <c r="ED76" i="110" s="1"/>
  <c r="CQ76" i="110"/>
  <c r="DY76" i="110" s="1"/>
  <c r="DB76" i="110"/>
  <c r="EJ76" i="110" s="1"/>
  <c r="CK72" i="110"/>
  <c r="DS72" i="110" s="1"/>
  <c r="CP72" i="110"/>
  <c r="DX72" i="110" s="1"/>
  <c r="CT73" i="110"/>
  <c r="EB73" i="110" s="1"/>
  <c r="DD73" i="110"/>
  <c r="EL73" i="110" s="1"/>
  <c r="CG76" i="110"/>
  <c r="DO76" i="110" s="1"/>
  <c r="CU72" i="110"/>
  <c r="EC72" i="110" s="1"/>
  <c r="CM76" i="110"/>
  <c r="DU76" i="110" s="1"/>
  <c r="DA76" i="110"/>
  <c r="EI76" i="110" s="1"/>
  <c r="DJ72" i="110"/>
  <c r="ER72" i="110" s="1"/>
  <c r="DE72" i="110"/>
  <c r="EM72" i="110" s="1"/>
  <c r="DF76" i="110"/>
  <c r="EN76" i="110" s="1"/>
  <c r="CZ72" i="110"/>
  <c r="EH72" i="110" s="1"/>
  <c r="CJ73" i="110"/>
  <c r="DR73" i="110" s="1"/>
  <c r="DI73" i="110"/>
  <c r="EQ73" i="110" s="1"/>
  <c r="CY73" i="110"/>
  <c r="EG73" i="110" s="1"/>
  <c r="CR76" i="110"/>
  <c r="DZ76" i="110" s="1"/>
  <c r="GT72" i="110"/>
  <c r="FZ71" i="110"/>
  <c r="HE71" i="110" s="1"/>
  <c r="FV75" i="110"/>
  <c r="GG75" i="110" s="1"/>
  <c r="FU71" i="110"/>
  <c r="HD71" i="110" s="1"/>
  <c r="FQ75" i="110"/>
  <c r="GF75" i="110" s="1"/>
  <c r="FP71" i="110"/>
  <c r="HC71" i="110" s="1"/>
  <c r="EW75" i="110"/>
  <c r="FE72" i="110"/>
  <c r="GU72" i="110" s="1"/>
  <c r="FK71" i="110"/>
  <c r="HB71" i="110" s="1"/>
  <c r="GB74" i="110"/>
  <c r="FJ72" i="110"/>
  <c r="GV72" i="110" s="1"/>
  <c r="FC75" i="110"/>
  <c r="GI75" i="110" s="1"/>
  <c r="FW75" i="110"/>
  <c r="GM75" i="110" s="1"/>
  <c r="FM75" i="110"/>
  <c r="GK75" i="110" s="1"/>
  <c r="FG75" i="110"/>
  <c r="GD75" i="110" s="1"/>
  <c r="FR75" i="110"/>
  <c r="GL75" i="110" s="1"/>
  <c r="FL75" i="110"/>
  <c r="GE75" i="110" s="1"/>
  <c r="GT71" i="110"/>
  <c r="GZ70" i="110"/>
  <c r="FS20" i="110"/>
  <c r="GR20" i="110" s="1"/>
  <c r="CX21" i="110"/>
  <c r="EF21" i="110" s="1"/>
  <c r="BP22" i="110"/>
  <c r="EY20" i="110"/>
  <c r="FX20" i="110"/>
  <c r="GS20" i="110" s="1"/>
  <c r="FI20" i="110"/>
  <c r="GP20" i="110" s="1"/>
  <c r="FN20" i="110"/>
  <c r="GQ20" i="110" s="1"/>
  <c r="AR22" i="110"/>
  <c r="DH21" i="110"/>
  <c r="EP21" i="110" s="1"/>
  <c r="BZ22" i="110"/>
  <c r="HP19" i="110"/>
  <c r="GN19" i="110"/>
  <c r="FD20" i="110"/>
  <c r="GO20" i="110" s="1"/>
  <c r="AM23" i="110"/>
  <c r="CN21" i="110"/>
  <c r="DV21" i="110" s="1"/>
  <c r="BF22" i="110"/>
  <c r="HY23" i="110"/>
  <c r="BK22" i="110"/>
  <c r="CS21" i="110"/>
  <c r="EA21" i="110" s="1"/>
  <c r="BU23" i="110"/>
  <c r="DC22" i="110"/>
  <c r="EK22" i="110" s="1"/>
  <c r="BA24" i="110"/>
  <c r="CI23" i="110"/>
  <c r="DQ23" i="110" s="1"/>
  <c r="AC22" i="110"/>
  <c r="BB74" i="110"/>
  <c r="AL77" i="110"/>
  <c r="BD77" i="110"/>
  <c r="AN74" i="110"/>
  <c r="BW73" i="110"/>
  <c r="HQ71" i="110"/>
  <c r="HR70" i="110"/>
  <c r="IA73" i="110"/>
  <c r="AK77" i="110"/>
  <c r="R77" i="110"/>
  <c r="AP77" i="110"/>
  <c r="AI74" i="110"/>
  <c r="Q77" i="110"/>
  <c r="AF77" i="110"/>
  <c r="AO73" i="110"/>
  <c r="AH74" i="110"/>
  <c r="BL74" i="110"/>
  <c r="AD74" i="110"/>
  <c r="BM73" i="110"/>
  <c r="BJ77" i="110"/>
  <c r="AT73" i="110"/>
  <c r="BT77" i="110"/>
  <c r="AG77" i="110"/>
  <c r="BQ74" i="110"/>
  <c r="Y74" i="110"/>
  <c r="HO74" i="110"/>
  <c r="U73" i="110"/>
  <c r="T74" i="110"/>
  <c r="BX77" i="110"/>
  <c r="AB77" i="110"/>
  <c r="BO77" i="110"/>
  <c r="S74" i="110"/>
  <c r="CA74" i="110"/>
  <c r="BC73" i="110"/>
  <c r="AY77" i="110"/>
  <c r="BG74" i="110"/>
  <c r="HZ74" i="110"/>
  <c r="BY77" i="110"/>
  <c r="X74" i="110"/>
  <c r="W77" i="110"/>
  <c r="BI77" i="110"/>
  <c r="Z73" i="110"/>
  <c r="AE73" i="110"/>
  <c r="HW77" i="110"/>
  <c r="HX77" i="110"/>
  <c r="AS74" i="110"/>
  <c r="V77" i="110"/>
  <c r="HN74" i="110"/>
  <c r="AQ77" i="110"/>
  <c r="AJ73" i="110"/>
  <c r="BS77" i="110"/>
  <c r="BH73" i="110"/>
  <c r="BN77" i="110"/>
  <c r="BV74" i="110"/>
  <c r="BE77" i="110"/>
  <c r="AZ77" i="110"/>
  <c r="CB73" i="110"/>
  <c r="AA77" i="110"/>
  <c r="BR73" i="110"/>
  <c r="FL76" i="110" l="1"/>
  <c r="GE76" i="110" s="1"/>
  <c r="EW76" i="110"/>
  <c r="GB76" i="110" s="1"/>
  <c r="EZ73" i="110"/>
  <c r="GT73" i="110" s="1"/>
  <c r="FM76" i="110"/>
  <c r="GK76" i="110" s="1"/>
  <c r="FC76" i="110"/>
  <c r="GI76" i="110" s="1"/>
  <c r="FR76" i="110"/>
  <c r="GL76" i="110" s="1"/>
  <c r="FZ72" i="110"/>
  <c r="HE72" i="110" s="1"/>
  <c r="CK73" i="110"/>
  <c r="DS73" i="110" s="1"/>
  <c r="CZ73" i="110"/>
  <c r="EH73" i="110" s="1"/>
  <c r="CV77" i="110"/>
  <c r="ED77" i="110" s="1"/>
  <c r="DI74" i="110"/>
  <c r="EQ74" i="110" s="1"/>
  <c r="CT74" i="110"/>
  <c r="EB74" i="110" s="1"/>
  <c r="DB77" i="110"/>
  <c r="EJ77" i="110" s="1"/>
  <c r="DF77" i="110"/>
  <c r="EN77" i="110" s="1"/>
  <c r="DJ73" i="110"/>
  <c r="ER73" i="110" s="1"/>
  <c r="CP73" i="110"/>
  <c r="DX73" i="110" s="1"/>
  <c r="DG77" i="110"/>
  <c r="EO77" i="110" s="1"/>
  <c r="DE73" i="110"/>
  <c r="EM73" i="110" s="1"/>
  <c r="CH77" i="110"/>
  <c r="DP77" i="110" s="1"/>
  <c r="DA77" i="110"/>
  <c r="EI77" i="110" s="1"/>
  <c r="CG77" i="110"/>
  <c r="DO77" i="110" s="1"/>
  <c r="CW77" i="110"/>
  <c r="EE77" i="110" s="1"/>
  <c r="CR77" i="110"/>
  <c r="DZ77" i="110" s="1"/>
  <c r="CM77" i="110"/>
  <c r="DU77" i="110" s="1"/>
  <c r="CQ77" i="110"/>
  <c r="DY77" i="110" s="1"/>
  <c r="CO74" i="110"/>
  <c r="DW74" i="110" s="1"/>
  <c r="CY74" i="110"/>
  <c r="EG74" i="110" s="1"/>
  <c r="CU73" i="110"/>
  <c r="EC73" i="110" s="1"/>
  <c r="CL77" i="110"/>
  <c r="DT77" i="110" s="1"/>
  <c r="CJ74" i="110"/>
  <c r="DR74" i="110" s="1"/>
  <c r="DD74" i="110"/>
  <c r="EL74" i="110" s="1"/>
  <c r="FB76" i="110"/>
  <c r="GC76" i="110" s="1"/>
  <c r="FH76" i="110"/>
  <c r="GJ76" i="110" s="1"/>
  <c r="FV76" i="110"/>
  <c r="GG76" i="110" s="1"/>
  <c r="FW76" i="110"/>
  <c r="GM76" i="110" s="1"/>
  <c r="FQ76" i="110"/>
  <c r="GF76" i="110" s="1"/>
  <c r="EX76" i="110"/>
  <c r="FG76" i="110"/>
  <c r="GD76" i="110" s="1"/>
  <c r="FT73" i="110"/>
  <c r="GX73" i="110" s="1"/>
  <c r="GB75" i="110"/>
  <c r="FE73" i="110"/>
  <c r="GU73" i="110" s="1"/>
  <c r="FK72" i="110"/>
  <c r="HB72" i="110" s="1"/>
  <c r="FJ73" i="110"/>
  <c r="GV73" i="110" s="1"/>
  <c r="FP72" i="110"/>
  <c r="HC72" i="110" s="1"/>
  <c r="FY73" i="110"/>
  <c r="GY73" i="110" s="1"/>
  <c r="FU72" i="110"/>
  <c r="HD72" i="110" s="1"/>
  <c r="FO73" i="110"/>
  <c r="GW73" i="110" s="1"/>
  <c r="FF72" i="110"/>
  <c r="HA72" i="110" s="1"/>
  <c r="FA72" i="110"/>
  <c r="BP23" i="110"/>
  <c r="CX22" i="110"/>
  <c r="EF22" i="110" s="1"/>
  <c r="FI21" i="110"/>
  <c r="GP21" i="110" s="1"/>
  <c r="CN22" i="110"/>
  <c r="DV22" i="110" s="1"/>
  <c r="BF23" i="110"/>
  <c r="DH22" i="110"/>
  <c r="EP22" i="110" s="1"/>
  <c r="BZ23" i="110"/>
  <c r="HY24" i="110"/>
  <c r="AR23" i="110"/>
  <c r="BU24" i="110"/>
  <c r="DC23" i="110"/>
  <c r="EK23" i="110" s="1"/>
  <c r="AM24" i="110"/>
  <c r="BA25" i="110"/>
  <c r="CI24" i="110"/>
  <c r="DQ24" i="110" s="1"/>
  <c r="FN21" i="110"/>
  <c r="GQ21" i="110" s="1"/>
  <c r="BK23" i="110"/>
  <c r="CS22" i="110"/>
  <c r="EA22" i="110" s="1"/>
  <c r="FS21" i="110"/>
  <c r="GR21" i="110" s="1"/>
  <c r="GN20" i="110"/>
  <c r="HP20" i="110"/>
  <c r="FX21" i="110"/>
  <c r="GS21" i="110" s="1"/>
  <c r="AC23" i="110"/>
  <c r="FD21" i="110"/>
  <c r="GO21" i="110" s="1"/>
  <c r="EY21" i="110"/>
  <c r="AF78" i="110"/>
  <c r="AS75" i="110"/>
  <c r="AL78" i="110"/>
  <c r="BG75" i="110"/>
  <c r="AK78" i="110"/>
  <c r="AQ78" i="110"/>
  <c r="IA74" i="110"/>
  <c r="Z74" i="110"/>
  <c r="BQ75" i="110"/>
  <c r="BL75" i="110"/>
  <c r="Q78" i="110"/>
  <c r="BX78" i="110"/>
  <c r="AE74" i="110"/>
  <c r="W78" i="110"/>
  <c r="AN75" i="110"/>
  <c r="T75" i="110"/>
  <c r="Y75" i="110"/>
  <c r="BR74" i="110"/>
  <c r="BE78" i="110"/>
  <c r="BI78" i="110"/>
  <c r="CB74" i="110"/>
  <c r="BH74" i="110"/>
  <c r="HN75" i="110"/>
  <c r="AA78" i="110"/>
  <c r="BV75" i="110"/>
  <c r="AB78" i="110"/>
  <c r="AD75" i="110"/>
  <c r="BT78" i="110"/>
  <c r="CA75" i="110"/>
  <c r="HQ72" i="110"/>
  <c r="R78" i="110"/>
  <c r="BW74" i="110"/>
  <c r="V78" i="110"/>
  <c r="AG78" i="110"/>
  <c r="HO75" i="110"/>
  <c r="HZ75" i="110"/>
  <c r="BO78" i="110"/>
  <c r="HW78" i="110"/>
  <c r="U74" i="110"/>
  <c r="AZ78" i="110"/>
  <c r="BC74" i="110"/>
  <c r="BY78" i="110"/>
  <c r="AT74" i="110"/>
  <c r="AO74" i="110"/>
  <c r="AJ74" i="110"/>
  <c r="BD78" i="110"/>
  <c r="AY78" i="110"/>
  <c r="BM74" i="110"/>
  <c r="S75" i="110"/>
  <c r="AP78" i="110"/>
  <c r="AH75" i="110"/>
  <c r="BS78" i="110"/>
  <c r="X75" i="110"/>
  <c r="BJ78" i="110"/>
  <c r="BN78" i="110"/>
  <c r="BB75" i="110"/>
  <c r="HX78" i="110"/>
  <c r="AI75" i="110"/>
  <c r="HR71" i="110"/>
  <c r="FL77" i="110" l="1"/>
  <c r="GE77" i="110" s="1"/>
  <c r="EW77" i="110"/>
  <c r="GB77" i="110" s="1"/>
  <c r="FJ74" i="110"/>
  <c r="GV74" i="110" s="1"/>
  <c r="FH77" i="110"/>
  <c r="GJ77" i="110" s="1"/>
  <c r="FY74" i="110"/>
  <c r="GY74" i="110" s="1"/>
  <c r="FT74" i="110"/>
  <c r="GX74" i="110" s="1"/>
  <c r="FQ77" i="110"/>
  <c r="GF77" i="110" s="1"/>
  <c r="EX77" i="110"/>
  <c r="FO74" i="110"/>
  <c r="GW74" i="110" s="1"/>
  <c r="FW77" i="110"/>
  <c r="GM77" i="110" s="1"/>
  <c r="FK73" i="110"/>
  <c r="HB73" i="110" s="1"/>
  <c r="FB77" i="110"/>
  <c r="GC77" i="110" s="1"/>
  <c r="FF73" i="110"/>
  <c r="HA73" i="110" s="1"/>
  <c r="CT75" i="110"/>
  <c r="EB75" i="110" s="1"/>
  <c r="CY75" i="110"/>
  <c r="EG75" i="110" s="1"/>
  <c r="CH78" i="110"/>
  <c r="DP78" i="110" s="1"/>
  <c r="CP74" i="110"/>
  <c r="DX74" i="110" s="1"/>
  <c r="CJ75" i="110"/>
  <c r="DR75" i="110" s="1"/>
  <c r="CO75" i="110"/>
  <c r="DW75" i="110" s="1"/>
  <c r="CR78" i="110"/>
  <c r="DZ78" i="110" s="1"/>
  <c r="CG78" i="110"/>
  <c r="DO78" i="110" s="1"/>
  <c r="DI75" i="110"/>
  <c r="EQ75" i="110" s="1"/>
  <c r="DE74" i="110"/>
  <c r="EM74" i="110" s="1"/>
  <c r="DJ74" i="110"/>
  <c r="ER74" i="110" s="1"/>
  <c r="DG78" i="110"/>
  <c r="EO78" i="110" s="1"/>
  <c r="CL78" i="110"/>
  <c r="DT78" i="110" s="1"/>
  <c r="CW78" i="110"/>
  <c r="EE78" i="110" s="1"/>
  <c r="DA78" i="110"/>
  <c r="EI78" i="110" s="1"/>
  <c r="DB78" i="110"/>
  <c r="EJ78" i="110" s="1"/>
  <c r="DD75" i="110"/>
  <c r="EL75" i="110" s="1"/>
  <c r="CQ78" i="110"/>
  <c r="DY78" i="110" s="1"/>
  <c r="DF78" i="110"/>
  <c r="EN78" i="110" s="1"/>
  <c r="CV78" i="110"/>
  <c r="ED78" i="110" s="1"/>
  <c r="CU74" i="110"/>
  <c r="EC74" i="110" s="1"/>
  <c r="CM78" i="110"/>
  <c r="DU78" i="110" s="1"/>
  <c r="CK74" i="110"/>
  <c r="DS74" i="110" s="1"/>
  <c r="CZ74" i="110"/>
  <c r="EH74" i="110" s="1"/>
  <c r="EZ74" i="110"/>
  <c r="FG77" i="110"/>
  <c r="GD77" i="110" s="1"/>
  <c r="GZ72" i="110"/>
  <c r="FA73" i="110"/>
  <c r="GH76" i="110"/>
  <c r="FP73" i="110"/>
  <c r="HC73" i="110" s="1"/>
  <c r="FZ73" i="110"/>
  <c r="HE73" i="110" s="1"/>
  <c r="FR77" i="110"/>
  <c r="GL77" i="110" s="1"/>
  <c r="FU73" i="110"/>
  <c r="HD73" i="110" s="1"/>
  <c r="FM77" i="110"/>
  <c r="GK77" i="110" s="1"/>
  <c r="FE74" i="110"/>
  <c r="GU74" i="110" s="1"/>
  <c r="FV77" i="110"/>
  <c r="GG77" i="110" s="1"/>
  <c r="FC77" i="110"/>
  <c r="GI77" i="110" s="1"/>
  <c r="GH77" i="110"/>
  <c r="CX23" i="110"/>
  <c r="EF23" i="110" s="1"/>
  <c r="BP24" i="110"/>
  <c r="FN22" i="110"/>
  <c r="GQ22" i="110" s="1"/>
  <c r="BU25" i="110"/>
  <c r="DC24" i="110"/>
  <c r="EK24" i="110" s="1"/>
  <c r="DH23" i="110"/>
  <c r="EP23" i="110" s="1"/>
  <c r="BZ24" i="110"/>
  <c r="FD22" i="110"/>
  <c r="GO22" i="110" s="1"/>
  <c r="BA26" i="110"/>
  <c r="CI25" i="110"/>
  <c r="DQ25" i="110" s="1"/>
  <c r="FX22" i="110"/>
  <c r="GS22" i="110" s="1"/>
  <c r="FI22" i="110"/>
  <c r="GP22" i="110" s="1"/>
  <c r="HP21" i="110"/>
  <c r="GN21" i="110"/>
  <c r="CS23" i="110"/>
  <c r="EA23" i="110" s="1"/>
  <c r="BK24" i="110"/>
  <c r="EY22" i="110"/>
  <c r="AR24" i="110"/>
  <c r="CN23" i="110"/>
  <c r="DV23" i="110" s="1"/>
  <c r="BF24" i="110"/>
  <c r="FS22" i="110"/>
  <c r="GR22" i="110" s="1"/>
  <c r="AM25" i="110"/>
  <c r="HY25" i="110"/>
  <c r="AC24" i="110"/>
  <c r="W79" i="110"/>
  <c r="AG79" i="110"/>
  <c r="CA76" i="110"/>
  <c r="AT75" i="110"/>
  <c r="AB79" i="110"/>
  <c r="AQ79" i="110"/>
  <c r="AD76" i="110"/>
  <c r="BJ79" i="110"/>
  <c r="BV76" i="110"/>
  <c r="HZ76" i="110"/>
  <c r="BL76" i="110"/>
  <c r="BR75" i="110"/>
  <c r="BW75" i="110"/>
  <c r="Y76" i="110"/>
  <c r="AE75" i="110"/>
  <c r="AI76" i="110"/>
  <c r="BO79" i="110"/>
  <c r="HR72" i="110"/>
  <c r="HX79" i="110"/>
  <c r="AJ75" i="110"/>
  <c r="AZ79" i="110"/>
  <c r="AH76" i="110"/>
  <c r="BH75" i="110"/>
  <c r="Z75" i="110"/>
  <c r="V79" i="110"/>
  <c r="AA79" i="110"/>
  <c r="BE79" i="110"/>
  <c r="BQ76" i="110"/>
  <c r="T76" i="110"/>
  <c r="Q79" i="110"/>
  <c r="X76" i="110"/>
  <c r="AL79" i="110"/>
  <c r="BG76" i="110"/>
  <c r="BC75" i="110"/>
  <c r="HW79" i="110"/>
  <c r="BY79" i="110"/>
  <c r="AY79" i="110"/>
  <c r="BS79" i="110"/>
  <c r="AK79" i="110"/>
  <c r="CB75" i="110"/>
  <c r="HO76" i="110"/>
  <c r="BB76" i="110"/>
  <c r="BI79" i="110"/>
  <c r="AN76" i="110"/>
  <c r="HN76" i="110"/>
  <c r="U75" i="110"/>
  <c r="R79" i="110"/>
  <c r="BN79" i="110"/>
  <c r="BX79" i="110"/>
  <c r="IA75" i="110"/>
  <c r="BT79" i="110"/>
  <c r="BM75" i="110"/>
  <c r="HQ73" i="110"/>
  <c r="S76" i="110"/>
  <c r="AP79" i="110"/>
  <c r="AF79" i="110"/>
  <c r="AO75" i="110"/>
  <c r="AS76" i="110"/>
  <c r="BD79" i="110"/>
  <c r="FU74" i="110" l="1"/>
  <c r="HD74" i="110" s="1"/>
  <c r="FB78" i="110"/>
  <c r="GC78" i="110" s="1"/>
  <c r="FC78" i="110"/>
  <c r="GI78" i="110" s="1"/>
  <c r="FO75" i="110"/>
  <c r="GW75" i="110" s="1"/>
  <c r="FL78" i="110"/>
  <c r="GE78" i="110" s="1"/>
  <c r="FT75" i="110"/>
  <c r="GX75" i="110" s="1"/>
  <c r="DG79" i="110"/>
  <c r="EO79" i="110" s="1"/>
  <c r="CH79" i="110"/>
  <c r="DP79" i="110" s="1"/>
  <c r="DD76" i="110"/>
  <c r="EL76" i="110" s="1"/>
  <c r="CL79" i="110"/>
  <c r="DT79" i="110" s="1"/>
  <c r="CU75" i="110"/>
  <c r="EC75" i="110" s="1"/>
  <c r="CK75" i="110"/>
  <c r="DS75" i="110" s="1"/>
  <c r="CR79" i="110"/>
  <c r="DZ79" i="110" s="1"/>
  <c r="CZ75" i="110"/>
  <c r="EH75" i="110" s="1"/>
  <c r="DB79" i="110"/>
  <c r="EJ79" i="110" s="1"/>
  <c r="DJ75" i="110"/>
  <c r="ER75" i="110" s="1"/>
  <c r="CO76" i="110"/>
  <c r="DW76" i="110" s="1"/>
  <c r="CY76" i="110"/>
  <c r="EG76" i="110" s="1"/>
  <c r="DI76" i="110"/>
  <c r="EQ76" i="110" s="1"/>
  <c r="CV79" i="110"/>
  <c r="ED79" i="110" s="1"/>
  <c r="DA79" i="110"/>
  <c r="EI79" i="110" s="1"/>
  <c r="CQ79" i="110"/>
  <c r="DY79" i="110" s="1"/>
  <c r="CP75" i="110"/>
  <c r="DX75" i="110" s="1"/>
  <c r="CM79" i="110"/>
  <c r="DU79" i="110" s="1"/>
  <c r="CW79" i="110"/>
  <c r="EE79" i="110" s="1"/>
  <c r="DE75" i="110"/>
  <c r="EM75" i="110" s="1"/>
  <c r="DF79" i="110"/>
  <c r="EN79" i="110" s="1"/>
  <c r="CG79" i="110"/>
  <c r="DO79" i="110" s="1"/>
  <c r="CJ76" i="110"/>
  <c r="DR76" i="110" s="1"/>
  <c r="CT76" i="110"/>
  <c r="EB76" i="110" s="1"/>
  <c r="FH78" i="110"/>
  <c r="GJ78" i="110" s="1"/>
  <c r="FA74" i="110"/>
  <c r="FK74" i="110"/>
  <c r="HB74" i="110" s="1"/>
  <c r="FQ78" i="110"/>
  <c r="GF78" i="110" s="1"/>
  <c r="FE75" i="110"/>
  <c r="GU75" i="110" s="1"/>
  <c r="GT74" i="110"/>
  <c r="FZ74" i="110"/>
  <c r="HE74" i="110" s="1"/>
  <c r="FV78" i="110"/>
  <c r="GG78" i="110" s="1"/>
  <c r="FJ75" i="110"/>
  <c r="GV75" i="110" s="1"/>
  <c r="EW78" i="110"/>
  <c r="FY75" i="110"/>
  <c r="GY75" i="110" s="1"/>
  <c r="FG78" i="110"/>
  <c r="GD78" i="110" s="1"/>
  <c r="EZ75" i="110"/>
  <c r="FW78" i="110"/>
  <c r="GM78" i="110" s="1"/>
  <c r="FR78" i="110"/>
  <c r="GL78" i="110" s="1"/>
  <c r="FM78" i="110"/>
  <c r="GK78" i="110" s="1"/>
  <c r="FF74" i="110"/>
  <c r="HA74" i="110" s="1"/>
  <c r="FP74" i="110"/>
  <c r="HC74" i="110" s="1"/>
  <c r="EX78" i="110"/>
  <c r="GZ73" i="110"/>
  <c r="FD23" i="110"/>
  <c r="GO23" i="110" s="1"/>
  <c r="EY23" i="110"/>
  <c r="GN23" i="110" s="1"/>
  <c r="CX24" i="110"/>
  <c r="EF24" i="110" s="1"/>
  <c r="BP25" i="110"/>
  <c r="DH24" i="110"/>
  <c r="EP24" i="110" s="1"/>
  <c r="BZ25" i="110"/>
  <c r="AC25" i="110"/>
  <c r="HY26" i="110"/>
  <c r="FN23" i="110"/>
  <c r="GQ23" i="110" s="1"/>
  <c r="FS23" i="110"/>
  <c r="GR23" i="110" s="1"/>
  <c r="BU26" i="110"/>
  <c r="DC25" i="110"/>
  <c r="EK25" i="110" s="1"/>
  <c r="AM26" i="110"/>
  <c r="BK25" i="110"/>
  <c r="CS24" i="110"/>
  <c r="EA24" i="110" s="1"/>
  <c r="HP22" i="110"/>
  <c r="GN22" i="110"/>
  <c r="CN24" i="110"/>
  <c r="DV24" i="110" s="1"/>
  <c r="BF25" i="110"/>
  <c r="BA27" i="110"/>
  <c r="CI26" i="110"/>
  <c r="DQ26" i="110" s="1"/>
  <c r="FI23" i="110"/>
  <c r="GP23" i="110" s="1"/>
  <c r="FX23" i="110"/>
  <c r="GS23" i="110" s="1"/>
  <c r="AR25" i="110"/>
  <c r="BS80" i="110"/>
  <c r="BR76" i="110"/>
  <c r="R80" i="110"/>
  <c r="W80" i="110"/>
  <c r="BQ77" i="110"/>
  <c r="AL80" i="110"/>
  <c r="HQ74" i="110"/>
  <c r="BJ80" i="110"/>
  <c r="AA80" i="110"/>
  <c r="AF80" i="110"/>
  <c r="AP80" i="110"/>
  <c r="S77" i="110"/>
  <c r="BN80" i="110"/>
  <c r="BV77" i="110"/>
  <c r="BB77" i="110"/>
  <c r="BT80" i="110"/>
  <c r="AE76" i="110"/>
  <c r="CB76" i="110"/>
  <c r="Q80" i="110"/>
  <c r="V80" i="110"/>
  <c r="Y77" i="110"/>
  <c r="AJ76" i="110"/>
  <c r="BL77" i="110"/>
  <c r="BH76" i="110"/>
  <c r="AS77" i="110"/>
  <c r="HX80" i="110"/>
  <c r="BY80" i="110"/>
  <c r="AG80" i="110"/>
  <c r="AB80" i="110"/>
  <c r="BD80" i="110"/>
  <c r="BX80" i="110"/>
  <c r="HW80" i="110"/>
  <c r="BE80" i="110"/>
  <c r="IA76" i="110"/>
  <c r="AZ80" i="110"/>
  <c r="AQ80" i="110"/>
  <c r="AO76" i="110"/>
  <c r="AN77" i="110"/>
  <c r="X77" i="110"/>
  <c r="BO80" i="110"/>
  <c r="BC76" i="110"/>
  <c r="HR73" i="110"/>
  <c r="HN77" i="110"/>
  <c r="AY80" i="110"/>
  <c r="BG77" i="110"/>
  <c r="U76" i="110"/>
  <c r="BM76" i="110"/>
  <c r="Z76" i="110"/>
  <c r="AH77" i="110"/>
  <c r="BW76" i="110"/>
  <c r="AD77" i="110"/>
  <c r="AK80" i="110"/>
  <c r="BI80" i="110"/>
  <c r="HO77" i="110"/>
  <c r="HZ77" i="110"/>
  <c r="AT76" i="110"/>
  <c r="CA77" i="110"/>
  <c r="AI77" i="110"/>
  <c r="T77" i="110"/>
  <c r="EZ76" i="110" l="1"/>
  <c r="GT76" i="110" s="1"/>
  <c r="FG79" i="110"/>
  <c r="GD79" i="110" s="1"/>
  <c r="FF75" i="110"/>
  <c r="HA75" i="110" s="1"/>
  <c r="FK75" i="110"/>
  <c r="HB75" i="110" s="1"/>
  <c r="FW79" i="110"/>
  <c r="GM79" i="110" s="1"/>
  <c r="FE76" i="110"/>
  <c r="GU76" i="110" s="1"/>
  <c r="FO76" i="110"/>
  <c r="GW76" i="110" s="1"/>
  <c r="EX79" i="110"/>
  <c r="GH79" i="110" s="1"/>
  <c r="FV79" i="110"/>
  <c r="GG79" i="110" s="1"/>
  <c r="FC79" i="110"/>
  <c r="GI79" i="110" s="1"/>
  <c r="CM80" i="110"/>
  <c r="DU80" i="110" s="1"/>
  <c r="CU76" i="110"/>
  <c r="EC76" i="110" s="1"/>
  <c r="CG80" i="110"/>
  <c r="DO80" i="110" s="1"/>
  <c r="CP76" i="110"/>
  <c r="DX76" i="110" s="1"/>
  <c r="CL80" i="110"/>
  <c r="DT80" i="110" s="1"/>
  <c r="DI77" i="110"/>
  <c r="EQ77" i="110" s="1"/>
  <c r="DB80" i="110"/>
  <c r="EJ80" i="110" s="1"/>
  <c r="CH80" i="110"/>
  <c r="DP80" i="110" s="1"/>
  <c r="DF80" i="110"/>
  <c r="EN80" i="110" s="1"/>
  <c r="CJ77" i="110"/>
  <c r="DR77" i="110" s="1"/>
  <c r="FO77" i="110" s="1"/>
  <c r="GW77" i="110" s="1"/>
  <c r="CQ80" i="110"/>
  <c r="DY80" i="110" s="1"/>
  <c r="CY77" i="110"/>
  <c r="EG77" i="110" s="1"/>
  <c r="CZ76" i="110"/>
  <c r="EH76" i="110" s="1"/>
  <c r="CT77" i="110"/>
  <c r="EB77" i="110" s="1"/>
  <c r="DD77" i="110"/>
  <c r="EL77" i="110" s="1"/>
  <c r="DE76" i="110"/>
  <c r="EM76" i="110" s="1"/>
  <c r="DA80" i="110"/>
  <c r="EI80" i="110" s="1"/>
  <c r="CO77" i="110"/>
  <c r="DW77" i="110" s="1"/>
  <c r="CK76" i="110"/>
  <c r="DS76" i="110" s="1"/>
  <c r="DG80" i="110"/>
  <c r="EO80" i="110" s="1"/>
  <c r="DJ76" i="110"/>
  <c r="ER76" i="110" s="1"/>
  <c r="CV80" i="110"/>
  <c r="ED80" i="110" s="1"/>
  <c r="CR80" i="110"/>
  <c r="DZ80" i="110" s="1"/>
  <c r="CW80" i="110"/>
  <c r="EE80" i="110" s="1"/>
  <c r="EW79" i="110"/>
  <c r="FR79" i="110"/>
  <c r="GL79" i="110" s="1"/>
  <c r="FY76" i="110"/>
  <c r="GY76" i="110" s="1"/>
  <c r="FJ76" i="110"/>
  <c r="GV76" i="110" s="1"/>
  <c r="FA75" i="110"/>
  <c r="FM79" i="110"/>
  <c r="GK79" i="110" s="1"/>
  <c r="GT75" i="110"/>
  <c r="FT76" i="110"/>
  <c r="GX76" i="110" s="1"/>
  <c r="FZ75" i="110"/>
  <c r="HE75" i="110" s="1"/>
  <c r="GZ74" i="110"/>
  <c r="FP75" i="110"/>
  <c r="HC75" i="110" s="1"/>
  <c r="FU75" i="110"/>
  <c r="HD75" i="110" s="1"/>
  <c r="GB78" i="110"/>
  <c r="FQ79" i="110"/>
  <c r="GF79" i="110" s="1"/>
  <c r="GH78" i="110"/>
  <c r="FB79" i="110"/>
  <c r="GC79" i="110" s="1"/>
  <c r="FL79" i="110"/>
  <c r="GE79" i="110" s="1"/>
  <c r="FH79" i="110"/>
  <c r="GJ79" i="110" s="1"/>
  <c r="CX25" i="110"/>
  <c r="EF25" i="110" s="1"/>
  <c r="BP26" i="110"/>
  <c r="FX24" i="110"/>
  <c r="GS24" i="110" s="1"/>
  <c r="FN24" i="110"/>
  <c r="GQ24" i="110" s="1"/>
  <c r="EY24" i="110"/>
  <c r="FI24" i="110"/>
  <c r="GP24" i="110" s="1"/>
  <c r="AC26" i="110"/>
  <c r="DH25" i="110"/>
  <c r="EP25" i="110" s="1"/>
  <c r="BZ26" i="110"/>
  <c r="AR26" i="110"/>
  <c r="FS24" i="110"/>
  <c r="GR24" i="110" s="1"/>
  <c r="BK26" i="110"/>
  <c r="CS25" i="110"/>
  <c r="EA25" i="110" s="1"/>
  <c r="HP23" i="110"/>
  <c r="CN25" i="110"/>
  <c r="DV25" i="110" s="1"/>
  <c r="BF26" i="110"/>
  <c r="AM27" i="110"/>
  <c r="BA28" i="110"/>
  <c r="CI27" i="110"/>
  <c r="DQ27" i="110" s="1"/>
  <c r="BU27" i="110"/>
  <c r="DC26" i="110"/>
  <c r="EK26" i="110" s="1"/>
  <c r="FD24" i="110"/>
  <c r="GO24" i="110" s="1"/>
  <c r="HY27" i="110"/>
  <c r="AH78" i="110"/>
  <c r="HX81" i="110"/>
  <c r="BH77" i="110"/>
  <c r="T78" i="110"/>
  <c r="HQ75" i="110"/>
  <c r="AB81" i="110"/>
  <c r="BL78" i="110"/>
  <c r="S78" i="110"/>
  <c r="BT81" i="110"/>
  <c r="U77" i="110"/>
  <c r="AF81" i="110"/>
  <c r="AO77" i="110"/>
  <c r="AY81" i="110"/>
  <c r="AD78" i="110"/>
  <c r="R81" i="110"/>
  <c r="Q81" i="110"/>
  <c r="BI81" i="110"/>
  <c r="W81" i="110"/>
  <c r="BB78" i="110"/>
  <c r="AZ81" i="110"/>
  <c r="BG78" i="110"/>
  <c r="BC77" i="110"/>
  <c r="BQ78" i="110"/>
  <c r="HR74" i="110"/>
  <c r="BJ81" i="110"/>
  <c r="BX81" i="110"/>
  <c r="CB77" i="110"/>
  <c r="AQ81" i="110"/>
  <c r="AA81" i="110"/>
  <c r="X78" i="110"/>
  <c r="AE77" i="110"/>
  <c r="AS78" i="110"/>
  <c r="HO78" i="110"/>
  <c r="BR77" i="110"/>
  <c r="BO81" i="110"/>
  <c r="AN78" i="110"/>
  <c r="BS81" i="110"/>
  <c r="HN78" i="110"/>
  <c r="BM77" i="110"/>
  <c r="AI78" i="110"/>
  <c r="HW81" i="110"/>
  <c r="AT77" i="110"/>
  <c r="AJ77" i="110"/>
  <c r="Z77" i="110"/>
  <c r="HZ78" i="110"/>
  <c r="IA77" i="110"/>
  <c r="BE81" i="110"/>
  <c r="BD81" i="110"/>
  <c r="Y78" i="110"/>
  <c r="CA78" i="110"/>
  <c r="BW77" i="110"/>
  <c r="V81" i="110"/>
  <c r="BV78" i="110"/>
  <c r="AL81" i="110"/>
  <c r="AP81" i="110"/>
  <c r="AG81" i="110"/>
  <c r="AK81" i="110"/>
  <c r="BY81" i="110"/>
  <c r="BN81" i="110"/>
  <c r="FQ80" i="110" l="1"/>
  <c r="GF80" i="110" s="1"/>
  <c r="FV80" i="110"/>
  <c r="GG80" i="110" s="1"/>
  <c r="FB80" i="110"/>
  <c r="GC80" i="110" s="1"/>
  <c r="FE77" i="110"/>
  <c r="GU77" i="110" s="1"/>
  <c r="FY77" i="110"/>
  <c r="GY77" i="110" s="1"/>
  <c r="FA76" i="110"/>
  <c r="FH80" i="110"/>
  <c r="GJ80" i="110" s="1"/>
  <c r="DE77" i="110"/>
  <c r="EM77" i="110" s="1"/>
  <c r="DB81" i="110"/>
  <c r="EJ81" i="110" s="1"/>
  <c r="CR81" i="110"/>
  <c r="DZ81" i="110" s="1"/>
  <c r="CZ77" i="110"/>
  <c r="EH77" i="110" s="1"/>
  <c r="DI78" i="110"/>
  <c r="EQ78" i="110" s="1"/>
  <c r="DA81" i="110"/>
  <c r="EI81" i="110" s="1"/>
  <c r="CY78" i="110"/>
  <c r="EG78" i="110" s="1"/>
  <c r="CJ78" i="110"/>
  <c r="DR78" i="110" s="1"/>
  <c r="FO78" i="110" s="1"/>
  <c r="GW78" i="110" s="1"/>
  <c r="CG81" i="110"/>
  <c r="DO81" i="110" s="1"/>
  <c r="CV81" i="110"/>
  <c r="ED81" i="110" s="1"/>
  <c r="DD78" i="110"/>
  <c r="EL78" i="110" s="1"/>
  <c r="CK77" i="110"/>
  <c r="DS77" i="110" s="1"/>
  <c r="CQ81" i="110"/>
  <c r="DY81" i="110" s="1"/>
  <c r="CT78" i="110"/>
  <c r="EB78" i="110" s="1"/>
  <c r="CL81" i="110"/>
  <c r="DT81" i="110" s="1"/>
  <c r="CU77" i="110"/>
  <c r="EC77" i="110" s="1"/>
  <c r="DJ77" i="110"/>
  <c r="ER77" i="110" s="1"/>
  <c r="CO78" i="110"/>
  <c r="DW78" i="110" s="1"/>
  <c r="CP77" i="110"/>
  <c r="DX77" i="110" s="1"/>
  <c r="DG81" i="110"/>
  <c r="EO81" i="110" s="1"/>
  <c r="CM81" i="110"/>
  <c r="DU81" i="110" s="1"/>
  <c r="CW81" i="110"/>
  <c r="EE81" i="110" s="1"/>
  <c r="DF81" i="110"/>
  <c r="EN81" i="110" s="1"/>
  <c r="CH81" i="110"/>
  <c r="DP81" i="110" s="1"/>
  <c r="GZ76" i="110"/>
  <c r="FF76" i="110"/>
  <c r="HA76" i="110" s="1"/>
  <c r="FU76" i="110"/>
  <c r="HD76" i="110" s="1"/>
  <c r="FK76" i="110"/>
  <c r="HB76" i="110" s="1"/>
  <c r="FP76" i="110"/>
  <c r="HC76" i="110" s="1"/>
  <c r="FZ76" i="110"/>
  <c r="HE76" i="110" s="1"/>
  <c r="GB79" i="110"/>
  <c r="FT77" i="110"/>
  <c r="GX77" i="110" s="1"/>
  <c r="FG80" i="110"/>
  <c r="GD80" i="110" s="1"/>
  <c r="FJ77" i="110"/>
  <c r="GV77" i="110" s="1"/>
  <c r="FL80" i="110"/>
  <c r="GE80" i="110" s="1"/>
  <c r="EW80" i="110"/>
  <c r="FW80" i="110"/>
  <c r="GM80" i="110" s="1"/>
  <c r="FC80" i="110"/>
  <c r="GI80" i="110" s="1"/>
  <c r="EX80" i="110"/>
  <c r="FR80" i="110"/>
  <c r="GL80" i="110" s="1"/>
  <c r="GZ75" i="110"/>
  <c r="FM80" i="110"/>
  <c r="GK80" i="110" s="1"/>
  <c r="EZ77" i="110"/>
  <c r="FI25" i="110"/>
  <c r="GP25" i="110" s="1"/>
  <c r="CX26" i="110"/>
  <c r="EF26" i="110" s="1"/>
  <c r="BP27" i="110"/>
  <c r="EY25" i="110"/>
  <c r="FS25" i="110"/>
  <c r="GR25" i="110" s="1"/>
  <c r="FD25" i="110"/>
  <c r="GO25" i="110" s="1"/>
  <c r="FX25" i="110"/>
  <c r="GS25" i="110" s="1"/>
  <c r="AC27" i="110"/>
  <c r="DC27" i="110"/>
  <c r="EK27" i="110" s="1"/>
  <c r="BU28" i="110"/>
  <c r="CN26" i="110"/>
  <c r="DV26" i="110" s="1"/>
  <c r="BF27" i="110"/>
  <c r="GN24" i="110"/>
  <c r="HP24" i="110"/>
  <c r="CS26" i="110"/>
  <c r="EA26" i="110" s="1"/>
  <c r="BK27" i="110"/>
  <c r="HY28" i="110"/>
  <c r="AM28" i="110"/>
  <c r="AR27" i="110"/>
  <c r="BA29" i="110"/>
  <c r="CI28" i="110"/>
  <c r="DQ28" i="110" s="1"/>
  <c r="FN25" i="110"/>
  <c r="GQ25" i="110" s="1"/>
  <c r="DH26" i="110"/>
  <c r="EP26" i="110" s="1"/>
  <c r="BZ27" i="110"/>
  <c r="HQ76" i="110"/>
  <c r="Z78" i="110"/>
  <c r="AO78" i="110"/>
  <c r="BH78" i="110"/>
  <c r="AT78" i="110"/>
  <c r="AD79" i="110"/>
  <c r="AS79" i="110"/>
  <c r="X79" i="110"/>
  <c r="CB78" i="110"/>
  <c r="BR78" i="110"/>
  <c r="AF82" i="110"/>
  <c r="BS82" i="110"/>
  <c r="BY82" i="110"/>
  <c r="HO79" i="110"/>
  <c r="T79" i="110"/>
  <c r="BG79" i="110"/>
  <c r="R82" i="110"/>
  <c r="AY82" i="110"/>
  <c r="Y79" i="110"/>
  <c r="AJ78" i="110"/>
  <c r="BW78" i="110"/>
  <c r="HZ79" i="110"/>
  <c r="HX82" i="110"/>
  <c r="AA82" i="110"/>
  <c r="BM78" i="110"/>
  <c r="AN79" i="110"/>
  <c r="IA78" i="110"/>
  <c r="AL82" i="110"/>
  <c r="V82" i="110"/>
  <c r="W82" i="110"/>
  <c r="AB82" i="110"/>
  <c r="AE78" i="110"/>
  <c r="BJ82" i="110"/>
  <c r="AZ82" i="110"/>
  <c r="HN79" i="110"/>
  <c r="BB79" i="110"/>
  <c r="U78" i="110"/>
  <c r="S79" i="110"/>
  <c r="AQ82" i="110"/>
  <c r="Q82" i="110"/>
  <c r="AI79" i="110"/>
  <c r="AP82" i="110"/>
  <c r="HW82" i="110"/>
  <c r="CA79" i="110"/>
  <c r="BI82" i="110"/>
  <c r="HR75" i="110"/>
  <c r="BT82" i="110"/>
  <c r="AH79" i="110"/>
  <c r="AG82" i="110"/>
  <c r="BO82" i="110"/>
  <c r="BN82" i="110"/>
  <c r="AK82" i="110"/>
  <c r="BD82" i="110"/>
  <c r="BE82" i="110"/>
  <c r="BV79" i="110"/>
  <c r="BQ79" i="110"/>
  <c r="BC78" i="110"/>
  <c r="BL79" i="110"/>
  <c r="BX82" i="110"/>
  <c r="FP77" i="110" l="1"/>
  <c r="HC77" i="110" s="1"/>
  <c r="FG81" i="110"/>
  <c r="GD81" i="110" s="1"/>
  <c r="FB81" i="110"/>
  <c r="GC81" i="110" s="1"/>
  <c r="FE78" i="110"/>
  <c r="GU78" i="110" s="1"/>
  <c r="FR81" i="110"/>
  <c r="GL81" i="110" s="1"/>
  <c r="FZ77" i="110"/>
  <c r="HE77" i="110" s="1"/>
  <c r="FY78" i="110"/>
  <c r="GY78" i="110" s="1"/>
  <c r="DA82" i="110"/>
  <c r="EI82" i="110" s="1"/>
  <c r="DF82" i="110"/>
  <c r="EN82" i="110" s="1"/>
  <c r="CL82" i="110"/>
  <c r="DT82" i="110" s="1"/>
  <c r="CV82" i="110"/>
  <c r="ED82" i="110" s="1"/>
  <c r="DI79" i="110"/>
  <c r="EQ79" i="110" s="1"/>
  <c r="CW82" i="110"/>
  <c r="EE82" i="110" s="1"/>
  <c r="DE78" i="110"/>
  <c r="EM78" i="110" s="1"/>
  <c r="CM82" i="110"/>
  <c r="DU82" i="110" s="1"/>
  <c r="CO79" i="110"/>
  <c r="DW79" i="110" s="1"/>
  <c r="CZ78" i="110"/>
  <c r="EH78" i="110" s="1"/>
  <c r="CP78" i="110"/>
  <c r="DX78" i="110" s="1"/>
  <c r="CT79" i="110"/>
  <c r="EB79" i="110" s="1"/>
  <c r="CK78" i="110"/>
  <c r="DS78" i="110" s="1"/>
  <c r="CJ79" i="110"/>
  <c r="DR79" i="110" s="1"/>
  <c r="DG82" i="110"/>
  <c r="EO82" i="110" s="1"/>
  <c r="DJ78" i="110"/>
  <c r="ER78" i="110" s="1"/>
  <c r="CY79" i="110"/>
  <c r="EG79" i="110" s="1"/>
  <c r="CR82" i="110"/>
  <c r="DZ82" i="110" s="1"/>
  <c r="CQ82" i="110"/>
  <c r="DY82" i="110" s="1"/>
  <c r="DD79" i="110"/>
  <c r="EL79" i="110" s="1"/>
  <c r="DB82" i="110"/>
  <c r="EJ82" i="110" s="1"/>
  <c r="CH82" i="110"/>
  <c r="DP82" i="110" s="1"/>
  <c r="CU78" i="110"/>
  <c r="EC78" i="110" s="1"/>
  <c r="CG82" i="110"/>
  <c r="DO82" i="110" s="1"/>
  <c r="FV82" i="110" s="1"/>
  <c r="GG82" i="110" s="1"/>
  <c r="FK77" i="110"/>
  <c r="HB77" i="110" s="1"/>
  <c r="FF77" i="110"/>
  <c r="HA77" i="110" s="1"/>
  <c r="FU77" i="110"/>
  <c r="HD77" i="110" s="1"/>
  <c r="EZ78" i="110"/>
  <c r="FA77" i="110"/>
  <c r="FJ78" i="110"/>
  <c r="GV78" i="110" s="1"/>
  <c r="FL81" i="110"/>
  <c r="GE81" i="110" s="1"/>
  <c r="FT78" i="110"/>
  <c r="GX78" i="110" s="1"/>
  <c r="GB80" i="110"/>
  <c r="EX81" i="110"/>
  <c r="FV81" i="110"/>
  <c r="GG81" i="110" s="1"/>
  <c r="GT77" i="110"/>
  <c r="FM81" i="110"/>
  <c r="GK81" i="110" s="1"/>
  <c r="EW81" i="110"/>
  <c r="FW81" i="110"/>
  <c r="GM81" i="110" s="1"/>
  <c r="FC81" i="110"/>
  <c r="GI81" i="110" s="1"/>
  <c r="FQ81" i="110"/>
  <c r="GF81" i="110" s="1"/>
  <c r="FH81" i="110"/>
  <c r="GJ81" i="110" s="1"/>
  <c r="GH80" i="110"/>
  <c r="FS26" i="110"/>
  <c r="GR26" i="110" s="1"/>
  <c r="BP28" i="110"/>
  <c r="CX27" i="110"/>
  <c r="EF27" i="110" s="1"/>
  <c r="CS27" i="110"/>
  <c r="EA27" i="110" s="1"/>
  <c r="BK28" i="110"/>
  <c r="CN27" i="110"/>
  <c r="DV27" i="110" s="1"/>
  <c r="BF28" i="110"/>
  <c r="FD26" i="110"/>
  <c r="GO26" i="110" s="1"/>
  <c r="FI26" i="110"/>
  <c r="GP26" i="110" s="1"/>
  <c r="FX26" i="110"/>
  <c r="GS26" i="110" s="1"/>
  <c r="AR28" i="110"/>
  <c r="BU29" i="110"/>
  <c r="DC28" i="110"/>
  <c r="EK28" i="110" s="1"/>
  <c r="AC28" i="110"/>
  <c r="AM29" i="110"/>
  <c r="HP25" i="110"/>
  <c r="GN25" i="110"/>
  <c r="HY29" i="110"/>
  <c r="DH27" i="110"/>
  <c r="EP27" i="110" s="1"/>
  <c r="BZ28" i="110"/>
  <c r="BA30" i="110"/>
  <c r="CI29" i="110"/>
  <c r="DQ29" i="110" s="1"/>
  <c r="EY26" i="110"/>
  <c r="FN26" i="110"/>
  <c r="GQ26" i="110" s="1"/>
  <c r="HW83" i="110"/>
  <c r="T80" i="110"/>
  <c r="AQ83" i="110"/>
  <c r="AK83" i="110"/>
  <c r="BX83" i="110"/>
  <c r="BG80" i="110"/>
  <c r="AP83" i="110"/>
  <c r="BJ83" i="110"/>
  <c r="AY83" i="110"/>
  <c r="AF83" i="110"/>
  <c r="BT83" i="110"/>
  <c r="CB79" i="110"/>
  <c r="U79" i="110"/>
  <c r="HX83" i="110"/>
  <c r="BR79" i="110"/>
  <c r="BV80" i="110"/>
  <c r="X80" i="110"/>
  <c r="HO80" i="110"/>
  <c r="AT79" i="110"/>
  <c r="BO83" i="110"/>
  <c r="Y80" i="110"/>
  <c r="AA83" i="110"/>
  <c r="AL83" i="110"/>
  <c r="AE79" i="110"/>
  <c r="BW79" i="110"/>
  <c r="R83" i="110"/>
  <c r="AZ83" i="110"/>
  <c r="BY83" i="110"/>
  <c r="AO79" i="110"/>
  <c r="AJ79" i="110"/>
  <c r="BM79" i="110"/>
  <c r="AD80" i="110"/>
  <c r="HN80" i="110"/>
  <c r="S80" i="110"/>
  <c r="BS83" i="110"/>
  <c r="Z79" i="110"/>
  <c r="BQ80" i="110"/>
  <c r="AH80" i="110"/>
  <c r="HR76" i="110"/>
  <c r="HZ80" i="110"/>
  <c r="CA80" i="110"/>
  <c r="BN83" i="110"/>
  <c r="W83" i="110"/>
  <c r="BI83" i="110"/>
  <c r="AG83" i="110"/>
  <c r="AB83" i="110"/>
  <c r="V83" i="110"/>
  <c r="IA79" i="110"/>
  <c r="AS80" i="110"/>
  <c r="AN80" i="110"/>
  <c r="Q83" i="110"/>
  <c r="BB80" i="110"/>
  <c r="BH79" i="110"/>
  <c r="BE83" i="110"/>
  <c r="BL80" i="110"/>
  <c r="AI80" i="110"/>
  <c r="HQ77" i="110"/>
  <c r="BD83" i="110"/>
  <c r="BC79" i="110"/>
  <c r="FE79" i="110" l="1"/>
  <c r="GU79" i="110" s="1"/>
  <c r="FO79" i="110"/>
  <c r="GW79" i="110" s="1"/>
  <c r="FL82" i="110"/>
  <c r="GE82" i="110" s="1"/>
  <c r="FK78" i="110"/>
  <c r="HB78" i="110" s="1"/>
  <c r="FW82" i="110"/>
  <c r="GM82" i="110" s="1"/>
  <c r="FP78" i="110"/>
  <c r="HC78" i="110" s="1"/>
  <c r="CW83" i="110"/>
  <c r="EE83" i="110" s="1"/>
  <c r="CV83" i="110"/>
  <c r="ED83" i="110" s="1"/>
  <c r="CU79" i="110"/>
  <c r="EC79" i="110" s="1"/>
  <c r="DB83" i="110"/>
  <c r="EJ83" i="110" s="1"/>
  <c r="CZ79" i="110"/>
  <c r="EH79" i="110" s="1"/>
  <c r="CL83" i="110"/>
  <c r="DT83" i="110" s="1"/>
  <c r="CY80" i="110"/>
  <c r="EG80" i="110" s="1"/>
  <c r="DI80" i="110"/>
  <c r="EQ80" i="110" s="1"/>
  <c r="DD80" i="110"/>
  <c r="EL80" i="110" s="1"/>
  <c r="CO80" i="110"/>
  <c r="DW80" i="110" s="1"/>
  <c r="CP79" i="110"/>
  <c r="DX79" i="110" s="1"/>
  <c r="CM83" i="110"/>
  <c r="DU83" i="110" s="1"/>
  <c r="DF83" i="110"/>
  <c r="EN83" i="110" s="1"/>
  <c r="CQ83" i="110"/>
  <c r="DY83" i="110" s="1"/>
  <c r="CK79" i="110"/>
  <c r="DS79" i="110" s="1"/>
  <c r="DE79" i="110"/>
  <c r="EM79" i="110" s="1"/>
  <c r="DG83" i="110"/>
  <c r="EO83" i="110" s="1"/>
  <c r="CG83" i="110"/>
  <c r="DO83" i="110" s="1"/>
  <c r="DJ79" i="110"/>
  <c r="ER79" i="110" s="1"/>
  <c r="CJ80" i="110"/>
  <c r="DR80" i="110" s="1"/>
  <c r="FE80" i="110"/>
  <c r="GU80" i="110" s="1"/>
  <c r="CT80" i="110"/>
  <c r="EB80" i="110" s="1"/>
  <c r="FT80" i="110" s="1"/>
  <c r="GX80" i="110" s="1"/>
  <c r="DA83" i="110"/>
  <c r="EI83" i="110" s="1"/>
  <c r="CH83" i="110"/>
  <c r="DP83" i="110" s="1"/>
  <c r="CR83" i="110"/>
  <c r="DZ83" i="110" s="1"/>
  <c r="GT78" i="110"/>
  <c r="FU78" i="110"/>
  <c r="HD78" i="110" s="1"/>
  <c r="EZ79" i="110"/>
  <c r="FA78" i="110"/>
  <c r="GZ77" i="110"/>
  <c r="FY79" i="110"/>
  <c r="GY79" i="110" s="1"/>
  <c r="FZ78" i="110"/>
  <c r="HE78" i="110" s="1"/>
  <c r="FC82" i="110"/>
  <c r="GI82" i="110" s="1"/>
  <c r="GB81" i="110"/>
  <c r="GH81" i="110"/>
  <c r="FH82" i="110"/>
  <c r="GJ82" i="110" s="1"/>
  <c r="FT79" i="110"/>
  <c r="GX79" i="110" s="1"/>
  <c r="FF78" i="110"/>
  <c r="HA78" i="110" s="1"/>
  <c r="FG82" i="110"/>
  <c r="GD82" i="110" s="1"/>
  <c r="FR82" i="110"/>
  <c r="GL82" i="110" s="1"/>
  <c r="FJ79" i="110"/>
  <c r="GV79" i="110" s="1"/>
  <c r="EW82" i="110"/>
  <c r="EX82" i="110"/>
  <c r="FB82" i="110"/>
  <c r="GC82" i="110" s="1"/>
  <c r="FM82" i="110"/>
  <c r="GK82" i="110" s="1"/>
  <c r="FQ82" i="110"/>
  <c r="GF82" i="110" s="1"/>
  <c r="EY27" i="110"/>
  <c r="GN27" i="110" s="1"/>
  <c r="CX28" i="110"/>
  <c r="EF28" i="110" s="1"/>
  <c r="BP29" i="110"/>
  <c r="CN28" i="110"/>
  <c r="DV28" i="110" s="1"/>
  <c r="BF29" i="110"/>
  <c r="FS27" i="110"/>
  <c r="GR27" i="110" s="1"/>
  <c r="FX27" i="110"/>
  <c r="GS27" i="110" s="1"/>
  <c r="FI27" i="110"/>
  <c r="GP27" i="110" s="1"/>
  <c r="GN26" i="110"/>
  <c r="HP26" i="110"/>
  <c r="BU30" i="110"/>
  <c r="DC29" i="110"/>
  <c r="EK29" i="110" s="1"/>
  <c r="CS28" i="110"/>
  <c r="EA28" i="110" s="1"/>
  <c r="BK29" i="110"/>
  <c r="FN27" i="110"/>
  <c r="GQ27" i="110" s="1"/>
  <c r="AM30" i="110"/>
  <c r="AR29" i="110"/>
  <c r="CI30" i="110"/>
  <c r="DQ30" i="110" s="1"/>
  <c r="BA31" i="110"/>
  <c r="DH28" i="110"/>
  <c r="EP28" i="110" s="1"/>
  <c r="BZ29" i="110"/>
  <c r="FD27" i="110"/>
  <c r="GO27" i="110" s="1"/>
  <c r="HY30" i="110"/>
  <c r="AC29" i="110"/>
  <c r="Z80" i="110"/>
  <c r="AK84" i="110"/>
  <c r="BG81" i="110"/>
  <c r="HX84" i="110"/>
  <c r="CA81" i="110"/>
  <c r="BW80" i="110"/>
  <c r="AN81" i="110"/>
  <c r="BD84" i="110"/>
  <c r="BN84" i="110"/>
  <c r="HQ78" i="110"/>
  <c r="BE84" i="110"/>
  <c r="BV81" i="110"/>
  <c r="AT80" i="110"/>
  <c r="BS84" i="110"/>
  <c r="BX84" i="110"/>
  <c r="BM80" i="110"/>
  <c r="HZ81" i="110"/>
  <c r="AL84" i="110"/>
  <c r="R84" i="110"/>
  <c r="BH80" i="110"/>
  <c r="X81" i="110"/>
  <c r="HO81" i="110"/>
  <c r="BY84" i="110"/>
  <c r="AQ84" i="110"/>
  <c r="AZ84" i="110"/>
  <c r="BQ81" i="110"/>
  <c r="BL81" i="110"/>
  <c r="W84" i="110"/>
  <c r="AJ80" i="110"/>
  <c r="Q84" i="110"/>
  <c r="AI81" i="110"/>
  <c r="IA80" i="110"/>
  <c r="BO84" i="110"/>
  <c r="HN81" i="110"/>
  <c r="BI84" i="110"/>
  <c r="AP84" i="110"/>
  <c r="BR80" i="110"/>
  <c r="HW84" i="110"/>
  <c r="AB84" i="110"/>
  <c r="S81" i="110"/>
  <c r="AS81" i="110"/>
  <c r="CB80" i="110"/>
  <c r="AA84" i="110"/>
  <c r="BB81" i="110"/>
  <c r="AG84" i="110"/>
  <c r="AD81" i="110"/>
  <c r="AO80" i="110"/>
  <c r="AF84" i="110"/>
  <c r="Y81" i="110"/>
  <c r="BT84" i="110"/>
  <c r="AY84" i="110"/>
  <c r="HR77" i="110"/>
  <c r="AH81" i="110"/>
  <c r="BJ84" i="110"/>
  <c r="T81" i="110"/>
  <c r="AE80" i="110"/>
  <c r="V84" i="110"/>
  <c r="U80" i="110"/>
  <c r="BC80" i="110"/>
  <c r="EW83" i="110" l="1"/>
  <c r="GB83" i="110" s="1"/>
  <c r="FV83" i="110"/>
  <c r="GG83" i="110" s="1"/>
  <c r="FO80" i="110"/>
  <c r="GW80" i="110" s="1"/>
  <c r="FC83" i="110"/>
  <c r="GI83" i="110" s="1"/>
  <c r="FF79" i="110"/>
  <c r="HA79" i="110" s="1"/>
  <c r="EZ80" i="110"/>
  <c r="GT80" i="110" s="1"/>
  <c r="FJ80" i="110"/>
  <c r="GV80" i="110" s="1"/>
  <c r="FY80" i="110"/>
  <c r="GY80" i="110" s="1"/>
  <c r="CT81" i="110"/>
  <c r="EB81" i="110" s="1"/>
  <c r="CK80" i="110"/>
  <c r="DS80" i="110" s="1"/>
  <c r="CM84" i="110"/>
  <c r="DU84" i="110" s="1"/>
  <c r="DB84" i="110"/>
  <c r="EJ84" i="110" s="1"/>
  <c r="CQ84" i="110"/>
  <c r="DY84" i="110" s="1"/>
  <c r="CP80" i="110"/>
  <c r="DX80" i="110" s="1"/>
  <c r="CY81" i="110"/>
  <c r="EG81" i="110" s="1"/>
  <c r="CU80" i="110"/>
  <c r="EC80" i="110" s="1"/>
  <c r="DE80" i="110"/>
  <c r="CH84" i="110"/>
  <c r="DP84" i="110" s="1"/>
  <c r="DF84" i="110"/>
  <c r="EN84" i="110" s="1"/>
  <c r="CV84" i="110"/>
  <c r="ED84" i="110" s="1"/>
  <c r="CJ81" i="110"/>
  <c r="DR81" i="110" s="1"/>
  <c r="CG84" i="110"/>
  <c r="DO84" i="110" s="1"/>
  <c r="CW84" i="110"/>
  <c r="EE84" i="110" s="1"/>
  <c r="DA84" i="110"/>
  <c r="EI84" i="110" s="1"/>
  <c r="CO81" i="110"/>
  <c r="DW81" i="110" s="1"/>
  <c r="FT81" i="110" s="1"/>
  <c r="GX81" i="110" s="1"/>
  <c r="CL84" i="110"/>
  <c r="DT84" i="110" s="1"/>
  <c r="CR84" i="110"/>
  <c r="DZ84" i="110" s="1"/>
  <c r="DJ80" i="110"/>
  <c r="ER80" i="110" s="1"/>
  <c r="EM80" i="110"/>
  <c r="DG84" i="110"/>
  <c r="EO84" i="110" s="1"/>
  <c r="DD81" i="110"/>
  <c r="EL81" i="110" s="1"/>
  <c r="DI81" i="110"/>
  <c r="EQ81" i="110" s="1"/>
  <c r="CZ80" i="110"/>
  <c r="EH80" i="110" s="1"/>
  <c r="FW83" i="110"/>
  <c r="GM83" i="110" s="1"/>
  <c r="FH83" i="110"/>
  <c r="GJ83" i="110" s="1"/>
  <c r="FM83" i="110"/>
  <c r="GK83" i="110" s="1"/>
  <c r="GZ78" i="110"/>
  <c r="EX83" i="110"/>
  <c r="FG83" i="110"/>
  <c r="GD83" i="110" s="1"/>
  <c r="FR83" i="110"/>
  <c r="GL83" i="110" s="1"/>
  <c r="FQ83" i="110"/>
  <c r="GF83" i="110" s="1"/>
  <c r="FL83" i="110"/>
  <c r="GE83" i="110" s="1"/>
  <c r="FB83" i="110"/>
  <c r="GC83" i="110" s="1"/>
  <c r="FZ79" i="110"/>
  <c r="HE79" i="110" s="1"/>
  <c r="FA79" i="110"/>
  <c r="GH82" i="110"/>
  <c r="FU79" i="110"/>
  <c r="HD79" i="110" s="1"/>
  <c r="GB82" i="110"/>
  <c r="FP79" i="110"/>
  <c r="HC79" i="110" s="1"/>
  <c r="FK79" i="110"/>
  <c r="HB79" i="110" s="1"/>
  <c r="GT79" i="110"/>
  <c r="FS28" i="110"/>
  <c r="GR28" i="110" s="1"/>
  <c r="BP30" i="110"/>
  <c r="CX29" i="110"/>
  <c r="EF29" i="110" s="1"/>
  <c r="EY28" i="110"/>
  <c r="GN28" i="110" s="1"/>
  <c r="FN28" i="110"/>
  <c r="GQ28" i="110" s="1"/>
  <c r="FI28" i="110"/>
  <c r="GP28" i="110" s="1"/>
  <c r="BA32" i="110"/>
  <c r="CI31" i="110"/>
  <c r="DQ31" i="110" s="1"/>
  <c r="CS29" i="110"/>
  <c r="EA29" i="110" s="1"/>
  <c r="BK30" i="110"/>
  <c r="FX28" i="110"/>
  <c r="GS28" i="110" s="1"/>
  <c r="FD28" i="110"/>
  <c r="GO28" i="110" s="1"/>
  <c r="HY31" i="110"/>
  <c r="CN29" i="110"/>
  <c r="DV29" i="110" s="1"/>
  <c r="BF30" i="110"/>
  <c r="BU31" i="110"/>
  <c r="DC30" i="110"/>
  <c r="EK30" i="110" s="1"/>
  <c r="AC30" i="110"/>
  <c r="HP27" i="110"/>
  <c r="DH29" i="110"/>
  <c r="EP29" i="110" s="1"/>
  <c r="BZ30" i="110"/>
  <c r="AR30" i="110"/>
  <c r="AM31" i="110"/>
  <c r="HW85" i="110"/>
  <c r="BT85" i="110"/>
  <c r="AT81" i="110"/>
  <c r="AN82" i="110"/>
  <c r="HR78" i="110"/>
  <c r="HQ79" i="110"/>
  <c r="HO82" i="110"/>
  <c r="HZ82" i="110"/>
  <c r="BY85" i="110"/>
  <c r="BI85" i="110"/>
  <c r="AY85" i="110"/>
  <c r="AJ81" i="110"/>
  <c r="BM81" i="110"/>
  <c r="AG85" i="110"/>
  <c r="AB85" i="110"/>
  <c r="CB81" i="110"/>
  <c r="HX85" i="110"/>
  <c r="CA82" i="110"/>
  <c r="BS85" i="110"/>
  <c r="BR81" i="110"/>
  <c r="BD85" i="110"/>
  <c r="Y82" i="110"/>
  <c r="BE85" i="110"/>
  <c r="T82" i="110"/>
  <c r="HN82" i="110"/>
  <c r="X82" i="110"/>
  <c r="BQ82" i="110"/>
  <c r="AZ85" i="110"/>
  <c r="AH82" i="110"/>
  <c r="BG82" i="110"/>
  <c r="BH81" i="110"/>
  <c r="AO81" i="110"/>
  <c r="AI82" i="110"/>
  <c r="BV82" i="110"/>
  <c r="Q85" i="110"/>
  <c r="S82" i="110"/>
  <c r="AE81" i="110"/>
  <c r="AS82" i="110"/>
  <c r="V85" i="110"/>
  <c r="U81" i="110"/>
  <c r="AK85" i="110"/>
  <c r="BN85" i="110"/>
  <c r="BL82" i="110"/>
  <c r="AA85" i="110"/>
  <c r="IA81" i="110"/>
  <c r="BC81" i="110"/>
  <c r="BO85" i="110"/>
  <c r="BW81" i="110"/>
  <c r="Z81" i="110"/>
  <c r="R85" i="110"/>
  <c r="AF85" i="110"/>
  <c r="BB82" i="110"/>
  <c r="BJ85" i="110"/>
  <c r="AD82" i="110"/>
  <c r="AP85" i="110"/>
  <c r="AL85" i="110"/>
  <c r="BX85" i="110"/>
  <c r="W85" i="110"/>
  <c r="AQ85" i="110"/>
  <c r="FH84" i="110" l="1"/>
  <c r="GJ84" i="110" s="1"/>
  <c r="FK80" i="110"/>
  <c r="HB80" i="110" s="1"/>
  <c r="FL84" i="110"/>
  <c r="GE84" i="110" s="1"/>
  <c r="FE81" i="110"/>
  <c r="GU81" i="110" s="1"/>
  <c r="FA80" i="110"/>
  <c r="GZ80" i="110" s="1"/>
  <c r="EZ81" i="110"/>
  <c r="GT81" i="110" s="1"/>
  <c r="FZ80" i="110"/>
  <c r="HE80" i="110" s="1"/>
  <c r="CH85" i="110"/>
  <c r="DP85" i="110" s="1"/>
  <c r="CY82" i="110"/>
  <c r="EG82" i="110" s="1"/>
  <c r="CM85" i="110"/>
  <c r="DU85" i="110" s="1"/>
  <c r="DI82" i="110"/>
  <c r="EQ82" i="110" s="1"/>
  <c r="DJ81" i="110"/>
  <c r="ER81" i="110" s="1"/>
  <c r="CG85" i="110"/>
  <c r="DO85" i="110" s="1"/>
  <c r="CV85" i="110"/>
  <c r="ED85" i="110" s="1"/>
  <c r="CW85" i="110"/>
  <c r="EE85" i="110" s="1"/>
  <c r="CP81" i="110"/>
  <c r="DX81" i="110" s="1"/>
  <c r="DD82" i="110"/>
  <c r="EL82" i="110" s="1"/>
  <c r="CQ85" i="110"/>
  <c r="DY85" i="110" s="1"/>
  <c r="CR85" i="110"/>
  <c r="DZ85" i="110" s="1"/>
  <c r="DF85" i="110"/>
  <c r="EN85" i="110" s="1"/>
  <c r="CL85" i="110"/>
  <c r="DT85" i="110" s="1"/>
  <c r="DG85" i="110"/>
  <c r="EO85" i="110" s="1"/>
  <c r="DE81" i="110"/>
  <c r="EM81" i="110" s="1"/>
  <c r="DB85" i="110"/>
  <c r="EJ85" i="110" s="1"/>
  <c r="CK81" i="110"/>
  <c r="DS81" i="110" s="1"/>
  <c r="CO82" i="110"/>
  <c r="DW82" i="110" s="1"/>
  <c r="CZ81" i="110"/>
  <c r="EH81" i="110" s="1"/>
  <c r="CU81" i="110"/>
  <c r="EC81" i="110" s="1"/>
  <c r="CJ82" i="110"/>
  <c r="DR82" i="110" s="1"/>
  <c r="DA85" i="110"/>
  <c r="EI85" i="110" s="1"/>
  <c r="CT82" i="110"/>
  <c r="EB82" i="110" s="1"/>
  <c r="EW84" i="110"/>
  <c r="GZ79" i="110"/>
  <c r="FU80" i="110"/>
  <c r="HD80" i="110" s="1"/>
  <c r="FJ81" i="110"/>
  <c r="GV81" i="110" s="1"/>
  <c r="FP80" i="110"/>
  <c r="HC80" i="110" s="1"/>
  <c r="FO81" i="110"/>
  <c r="GW81" i="110" s="1"/>
  <c r="FF80" i="110"/>
  <c r="HA80" i="110" s="1"/>
  <c r="FY81" i="110"/>
  <c r="GY81" i="110" s="1"/>
  <c r="FW84" i="110"/>
  <c r="GM84" i="110" s="1"/>
  <c r="FV84" i="110"/>
  <c r="GG84" i="110" s="1"/>
  <c r="EX84" i="110"/>
  <c r="FG84" i="110"/>
  <c r="GD84" i="110" s="1"/>
  <c r="FR84" i="110"/>
  <c r="GL84" i="110" s="1"/>
  <c r="FQ84" i="110"/>
  <c r="GF84" i="110" s="1"/>
  <c r="FM84" i="110"/>
  <c r="GK84" i="110" s="1"/>
  <c r="FB84" i="110"/>
  <c r="GC84" i="110" s="1"/>
  <c r="FC84" i="110"/>
  <c r="GI84" i="110" s="1"/>
  <c r="GH83" i="110"/>
  <c r="EY29" i="110"/>
  <c r="GN29" i="110" s="1"/>
  <c r="CX30" i="110"/>
  <c r="EF30" i="110" s="1"/>
  <c r="BP31" i="110"/>
  <c r="BA33" i="110"/>
  <c r="CI32" i="110"/>
  <c r="DQ32" i="110" s="1"/>
  <c r="FX29" i="110"/>
  <c r="GS29" i="110" s="1"/>
  <c r="AC31" i="110"/>
  <c r="BU32" i="110"/>
  <c r="DC31" i="110"/>
  <c r="EK31" i="110" s="1"/>
  <c r="BK31" i="110"/>
  <c r="CS30" i="110"/>
  <c r="EA30" i="110" s="1"/>
  <c r="AR31" i="110"/>
  <c r="CN30" i="110"/>
  <c r="DV30" i="110" s="1"/>
  <c r="BF31" i="110"/>
  <c r="HP28" i="110"/>
  <c r="AM32" i="110"/>
  <c r="FN29" i="110"/>
  <c r="GQ29" i="110" s="1"/>
  <c r="FS29" i="110"/>
  <c r="GR29" i="110" s="1"/>
  <c r="FI29" i="110"/>
  <c r="GP29" i="110" s="1"/>
  <c r="FD29" i="110"/>
  <c r="GO29" i="110" s="1"/>
  <c r="DH30" i="110"/>
  <c r="EP30" i="110" s="1"/>
  <c r="BZ31" i="110"/>
  <c r="HY32" i="110"/>
  <c r="BB83" i="110"/>
  <c r="Y83" i="110"/>
  <c r="HR79" i="110"/>
  <c r="BC82" i="110"/>
  <c r="BG83" i="110"/>
  <c r="BL83" i="110"/>
  <c r="W86" i="110"/>
  <c r="AK86" i="110"/>
  <c r="AD83" i="110"/>
  <c r="BE86" i="110"/>
  <c r="AJ82" i="110"/>
  <c r="AA86" i="110"/>
  <c r="BM82" i="110"/>
  <c r="AQ86" i="110"/>
  <c r="BX86" i="110"/>
  <c r="CA83" i="110"/>
  <c r="AP86" i="110"/>
  <c r="AO82" i="110"/>
  <c r="Q86" i="110"/>
  <c r="BW82" i="110"/>
  <c r="BV83" i="110"/>
  <c r="AY86" i="110"/>
  <c r="AH83" i="110"/>
  <c r="BQ83" i="110"/>
  <c r="BJ86" i="110"/>
  <c r="HX86" i="110"/>
  <c r="U82" i="110"/>
  <c r="BO86" i="110"/>
  <c r="BY86" i="110"/>
  <c r="BD86" i="110"/>
  <c r="X83" i="110"/>
  <c r="S83" i="110"/>
  <c r="HQ80" i="110"/>
  <c r="BR82" i="110"/>
  <c r="BH82" i="110"/>
  <c r="AL86" i="110"/>
  <c r="AN83" i="110"/>
  <c r="AE82" i="110"/>
  <c r="BI86" i="110"/>
  <c r="AF86" i="110"/>
  <c r="BN86" i="110"/>
  <c r="BT86" i="110"/>
  <c r="V86" i="110"/>
  <c r="R86" i="110"/>
  <c r="AZ86" i="110"/>
  <c r="AI83" i="110"/>
  <c r="AT82" i="110"/>
  <c r="HW86" i="110"/>
  <c r="AB86" i="110"/>
  <c r="HO83" i="110"/>
  <c r="HN83" i="110"/>
  <c r="HZ83" i="110"/>
  <c r="AS83" i="110"/>
  <c r="T83" i="110"/>
  <c r="CB82" i="110"/>
  <c r="Z82" i="110"/>
  <c r="AG86" i="110"/>
  <c r="BS86" i="110"/>
  <c r="IA82" i="110"/>
  <c r="FJ82" i="110" l="1"/>
  <c r="GV82" i="110" s="1"/>
  <c r="EW85" i="110"/>
  <c r="GB85" i="110" s="1"/>
  <c r="FO82" i="110"/>
  <c r="GW82" i="110" s="1"/>
  <c r="FA81" i="110"/>
  <c r="FT82" i="110"/>
  <c r="GX82" i="110" s="1"/>
  <c r="EZ82" i="110"/>
  <c r="FE82" i="110"/>
  <c r="GU82" i="110" s="1"/>
  <c r="FF81" i="110"/>
  <c r="HA81" i="110" s="1"/>
  <c r="FK81" i="110"/>
  <c r="HB81" i="110" s="1"/>
  <c r="FB85" i="110"/>
  <c r="GC85" i="110" s="1"/>
  <c r="CU82" i="110"/>
  <c r="EC82" i="110" s="1"/>
  <c r="CQ86" i="110"/>
  <c r="DY86" i="110" s="1"/>
  <c r="CW86" i="110"/>
  <c r="EE86" i="110" s="1"/>
  <c r="CG86" i="110"/>
  <c r="DO86" i="110" s="1"/>
  <c r="CT83" i="110"/>
  <c r="EB83" i="110" s="1"/>
  <c r="CZ82" i="110"/>
  <c r="EH82" i="110" s="1"/>
  <c r="CV86" i="110"/>
  <c r="ED86" i="110" s="1"/>
  <c r="DD83" i="110"/>
  <c r="EL83" i="110" s="1"/>
  <c r="DI83" i="110"/>
  <c r="EQ83" i="110" s="1"/>
  <c r="CH86" i="110"/>
  <c r="DP86" i="110" s="1"/>
  <c r="CJ83" i="110"/>
  <c r="DR83" i="110" s="1"/>
  <c r="CO83" i="110"/>
  <c r="DW83" i="110" s="1"/>
  <c r="DB86" i="110"/>
  <c r="EJ86" i="110" s="1"/>
  <c r="CL86" i="110"/>
  <c r="DT86" i="110" s="1"/>
  <c r="DE82" i="110"/>
  <c r="DF86" i="110"/>
  <c r="EN86" i="110" s="1"/>
  <c r="CM86" i="110"/>
  <c r="DU86" i="110" s="1"/>
  <c r="CK82" i="110"/>
  <c r="DS82" i="110" s="1"/>
  <c r="DJ82" i="110"/>
  <c r="ER82" i="110" s="1"/>
  <c r="CR86" i="110"/>
  <c r="DZ86" i="110" s="1"/>
  <c r="DA86" i="110"/>
  <c r="EI86" i="110" s="1"/>
  <c r="DG86" i="110"/>
  <c r="EO86" i="110" s="1"/>
  <c r="CP82" i="110"/>
  <c r="DX82" i="110" s="1"/>
  <c r="CY83" i="110"/>
  <c r="EG83" i="110" s="1"/>
  <c r="EM82" i="110"/>
  <c r="FU82" i="110" s="1"/>
  <c r="HD82" i="110" s="1"/>
  <c r="GZ81" i="110"/>
  <c r="FR85" i="110"/>
  <c r="GL85" i="110" s="1"/>
  <c r="EX85" i="110"/>
  <c r="FW85" i="110"/>
  <c r="GM85" i="110" s="1"/>
  <c r="FC85" i="110"/>
  <c r="GI85" i="110" s="1"/>
  <c r="FM85" i="110"/>
  <c r="GK85" i="110" s="1"/>
  <c r="FH85" i="110"/>
  <c r="GJ85" i="110" s="1"/>
  <c r="GB84" i="110"/>
  <c r="FP81" i="110"/>
  <c r="HC81" i="110" s="1"/>
  <c r="GH84" i="110"/>
  <c r="GT82" i="110"/>
  <c r="FZ81" i="110"/>
  <c r="HE81" i="110" s="1"/>
  <c r="FU81" i="110"/>
  <c r="HD81" i="110" s="1"/>
  <c r="FY82" i="110"/>
  <c r="GY82" i="110" s="1"/>
  <c r="FV85" i="110"/>
  <c r="GG85" i="110" s="1"/>
  <c r="FL85" i="110"/>
  <c r="GE85" i="110" s="1"/>
  <c r="FQ85" i="110"/>
  <c r="GF85" i="110" s="1"/>
  <c r="FG85" i="110"/>
  <c r="GD85" i="110" s="1"/>
  <c r="CX31" i="110"/>
  <c r="EF31" i="110" s="1"/>
  <c r="BP32" i="110"/>
  <c r="FN30" i="110"/>
  <c r="GQ30" i="110" s="1"/>
  <c r="FD30" i="110"/>
  <c r="GO30" i="110" s="1"/>
  <c r="AR32" i="110"/>
  <c r="BA34" i="110"/>
  <c r="CI33" i="110"/>
  <c r="DQ33" i="110" s="1"/>
  <c r="DH31" i="110"/>
  <c r="EP31" i="110" s="1"/>
  <c r="BZ32" i="110"/>
  <c r="BK32" i="110"/>
  <c r="CS31" i="110"/>
  <c r="EA31" i="110" s="1"/>
  <c r="AC32" i="110"/>
  <c r="FX30" i="110"/>
  <c r="GS30" i="110" s="1"/>
  <c r="FS30" i="110"/>
  <c r="GR30" i="110" s="1"/>
  <c r="HP29" i="110"/>
  <c r="EY30" i="110"/>
  <c r="HY33" i="110"/>
  <c r="FI30" i="110"/>
  <c r="GP30" i="110" s="1"/>
  <c r="BU33" i="110"/>
  <c r="DC32" i="110"/>
  <c r="EK32" i="110" s="1"/>
  <c r="AM33" i="110"/>
  <c r="CN31" i="110"/>
  <c r="DV31" i="110" s="1"/>
  <c r="BF32" i="110"/>
  <c r="BC83" i="110"/>
  <c r="BW83" i="110"/>
  <c r="AE83" i="110"/>
  <c r="AJ83" i="110"/>
  <c r="AK87" i="110"/>
  <c r="HR80" i="110"/>
  <c r="Z83" i="110"/>
  <c r="AP87" i="110"/>
  <c r="HZ84" i="110"/>
  <c r="AI84" i="110"/>
  <c r="AH84" i="110"/>
  <c r="BS87" i="110"/>
  <c r="U83" i="110"/>
  <c r="HO84" i="110"/>
  <c r="BY87" i="110"/>
  <c r="AS84" i="110"/>
  <c r="BH83" i="110"/>
  <c r="BX87" i="110"/>
  <c r="HN84" i="110"/>
  <c r="X84" i="110"/>
  <c r="S84" i="110"/>
  <c r="AY87" i="110"/>
  <c r="BR83" i="110"/>
  <c r="HQ81" i="110"/>
  <c r="Y84" i="110"/>
  <c r="AL87" i="110"/>
  <c r="CA84" i="110"/>
  <c r="BN87" i="110"/>
  <c r="CB83" i="110"/>
  <c r="BO87" i="110"/>
  <c r="R87" i="110"/>
  <c r="W87" i="110"/>
  <c r="IA83" i="110"/>
  <c r="AZ87" i="110"/>
  <c r="BQ84" i="110"/>
  <c r="AN84" i="110"/>
  <c r="AG87" i="110"/>
  <c r="BD87" i="110"/>
  <c r="AB87" i="110"/>
  <c r="Q87" i="110"/>
  <c r="BG84" i="110"/>
  <c r="T84" i="110"/>
  <c r="AA87" i="110"/>
  <c r="AF87" i="110"/>
  <c r="V87" i="110"/>
  <c r="BJ87" i="110"/>
  <c r="AT83" i="110"/>
  <c r="HX87" i="110"/>
  <c r="AD84" i="110"/>
  <c r="BB84" i="110"/>
  <c r="BE87" i="110"/>
  <c r="HW87" i="110"/>
  <c r="BM83" i="110"/>
  <c r="AQ87" i="110"/>
  <c r="AO83" i="110"/>
  <c r="BI87" i="110"/>
  <c r="BV84" i="110"/>
  <c r="BT87" i="110"/>
  <c r="BL84" i="110"/>
  <c r="FL86" i="110" l="1"/>
  <c r="GE86" i="110" s="1"/>
  <c r="EW86" i="110"/>
  <c r="GB86" i="110" s="1"/>
  <c r="FK82" i="110"/>
  <c r="HB82" i="110" s="1"/>
  <c r="FY83" i="110"/>
  <c r="GY83" i="110" s="1"/>
  <c r="FC86" i="110"/>
  <c r="GI86" i="110" s="1"/>
  <c r="FM86" i="110"/>
  <c r="GK86" i="110" s="1"/>
  <c r="FF82" i="110"/>
  <c r="HA82" i="110" s="1"/>
  <c r="DG87" i="110"/>
  <c r="EO87" i="110" s="1"/>
  <c r="CM87" i="110"/>
  <c r="DU87" i="110" s="1"/>
  <c r="CL87" i="110"/>
  <c r="DT87" i="110" s="1"/>
  <c r="CW87" i="110"/>
  <c r="EE87" i="110" s="1"/>
  <c r="DB87" i="110"/>
  <c r="EJ87" i="110" s="1"/>
  <c r="DD84" i="110"/>
  <c r="EL84" i="110" s="1"/>
  <c r="CQ87" i="110"/>
  <c r="DY87" i="110" s="1"/>
  <c r="FQ87" i="110" s="1"/>
  <c r="GF87" i="110" s="1"/>
  <c r="CJ84" i="110"/>
  <c r="DR84" i="110" s="1"/>
  <c r="DJ83" i="110"/>
  <c r="ER83" i="110" s="1"/>
  <c r="DF87" i="110"/>
  <c r="EN87" i="110" s="1"/>
  <c r="CO84" i="110"/>
  <c r="DW84" i="110" s="1"/>
  <c r="CV87" i="110"/>
  <c r="ED87" i="110" s="1"/>
  <c r="DA87" i="110"/>
  <c r="EI87" i="110" s="1"/>
  <c r="CY84" i="110"/>
  <c r="EG84" i="110" s="1"/>
  <c r="DE83" i="110"/>
  <c r="EM83" i="110" s="1"/>
  <c r="CZ83" i="110"/>
  <c r="EH83" i="110" s="1"/>
  <c r="CP83" i="110"/>
  <c r="DX83" i="110" s="1"/>
  <c r="CK83" i="110"/>
  <c r="DS83" i="110" s="1"/>
  <c r="CH87" i="110"/>
  <c r="DP87" i="110" s="1"/>
  <c r="CT84" i="110"/>
  <c r="EB84" i="110" s="1"/>
  <c r="CU83" i="110"/>
  <c r="EC83" i="110" s="1"/>
  <c r="CR87" i="110"/>
  <c r="DZ87" i="110"/>
  <c r="DI84" i="110"/>
  <c r="EQ84" i="110" s="1"/>
  <c r="CG87" i="110"/>
  <c r="DO87" i="110" s="1"/>
  <c r="EX86" i="110"/>
  <c r="FH86" i="110"/>
  <c r="GJ86" i="110" s="1"/>
  <c r="FV86" i="110"/>
  <c r="GG86" i="110" s="1"/>
  <c r="FP82" i="110"/>
  <c r="HC82" i="110" s="1"/>
  <c r="FB86" i="110"/>
  <c r="GC86" i="110" s="1"/>
  <c r="FA82" i="110"/>
  <c r="FJ83" i="110"/>
  <c r="GV83" i="110" s="1"/>
  <c r="FR86" i="110"/>
  <c r="GL86" i="110" s="1"/>
  <c r="FQ86" i="110"/>
  <c r="GF86" i="110" s="1"/>
  <c r="FZ82" i="110"/>
  <c r="HE82" i="110" s="1"/>
  <c r="EZ83" i="110"/>
  <c r="FW86" i="110"/>
  <c r="GM86" i="110" s="1"/>
  <c r="FG86" i="110"/>
  <c r="GD86" i="110" s="1"/>
  <c r="FT83" i="110"/>
  <c r="GX83" i="110" s="1"/>
  <c r="FE83" i="110"/>
  <c r="GU83" i="110" s="1"/>
  <c r="FO83" i="110"/>
  <c r="GW83" i="110" s="1"/>
  <c r="GH85" i="110"/>
  <c r="CX32" i="110"/>
  <c r="EF32" i="110" s="1"/>
  <c r="BP33" i="110"/>
  <c r="AC33" i="110"/>
  <c r="DH32" i="110"/>
  <c r="EP32" i="110" s="1"/>
  <c r="BZ33" i="110"/>
  <c r="GN30" i="110"/>
  <c r="HP30" i="110"/>
  <c r="AR33" i="110"/>
  <c r="BK33" i="110"/>
  <c r="CS32" i="110"/>
  <c r="EA32" i="110" s="1"/>
  <c r="HY34" i="110"/>
  <c r="AM34" i="110"/>
  <c r="FX31" i="110"/>
  <c r="GS31" i="110" s="1"/>
  <c r="FN31" i="110"/>
  <c r="GQ31" i="110" s="1"/>
  <c r="BA35" i="110"/>
  <c r="CI34" i="110"/>
  <c r="DQ34" i="110" s="1"/>
  <c r="EY31" i="110"/>
  <c r="CN32" i="110"/>
  <c r="DV32" i="110" s="1"/>
  <c r="BF33" i="110"/>
  <c r="FS31" i="110"/>
  <c r="GR31" i="110" s="1"/>
  <c r="FD31" i="110"/>
  <c r="GO31" i="110" s="1"/>
  <c r="DC33" i="110"/>
  <c r="EK33" i="110" s="1"/>
  <c r="BU34" i="110"/>
  <c r="FI31" i="110"/>
  <c r="GP31" i="110" s="1"/>
  <c r="AL88" i="110"/>
  <c r="HO85" i="110"/>
  <c r="AK88" i="110"/>
  <c r="IA84" i="110"/>
  <c r="CB84" i="110"/>
  <c r="AP88" i="110"/>
  <c r="HN85" i="110"/>
  <c r="AB88" i="110"/>
  <c r="AA88" i="110"/>
  <c r="X85" i="110"/>
  <c r="BW84" i="110"/>
  <c r="BT88" i="110"/>
  <c r="HZ85" i="110"/>
  <c r="BQ85" i="110"/>
  <c r="Q88" i="110"/>
  <c r="AZ88" i="110"/>
  <c r="BH84" i="110"/>
  <c r="V88" i="110"/>
  <c r="HR81" i="110"/>
  <c r="AT84" i="110"/>
  <c r="BL85" i="110"/>
  <c r="BI88" i="110"/>
  <c r="BM84" i="110"/>
  <c r="BJ88" i="110"/>
  <c r="AH85" i="110"/>
  <c r="BS88" i="110"/>
  <c r="T85" i="110"/>
  <c r="BC84" i="110"/>
  <c r="Y85" i="110"/>
  <c r="W88" i="110"/>
  <c r="AE84" i="110"/>
  <c r="S85" i="110"/>
  <c r="HQ82" i="110"/>
  <c r="BN88" i="110"/>
  <c r="BD88" i="110"/>
  <c r="BO88" i="110"/>
  <c r="AF88" i="110"/>
  <c r="AJ84" i="110"/>
  <c r="BV85" i="110"/>
  <c r="AS85" i="110"/>
  <c r="AQ88" i="110"/>
  <c r="HX88" i="110"/>
  <c r="AD85" i="110"/>
  <c r="Z84" i="110"/>
  <c r="CA85" i="110"/>
  <c r="AG88" i="110"/>
  <c r="HW88" i="110"/>
  <c r="BE88" i="110"/>
  <c r="BG85" i="110"/>
  <c r="U84" i="110"/>
  <c r="R88" i="110"/>
  <c r="AO84" i="110"/>
  <c r="BR84" i="110"/>
  <c r="BB85" i="110"/>
  <c r="AN85" i="110"/>
  <c r="BX88" i="110"/>
  <c r="AY88" i="110"/>
  <c r="BY88" i="110"/>
  <c r="AI85" i="110"/>
  <c r="FJ84" i="110" l="1"/>
  <c r="GV84" i="110" s="1"/>
  <c r="FW87" i="110"/>
  <c r="GM87" i="110" s="1"/>
  <c r="FF83" i="110"/>
  <c r="HA83" i="110" s="1"/>
  <c r="FR87" i="110"/>
  <c r="GL87" i="110" s="1"/>
  <c r="FV87" i="110"/>
  <c r="GG87" i="110" s="1"/>
  <c r="FY84" i="110"/>
  <c r="GY84" i="110" s="1"/>
  <c r="CG88" i="110"/>
  <c r="DO88" i="110" s="1"/>
  <c r="CJ85" i="110"/>
  <c r="DR85" i="110" s="1"/>
  <c r="CW88" i="110"/>
  <c r="EE88" i="110" s="1"/>
  <c r="DI85" i="110"/>
  <c r="EQ85" i="110" s="1"/>
  <c r="CQ88" i="110"/>
  <c r="DY88" i="110" s="1"/>
  <c r="CK84" i="110"/>
  <c r="DS84" i="110" s="1"/>
  <c r="CO85" i="110"/>
  <c r="DW85" i="110" s="1"/>
  <c r="CL88" i="110"/>
  <c r="DT88" i="110" s="1"/>
  <c r="CT85" i="110"/>
  <c r="EB85" i="110" s="1"/>
  <c r="DE84" i="110"/>
  <c r="EM84" i="110" s="1"/>
  <c r="DJ84" i="110"/>
  <c r="ER84" i="110" s="1"/>
  <c r="DF88" i="110"/>
  <c r="EN88" i="110" s="1"/>
  <c r="DD85" i="110"/>
  <c r="EL85" i="110" s="1"/>
  <c r="CM88" i="110"/>
  <c r="DU88" i="110" s="1"/>
  <c r="CV88" i="110"/>
  <c r="ED88" i="110" s="1"/>
  <c r="CR88" i="110"/>
  <c r="DZ88" i="110" s="1"/>
  <c r="CP84" i="110"/>
  <c r="DX84" i="110" s="1"/>
  <c r="CY85" i="110"/>
  <c r="EG85" i="110" s="1"/>
  <c r="CZ84" i="110"/>
  <c r="EH84" i="110" s="1"/>
  <c r="CH88" i="110"/>
  <c r="DP88" i="110" s="1"/>
  <c r="DB88" i="110"/>
  <c r="EJ88" i="110" s="1"/>
  <c r="DG88" i="110"/>
  <c r="EO88" i="110" s="1"/>
  <c r="DA88" i="110"/>
  <c r="EI88" i="110" s="1"/>
  <c r="CU84" i="110"/>
  <c r="EC84" i="110" s="1"/>
  <c r="FA83" i="110"/>
  <c r="FU83" i="110"/>
  <c r="HD83" i="110" s="1"/>
  <c r="FZ83" i="110"/>
  <c r="HE83" i="110" s="1"/>
  <c r="GT83" i="110"/>
  <c r="FM87" i="110"/>
  <c r="GK87" i="110" s="1"/>
  <c r="FK83" i="110"/>
  <c r="HB83" i="110" s="1"/>
  <c r="FE84" i="110"/>
  <c r="GU84" i="110" s="1"/>
  <c r="FC87" i="110"/>
  <c r="GI87" i="110" s="1"/>
  <c r="FH87" i="110"/>
  <c r="GJ87" i="110" s="1"/>
  <c r="EX87" i="110"/>
  <c r="EW87" i="110"/>
  <c r="GH86" i="110"/>
  <c r="GZ82" i="110"/>
  <c r="FG87" i="110"/>
  <c r="GD87" i="110" s="1"/>
  <c r="FO84" i="110"/>
  <c r="GW84" i="110" s="1"/>
  <c r="FB87" i="110"/>
  <c r="GC87" i="110" s="1"/>
  <c r="FT84" i="110"/>
  <c r="GX84" i="110" s="1"/>
  <c r="FL87" i="110"/>
  <c r="GE87" i="110" s="1"/>
  <c r="FP83" i="110"/>
  <c r="HC83" i="110" s="1"/>
  <c r="EZ84" i="110"/>
  <c r="FD32" i="110"/>
  <c r="GO32" i="110" s="1"/>
  <c r="CX33" i="110"/>
  <c r="EF33" i="110" s="1"/>
  <c r="BP34" i="110"/>
  <c r="FI32" i="110"/>
  <c r="GP32" i="110" s="1"/>
  <c r="GN31" i="110"/>
  <c r="HP31" i="110"/>
  <c r="AM35" i="110"/>
  <c r="FX32" i="110"/>
  <c r="GS32" i="110" s="1"/>
  <c r="DH33" i="110"/>
  <c r="EP33" i="110" s="1"/>
  <c r="BZ34" i="110"/>
  <c r="FS32" i="110"/>
  <c r="GR32" i="110" s="1"/>
  <c r="BU35" i="110"/>
  <c r="DC34" i="110"/>
  <c r="EK34" i="110" s="1"/>
  <c r="HY35" i="110"/>
  <c r="AC34" i="110"/>
  <c r="CI35" i="110"/>
  <c r="DQ35" i="110" s="1"/>
  <c r="BA36" i="110"/>
  <c r="EY32" i="110"/>
  <c r="FN32" i="110"/>
  <c r="GQ32" i="110" s="1"/>
  <c r="CS33" i="110"/>
  <c r="EA33" i="110" s="1"/>
  <c r="BK34" i="110"/>
  <c r="CN33" i="110"/>
  <c r="DV33" i="110" s="1"/>
  <c r="BF34" i="110"/>
  <c r="AR34" i="110"/>
  <c r="BG86" i="110"/>
  <c r="BT89" i="110"/>
  <c r="HZ86" i="110"/>
  <c r="BO89" i="110"/>
  <c r="Z85" i="110"/>
  <c r="AI86" i="110"/>
  <c r="Q89" i="110"/>
  <c r="CB85" i="110"/>
  <c r="V89" i="110"/>
  <c r="CA86" i="110"/>
  <c r="HQ83" i="110"/>
  <c r="HN86" i="110"/>
  <c r="AE85" i="110"/>
  <c r="BY89" i="110"/>
  <c r="HO86" i="110"/>
  <c r="AS86" i="110"/>
  <c r="AF89" i="110"/>
  <c r="AK89" i="110"/>
  <c r="AG89" i="110"/>
  <c r="BW85" i="110"/>
  <c r="BI89" i="110"/>
  <c r="AZ89" i="110"/>
  <c r="Y86" i="110"/>
  <c r="AL89" i="110"/>
  <c r="BE89" i="110"/>
  <c r="AB89" i="110"/>
  <c r="HX89" i="110"/>
  <c r="BM85" i="110"/>
  <c r="X86" i="110"/>
  <c r="AT85" i="110"/>
  <c r="AP89" i="110"/>
  <c r="HW89" i="110"/>
  <c r="BR85" i="110"/>
  <c r="BV86" i="110"/>
  <c r="AO85" i="110"/>
  <c r="AD86" i="110"/>
  <c r="BH85" i="110"/>
  <c r="AN86" i="110"/>
  <c r="IA85" i="110"/>
  <c r="AH86" i="110"/>
  <c r="AQ89" i="110"/>
  <c r="W89" i="110"/>
  <c r="BB86" i="110"/>
  <c r="S86" i="110"/>
  <c r="AA89" i="110"/>
  <c r="T86" i="110"/>
  <c r="BJ89" i="110"/>
  <c r="BS89" i="110"/>
  <c r="BN89" i="110"/>
  <c r="BC85" i="110"/>
  <c r="HR82" i="110"/>
  <c r="AJ85" i="110"/>
  <c r="BD89" i="110"/>
  <c r="U85" i="110"/>
  <c r="BL86" i="110"/>
  <c r="R89" i="110"/>
  <c r="AY89" i="110"/>
  <c r="BX89" i="110"/>
  <c r="BQ86" i="110"/>
  <c r="FE85" i="110" l="1"/>
  <c r="GU85" i="110" s="1"/>
  <c r="FW88" i="110"/>
  <c r="GM88" i="110" s="1"/>
  <c r="FF84" i="110"/>
  <c r="HA84" i="110" s="1"/>
  <c r="FC88" i="110"/>
  <c r="GI88" i="110" s="1"/>
  <c r="FU84" i="110"/>
  <c r="HD84" i="110" s="1"/>
  <c r="FT85" i="110"/>
  <c r="GX85" i="110" s="1"/>
  <c r="FJ85" i="110"/>
  <c r="GV85" i="110" s="1"/>
  <c r="EZ85" i="110"/>
  <c r="GT85" i="110" s="1"/>
  <c r="EX88" i="110"/>
  <c r="GH88" i="110" s="1"/>
  <c r="EW88" i="110"/>
  <c r="GB88" i="110" s="1"/>
  <c r="FP84" i="110"/>
  <c r="HC84" i="110" s="1"/>
  <c r="FA84" i="110"/>
  <c r="GZ84" i="110" s="1"/>
  <c r="CM89" i="110"/>
  <c r="DU89" i="110" s="1"/>
  <c r="DI86" i="110"/>
  <c r="EQ86" i="110" s="1"/>
  <c r="DA89" i="110"/>
  <c r="EI89" i="110" s="1"/>
  <c r="DE85" i="110"/>
  <c r="EM85" i="110" s="1"/>
  <c r="CJ86" i="110"/>
  <c r="DR86" i="110" s="1"/>
  <c r="DD86" i="110"/>
  <c r="EL86" i="110" s="1"/>
  <c r="CW89" i="110"/>
  <c r="EE89" i="110" s="1"/>
  <c r="CY86" i="110"/>
  <c r="EG86" i="110" s="1"/>
  <c r="DG89" i="110"/>
  <c r="EO89" i="110" s="1"/>
  <c r="CT86" i="110"/>
  <c r="EB86" i="110" s="1"/>
  <c r="CZ85" i="110"/>
  <c r="EH85" i="110" s="1"/>
  <c r="DJ85" i="110"/>
  <c r="ER85" i="110" s="1"/>
  <c r="CH89" i="110"/>
  <c r="DP89" i="110" s="1"/>
  <c r="DF89" i="110"/>
  <c r="EN89" i="110" s="1"/>
  <c r="CL89" i="110"/>
  <c r="DT89" i="110" s="1"/>
  <c r="CK85" i="110"/>
  <c r="DS85" i="110" s="1"/>
  <c r="CP85" i="110"/>
  <c r="DX85" i="110" s="1"/>
  <c r="DB89" i="110"/>
  <c r="EJ89" i="110" s="1"/>
  <c r="CR89" i="110"/>
  <c r="DZ89" i="110" s="1"/>
  <c r="CU85" i="110"/>
  <c r="EC85" i="110" s="1"/>
  <c r="CO86" i="110"/>
  <c r="DW86" i="110" s="1"/>
  <c r="CQ89" i="110"/>
  <c r="DY89" i="110" s="1"/>
  <c r="CG89" i="110"/>
  <c r="DO89" i="110" s="1"/>
  <c r="CV89" i="110"/>
  <c r="ED89" i="110" s="1"/>
  <c r="FH88" i="110"/>
  <c r="GJ88" i="110" s="1"/>
  <c r="FZ84" i="110"/>
  <c r="HE84" i="110" s="1"/>
  <c r="FR88" i="110"/>
  <c r="GL88" i="110" s="1"/>
  <c r="FK84" i="110"/>
  <c r="HB84" i="110" s="1"/>
  <c r="FL88" i="110"/>
  <c r="GE88" i="110" s="1"/>
  <c r="GB87" i="110"/>
  <c r="GZ83" i="110"/>
  <c r="FM88" i="110"/>
  <c r="GK88" i="110" s="1"/>
  <c r="FG88" i="110"/>
  <c r="GD88" i="110" s="1"/>
  <c r="GT84" i="110"/>
  <c r="GH87" i="110"/>
  <c r="FV88" i="110"/>
  <c r="GG88" i="110" s="1"/>
  <c r="FB88" i="110"/>
  <c r="GC88" i="110" s="1"/>
  <c r="FO85" i="110"/>
  <c r="GW85" i="110" s="1"/>
  <c r="FQ88" i="110"/>
  <c r="GF88" i="110" s="1"/>
  <c r="FY85" i="110"/>
  <c r="GY85" i="110" s="1"/>
  <c r="FI33" i="110"/>
  <c r="GP33" i="110" s="1"/>
  <c r="CX34" i="110"/>
  <c r="EF34" i="110" s="1"/>
  <c r="BP35" i="110"/>
  <c r="FX33" i="110"/>
  <c r="GS33" i="110" s="1"/>
  <c r="BU36" i="110"/>
  <c r="DC35" i="110"/>
  <c r="EK35" i="110" s="1"/>
  <c r="FD33" i="110"/>
  <c r="GO33" i="110" s="1"/>
  <c r="DH34" i="110"/>
  <c r="EP34" i="110" s="1"/>
  <c r="BZ35" i="110"/>
  <c r="CN34" i="110"/>
  <c r="DV34" i="110" s="1"/>
  <c r="BF35" i="110"/>
  <c r="BK35" i="110"/>
  <c r="CS34" i="110"/>
  <c r="EA34" i="110" s="1"/>
  <c r="BA37" i="110"/>
  <c r="CI36" i="110"/>
  <c r="DQ36" i="110" s="1"/>
  <c r="AC35" i="110"/>
  <c r="AR35" i="110"/>
  <c r="HY36" i="110"/>
  <c r="EY33" i="110"/>
  <c r="GN32" i="110"/>
  <c r="HP32" i="110"/>
  <c r="FN33" i="110"/>
  <c r="GQ33" i="110" s="1"/>
  <c r="FS33" i="110"/>
  <c r="GR33" i="110" s="1"/>
  <c r="AM36" i="110"/>
  <c r="BO90" i="110"/>
  <c r="BC86" i="110"/>
  <c r="BB87" i="110"/>
  <c r="U86" i="110"/>
  <c r="IA86" i="110"/>
  <c r="AD87" i="110"/>
  <c r="BM86" i="110"/>
  <c r="HW90" i="110"/>
  <c r="S87" i="110"/>
  <c r="BX90" i="110"/>
  <c r="AQ90" i="110"/>
  <c r="AZ90" i="110"/>
  <c r="HX90" i="110"/>
  <c r="BJ90" i="110"/>
  <c r="AH87" i="110"/>
  <c r="BL87" i="110"/>
  <c r="BN90" i="110"/>
  <c r="Z86" i="110"/>
  <c r="HR83" i="110"/>
  <c r="BW86" i="110"/>
  <c r="AL90" i="110"/>
  <c r="BV87" i="110"/>
  <c r="Q90" i="110"/>
  <c r="HO87" i="110"/>
  <c r="BQ87" i="110"/>
  <c r="HQ84" i="110"/>
  <c r="AI87" i="110"/>
  <c r="BR86" i="110"/>
  <c r="CB86" i="110"/>
  <c r="BS90" i="110"/>
  <c r="R90" i="110"/>
  <c r="V90" i="110"/>
  <c r="BI90" i="110"/>
  <c r="AS87" i="110"/>
  <c r="HZ87" i="110"/>
  <c r="AK90" i="110"/>
  <c r="Y87" i="110"/>
  <c r="CA87" i="110"/>
  <c r="AO86" i="110"/>
  <c r="AJ86" i="110"/>
  <c r="AA90" i="110"/>
  <c r="AY90" i="110"/>
  <c r="BE90" i="110"/>
  <c r="AT86" i="110"/>
  <c r="AF90" i="110"/>
  <c r="T87" i="110"/>
  <c r="AN87" i="110"/>
  <c r="BT90" i="110"/>
  <c r="X87" i="110"/>
  <c r="AB90" i="110"/>
  <c r="BH86" i="110"/>
  <c r="BD90" i="110"/>
  <c r="BY90" i="110"/>
  <c r="BG87" i="110"/>
  <c r="AE86" i="110"/>
  <c r="AP90" i="110"/>
  <c r="AG90" i="110"/>
  <c r="W90" i="110"/>
  <c r="HN87" i="110"/>
  <c r="EW89" i="110" l="1"/>
  <c r="GB89" i="110" s="1"/>
  <c r="FJ86" i="110"/>
  <c r="GV86" i="110" s="1"/>
  <c r="EZ86" i="110"/>
  <c r="GT86" i="110" s="1"/>
  <c r="FH89" i="110"/>
  <c r="GJ89" i="110" s="1"/>
  <c r="FF85" i="110"/>
  <c r="HA85" i="110" s="1"/>
  <c r="FR89" i="110"/>
  <c r="GL89" i="110" s="1"/>
  <c r="FA85" i="110"/>
  <c r="GZ85" i="110" s="1"/>
  <c r="FZ85" i="110"/>
  <c r="HE85" i="110" s="1"/>
  <c r="FB89" i="110"/>
  <c r="GC89" i="110" s="1"/>
  <c r="FO86" i="110"/>
  <c r="GW86" i="110" s="1"/>
  <c r="EX89" i="110"/>
  <c r="FV89" i="110"/>
  <c r="GG89" i="110" s="1"/>
  <c r="FW89" i="110"/>
  <c r="GM89" i="110" s="1"/>
  <c r="DG90" i="110"/>
  <c r="EO90" i="110" s="1"/>
  <c r="CU86" i="110"/>
  <c r="EC86" i="110" s="1"/>
  <c r="CK86" i="110"/>
  <c r="DS86" i="110" s="1"/>
  <c r="CH90" i="110"/>
  <c r="DP90" i="110" s="1"/>
  <c r="CP86" i="110"/>
  <c r="DX86" i="110" s="1"/>
  <c r="CL90" i="110"/>
  <c r="DT90" i="110" s="1"/>
  <c r="DA90" i="110"/>
  <c r="EI90" i="110" s="1"/>
  <c r="CG90" i="110"/>
  <c r="DO90" i="110" s="1"/>
  <c r="DJ86" i="110"/>
  <c r="ER86" i="110" s="1"/>
  <c r="CY87" i="110"/>
  <c r="EG87" i="110" s="1"/>
  <c r="CR90" i="110"/>
  <c r="DZ90" i="110" s="1"/>
  <c r="DF90" i="110"/>
  <c r="EN90" i="110" s="1"/>
  <c r="DI87" i="110"/>
  <c r="EQ87" i="110" s="1"/>
  <c r="CQ90" i="110"/>
  <c r="DY90" i="110" s="1"/>
  <c r="EW90" i="110" s="1"/>
  <c r="CZ86" i="110"/>
  <c r="EH86" i="110" s="1"/>
  <c r="CV90" i="110"/>
  <c r="ED90" i="110" s="1"/>
  <c r="CW90" i="110"/>
  <c r="EE90" i="110" s="1"/>
  <c r="DD87" i="110"/>
  <c r="EL87" i="110" s="1"/>
  <c r="DE86" i="110"/>
  <c r="EM86" i="110" s="1"/>
  <c r="CO87" i="110"/>
  <c r="DW87" i="110" s="1"/>
  <c r="DB90" i="110"/>
  <c r="EJ90" i="110" s="1"/>
  <c r="CM90" i="110"/>
  <c r="DU90" i="110" s="1"/>
  <c r="CT87" i="110"/>
  <c r="EB87" i="110" s="1"/>
  <c r="CJ87" i="110"/>
  <c r="DR87" i="110" s="1"/>
  <c r="FU85" i="110"/>
  <c r="HD85" i="110" s="1"/>
  <c r="FK85" i="110"/>
  <c r="HB85" i="110" s="1"/>
  <c r="FG89" i="110"/>
  <c r="GD89" i="110" s="1"/>
  <c r="FL89" i="110"/>
  <c r="GE89" i="110" s="1"/>
  <c r="FQ89" i="110"/>
  <c r="GF89" i="110" s="1"/>
  <c r="FY86" i="110"/>
  <c r="GY86" i="110" s="1"/>
  <c r="FT86" i="110"/>
  <c r="GX86" i="110" s="1"/>
  <c r="GH89" i="110"/>
  <c r="FP85" i="110"/>
  <c r="HC85" i="110" s="1"/>
  <c r="FC89" i="110"/>
  <c r="GI89" i="110" s="1"/>
  <c r="FE86" i="110"/>
  <c r="GU86" i="110" s="1"/>
  <c r="FM89" i="110"/>
  <c r="GK89" i="110" s="1"/>
  <c r="FD34" i="110"/>
  <c r="GO34" i="110" s="1"/>
  <c r="CX35" i="110"/>
  <c r="EF35" i="110" s="1"/>
  <c r="BP36" i="110"/>
  <c r="FX34" i="110"/>
  <c r="GS34" i="110" s="1"/>
  <c r="EY34" i="110"/>
  <c r="DH35" i="110"/>
  <c r="EP35" i="110" s="1"/>
  <c r="BZ36" i="110"/>
  <c r="HP33" i="110"/>
  <c r="GN33" i="110"/>
  <c r="HY37" i="110"/>
  <c r="BU37" i="110"/>
  <c r="DC36" i="110"/>
  <c r="EK36" i="110" s="1"/>
  <c r="FS34" i="110"/>
  <c r="GR34" i="110" s="1"/>
  <c r="AR36" i="110"/>
  <c r="FI34" i="110"/>
  <c r="GP34" i="110" s="1"/>
  <c r="AM37" i="110"/>
  <c r="AC36" i="110"/>
  <c r="BK36" i="110"/>
  <c r="CS35" i="110"/>
  <c r="EA35" i="110" s="1"/>
  <c r="CI37" i="110"/>
  <c r="DQ37" i="110" s="1"/>
  <c r="BA38" i="110"/>
  <c r="FN34" i="110"/>
  <c r="GQ34" i="110" s="1"/>
  <c r="CN35" i="110"/>
  <c r="DV35" i="110" s="1"/>
  <c r="BF36" i="110"/>
  <c r="AL91" i="110"/>
  <c r="BR87" i="110"/>
  <c r="BT91" i="110"/>
  <c r="HR84" i="110"/>
  <c r="BW87" i="110"/>
  <c r="BQ88" i="110"/>
  <c r="T88" i="110"/>
  <c r="BD91" i="110"/>
  <c r="BG88" i="110"/>
  <c r="HW91" i="110"/>
  <c r="S88" i="110"/>
  <c r="AK91" i="110"/>
  <c r="HZ88" i="110"/>
  <c r="Y88" i="110"/>
  <c r="AH88" i="110"/>
  <c r="Z87" i="110"/>
  <c r="HN88" i="110"/>
  <c r="BB88" i="110"/>
  <c r="R91" i="110"/>
  <c r="BE91" i="110"/>
  <c r="X88" i="110"/>
  <c r="CB87" i="110"/>
  <c r="AJ87" i="110"/>
  <c r="AS88" i="110"/>
  <c r="HO88" i="110"/>
  <c r="BO91" i="110"/>
  <c r="BN91" i="110"/>
  <c r="AZ91" i="110"/>
  <c r="BC87" i="110"/>
  <c r="BX91" i="110"/>
  <c r="AG91" i="110"/>
  <c r="CA88" i="110"/>
  <c r="AT87" i="110"/>
  <c r="BS91" i="110"/>
  <c r="U87" i="110"/>
  <c r="AF91" i="110"/>
  <c r="BV88" i="110"/>
  <c r="BJ91" i="110"/>
  <c r="AO87" i="110"/>
  <c r="BL88" i="110"/>
  <c r="AD88" i="110"/>
  <c r="BH87" i="110"/>
  <c r="AA91" i="110"/>
  <c r="V91" i="110"/>
  <c r="AP91" i="110"/>
  <c r="Q91" i="110"/>
  <c r="BM87" i="110"/>
  <c r="AE87" i="110"/>
  <c r="BI91" i="110"/>
  <c r="AQ91" i="110"/>
  <c r="AI88" i="110"/>
  <c r="HX91" i="110"/>
  <c r="BY91" i="110"/>
  <c r="W91" i="110"/>
  <c r="AB91" i="110"/>
  <c r="AN88" i="110"/>
  <c r="IA87" i="110"/>
  <c r="HQ85" i="110"/>
  <c r="AY91" i="110"/>
  <c r="FZ86" i="110" l="1"/>
  <c r="HE86" i="110" s="1"/>
  <c r="FE87" i="110"/>
  <c r="GU87" i="110" s="1"/>
  <c r="FB90" i="110"/>
  <c r="GC90" i="110" s="1"/>
  <c r="FC90" i="110"/>
  <c r="GI90" i="110" s="1"/>
  <c r="CJ88" i="110"/>
  <c r="DR88" i="110" s="1"/>
  <c r="CU87" i="110"/>
  <c r="EC87" i="110" s="1"/>
  <c r="CY88" i="110"/>
  <c r="EG88" i="110" s="1"/>
  <c r="CH91" i="110"/>
  <c r="DP91" i="110" s="1"/>
  <c r="CQ91" i="110"/>
  <c r="DY91" i="110" s="1"/>
  <c r="CL91" i="110"/>
  <c r="DT91" i="110" s="1"/>
  <c r="CT88" i="110"/>
  <c r="EB88" i="110" s="1"/>
  <c r="DD88" i="110"/>
  <c r="EL88" i="110" s="1"/>
  <c r="DI88" i="110"/>
  <c r="EQ88" i="110" s="1"/>
  <c r="DJ87" i="110"/>
  <c r="ER87" i="110" s="1"/>
  <c r="DE87" i="110"/>
  <c r="EM87" i="110" s="1"/>
  <c r="FU87" i="110" s="1"/>
  <c r="HD87" i="110" s="1"/>
  <c r="CG91" i="110"/>
  <c r="DO91" i="110" s="1"/>
  <c r="CP87" i="110"/>
  <c r="DX87" i="110" s="1"/>
  <c r="CM91" i="110"/>
  <c r="DU91" i="110" s="1"/>
  <c r="CW91" i="110"/>
  <c r="EE91" i="110" s="1"/>
  <c r="DF91" i="110"/>
  <c r="EN91" i="110" s="1"/>
  <c r="DB91" i="110"/>
  <c r="EJ91" i="110" s="1"/>
  <c r="CV91" i="110"/>
  <c r="ED91" i="110" s="1"/>
  <c r="DG91" i="110"/>
  <c r="EO91" i="110" s="1"/>
  <c r="CR91" i="110"/>
  <c r="DZ91" i="110" s="1"/>
  <c r="DA91" i="110"/>
  <c r="EI91" i="110" s="1"/>
  <c r="CK87" i="110"/>
  <c r="DS87" i="110" s="1"/>
  <c r="CO88" i="110"/>
  <c r="DW88" i="110" s="1"/>
  <c r="CZ87" i="110"/>
  <c r="EH87" i="110" s="1"/>
  <c r="GB90" i="110"/>
  <c r="FQ90" i="110"/>
  <c r="GF90" i="110" s="1"/>
  <c r="FM90" i="110"/>
  <c r="GK90" i="110" s="1"/>
  <c r="FL90" i="110"/>
  <c r="GE90" i="110" s="1"/>
  <c r="FH90" i="110"/>
  <c r="GJ90" i="110" s="1"/>
  <c r="FG90" i="110"/>
  <c r="GD90" i="110" s="1"/>
  <c r="FV90" i="110"/>
  <c r="GG90" i="110" s="1"/>
  <c r="FP86" i="110"/>
  <c r="HC86" i="110" s="1"/>
  <c r="FF86" i="110"/>
  <c r="HA86" i="110" s="1"/>
  <c r="FT87" i="110"/>
  <c r="GX87" i="110" s="1"/>
  <c r="FK86" i="110"/>
  <c r="HB86" i="110" s="1"/>
  <c r="FO87" i="110"/>
  <c r="GW87" i="110" s="1"/>
  <c r="FU86" i="110"/>
  <c r="HD86" i="110" s="1"/>
  <c r="EZ87" i="110"/>
  <c r="FW90" i="110"/>
  <c r="GM90" i="110" s="1"/>
  <c r="FA86" i="110"/>
  <c r="FY87" i="110"/>
  <c r="GY87" i="110" s="1"/>
  <c r="EX90" i="110"/>
  <c r="FJ87" i="110"/>
  <c r="GV87" i="110" s="1"/>
  <c r="FR90" i="110"/>
  <c r="GL90" i="110" s="1"/>
  <c r="CX36" i="110"/>
  <c r="EF36" i="110" s="1"/>
  <c r="BP37" i="110"/>
  <c r="DH36" i="110"/>
  <c r="EP36" i="110" s="1"/>
  <c r="BZ37" i="110"/>
  <c r="FS35" i="110"/>
  <c r="GR35" i="110" s="1"/>
  <c r="FD35" i="110"/>
  <c r="GO35" i="110" s="1"/>
  <c r="FI35" i="110"/>
  <c r="GP35" i="110" s="1"/>
  <c r="EY35" i="110"/>
  <c r="FN35" i="110"/>
  <c r="GQ35" i="110" s="1"/>
  <c r="FX35" i="110"/>
  <c r="GS35" i="110" s="1"/>
  <c r="BU38" i="110"/>
  <c r="DC37" i="110"/>
  <c r="EK37" i="110" s="1"/>
  <c r="CS36" i="110"/>
  <c r="EA36" i="110" s="1"/>
  <c r="BK37" i="110"/>
  <c r="CN36" i="110"/>
  <c r="DV36" i="110" s="1"/>
  <c r="BF37" i="110"/>
  <c r="AC37" i="110"/>
  <c r="AR37" i="110"/>
  <c r="HY38" i="110"/>
  <c r="AM38" i="110"/>
  <c r="HP34" i="110"/>
  <c r="GN34" i="110"/>
  <c r="CI38" i="110"/>
  <c r="DQ38" i="110" s="1"/>
  <c r="BA39" i="110"/>
  <c r="BE92" i="110"/>
  <c r="BO92" i="110"/>
  <c r="BT92" i="110"/>
  <c r="IA88" i="110"/>
  <c r="HQ86" i="110"/>
  <c r="HW92" i="110"/>
  <c r="BX92" i="110"/>
  <c r="BL89" i="110"/>
  <c r="HO89" i="110"/>
  <c r="BJ92" i="110"/>
  <c r="AA92" i="110"/>
  <c r="HX92" i="110"/>
  <c r="AZ92" i="110"/>
  <c r="AY92" i="110"/>
  <c r="HR85" i="110"/>
  <c r="BG89" i="110"/>
  <c r="AD89" i="110"/>
  <c r="AO88" i="110"/>
  <c r="AL92" i="110"/>
  <c r="AB92" i="110"/>
  <c r="AF92" i="110"/>
  <c r="S89" i="110"/>
  <c r="AH89" i="110"/>
  <c r="BN92" i="110"/>
  <c r="AQ92" i="110"/>
  <c r="BI92" i="110"/>
  <c r="CB88" i="110"/>
  <c r="U88" i="110"/>
  <c r="HN89" i="110"/>
  <c r="BQ89" i="110"/>
  <c r="BC88" i="110"/>
  <c r="T89" i="110"/>
  <c r="Z88" i="110"/>
  <c r="AI89" i="110"/>
  <c r="AJ88" i="110"/>
  <c r="AG92" i="110"/>
  <c r="CA89" i="110"/>
  <c r="BS92" i="110"/>
  <c r="AN89" i="110"/>
  <c r="AE88" i="110"/>
  <c r="W92" i="110"/>
  <c r="HZ89" i="110"/>
  <c r="BD92" i="110"/>
  <c r="BY92" i="110"/>
  <c r="Y89" i="110"/>
  <c r="BR88" i="110"/>
  <c r="BH88" i="110"/>
  <c r="Q92" i="110"/>
  <c r="AK92" i="110"/>
  <c r="AS89" i="110"/>
  <c r="BW88" i="110"/>
  <c r="BV89" i="110"/>
  <c r="BB89" i="110"/>
  <c r="X89" i="110"/>
  <c r="AP92" i="110"/>
  <c r="AT88" i="110"/>
  <c r="V92" i="110"/>
  <c r="BM88" i="110"/>
  <c r="R92" i="110"/>
  <c r="FZ87" i="110" l="1"/>
  <c r="HE87" i="110" s="1"/>
  <c r="FH91" i="110"/>
  <c r="GJ91" i="110" s="1"/>
  <c r="FJ88" i="110"/>
  <c r="GV88" i="110" s="1"/>
  <c r="FB91" i="110"/>
  <c r="GC91" i="110" s="1"/>
  <c r="FF87" i="110"/>
  <c r="HA87" i="110" s="1"/>
  <c r="CT89" i="110"/>
  <c r="EB89" i="110" s="1"/>
  <c r="CU88" i="110"/>
  <c r="EC88" i="110" s="1"/>
  <c r="FZ88" i="110" s="1"/>
  <c r="HE88" i="110" s="1"/>
  <c r="CP88" i="110"/>
  <c r="DX88" i="110" s="1"/>
  <c r="CH92" i="110"/>
  <c r="DP92" i="110" s="1"/>
  <c r="CK88" i="110"/>
  <c r="DS88" i="110" s="1"/>
  <c r="CV92" i="110"/>
  <c r="ED92" i="110" s="1"/>
  <c r="DE88" i="110"/>
  <c r="EM88" i="110" s="1"/>
  <c r="CL92" i="110"/>
  <c r="DT92" i="110" s="1"/>
  <c r="DB92" i="110"/>
  <c r="EJ92" i="110" s="1"/>
  <c r="CZ88" i="110"/>
  <c r="EH88" i="110" s="1"/>
  <c r="DA92" i="110"/>
  <c r="EI92" i="110" s="1"/>
  <c r="DJ88" i="110"/>
  <c r="ER88" i="110" s="1"/>
  <c r="CQ92" i="110"/>
  <c r="DY92" i="110" s="1"/>
  <c r="CY89" i="110"/>
  <c r="EG89" i="110" s="1"/>
  <c r="EZ89" i="110" s="1"/>
  <c r="CO89" i="110"/>
  <c r="DW89" i="110" s="1"/>
  <c r="CW92" i="110"/>
  <c r="EE92" i="110" s="1"/>
  <c r="DI89" i="110"/>
  <c r="EQ89" i="110" s="1"/>
  <c r="CR92" i="110"/>
  <c r="DZ92" i="110" s="1"/>
  <c r="DF92" i="110"/>
  <c r="EN92" i="110" s="1"/>
  <c r="CM92" i="110"/>
  <c r="DU92" i="110" s="1"/>
  <c r="CJ89" i="110"/>
  <c r="DR89" i="110" s="1"/>
  <c r="FY89" i="110"/>
  <c r="GY89" i="110" s="1"/>
  <c r="DG92" i="110"/>
  <c r="EO92" i="110" s="1"/>
  <c r="DD89" i="110"/>
  <c r="EL89" i="110" s="1"/>
  <c r="CG92" i="110"/>
  <c r="DO92" i="110" s="1"/>
  <c r="FM91" i="110"/>
  <c r="GK91" i="110" s="1"/>
  <c r="FW91" i="110"/>
  <c r="GM91" i="110" s="1"/>
  <c r="FP87" i="110"/>
  <c r="HC87" i="110" s="1"/>
  <c r="FR91" i="110"/>
  <c r="GL91" i="110" s="1"/>
  <c r="FA87" i="110"/>
  <c r="FC91" i="110"/>
  <c r="GI91" i="110" s="1"/>
  <c r="FY88" i="110"/>
  <c r="GY88" i="110" s="1"/>
  <c r="EZ88" i="110"/>
  <c r="FQ91" i="110"/>
  <c r="GF91" i="110" s="1"/>
  <c r="FE88" i="110"/>
  <c r="GU88" i="110" s="1"/>
  <c r="FG91" i="110"/>
  <c r="GD91" i="110" s="1"/>
  <c r="FT88" i="110"/>
  <c r="GX88" i="110" s="1"/>
  <c r="GH90" i="110"/>
  <c r="EW91" i="110"/>
  <c r="FO88" i="110"/>
  <c r="GW88" i="110" s="1"/>
  <c r="FL91" i="110"/>
  <c r="GE91" i="110" s="1"/>
  <c r="GZ86" i="110"/>
  <c r="FK87" i="110"/>
  <c r="HB87" i="110" s="1"/>
  <c r="FV91" i="110"/>
  <c r="GG91" i="110" s="1"/>
  <c r="EX91" i="110"/>
  <c r="GT87" i="110"/>
  <c r="FN36" i="110"/>
  <c r="GQ36" i="110" s="1"/>
  <c r="FS36" i="110"/>
  <c r="GR36" i="110" s="1"/>
  <c r="FX36" i="110"/>
  <c r="GS36" i="110" s="1"/>
  <c r="CX37" i="110"/>
  <c r="EF37" i="110" s="1"/>
  <c r="BP38" i="110"/>
  <c r="FI36" i="110"/>
  <c r="GP36" i="110" s="1"/>
  <c r="DH37" i="110"/>
  <c r="EP37" i="110" s="1"/>
  <c r="BZ38" i="110"/>
  <c r="AC38" i="110"/>
  <c r="BK38" i="110"/>
  <c r="CS37" i="110"/>
  <c r="EA37" i="110" s="1"/>
  <c r="FD36" i="110"/>
  <c r="GO36" i="110" s="1"/>
  <c r="EY36" i="110"/>
  <c r="CN37" i="110"/>
  <c r="DV37" i="110" s="1"/>
  <c r="BF38" i="110"/>
  <c r="DC38" i="110"/>
  <c r="EK38" i="110" s="1"/>
  <c r="BU39" i="110"/>
  <c r="BA40" i="110"/>
  <c r="CI39" i="110"/>
  <c r="DQ39" i="110" s="1"/>
  <c r="AM39" i="110"/>
  <c r="AR38" i="110"/>
  <c r="HY39" i="110"/>
  <c r="GN35" i="110"/>
  <c r="HP35" i="110"/>
  <c r="HR86" i="110"/>
  <c r="AE89" i="110"/>
  <c r="AF93" i="110"/>
  <c r="BC89" i="110"/>
  <c r="AQ93" i="110"/>
  <c r="AH90" i="110"/>
  <c r="BM89" i="110"/>
  <c r="AB93" i="110"/>
  <c r="CB89" i="110"/>
  <c r="AN90" i="110"/>
  <c r="BR89" i="110"/>
  <c r="BS93" i="110"/>
  <c r="AL93" i="110"/>
  <c r="AS90" i="110"/>
  <c r="U89" i="110"/>
  <c r="AA93" i="110"/>
  <c r="BW89" i="110"/>
  <c r="T90" i="110"/>
  <c r="HO90" i="110"/>
  <c r="AT89" i="110"/>
  <c r="BG90" i="110"/>
  <c r="AJ89" i="110"/>
  <c r="AZ93" i="110"/>
  <c r="W93" i="110"/>
  <c r="BO93" i="110"/>
  <c r="BN93" i="110"/>
  <c r="BX93" i="110"/>
  <c r="BY93" i="110"/>
  <c r="HZ90" i="110"/>
  <c r="BH89" i="110"/>
  <c r="BQ90" i="110"/>
  <c r="X90" i="110"/>
  <c r="BD93" i="110"/>
  <c r="Z89" i="110"/>
  <c r="AY93" i="110"/>
  <c r="R93" i="110"/>
  <c r="BI93" i="110"/>
  <c r="HQ87" i="110"/>
  <c r="HN90" i="110"/>
  <c r="BV90" i="110"/>
  <c r="CA90" i="110"/>
  <c r="V93" i="110"/>
  <c r="Q93" i="110"/>
  <c r="HX93" i="110"/>
  <c r="AO89" i="110"/>
  <c r="BB90" i="110"/>
  <c r="BL90" i="110"/>
  <c r="AD90" i="110"/>
  <c r="AP93" i="110"/>
  <c r="IA89" i="110"/>
  <c r="HW93" i="110"/>
  <c r="Y90" i="110"/>
  <c r="AK93" i="110"/>
  <c r="BE93" i="110"/>
  <c r="BJ93" i="110"/>
  <c r="S90" i="110"/>
  <c r="AG93" i="110"/>
  <c r="AI90" i="110"/>
  <c r="BT93" i="110"/>
  <c r="FA88" i="110" l="1"/>
  <c r="GZ88" i="110" s="1"/>
  <c r="FJ89" i="110"/>
  <c r="GV89" i="110" s="1"/>
  <c r="EW92" i="110"/>
  <c r="GB92" i="110" s="1"/>
  <c r="FK88" i="110"/>
  <c r="HB88" i="110" s="1"/>
  <c r="FC92" i="110"/>
  <c r="GI92" i="110" s="1"/>
  <c r="FE89" i="110"/>
  <c r="GU89" i="110" s="1"/>
  <c r="FW92" i="110"/>
  <c r="GM92" i="110" s="1"/>
  <c r="FF88" i="110"/>
  <c r="HA88" i="110" s="1"/>
  <c r="CO90" i="110"/>
  <c r="DW90" i="110" s="1"/>
  <c r="CY90" i="110"/>
  <c r="EG90" i="110" s="1"/>
  <c r="CQ93" i="110"/>
  <c r="DY93" i="110" s="1"/>
  <c r="DB93" i="110"/>
  <c r="EJ93" i="110" s="1"/>
  <c r="CH93" i="110"/>
  <c r="DP93" i="110" s="1"/>
  <c r="CJ90" i="110"/>
  <c r="DR90" i="110" s="1"/>
  <c r="DI90" i="110"/>
  <c r="EQ90" i="110" s="1"/>
  <c r="CL93" i="110"/>
  <c r="DT93" i="110" s="1"/>
  <c r="CP89" i="110"/>
  <c r="DX89" i="110" s="1"/>
  <c r="DJ89" i="110"/>
  <c r="ER89" i="110" s="1"/>
  <c r="CK89" i="110"/>
  <c r="DS89" i="110" s="1"/>
  <c r="CG93" i="110"/>
  <c r="DO93" i="110" s="1"/>
  <c r="DD90" i="110"/>
  <c r="EL90" i="110" s="1"/>
  <c r="DE89" i="110"/>
  <c r="EM89" i="110" s="1"/>
  <c r="CM93" i="110"/>
  <c r="DU93" i="110" s="1"/>
  <c r="DG93" i="110"/>
  <c r="EO93" i="110" s="1"/>
  <c r="CW93" i="110"/>
  <c r="EE93" i="110" s="1"/>
  <c r="DA93" i="110"/>
  <c r="EI93" i="110" s="1"/>
  <c r="CV93" i="110"/>
  <c r="ED93" i="110" s="1"/>
  <c r="CU89" i="110"/>
  <c r="EC89" i="110" s="1"/>
  <c r="FF89" i="110" s="1"/>
  <c r="HA89" i="110" s="1"/>
  <c r="DF93" i="110"/>
  <c r="EN93" i="110" s="1"/>
  <c r="CZ89" i="110"/>
  <c r="EH89" i="110" s="1"/>
  <c r="CR93" i="110"/>
  <c r="DZ93" i="110" s="1"/>
  <c r="CT90" i="110"/>
  <c r="EB90" i="110" s="1"/>
  <c r="GZ87" i="110"/>
  <c r="FO89" i="110"/>
  <c r="GW89" i="110" s="1"/>
  <c r="FU88" i="110"/>
  <c r="HD88" i="110" s="1"/>
  <c r="GT89" i="110"/>
  <c r="FL92" i="110"/>
  <c r="GE92" i="110" s="1"/>
  <c r="GH91" i="110"/>
  <c r="FV92" i="110"/>
  <c r="GG92" i="110" s="1"/>
  <c r="FM92" i="110"/>
  <c r="GK92" i="110" s="1"/>
  <c r="FG92" i="110"/>
  <c r="GD92" i="110" s="1"/>
  <c r="FH92" i="110"/>
  <c r="GJ92" i="110" s="1"/>
  <c r="GT88" i="110"/>
  <c r="FQ92" i="110"/>
  <c r="GF92" i="110" s="1"/>
  <c r="FR92" i="110"/>
  <c r="GL92" i="110" s="1"/>
  <c r="GB91" i="110"/>
  <c r="FB92" i="110"/>
  <c r="GC92" i="110" s="1"/>
  <c r="FT89" i="110"/>
  <c r="GX89" i="110" s="1"/>
  <c r="FP88" i="110"/>
  <c r="HC88" i="110" s="1"/>
  <c r="EX92" i="110"/>
  <c r="FN37" i="110"/>
  <c r="GQ37" i="110" s="1"/>
  <c r="FD37" i="110"/>
  <c r="GO37" i="110" s="1"/>
  <c r="CX38" i="110"/>
  <c r="EF38" i="110" s="1"/>
  <c r="BP39" i="110"/>
  <c r="BK39" i="110"/>
  <c r="CS38" i="110"/>
  <c r="EA38" i="110" s="1"/>
  <c r="BA41" i="110"/>
  <c r="CI40" i="110"/>
  <c r="DQ40" i="110" s="1"/>
  <c r="CN38" i="110"/>
  <c r="DV38" i="110" s="1"/>
  <c r="BF39" i="110"/>
  <c r="AC39" i="110"/>
  <c r="DH38" i="110"/>
  <c r="EP38" i="110" s="1"/>
  <c r="BZ39" i="110"/>
  <c r="HY40" i="110"/>
  <c r="HP36" i="110"/>
  <c r="GN36" i="110"/>
  <c r="AM40" i="110"/>
  <c r="FI37" i="110"/>
  <c r="GP37" i="110" s="1"/>
  <c r="FX37" i="110"/>
  <c r="GS37" i="110" s="1"/>
  <c r="EY37" i="110"/>
  <c r="FS37" i="110"/>
  <c r="GR37" i="110" s="1"/>
  <c r="AR39" i="110"/>
  <c r="DC39" i="110"/>
  <c r="EK39" i="110" s="1"/>
  <c r="BU40" i="110"/>
  <c r="HQ88" i="110"/>
  <c r="AG94" i="110"/>
  <c r="CB90" i="110"/>
  <c r="AB94" i="110"/>
  <c r="HZ91" i="110"/>
  <c r="AY94" i="110"/>
  <c r="BW90" i="110"/>
  <c r="IA90" i="110"/>
  <c r="AO90" i="110"/>
  <c r="X91" i="110"/>
  <c r="AS91" i="110"/>
  <c r="AD91" i="110"/>
  <c r="V94" i="110"/>
  <c r="Z90" i="110"/>
  <c r="AT90" i="110"/>
  <c r="R94" i="110"/>
  <c r="HN91" i="110"/>
  <c r="AQ94" i="110"/>
  <c r="HW94" i="110"/>
  <c r="BB91" i="110"/>
  <c r="Y91" i="110"/>
  <c r="HX94" i="110"/>
  <c r="AL94" i="110"/>
  <c r="BD94" i="110"/>
  <c r="BS94" i="110"/>
  <c r="AA94" i="110"/>
  <c r="BC90" i="110"/>
  <c r="BL91" i="110"/>
  <c r="BV91" i="110"/>
  <c r="AE90" i="110"/>
  <c r="Q94" i="110"/>
  <c r="W94" i="110"/>
  <c r="AN91" i="110"/>
  <c r="BE94" i="110"/>
  <c r="AK94" i="110"/>
  <c r="AH91" i="110"/>
  <c r="BO94" i="110"/>
  <c r="AP94" i="110"/>
  <c r="T91" i="110"/>
  <c r="AF94" i="110"/>
  <c r="BQ91" i="110"/>
  <c r="BR90" i="110"/>
  <c r="BG91" i="110"/>
  <c r="BM90" i="110"/>
  <c r="S91" i="110"/>
  <c r="AI91" i="110"/>
  <c r="BX94" i="110"/>
  <c r="BH90" i="110"/>
  <c r="BJ94" i="110"/>
  <c r="U90" i="110"/>
  <c r="AZ94" i="110"/>
  <c r="CA91" i="110"/>
  <c r="HR87" i="110"/>
  <c r="BT94" i="110"/>
  <c r="BN94" i="110"/>
  <c r="AJ90" i="110"/>
  <c r="BY94" i="110"/>
  <c r="BI94" i="110"/>
  <c r="HO91" i="110"/>
  <c r="EZ90" i="110" l="1"/>
  <c r="FU89" i="110"/>
  <c r="HD89" i="110" s="1"/>
  <c r="FP89" i="110"/>
  <c r="HC89" i="110" s="1"/>
  <c r="FO90" i="110"/>
  <c r="GW90" i="110" s="1"/>
  <c r="FM93" i="110"/>
  <c r="GK93" i="110" s="1"/>
  <c r="EX93" i="110"/>
  <c r="GH93" i="110" s="1"/>
  <c r="FE90" i="110"/>
  <c r="GU90" i="110" s="1"/>
  <c r="FA89" i="110"/>
  <c r="GZ89" i="110" s="1"/>
  <c r="FV93" i="110"/>
  <c r="GG93" i="110" s="1"/>
  <c r="FL93" i="110"/>
  <c r="GE93" i="110" s="1"/>
  <c r="CZ90" i="110"/>
  <c r="EH90" i="110" s="1"/>
  <c r="CP90" i="110"/>
  <c r="DX90" i="110" s="1"/>
  <c r="DA94" i="110"/>
  <c r="EI94" i="110" s="1"/>
  <c r="CJ91" i="110"/>
  <c r="DR91" i="110" s="1"/>
  <c r="DF94" i="110"/>
  <c r="EN94" i="110" s="1"/>
  <c r="CW94" i="110"/>
  <c r="EE94" i="110" s="1"/>
  <c r="CL94" i="110"/>
  <c r="DT94" i="110" s="1"/>
  <c r="CQ94" i="110"/>
  <c r="DY94" i="110" s="1"/>
  <c r="DG94" i="110"/>
  <c r="EO94" i="110" s="1"/>
  <c r="CK90" i="110"/>
  <c r="DS90" i="110" s="1"/>
  <c r="DI91" i="110"/>
  <c r="EQ91" i="110" s="1"/>
  <c r="CT91" i="110"/>
  <c r="EB91" i="110" s="1"/>
  <c r="DE90" i="110"/>
  <c r="EM90" i="110" s="1"/>
  <c r="CY91" i="110"/>
  <c r="EG91" i="110" s="1"/>
  <c r="CV94" i="110"/>
  <c r="ED94" i="110" s="1"/>
  <c r="CH94" i="110"/>
  <c r="DP94" i="110" s="1"/>
  <c r="CG94" i="110"/>
  <c r="DO94" i="110" s="1"/>
  <c r="DJ90" i="110"/>
  <c r="ER90" i="110" s="1"/>
  <c r="DB94" i="110"/>
  <c r="EJ94" i="110" s="1"/>
  <c r="CR94" i="110"/>
  <c r="DZ94" i="110" s="1"/>
  <c r="CU90" i="110"/>
  <c r="EC90" i="110" s="1"/>
  <c r="FP90" i="110" s="1"/>
  <c r="HC90" i="110" s="1"/>
  <c r="CM94" i="110"/>
  <c r="DU94" i="110" s="1"/>
  <c r="DD91" i="110"/>
  <c r="EL91" i="110" s="1"/>
  <c r="CO91" i="110"/>
  <c r="DW91" i="110" s="1"/>
  <c r="FK89" i="110"/>
  <c r="HB89" i="110" s="1"/>
  <c r="GH92" i="110"/>
  <c r="FZ89" i="110"/>
  <c r="HE89" i="110" s="1"/>
  <c r="FB93" i="110"/>
  <c r="GC93" i="110" s="1"/>
  <c r="FQ93" i="110"/>
  <c r="GF93" i="110" s="1"/>
  <c r="FW93" i="110"/>
  <c r="GM93" i="110" s="1"/>
  <c r="FG93" i="110"/>
  <c r="GD93" i="110" s="1"/>
  <c r="FC93" i="110"/>
  <c r="GI93" i="110" s="1"/>
  <c r="EW93" i="110"/>
  <c r="FR93" i="110"/>
  <c r="GL93" i="110" s="1"/>
  <c r="FY90" i="110"/>
  <c r="GY90" i="110" s="1"/>
  <c r="FT90" i="110"/>
  <c r="GX90" i="110" s="1"/>
  <c r="FH93" i="110"/>
  <c r="GJ93" i="110" s="1"/>
  <c r="FJ90" i="110"/>
  <c r="GV90" i="110" s="1"/>
  <c r="GT90" i="110"/>
  <c r="FI38" i="110"/>
  <c r="GP38" i="110" s="1"/>
  <c r="CX39" i="110"/>
  <c r="EF39" i="110" s="1"/>
  <c r="BP40" i="110"/>
  <c r="FS38" i="110"/>
  <c r="GR38" i="110" s="1"/>
  <c r="FD38" i="110"/>
  <c r="GO38" i="110" s="1"/>
  <c r="FN38" i="110"/>
  <c r="GQ38" i="110" s="1"/>
  <c r="EY38" i="110"/>
  <c r="FX38" i="110"/>
  <c r="GS38" i="110" s="1"/>
  <c r="AR40" i="110"/>
  <c r="AM41" i="110"/>
  <c r="AC40" i="110"/>
  <c r="BA42" i="110"/>
  <c r="CI41" i="110"/>
  <c r="DQ41" i="110" s="1"/>
  <c r="CS39" i="110"/>
  <c r="EA39" i="110" s="1"/>
  <c r="BK40" i="110"/>
  <c r="HY41" i="110"/>
  <c r="CN39" i="110"/>
  <c r="DV39" i="110" s="1"/>
  <c r="BF40" i="110"/>
  <c r="HP37" i="110"/>
  <c r="GN37" i="110"/>
  <c r="BU41" i="110"/>
  <c r="DC40" i="110"/>
  <c r="EK40" i="110" s="1"/>
  <c r="DH39" i="110"/>
  <c r="EP39" i="110" s="1"/>
  <c r="BZ40" i="110"/>
  <c r="AS92" i="110"/>
  <c r="HZ92" i="110"/>
  <c r="AL95" i="110"/>
  <c r="AJ91" i="110"/>
  <c r="Z91" i="110"/>
  <c r="HW95" i="110"/>
  <c r="W95" i="110"/>
  <c r="AG95" i="110"/>
  <c r="AB95" i="110"/>
  <c r="CA92" i="110"/>
  <c r="HQ89" i="110"/>
  <c r="BH91" i="110"/>
  <c r="AP95" i="110"/>
  <c r="BB92" i="110"/>
  <c r="AN92" i="110"/>
  <c r="AI92" i="110"/>
  <c r="AZ95" i="110"/>
  <c r="BJ95" i="110"/>
  <c r="BY95" i="110"/>
  <c r="AD92" i="110"/>
  <c r="AT91" i="110"/>
  <c r="HR88" i="110"/>
  <c r="V95" i="110"/>
  <c r="HX95" i="110"/>
  <c r="AA95" i="110"/>
  <c r="IA91" i="110"/>
  <c r="S92" i="110"/>
  <c r="AK95" i="110"/>
  <c r="BX95" i="110"/>
  <c r="BQ92" i="110"/>
  <c r="U91" i="110"/>
  <c r="CB91" i="110"/>
  <c r="BT95" i="110"/>
  <c r="BS95" i="110"/>
  <c r="BO95" i="110"/>
  <c r="BI95" i="110"/>
  <c r="T92" i="110"/>
  <c r="BN95" i="110"/>
  <c r="Y92" i="110"/>
  <c r="BG92" i="110"/>
  <c r="BD95" i="110"/>
  <c r="BE95" i="110"/>
  <c r="AE91" i="110"/>
  <c r="AQ95" i="110"/>
  <c r="X92" i="110"/>
  <c r="R95" i="110"/>
  <c r="BV92" i="110"/>
  <c r="BW91" i="110"/>
  <c r="AO91" i="110"/>
  <c r="BR91" i="110"/>
  <c r="BM91" i="110"/>
  <c r="AH92" i="110"/>
  <c r="HO92" i="110"/>
  <c r="Q95" i="110"/>
  <c r="AF95" i="110"/>
  <c r="HN92" i="110"/>
  <c r="AY95" i="110"/>
  <c r="BC91" i="110"/>
  <c r="BL92" i="110"/>
  <c r="FF90" i="110" l="1"/>
  <c r="HA90" i="110" s="1"/>
  <c r="FQ94" i="110"/>
  <c r="GF94" i="110" s="1"/>
  <c r="FB94" i="110"/>
  <c r="GC94" i="110" s="1"/>
  <c r="FM94" i="110"/>
  <c r="GK94" i="110" s="1"/>
  <c r="FE91" i="110"/>
  <c r="GU91" i="110" s="1"/>
  <c r="FT91" i="110"/>
  <c r="GX91" i="110" s="1"/>
  <c r="CL95" i="110"/>
  <c r="DT95" i="110" s="1"/>
  <c r="DA95" i="110"/>
  <c r="EI95" i="110" s="1"/>
  <c r="CR95" i="110"/>
  <c r="DZ95" i="110" s="1"/>
  <c r="EX95" i="110" s="1"/>
  <c r="CT92" i="110"/>
  <c r="EB92" i="110" s="1"/>
  <c r="CW95" i="110"/>
  <c r="EE95" i="110" s="1"/>
  <c r="CU91" i="110"/>
  <c r="EC91" i="110" s="1"/>
  <c r="DE91" i="110"/>
  <c r="EM91" i="110" s="1"/>
  <c r="CO92" i="110"/>
  <c r="DW92" i="110" s="1"/>
  <c r="DB95" i="110"/>
  <c r="EJ95" i="110" s="1"/>
  <c r="CH95" i="110"/>
  <c r="DP95" i="110" s="1"/>
  <c r="CK91" i="110"/>
  <c r="DS91" i="110" s="1"/>
  <c r="CP91" i="110"/>
  <c r="DX91" i="110" s="1"/>
  <c r="DJ91" i="110"/>
  <c r="ER91" i="110" s="1"/>
  <c r="DF95" i="110"/>
  <c r="EN95" i="110" s="1"/>
  <c r="DD92" i="110"/>
  <c r="EL92" i="110" s="1"/>
  <c r="CV95" i="110"/>
  <c r="ED95" i="110" s="1"/>
  <c r="DG95" i="110"/>
  <c r="EO95" i="110" s="1"/>
  <c r="DI92" i="110"/>
  <c r="EQ92" i="110" s="1"/>
  <c r="CZ91" i="110"/>
  <c r="EH91" i="110" s="1"/>
  <c r="CM95" i="110"/>
  <c r="DU95" i="110" s="1"/>
  <c r="CY92" i="110"/>
  <c r="EG92" i="110" s="1"/>
  <c r="CJ92" i="110"/>
  <c r="DR92" i="110" s="1"/>
  <c r="CQ95" i="110"/>
  <c r="DY95" i="110" s="1"/>
  <c r="CG95" i="110"/>
  <c r="DO95" i="110" s="1"/>
  <c r="EW95" i="110"/>
  <c r="FC94" i="110"/>
  <c r="GI94" i="110" s="1"/>
  <c r="FR94" i="110"/>
  <c r="GL94" i="110" s="1"/>
  <c r="FH94" i="110"/>
  <c r="GJ94" i="110" s="1"/>
  <c r="FW94" i="110"/>
  <c r="GM94" i="110" s="1"/>
  <c r="EX94" i="110"/>
  <c r="FZ90" i="110"/>
  <c r="HE90" i="110" s="1"/>
  <c r="FK90" i="110"/>
  <c r="HB90" i="110" s="1"/>
  <c r="EW94" i="110"/>
  <c r="FU90" i="110"/>
  <c r="HD90" i="110" s="1"/>
  <c r="FA90" i="110"/>
  <c r="FJ91" i="110"/>
  <c r="GV91" i="110" s="1"/>
  <c r="GB93" i="110"/>
  <c r="FO91" i="110"/>
  <c r="GW91" i="110" s="1"/>
  <c r="FY91" i="110"/>
  <c r="GY91" i="110" s="1"/>
  <c r="EZ91" i="110"/>
  <c r="FG94" i="110"/>
  <c r="GD94" i="110" s="1"/>
  <c r="FL94" i="110"/>
  <c r="GE94" i="110" s="1"/>
  <c r="FV94" i="110"/>
  <c r="GG94" i="110" s="1"/>
  <c r="FS39" i="110"/>
  <c r="GR39" i="110" s="1"/>
  <c r="EY39" i="110"/>
  <c r="GN39" i="110" s="1"/>
  <c r="BP41" i="110"/>
  <c r="CX40" i="110"/>
  <c r="EF40" i="110" s="1"/>
  <c r="AC41" i="110"/>
  <c r="GN38" i="110"/>
  <c r="HP38" i="110"/>
  <c r="CN40" i="110"/>
  <c r="DV40" i="110" s="1"/>
  <c r="BF41" i="110"/>
  <c r="AR41" i="110"/>
  <c r="FD39" i="110"/>
  <c r="GO39" i="110" s="1"/>
  <c r="FX39" i="110"/>
  <c r="GS39" i="110" s="1"/>
  <c r="FN39" i="110"/>
  <c r="GQ39" i="110" s="1"/>
  <c r="FI39" i="110"/>
  <c r="GP39" i="110" s="1"/>
  <c r="AM42" i="110"/>
  <c r="HY42" i="110"/>
  <c r="DH40" i="110"/>
  <c r="EP40" i="110" s="1"/>
  <c r="BZ41" i="110"/>
  <c r="DC41" i="110"/>
  <c r="EK41" i="110" s="1"/>
  <c r="BU42" i="110"/>
  <c r="BA43" i="110"/>
  <c r="CI42" i="110"/>
  <c r="DQ42" i="110" s="1"/>
  <c r="CS40" i="110"/>
  <c r="EA40" i="110" s="1"/>
  <c r="BK41" i="110"/>
  <c r="HN93" i="110"/>
  <c r="BG93" i="110"/>
  <c r="AT92" i="110"/>
  <c r="BY96" i="110"/>
  <c r="AN93" i="110"/>
  <c r="AY96" i="110"/>
  <c r="HZ93" i="110"/>
  <c r="T93" i="110"/>
  <c r="BW92" i="110"/>
  <c r="CA93" i="110"/>
  <c r="Z92" i="110"/>
  <c r="HW96" i="110"/>
  <c r="BM92" i="110"/>
  <c r="U92" i="110"/>
  <c r="BI96" i="110"/>
  <c r="AH93" i="110"/>
  <c r="AE92" i="110"/>
  <c r="BT96" i="110"/>
  <c r="AF96" i="110"/>
  <c r="HO93" i="110"/>
  <c r="BB93" i="110"/>
  <c r="AL96" i="110"/>
  <c r="AP96" i="110"/>
  <c r="BQ93" i="110"/>
  <c r="S93" i="110"/>
  <c r="R96" i="110"/>
  <c r="AJ92" i="110"/>
  <c r="BO96" i="110"/>
  <c r="AI93" i="110"/>
  <c r="AG96" i="110"/>
  <c r="AZ96" i="110"/>
  <c r="X93" i="110"/>
  <c r="AK96" i="110"/>
  <c r="AO92" i="110"/>
  <c r="AD93" i="110"/>
  <c r="CB92" i="110"/>
  <c r="AS93" i="110"/>
  <c r="BJ96" i="110"/>
  <c r="AQ96" i="110"/>
  <c r="HR89" i="110"/>
  <c r="BN96" i="110"/>
  <c r="HX96" i="110"/>
  <c r="W96" i="110"/>
  <c r="Y93" i="110"/>
  <c r="BE96" i="110"/>
  <c r="BL93" i="110"/>
  <c r="AA96" i="110"/>
  <c r="BR92" i="110"/>
  <c r="AB96" i="110"/>
  <c r="BH92" i="110"/>
  <c r="BV93" i="110"/>
  <c r="BX96" i="110"/>
  <c r="BD96" i="110"/>
  <c r="V96" i="110"/>
  <c r="BC92" i="110"/>
  <c r="Q96" i="110"/>
  <c r="HQ90" i="110"/>
  <c r="IA92" i="110"/>
  <c r="BS96" i="110"/>
  <c r="FB95" i="110" l="1"/>
  <c r="GC95" i="110" s="1"/>
  <c r="FV95" i="110"/>
  <c r="GG95" i="110" s="1"/>
  <c r="FG95" i="110"/>
  <c r="GD95" i="110" s="1"/>
  <c r="FJ92" i="110"/>
  <c r="GV92" i="110" s="1"/>
  <c r="FM95" i="110"/>
  <c r="GK95" i="110" s="1"/>
  <c r="FL95" i="110"/>
  <c r="GE95" i="110" s="1"/>
  <c r="FT92" i="110"/>
  <c r="GX92" i="110" s="1"/>
  <c r="FA91" i="110"/>
  <c r="FY92" i="110"/>
  <c r="GY92" i="110" s="1"/>
  <c r="FW95" i="110"/>
  <c r="GM95" i="110" s="1"/>
  <c r="FC95" i="110"/>
  <c r="GI95" i="110" s="1"/>
  <c r="FR95" i="110"/>
  <c r="GL95" i="110" s="1"/>
  <c r="FH95" i="110"/>
  <c r="GJ95" i="110" s="1"/>
  <c r="CJ93" i="110"/>
  <c r="DR93" i="110" s="1"/>
  <c r="DE92" i="110"/>
  <c r="EM92" i="110" s="1"/>
  <c r="CG96" i="110"/>
  <c r="DO96" i="110" s="1"/>
  <c r="DF96" i="110"/>
  <c r="EN96" i="110" s="1"/>
  <c r="CP92" i="110"/>
  <c r="DX92" i="110" s="1"/>
  <c r="CR96" i="110"/>
  <c r="DZ96" i="110" s="1"/>
  <c r="CU92" i="110"/>
  <c r="EC92" i="110" s="1"/>
  <c r="CQ96" i="110"/>
  <c r="DY96" i="110" s="1"/>
  <c r="DA96" i="110"/>
  <c r="EI96" i="110" s="1"/>
  <c r="DD93" i="110"/>
  <c r="EL93" i="110" s="1"/>
  <c r="CT93" i="110"/>
  <c r="EB93" i="110" s="1"/>
  <c r="CY93" i="110"/>
  <c r="EG93" i="110" s="1"/>
  <c r="DG96" i="110"/>
  <c r="EO96" i="110" s="1"/>
  <c r="CL96" i="110"/>
  <c r="DT96" i="110" s="1"/>
  <c r="CM96" i="110"/>
  <c r="DU96" i="110" s="1"/>
  <c r="DJ92" i="110"/>
  <c r="ER92" i="110" s="1"/>
  <c r="CH96" i="110"/>
  <c r="DP96" i="110" s="1"/>
  <c r="CW96" i="110"/>
  <c r="EE96" i="110" s="1"/>
  <c r="CZ92" i="110"/>
  <c r="EH92" i="110" s="1"/>
  <c r="DB96" i="110"/>
  <c r="EJ96" i="110" s="1"/>
  <c r="DI93" i="110"/>
  <c r="EQ93" i="110" s="1"/>
  <c r="CO93" i="110"/>
  <c r="DW93" i="110" s="1"/>
  <c r="CV96" i="110"/>
  <c r="ED96" i="110" s="1"/>
  <c r="CK92" i="110"/>
  <c r="DS92" i="110" s="1"/>
  <c r="FP92" i="110" s="1"/>
  <c r="HC92" i="110" s="1"/>
  <c r="GH95" i="110"/>
  <c r="GZ91" i="110"/>
  <c r="GH94" i="110"/>
  <c r="FK91" i="110"/>
  <c r="HB91" i="110" s="1"/>
  <c r="FZ91" i="110"/>
  <c r="HE91" i="110" s="1"/>
  <c r="GB95" i="110"/>
  <c r="GZ90" i="110"/>
  <c r="FF91" i="110"/>
  <c r="HA91" i="110" s="1"/>
  <c r="FO92" i="110"/>
  <c r="GW92" i="110" s="1"/>
  <c r="FU91" i="110"/>
  <c r="HD91" i="110" s="1"/>
  <c r="GB94" i="110"/>
  <c r="FE92" i="110"/>
  <c r="GU92" i="110" s="1"/>
  <c r="FP91" i="110"/>
  <c r="HC91" i="110" s="1"/>
  <c r="FQ95" i="110"/>
  <c r="GF95" i="110" s="1"/>
  <c r="EZ92" i="110"/>
  <c r="GT91" i="110"/>
  <c r="CX41" i="110"/>
  <c r="EF41" i="110" s="1"/>
  <c r="BP42" i="110"/>
  <c r="EY40" i="110"/>
  <c r="GN40" i="110" s="1"/>
  <c r="FI40" i="110"/>
  <c r="GP40" i="110" s="1"/>
  <c r="FX40" i="110"/>
  <c r="GS40" i="110" s="1"/>
  <c r="DH41" i="110"/>
  <c r="EP41" i="110" s="1"/>
  <c r="BZ42" i="110"/>
  <c r="AR42" i="110"/>
  <c r="AC42" i="110"/>
  <c r="FS40" i="110"/>
  <c r="GR40" i="110" s="1"/>
  <c r="CN41" i="110"/>
  <c r="DV41" i="110" s="1"/>
  <c r="BF42" i="110"/>
  <c r="HY43" i="110"/>
  <c r="FN40" i="110"/>
  <c r="GQ40" i="110" s="1"/>
  <c r="BA44" i="110"/>
  <c r="CI43" i="110"/>
  <c r="DQ43" i="110" s="1"/>
  <c r="HP39" i="110"/>
  <c r="FD40" i="110"/>
  <c r="GO40" i="110" s="1"/>
  <c r="AM43" i="110"/>
  <c r="BK42" i="110"/>
  <c r="CS41" i="110"/>
  <c r="EA41" i="110" s="1"/>
  <c r="DC42" i="110"/>
  <c r="EK42" i="110" s="1"/>
  <c r="BU43" i="110"/>
  <c r="BH93" i="110"/>
  <c r="BY97" i="110"/>
  <c r="AF97" i="110"/>
  <c r="BX97" i="110"/>
  <c r="V97" i="110"/>
  <c r="AQ97" i="110"/>
  <c r="HW97" i="110"/>
  <c r="AB97" i="110"/>
  <c r="Z93" i="110"/>
  <c r="AZ97" i="110"/>
  <c r="HO94" i="110"/>
  <c r="CA94" i="110"/>
  <c r="AE93" i="110"/>
  <c r="CB93" i="110"/>
  <c r="R97" i="110"/>
  <c r="BM93" i="110"/>
  <c r="AS94" i="110"/>
  <c r="AJ93" i="110"/>
  <c r="T94" i="110"/>
  <c r="HX97" i="110"/>
  <c r="BB94" i="110"/>
  <c r="U93" i="110"/>
  <c r="BG94" i="110"/>
  <c r="BR93" i="110"/>
  <c r="AD94" i="110"/>
  <c r="AY97" i="110"/>
  <c r="BI97" i="110"/>
  <c r="HQ91" i="110"/>
  <c r="BS97" i="110"/>
  <c r="BJ97" i="110"/>
  <c r="AG97" i="110"/>
  <c r="BL94" i="110"/>
  <c r="AK97" i="110"/>
  <c r="AT93" i="110"/>
  <c r="W97" i="110"/>
  <c r="BD97" i="110"/>
  <c r="AP97" i="110"/>
  <c r="BT97" i="110"/>
  <c r="Y94" i="110"/>
  <c r="BW93" i="110"/>
  <c r="IA93" i="110"/>
  <c r="AI94" i="110"/>
  <c r="S94" i="110"/>
  <c r="BO97" i="110"/>
  <c r="Q97" i="110"/>
  <c r="HZ94" i="110"/>
  <c r="X94" i="110"/>
  <c r="BC93" i="110"/>
  <c r="AL97" i="110"/>
  <c r="HR90" i="110"/>
  <c r="BE97" i="110"/>
  <c r="AA97" i="110"/>
  <c r="AH94" i="110"/>
  <c r="BN97" i="110"/>
  <c r="HN94" i="110"/>
  <c r="AN94" i="110"/>
  <c r="AO93" i="110"/>
  <c r="BQ94" i="110"/>
  <c r="BV94" i="110"/>
  <c r="FC96" i="110" l="1"/>
  <c r="GI96" i="110" s="1"/>
  <c r="FQ96" i="110"/>
  <c r="GF96" i="110" s="1"/>
  <c r="FB96" i="110"/>
  <c r="GC96" i="110" s="1"/>
  <c r="FJ93" i="110"/>
  <c r="GV93" i="110" s="1"/>
  <c r="FY93" i="110"/>
  <c r="GY93" i="110" s="1"/>
  <c r="DE93" i="110"/>
  <c r="EM93" i="110" s="1"/>
  <c r="DB97" i="110"/>
  <c r="EJ97" i="110" s="1"/>
  <c r="CM97" i="110"/>
  <c r="DU97" i="110" s="1"/>
  <c r="CW97" i="110"/>
  <c r="EE97" i="110" s="1"/>
  <c r="CK93" i="110"/>
  <c r="DS93" i="110" s="1"/>
  <c r="CT94" i="110"/>
  <c r="EB94" i="110" s="1"/>
  <c r="CY94" i="110"/>
  <c r="EG94" i="110" s="1"/>
  <c r="CU93" i="110"/>
  <c r="EC93" i="110" s="1"/>
  <c r="DI94" i="110"/>
  <c r="EQ94" i="110" s="1"/>
  <c r="DF97" i="110"/>
  <c r="EN97" i="110" s="1"/>
  <c r="CV97" i="110"/>
  <c r="ED97" i="110" s="1"/>
  <c r="CL97" i="110"/>
  <c r="DT97" i="110" s="1"/>
  <c r="CZ93" i="110"/>
  <c r="EH93" i="110" s="1"/>
  <c r="DD94" i="110"/>
  <c r="EL94" i="110" s="1"/>
  <c r="CR97" i="110"/>
  <c r="DZ97" i="110" s="1"/>
  <c r="CQ97" i="110"/>
  <c r="DY97" i="110" s="1"/>
  <c r="CO94" i="110"/>
  <c r="DW94" i="110" s="1"/>
  <c r="CH97" i="110"/>
  <c r="DP97" i="110" s="1"/>
  <c r="DG97" i="110"/>
  <c r="EO97" i="110" s="1"/>
  <c r="DA97" i="110"/>
  <c r="EI97" i="110" s="1"/>
  <c r="CG97" i="110"/>
  <c r="DO97" i="110" s="1"/>
  <c r="CJ94" i="110"/>
  <c r="DR94" i="110" s="1"/>
  <c r="DJ93" i="110"/>
  <c r="ER93" i="110" s="1"/>
  <c r="CP93" i="110"/>
  <c r="DX93" i="110" s="1"/>
  <c r="FK92" i="110"/>
  <c r="HB92" i="110" s="1"/>
  <c r="FZ92" i="110"/>
  <c r="HE92" i="110" s="1"/>
  <c r="FA92" i="110"/>
  <c r="FM96" i="110"/>
  <c r="GK96" i="110" s="1"/>
  <c r="FT93" i="110"/>
  <c r="GX93" i="110" s="1"/>
  <c r="FW96" i="110"/>
  <c r="GM96" i="110" s="1"/>
  <c r="FL96" i="110"/>
  <c r="GE96" i="110" s="1"/>
  <c r="FO93" i="110"/>
  <c r="GW93" i="110" s="1"/>
  <c r="FR96" i="110"/>
  <c r="GL96" i="110" s="1"/>
  <c r="FV96" i="110"/>
  <c r="GG96" i="110" s="1"/>
  <c r="EZ93" i="110"/>
  <c r="FH96" i="110"/>
  <c r="GJ96" i="110" s="1"/>
  <c r="EX96" i="110"/>
  <c r="EW96" i="110"/>
  <c r="FE93" i="110"/>
  <c r="GU93" i="110" s="1"/>
  <c r="FG96" i="110"/>
  <c r="GD96" i="110" s="1"/>
  <c r="GT92" i="110"/>
  <c r="FU92" i="110"/>
  <c r="HD92" i="110" s="1"/>
  <c r="FF92" i="110"/>
  <c r="HA92" i="110" s="1"/>
  <c r="CX42" i="110"/>
  <c r="EF42" i="110" s="1"/>
  <c r="BP43" i="110"/>
  <c r="FS41" i="110"/>
  <c r="GR41" i="110" s="1"/>
  <c r="FN41" i="110"/>
  <c r="GQ41" i="110" s="1"/>
  <c r="FX41" i="110"/>
  <c r="GS41" i="110" s="1"/>
  <c r="EY41" i="110"/>
  <c r="AR43" i="110"/>
  <c r="DC43" i="110"/>
  <c r="EK43" i="110" s="1"/>
  <c r="BU44" i="110"/>
  <c r="CI44" i="110"/>
  <c r="DQ44" i="110" s="1"/>
  <c r="BA45" i="110"/>
  <c r="CN42" i="110"/>
  <c r="DV42" i="110" s="1"/>
  <c r="BF43" i="110"/>
  <c r="AM44" i="110"/>
  <c r="FD41" i="110"/>
  <c r="GO41" i="110" s="1"/>
  <c r="DH42" i="110"/>
  <c r="EP42" i="110" s="1"/>
  <c r="BZ43" i="110"/>
  <c r="HP40" i="110"/>
  <c r="FI41" i="110"/>
  <c r="GP41" i="110" s="1"/>
  <c r="BK43" i="110"/>
  <c r="CS42" i="110"/>
  <c r="EA42" i="110" s="1"/>
  <c r="HY44" i="110"/>
  <c r="AC43" i="110"/>
  <c r="BN98" i="110"/>
  <c r="BW94" i="110"/>
  <c r="HR91" i="110"/>
  <c r="HO95" i="110"/>
  <c r="Y95" i="110"/>
  <c r="AL98" i="110"/>
  <c r="R98" i="110"/>
  <c r="BO98" i="110"/>
  <c r="AP98" i="110"/>
  <c r="AB98" i="110"/>
  <c r="AA98" i="110"/>
  <c r="AT94" i="110"/>
  <c r="AE94" i="110"/>
  <c r="AI95" i="110"/>
  <c r="AN95" i="110"/>
  <c r="AD95" i="110"/>
  <c r="BR94" i="110"/>
  <c r="BG95" i="110"/>
  <c r="AZ98" i="110"/>
  <c r="AK98" i="110"/>
  <c r="BS98" i="110"/>
  <c r="W98" i="110"/>
  <c r="BY98" i="110"/>
  <c r="AH95" i="110"/>
  <c r="HN95" i="110"/>
  <c r="BC94" i="110"/>
  <c r="BQ95" i="110"/>
  <c r="AF98" i="110"/>
  <c r="AS95" i="110"/>
  <c r="IA94" i="110"/>
  <c r="HZ95" i="110"/>
  <c r="BM94" i="110"/>
  <c r="BT98" i="110"/>
  <c r="AJ94" i="110"/>
  <c r="BL95" i="110"/>
  <c r="BD98" i="110"/>
  <c r="HX98" i="110"/>
  <c r="V98" i="110"/>
  <c r="CB94" i="110"/>
  <c r="Z94" i="110"/>
  <c r="T95" i="110"/>
  <c r="AG98" i="110"/>
  <c r="BX98" i="110"/>
  <c r="HQ92" i="110"/>
  <c r="X95" i="110"/>
  <c r="BH94" i="110"/>
  <c r="AY98" i="110"/>
  <c r="HW98" i="110"/>
  <c r="BV95" i="110"/>
  <c r="BB95" i="110"/>
  <c r="S95" i="110"/>
  <c r="BI98" i="110"/>
  <c r="AO94" i="110"/>
  <c r="CA95" i="110"/>
  <c r="Q98" i="110"/>
  <c r="U94" i="110"/>
  <c r="BE98" i="110"/>
  <c r="AQ98" i="110"/>
  <c r="BJ98" i="110"/>
  <c r="FW97" i="110" l="1"/>
  <c r="GM97" i="110" s="1"/>
  <c r="FK93" i="110"/>
  <c r="HB93" i="110" s="1"/>
  <c r="FQ97" i="110"/>
  <c r="GF97" i="110" s="1"/>
  <c r="FE94" i="110"/>
  <c r="GU94" i="110" s="1"/>
  <c r="FF93" i="110"/>
  <c r="HA93" i="110" s="1"/>
  <c r="FT94" i="110"/>
  <c r="GX94" i="110" s="1"/>
  <c r="FB97" i="110"/>
  <c r="GC97" i="110" s="1"/>
  <c r="FJ94" i="110"/>
  <c r="GV94" i="110" s="1"/>
  <c r="FA93" i="110"/>
  <c r="GZ93" i="110" s="1"/>
  <c r="CQ98" i="110"/>
  <c r="DY98" i="110" s="1"/>
  <c r="CR98" i="110"/>
  <c r="CG98" i="110"/>
  <c r="DO98" i="110" s="1"/>
  <c r="CU94" i="110"/>
  <c r="EC94" i="110" s="1"/>
  <c r="DA98" i="110"/>
  <c r="EI98" i="110" s="1"/>
  <c r="CW98" i="110"/>
  <c r="EE98" i="110" s="1"/>
  <c r="DD95" i="110"/>
  <c r="EL95" i="110" s="1"/>
  <c r="CL98" i="110"/>
  <c r="DT98" i="110" s="1"/>
  <c r="CP94" i="110"/>
  <c r="DX94" i="110" s="1"/>
  <c r="CJ95" i="110"/>
  <c r="DR95" i="110" s="1"/>
  <c r="CY95" i="110"/>
  <c r="EG95" i="110" s="1"/>
  <c r="CK94" i="110"/>
  <c r="DS94" i="110" s="1"/>
  <c r="CM98" i="110"/>
  <c r="DU98" i="110" s="1"/>
  <c r="CH98" i="110"/>
  <c r="DP98" i="110" s="1"/>
  <c r="CV98" i="110"/>
  <c r="ED98" i="110" s="1"/>
  <c r="CT95" i="110"/>
  <c r="EB95" i="110" s="1"/>
  <c r="DB98" i="110"/>
  <c r="EJ98" i="110" s="1"/>
  <c r="DJ94" i="110"/>
  <c r="ER94" i="110" s="1"/>
  <c r="CO95" i="110"/>
  <c r="DW95" i="110" s="1"/>
  <c r="DZ98" i="110"/>
  <c r="DG98" i="110"/>
  <c r="EO98" i="110" s="1"/>
  <c r="DF98" i="110"/>
  <c r="EN98" i="110" s="1"/>
  <c r="CZ94" i="110"/>
  <c r="EH94" i="110" s="1"/>
  <c r="FK94" i="110" s="1"/>
  <c r="HB94" i="110" s="1"/>
  <c r="DI95" i="110"/>
  <c r="EQ95" i="110" s="1"/>
  <c r="DE94" i="110"/>
  <c r="EM94" i="110" s="1"/>
  <c r="FM97" i="110"/>
  <c r="GK97" i="110" s="1"/>
  <c r="FR97" i="110"/>
  <c r="GL97" i="110" s="1"/>
  <c r="FH97" i="110"/>
  <c r="GJ97" i="110" s="1"/>
  <c r="FC97" i="110"/>
  <c r="GI97" i="110" s="1"/>
  <c r="EX97" i="110"/>
  <c r="GH96" i="110"/>
  <c r="FO94" i="110"/>
  <c r="GW94" i="110" s="1"/>
  <c r="FU93" i="110"/>
  <c r="HD93" i="110" s="1"/>
  <c r="EZ94" i="110"/>
  <c r="FP93" i="110"/>
  <c r="HC93" i="110" s="1"/>
  <c r="GB96" i="110"/>
  <c r="GT93" i="110"/>
  <c r="FY94" i="110"/>
  <c r="GY94" i="110" s="1"/>
  <c r="FZ93" i="110"/>
  <c r="HE93" i="110" s="1"/>
  <c r="EW97" i="110"/>
  <c r="GZ92" i="110"/>
  <c r="FG97" i="110"/>
  <c r="GD97" i="110" s="1"/>
  <c r="FL97" i="110"/>
  <c r="GE97" i="110" s="1"/>
  <c r="FV97" i="110"/>
  <c r="GG97" i="110" s="1"/>
  <c r="FI42" i="110"/>
  <c r="GP42" i="110" s="1"/>
  <c r="BP44" i="110"/>
  <c r="CX43" i="110"/>
  <c r="EF43" i="110" s="1"/>
  <c r="EY42" i="110"/>
  <c r="FN42" i="110"/>
  <c r="GQ42" i="110" s="1"/>
  <c r="DH43" i="110"/>
  <c r="EP43" i="110" s="1"/>
  <c r="BZ44" i="110"/>
  <c r="BA46" i="110"/>
  <c r="CI45" i="110"/>
  <c r="DQ45" i="110" s="1"/>
  <c r="BK44" i="110"/>
  <c r="CS43" i="110"/>
  <c r="EA43" i="110" s="1"/>
  <c r="AM45" i="110"/>
  <c r="FD42" i="110"/>
  <c r="GO42" i="110" s="1"/>
  <c r="GN41" i="110"/>
  <c r="HP41" i="110"/>
  <c r="DC44" i="110"/>
  <c r="EK44" i="110" s="1"/>
  <c r="BU45" i="110"/>
  <c r="FS42" i="110"/>
  <c r="GR42" i="110" s="1"/>
  <c r="CN43" i="110"/>
  <c r="DV43" i="110" s="1"/>
  <c r="BF44" i="110"/>
  <c r="AR44" i="110"/>
  <c r="AC44" i="110"/>
  <c r="HY45" i="110"/>
  <c r="FX42" i="110"/>
  <c r="GS42" i="110" s="1"/>
  <c r="AD96" i="110"/>
  <c r="HQ93" i="110"/>
  <c r="BY99" i="110"/>
  <c r="BI99" i="110"/>
  <c r="HO96" i="110"/>
  <c r="AY99" i="110"/>
  <c r="AF99" i="110"/>
  <c r="AK99" i="110"/>
  <c r="BG96" i="110"/>
  <c r="AI96" i="110"/>
  <c r="X96" i="110"/>
  <c r="BW95" i="110"/>
  <c r="AH96" i="110"/>
  <c r="R99" i="110"/>
  <c r="AB99" i="110"/>
  <c r="Q99" i="110"/>
  <c r="BV96" i="110"/>
  <c r="AG99" i="110"/>
  <c r="HX99" i="110"/>
  <c r="BL96" i="110"/>
  <c r="AQ99" i="110"/>
  <c r="Y96" i="110"/>
  <c r="AL99" i="110"/>
  <c r="V99" i="110"/>
  <c r="BS99" i="110"/>
  <c r="T96" i="110"/>
  <c r="CB95" i="110"/>
  <c r="BD99" i="110"/>
  <c r="BM95" i="110"/>
  <c r="BH95" i="110"/>
  <c r="W99" i="110"/>
  <c r="AS96" i="110"/>
  <c r="AT95" i="110"/>
  <c r="BQ96" i="110"/>
  <c r="BJ99" i="110"/>
  <c r="S96" i="110"/>
  <c r="HZ96" i="110"/>
  <c r="HN96" i="110"/>
  <c r="HW99" i="110"/>
  <c r="BR95" i="110"/>
  <c r="AO95" i="110"/>
  <c r="CA96" i="110"/>
  <c r="U95" i="110"/>
  <c r="IA95" i="110"/>
  <c r="BE99" i="110"/>
  <c r="BB96" i="110"/>
  <c r="BC95" i="110"/>
  <c r="BX99" i="110"/>
  <c r="AA99" i="110"/>
  <c r="AJ95" i="110"/>
  <c r="BT99" i="110"/>
  <c r="BN99" i="110"/>
  <c r="AP99" i="110"/>
  <c r="BO99" i="110"/>
  <c r="AZ99" i="110"/>
  <c r="Z95" i="110"/>
  <c r="AE95" i="110"/>
  <c r="AN96" i="110"/>
  <c r="HR92" i="110"/>
  <c r="FU94" i="110" l="1"/>
  <c r="HD94" i="110" s="1"/>
  <c r="FG98" i="110"/>
  <c r="GD98" i="110" s="1"/>
  <c r="FQ98" i="110"/>
  <c r="GF98" i="110" s="1"/>
  <c r="EX98" i="110"/>
  <c r="GH98" i="110" s="1"/>
  <c r="FV98" i="110"/>
  <c r="GG98" i="110" s="1"/>
  <c r="FF94" i="110"/>
  <c r="HA94" i="110" s="1"/>
  <c r="FE95" i="110"/>
  <c r="GU95" i="110" s="1"/>
  <c r="CZ95" i="110"/>
  <c r="EH95" i="110" s="1"/>
  <c r="CV99" i="110"/>
  <c r="ED99" i="110" s="1"/>
  <c r="CY96" i="110"/>
  <c r="EG96" i="110" s="1"/>
  <c r="CJ96" i="110"/>
  <c r="DR96" i="110" s="1"/>
  <c r="CW99" i="110"/>
  <c r="EE99" i="110" s="1"/>
  <c r="CM99" i="110"/>
  <c r="DU99" i="110" s="1"/>
  <c r="DD96" i="110"/>
  <c r="EL96" i="110" s="1"/>
  <c r="CO96" i="110"/>
  <c r="DW96" i="110" s="1"/>
  <c r="DF99" i="110"/>
  <c r="EN99" i="110" s="1"/>
  <c r="CP95" i="110"/>
  <c r="DX95" i="110" s="1"/>
  <c r="DE95" i="110"/>
  <c r="EM95" i="110" s="1"/>
  <c r="FF95" i="110" s="1"/>
  <c r="HA95" i="110" s="1"/>
  <c r="DJ95" i="110"/>
  <c r="ER95" i="110" s="1"/>
  <c r="CG99" i="110"/>
  <c r="DO99" i="110" s="1"/>
  <c r="DG99" i="110"/>
  <c r="EO99" i="110" s="1"/>
  <c r="DA99" i="110"/>
  <c r="EI99" i="110" s="1"/>
  <c r="CU95" i="110"/>
  <c r="EC95" i="110" s="1"/>
  <c r="DB99" i="110"/>
  <c r="EJ99" i="110" s="1"/>
  <c r="CR99" i="110"/>
  <c r="DZ99" i="110" s="1"/>
  <c r="CK95" i="110"/>
  <c r="DS95" i="110" s="1"/>
  <c r="DI96" i="110"/>
  <c r="EQ96" i="110" s="1"/>
  <c r="CT96" i="110"/>
  <c r="EB96" i="110" s="1"/>
  <c r="CL99" i="110"/>
  <c r="DT99" i="110" s="1"/>
  <c r="CH99" i="110"/>
  <c r="DP99" i="110" s="1"/>
  <c r="CQ99" i="110"/>
  <c r="DY99" i="110" s="1"/>
  <c r="FL98" i="110"/>
  <c r="GE98" i="110" s="1"/>
  <c r="FB98" i="110"/>
  <c r="GC98" i="110" s="1"/>
  <c r="EW98" i="110"/>
  <c r="FH98" i="110"/>
  <c r="GJ98" i="110" s="1"/>
  <c r="FP94" i="110"/>
  <c r="HC94" i="110" s="1"/>
  <c r="GT94" i="110"/>
  <c r="FC98" i="110"/>
  <c r="GI98" i="110" s="1"/>
  <c r="FT95" i="110"/>
  <c r="GX95" i="110" s="1"/>
  <c r="FW98" i="110"/>
  <c r="GM98" i="110" s="1"/>
  <c r="FA94" i="110"/>
  <c r="FY95" i="110"/>
  <c r="GY95" i="110" s="1"/>
  <c r="FR98" i="110"/>
  <c r="GL98" i="110" s="1"/>
  <c r="FZ94" i="110"/>
  <c r="HE94" i="110" s="1"/>
  <c r="EZ95" i="110"/>
  <c r="FM98" i="110"/>
  <c r="GK98" i="110" s="1"/>
  <c r="FO95" i="110"/>
  <c r="GW95" i="110" s="1"/>
  <c r="GB97" i="110"/>
  <c r="FJ95" i="110"/>
  <c r="GV95" i="110" s="1"/>
  <c r="GH97" i="110"/>
  <c r="FX43" i="110"/>
  <c r="GS43" i="110" s="1"/>
  <c r="BP45" i="110"/>
  <c r="CX44" i="110"/>
  <c r="EF44" i="110" s="1"/>
  <c r="AM46" i="110"/>
  <c r="AR45" i="110"/>
  <c r="CN44" i="110"/>
  <c r="DV44" i="110" s="1"/>
  <c r="BF45" i="110"/>
  <c r="DH44" i="110"/>
  <c r="EP44" i="110" s="1"/>
  <c r="BZ45" i="110"/>
  <c r="FI43" i="110"/>
  <c r="GP43" i="110" s="1"/>
  <c r="FS43" i="110"/>
  <c r="GR43" i="110" s="1"/>
  <c r="FD43" i="110"/>
  <c r="GO43" i="110" s="1"/>
  <c r="EY43" i="110"/>
  <c r="FN43" i="110"/>
  <c r="GQ43" i="110" s="1"/>
  <c r="BK45" i="110"/>
  <c r="CS44" i="110"/>
  <c r="EA44" i="110" s="1"/>
  <c r="BU46" i="110"/>
  <c r="DC45" i="110"/>
  <c r="EK45" i="110" s="1"/>
  <c r="BA47" i="110"/>
  <c r="CI46" i="110"/>
  <c r="DQ46" i="110" s="1"/>
  <c r="HP42" i="110"/>
  <c r="GN42" i="110"/>
  <c r="HY46" i="110"/>
  <c r="AC45" i="110"/>
  <c r="CA97" i="110"/>
  <c r="BE100" i="110"/>
  <c r="Y97" i="110"/>
  <c r="S97" i="110"/>
  <c r="T97" i="110"/>
  <c r="HR93" i="110"/>
  <c r="BT100" i="110"/>
  <c r="BV97" i="110"/>
  <c r="HW100" i="110"/>
  <c r="BX100" i="110"/>
  <c r="IA96" i="110"/>
  <c r="BO100" i="110"/>
  <c r="BB97" i="110"/>
  <c r="AN97" i="110"/>
  <c r="AJ96" i="110"/>
  <c r="U96" i="110"/>
  <c r="HX100" i="110"/>
  <c r="Z96" i="110"/>
  <c r="CB96" i="110"/>
  <c r="Q100" i="110"/>
  <c r="BJ100" i="110"/>
  <c r="AF100" i="110"/>
  <c r="HZ97" i="110"/>
  <c r="V100" i="110"/>
  <c r="BS100" i="110"/>
  <c r="AL100" i="110"/>
  <c r="HQ94" i="110"/>
  <c r="BI100" i="110"/>
  <c r="BC96" i="110"/>
  <c r="AB100" i="110"/>
  <c r="AO96" i="110"/>
  <c r="AG100" i="110"/>
  <c r="BN100" i="110"/>
  <c r="AS97" i="110"/>
  <c r="AP100" i="110"/>
  <c r="AK100" i="110"/>
  <c r="AY100" i="110"/>
  <c r="BD100" i="110"/>
  <c r="X97" i="110"/>
  <c r="HO97" i="110"/>
  <c r="BR96" i="110"/>
  <c r="AE96" i="110"/>
  <c r="W100" i="110"/>
  <c r="BQ97" i="110"/>
  <c r="BG97" i="110"/>
  <c r="AA100" i="110"/>
  <c r="BL97" i="110"/>
  <c r="AT96" i="110"/>
  <c r="R100" i="110"/>
  <c r="BW96" i="110"/>
  <c r="HN97" i="110"/>
  <c r="BY100" i="110"/>
  <c r="AD97" i="110"/>
  <c r="AQ100" i="110"/>
  <c r="BH96" i="110"/>
  <c r="AZ100" i="110"/>
  <c r="AH97" i="110"/>
  <c r="BM96" i="110"/>
  <c r="AI97" i="110"/>
  <c r="FY96" i="110" l="1"/>
  <c r="GY96" i="110" s="1"/>
  <c r="FW99" i="110"/>
  <c r="GM99" i="110" s="1"/>
  <c r="FB99" i="110"/>
  <c r="GC99" i="110" s="1"/>
  <c r="FH99" i="110"/>
  <c r="GJ99" i="110" s="1"/>
  <c r="FJ96" i="110"/>
  <c r="GV96" i="110" s="1"/>
  <c r="FT96" i="110"/>
  <c r="GX96" i="110" s="1"/>
  <c r="FC99" i="110"/>
  <c r="GI99" i="110" s="1"/>
  <c r="EW99" i="110"/>
  <c r="GB99" i="110" s="1"/>
  <c r="FL99" i="110"/>
  <c r="GE99" i="110" s="1"/>
  <c r="EZ96" i="110"/>
  <c r="GT96" i="110" s="1"/>
  <c r="FG99" i="110"/>
  <c r="GD99" i="110" s="1"/>
  <c r="FK95" i="110"/>
  <c r="HB95" i="110" s="1"/>
  <c r="DA100" i="110"/>
  <c r="EI100" i="110" s="1"/>
  <c r="DJ96" i="110"/>
  <c r="ER96" i="110" s="1"/>
  <c r="DG100" i="110"/>
  <c r="EO100" i="110" s="1"/>
  <c r="CH100" i="110"/>
  <c r="DP100" i="110" s="1"/>
  <c r="DE96" i="110"/>
  <c r="EM96" i="110" s="1"/>
  <c r="CO97" i="110"/>
  <c r="DW97" i="110" s="1"/>
  <c r="CJ97" i="110"/>
  <c r="DR97" i="110" s="1"/>
  <c r="CU96" i="110"/>
  <c r="EC96" i="110" s="1"/>
  <c r="CP96" i="110"/>
  <c r="DX96" i="110" s="1"/>
  <c r="CY97" i="110"/>
  <c r="EG97" i="110" s="1"/>
  <c r="CK96" i="110"/>
  <c r="DS96" i="110" s="1"/>
  <c r="FU96" i="110" s="1"/>
  <c r="HD96" i="110" s="1"/>
  <c r="DD97" i="110"/>
  <c r="EL97" i="110" s="1"/>
  <c r="CW100" i="110"/>
  <c r="EE100" i="110" s="1"/>
  <c r="CL100" i="110"/>
  <c r="DT100" i="110" s="1"/>
  <c r="CQ100" i="110"/>
  <c r="DY100" i="110" s="1"/>
  <c r="CR100" i="110"/>
  <c r="DZ100" i="110" s="1"/>
  <c r="CT97" i="110"/>
  <c r="EB97" i="110" s="1"/>
  <c r="CV100" i="110"/>
  <c r="ED100" i="110" s="1"/>
  <c r="DB100" i="110"/>
  <c r="EJ100" i="110" s="1"/>
  <c r="DF100" i="110"/>
  <c r="EN100" i="110" s="1"/>
  <c r="CM100" i="110"/>
  <c r="DU100" i="110" s="1"/>
  <c r="DI97" i="110"/>
  <c r="EQ97" i="110" s="1"/>
  <c r="CG100" i="110"/>
  <c r="DO100" i="110" s="1"/>
  <c r="CZ96" i="110"/>
  <c r="EH96" i="110" s="1"/>
  <c r="GT95" i="110"/>
  <c r="GB98" i="110"/>
  <c r="FR99" i="110"/>
  <c r="GL99" i="110" s="1"/>
  <c r="FA95" i="110"/>
  <c r="FP95" i="110"/>
  <c r="HC95" i="110" s="1"/>
  <c r="FU95" i="110"/>
  <c r="HD95" i="110" s="1"/>
  <c r="GZ94" i="110"/>
  <c r="FZ95" i="110"/>
  <c r="HE95" i="110" s="1"/>
  <c r="FV99" i="110"/>
  <c r="GG99" i="110" s="1"/>
  <c r="FQ99" i="110"/>
  <c r="GF99" i="110" s="1"/>
  <c r="FM99" i="110"/>
  <c r="GK99" i="110" s="1"/>
  <c r="FO96" i="110"/>
  <c r="GW96" i="110" s="1"/>
  <c r="EX99" i="110"/>
  <c r="FE96" i="110"/>
  <c r="GU96" i="110" s="1"/>
  <c r="CX45" i="110"/>
  <c r="EF45" i="110" s="1"/>
  <c r="BP46" i="110"/>
  <c r="FS44" i="110"/>
  <c r="GR44" i="110" s="1"/>
  <c r="FD44" i="110"/>
  <c r="GO44" i="110" s="1"/>
  <c r="DH45" i="110"/>
  <c r="EP45" i="110" s="1"/>
  <c r="BZ46" i="110"/>
  <c r="AR46" i="110"/>
  <c r="CI47" i="110"/>
  <c r="DQ47" i="110" s="1"/>
  <c r="BA48" i="110"/>
  <c r="AM47" i="110"/>
  <c r="CN45" i="110"/>
  <c r="DV45" i="110" s="1"/>
  <c r="BF46" i="110"/>
  <c r="EY44" i="110"/>
  <c r="FN44" i="110"/>
  <c r="GQ44" i="110" s="1"/>
  <c r="FX44" i="110"/>
  <c r="GS44" i="110" s="1"/>
  <c r="FI44" i="110"/>
  <c r="GP44" i="110" s="1"/>
  <c r="CS45" i="110"/>
  <c r="EA45" i="110" s="1"/>
  <c r="BK46" i="110"/>
  <c r="HY47" i="110"/>
  <c r="AC46" i="110"/>
  <c r="DC46" i="110"/>
  <c r="EK46" i="110" s="1"/>
  <c r="BU47" i="110"/>
  <c r="HP43" i="110"/>
  <c r="GN43" i="110"/>
  <c r="BS101" i="110"/>
  <c r="Q101" i="110"/>
  <c r="BH97" i="110"/>
  <c r="HZ98" i="110"/>
  <c r="HO98" i="110"/>
  <c r="HX101" i="110"/>
  <c r="AP101" i="110"/>
  <c r="BC97" i="110"/>
  <c r="AL101" i="110"/>
  <c r="BR97" i="110"/>
  <c r="BV98" i="110"/>
  <c r="HQ95" i="110"/>
  <c r="BN101" i="110"/>
  <c r="U97" i="110"/>
  <c r="BD101" i="110"/>
  <c r="AK101" i="110"/>
  <c r="AG101" i="110"/>
  <c r="BX101" i="110"/>
  <c r="Z97" i="110"/>
  <c r="AS98" i="110"/>
  <c r="S98" i="110"/>
  <c r="BO101" i="110"/>
  <c r="HN98" i="110"/>
  <c r="AE97" i="110"/>
  <c r="BJ101" i="110"/>
  <c r="AJ97" i="110"/>
  <c r="BI101" i="110"/>
  <c r="AO97" i="110"/>
  <c r="R101" i="110"/>
  <c r="AT97" i="110"/>
  <c r="BY101" i="110"/>
  <c r="HW101" i="110"/>
  <c r="AI98" i="110"/>
  <c r="BE101" i="110"/>
  <c r="CA98" i="110"/>
  <c r="BG98" i="110"/>
  <c r="BT101" i="110"/>
  <c r="V101" i="110"/>
  <c r="BB98" i="110"/>
  <c r="AF101" i="110"/>
  <c r="AB101" i="110"/>
  <c r="BM97" i="110"/>
  <c r="W101" i="110"/>
  <c r="HR94" i="110"/>
  <c r="AQ101" i="110"/>
  <c r="AN98" i="110"/>
  <c r="AH98" i="110"/>
  <c r="Y98" i="110"/>
  <c r="AA101" i="110"/>
  <c r="CB97" i="110"/>
  <c r="BQ98" i="110"/>
  <c r="AZ101" i="110"/>
  <c r="BW97" i="110"/>
  <c r="X98" i="110"/>
  <c r="T98" i="110"/>
  <c r="BL98" i="110"/>
  <c r="AD98" i="110"/>
  <c r="IA97" i="110"/>
  <c r="AY101" i="110"/>
  <c r="FG100" i="110" l="1"/>
  <c r="GD100" i="110" s="1"/>
  <c r="EZ97" i="110"/>
  <c r="GT97" i="110" s="1"/>
  <c r="FM100" i="110"/>
  <c r="GK100" i="110" s="1"/>
  <c r="FL100" i="110"/>
  <c r="GE100" i="110" s="1"/>
  <c r="FR100" i="110"/>
  <c r="GL100" i="110" s="1"/>
  <c r="FB100" i="110"/>
  <c r="GC100" i="110" s="1"/>
  <c r="FY97" i="110"/>
  <c r="GY97" i="110" s="1"/>
  <c r="FT97" i="110"/>
  <c r="GX97" i="110" s="1"/>
  <c r="CH101" i="110"/>
  <c r="DP101" i="110" s="1"/>
  <c r="DB101" i="110"/>
  <c r="EJ101" i="110" s="1"/>
  <c r="CR101" i="110"/>
  <c r="CW101" i="110"/>
  <c r="EE101" i="110" s="1"/>
  <c r="CQ101" i="110"/>
  <c r="DY101" i="110" s="1"/>
  <c r="CY98" i="110"/>
  <c r="EG98" i="110" s="1"/>
  <c r="CO98" i="110"/>
  <c r="DW98" i="110" s="1"/>
  <c r="DG101" i="110"/>
  <c r="EO101" i="110" s="1"/>
  <c r="CG101" i="110"/>
  <c r="DO101" i="110" s="1"/>
  <c r="CV101" i="110"/>
  <c r="ED101" i="110" s="1"/>
  <c r="DD98" i="110"/>
  <c r="EL98" i="110" s="1"/>
  <c r="DE97" i="110"/>
  <c r="EM97" i="110" s="1"/>
  <c r="DJ97" i="110"/>
  <c r="ER97" i="110" s="1"/>
  <c r="DI98" i="110"/>
  <c r="EQ98" i="110" s="1"/>
  <c r="CZ97" i="110"/>
  <c r="EH97" i="110" s="1"/>
  <c r="CT98" i="110"/>
  <c r="EB98" i="110" s="1"/>
  <c r="CP97" i="110"/>
  <c r="DX97" i="110" s="1"/>
  <c r="CJ98" i="110"/>
  <c r="DR98" i="110" s="1"/>
  <c r="CM101" i="110"/>
  <c r="DU101" i="110" s="1"/>
  <c r="CU97" i="110"/>
  <c r="EC97" i="110" s="1"/>
  <c r="DF101" i="110"/>
  <c r="EN101" i="110" s="1"/>
  <c r="CL101" i="110"/>
  <c r="DT101" i="110" s="1"/>
  <c r="CK97" i="110"/>
  <c r="DS97" i="110" s="1"/>
  <c r="DZ101" i="110"/>
  <c r="DA101" i="110"/>
  <c r="EI101" i="110" s="1"/>
  <c r="FV100" i="110"/>
  <c r="GG100" i="110" s="1"/>
  <c r="FE97" i="110"/>
  <c r="GU97" i="110" s="1"/>
  <c r="FQ100" i="110"/>
  <c r="GF100" i="110" s="1"/>
  <c r="FO97" i="110"/>
  <c r="GW97" i="110" s="1"/>
  <c r="EW100" i="110"/>
  <c r="FJ97" i="110"/>
  <c r="GV97" i="110" s="1"/>
  <c r="FA96" i="110"/>
  <c r="FK96" i="110"/>
  <c r="HB96" i="110" s="1"/>
  <c r="FZ96" i="110"/>
  <c r="HE96" i="110" s="1"/>
  <c r="FH100" i="110"/>
  <c r="GJ100" i="110" s="1"/>
  <c r="FP96" i="110"/>
  <c r="HC96" i="110" s="1"/>
  <c r="FW100" i="110"/>
  <c r="GM100" i="110" s="1"/>
  <c r="GH99" i="110"/>
  <c r="FF96" i="110"/>
  <c r="HA96" i="110" s="1"/>
  <c r="FC100" i="110"/>
  <c r="GI100" i="110" s="1"/>
  <c r="GZ95" i="110"/>
  <c r="EX100" i="110"/>
  <c r="FX45" i="110"/>
  <c r="GS45" i="110" s="1"/>
  <c r="CX46" i="110"/>
  <c r="EF46" i="110" s="1"/>
  <c r="BP47" i="110"/>
  <c r="FS45" i="110"/>
  <c r="GR45" i="110" s="1"/>
  <c r="BK47" i="110"/>
  <c r="CS46" i="110"/>
  <c r="EA46" i="110" s="1"/>
  <c r="FD45" i="110"/>
  <c r="GO45" i="110" s="1"/>
  <c r="CI48" i="110"/>
  <c r="DQ48" i="110" s="1"/>
  <c r="BA49" i="110"/>
  <c r="CN46" i="110"/>
  <c r="DV46" i="110" s="1"/>
  <c r="BF47" i="110"/>
  <c r="BU48" i="110"/>
  <c r="DC47" i="110"/>
  <c r="EK47" i="110" s="1"/>
  <c r="FI45" i="110"/>
  <c r="GP45" i="110" s="1"/>
  <c r="FN45" i="110"/>
  <c r="GQ45" i="110" s="1"/>
  <c r="AC47" i="110"/>
  <c r="AM48" i="110"/>
  <c r="AR47" i="110"/>
  <c r="EY45" i="110"/>
  <c r="HY48" i="110"/>
  <c r="GN44" i="110"/>
  <c r="HP44" i="110"/>
  <c r="DH46" i="110"/>
  <c r="EP46" i="110" s="1"/>
  <c r="BZ47" i="110"/>
  <c r="AT98" i="110"/>
  <c r="BV99" i="110"/>
  <c r="HX102" i="110"/>
  <c r="AO98" i="110"/>
  <c r="CB98" i="110"/>
  <c r="BG99" i="110"/>
  <c r="IA98" i="110"/>
  <c r="BD102" i="110"/>
  <c r="W102" i="110"/>
  <c r="V102" i="110"/>
  <c r="AE98" i="110"/>
  <c r="HQ96" i="110"/>
  <c r="BJ102" i="110"/>
  <c r="AA102" i="110"/>
  <c r="BN102" i="110"/>
  <c r="HR95" i="110"/>
  <c r="AS99" i="110"/>
  <c r="BE102" i="110"/>
  <c r="HN99" i="110"/>
  <c r="AQ102" i="110"/>
  <c r="Y99" i="110"/>
  <c r="AD99" i="110"/>
  <c r="AI99" i="110"/>
  <c r="AY102" i="110"/>
  <c r="AP102" i="110"/>
  <c r="Z98" i="110"/>
  <c r="CA99" i="110"/>
  <c r="BX102" i="110"/>
  <c r="S99" i="110"/>
  <c r="R102" i="110"/>
  <c r="HO99" i="110"/>
  <c r="AL102" i="110"/>
  <c r="AJ98" i="110"/>
  <c r="AZ102" i="110"/>
  <c r="HZ99" i="110"/>
  <c r="BH98" i="110"/>
  <c r="BO102" i="110"/>
  <c r="BM98" i="110"/>
  <c r="BB99" i="110"/>
  <c r="BY102" i="110"/>
  <c r="AK102" i="110"/>
  <c r="BL99" i="110"/>
  <c r="BI102" i="110"/>
  <c r="Q102" i="110"/>
  <c r="BS102" i="110"/>
  <c r="U98" i="110"/>
  <c r="BC98" i="110"/>
  <c r="AN99" i="110"/>
  <c r="AH99" i="110"/>
  <c r="T99" i="110"/>
  <c r="BR98" i="110"/>
  <c r="AF102" i="110"/>
  <c r="BT102" i="110"/>
  <c r="X99" i="110"/>
  <c r="AG102" i="110"/>
  <c r="AB102" i="110"/>
  <c r="HW102" i="110"/>
  <c r="BQ99" i="110"/>
  <c r="BW98" i="110"/>
  <c r="FK97" i="110" l="1"/>
  <c r="HB97" i="110" s="1"/>
  <c r="FQ101" i="110"/>
  <c r="GF101" i="110" s="1"/>
  <c r="FH101" i="110"/>
  <c r="GJ101" i="110" s="1"/>
  <c r="FV101" i="110"/>
  <c r="GG101" i="110" s="1"/>
  <c r="FA97" i="110"/>
  <c r="GZ97" i="110" s="1"/>
  <c r="EX101" i="110"/>
  <c r="GH101" i="110" s="1"/>
  <c r="FB101" i="110"/>
  <c r="GC101" i="110" s="1"/>
  <c r="FE98" i="110"/>
  <c r="GU98" i="110" s="1"/>
  <c r="CP98" i="110"/>
  <c r="DX98" i="110" s="1"/>
  <c r="DJ98" i="110"/>
  <c r="ER98" i="110" s="1"/>
  <c r="CY99" i="110"/>
  <c r="EG99" i="110" s="1"/>
  <c r="DB102" i="110"/>
  <c r="EJ102" i="110" s="1"/>
  <c r="CM102" i="110"/>
  <c r="DU102" i="110" s="1"/>
  <c r="CQ102" i="110"/>
  <c r="DY102" i="110" s="1"/>
  <c r="DE98" i="110"/>
  <c r="EM98" i="110" s="1"/>
  <c r="CK98" i="110"/>
  <c r="DS98" i="110" s="1"/>
  <c r="DA102" i="110"/>
  <c r="EI102" i="110" s="1"/>
  <c r="CT99" i="110"/>
  <c r="EB99" i="110" s="1"/>
  <c r="CR102" i="110"/>
  <c r="DZ102" i="110" s="1"/>
  <c r="CL102" i="110"/>
  <c r="DT102" i="110" s="1"/>
  <c r="CU98" i="110"/>
  <c r="EC98" i="110" s="1"/>
  <c r="CZ98" i="110"/>
  <c r="EH98" i="110" s="1"/>
  <c r="CG102" i="110"/>
  <c r="DO102" i="110" s="1"/>
  <c r="DD99" i="110"/>
  <c r="EL99" i="110" s="1"/>
  <c r="DG102" i="110"/>
  <c r="EO102" i="110" s="1"/>
  <c r="DF102" i="110"/>
  <c r="EN102" i="110" s="1"/>
  <c r="CO99" i="110"/>
  <c r="DW99" i="110" s="1"/>
  <c r="FY99" i="110" s="1"/>
  <c r="GY99" i="110" s="1"/>
  <c r="CW102" i="110"/>
  <c r="EE102" i="110" s="1"/>
  <c r="CH102" i="110"/>
  <c r="DP102" i="110" s="1"/>
  <c r="CJ99" i="110"/>
  <c r="DR99" i="110" s="1"/>
  <c r="DI99" i="110"/>
  <c r="EQ99" i="110" s="1"/>
  <c r="CV102" i="110"/>
  <c r="ED102" i="110" s="1"/>
  <c r="FF97" i="110"/>
  <c r="HA97" i="110" s="1"/>
  <c r="EW101" i="110"/>
  <c r="FZ97" i="110"/>
  <c r="HE97" i="110" s="1"/>
  <c r="FG101" i="110"/>
  <c r="GD101" i="110" s="1"/>
  <c r="FP97" i="110"/>
  <c r="HC97" i="110" s="1"/>
  <c r="FL101" i="110"/>
  <c r="GE101" i="110" s="1"/>
  <c r="FM101" i="110"/>
  <c r="GK101" i="110" s="1"/>
  <c r="FC101" i="110"/>
  <c r="GI101" i="110" s="1"/>
  <c r="FT98" i="110"/>
  <c r="GX98" i="110" s="1"/>
  <c r="FW101" i="110"/>
  <c r="GM101" i="110" s="1"/>
  <c r="EZ98" i="110"/>
  <c r="GH100" i="110"/>
  <c r="GZ96" i="110"/>
  <c r="FO98" i="110"/>
  <c r="GW98" i="110" s="1"/>
  <c r="FR101" i="110"/>
  <c r="GL101" i="110" s="1"/>
  <c r="FJ98" i="110"/>
  <c r="GV98" i="110" s="1"/>
  <c r="FY98" i="110"/>
  <c r="GY98" i="110" s="1"/>
  <c r="GB100" i="110"/>
  <c r="FU97" i="110"/>
  <c r="HD97" i="110" s="1"/>
  <c r="FI46" i="110"/>
  <c r="GP46" i="110" s="1"/>
  <c r="CX47" i="110"/>
  <c r="EF47" i="110" s="1"/>
  <c r="BP48" i="110"/>
  <c r="EY46" i="110"/>
  <c r="FX46" i="110"/>
  <c r="GS46" i="110" s="1"/>
  <c r="BU49" i="110"/>
  <c r="DC48" i="110"/>
  <c r="EK48" i="110" s="1"/>
  <c r="DH47" i="110"/>
  <c r="EP47" i="110" s="1"/>
  <c r="BZ48" i="110"/>
  <c r="HY49" i="110"/>
  <c r="HP45" i="110"/>
  <c r="GN45" i="110"/>
  <c r="FD46" i="110"/>
  <c r="GO46" i="110" s="1"/>
  <c r="AC48" i="110"/>
  <c r="CN47" i="110"/>
  <c r="DV47" i="110" s="1"/>
  <c r="BF48" i="110"/>
  <c r="CS47" i="110"/>
  <c r="EA47" i="110" s="1"/>
  <c r="BK48" i="110"/>
  <c r="AR48" i="110"/>
  <c r="AM49" i="110"/>
  <c r="FN46" i="110"/>
  <c r="GQ46" i="110" s="1"/>
  <c r="FS46" i="110"/>
  <c r="GR46" i="110" s="1"/>
  <c r="CI49" i="110"/>
  <c r="DQ49" i="110" s="1"/>
  <c r="BA50" i="110"/>
  <c r="AP103" i="110"/>
  <c r="X100" i="110"/>
  <c r="BN103" i="110"/>
  <c r="BE103" i="110"/>
  <c r="BR99" i="110"/>
  <c r="S100" i="110"/>
  <c r="BQ100" i="110"/>
  <c r="AL103" i="110"/>
  <c r="AB103" i="110"/>
  <c r="AD100" i="110"/>
  <c r="AY103" i="110"/>
  <c r="AG103" i="110"/>
  <c r="HN100" i="110"/>
  <c r="BL100" i="110"/>
  <c r="BH99" i="110"/>
  <c r="BG100" i="110"/>
  <c r="BB100" i="110"/>
  <c r="BT103" i="110"/>
  <c r="AK103" i="110"/>
  <c r="AF103" i="110"/>
  <c r="AZ103" i="110"/>
  <c r="AI100" i="110"/>
  <c r="AT99" i="110"/>
  <c r="V103" i="110"/>
  <c r="BS103" i="110"/>
  <c r="U99" i="110"/>
  <c r="AO99" i="110"/>
  <c r="BY103" i="110"/>
  <c r="Y100" i="110"/>
  <c r="BJ103" i="110"/>
  <c r="CB99" i="110"/>
  <c r="AH100" i="110"/>
  <c r="HZ100" i="110"/>
  <c r="R103" i="110"/>
  <c r="AN100" i="110"/>
  <c r="W103" i="110"/>
  <c r="BW99" i="110"/>
  <c r="AS100" i="110"/>
  <c r="IA99" i="110"/>
  <c r="HO100" i="110"/>
  <c r="BX103" i="110"/>
  <c r="AE99" i="110"/>
  <c r="BD103" i="110"/>
  <c r="BM99" i="110"/>
  <c r="AJ99" i="110"/>
  <c r="HQ97" i="110"/>
  <c r="AA103" i="110"/>
  <c r="HR96" i="110"/>
  <c r="CA100" i="110"/>
  <c r="BV100" i="110"/>
  <c r="T100" i="110"/>
  <c r="Q103" i="110"/>
  <c r="Z99" i="110"/>
  <c r="BO103" i="110"/>
  <c r="BC99" i="110"/>
  <c r="BI103" i="110"/>
  <c r="HX103" i="110"/>
  <c r="AQ103" i="110"/>
  <c r="HW103" i="110"/>
  <c r="FE99" i="110" l="1"/>
  <c r="GU99" i="110" s="1"/>
  <c r="FB102" i="110"/>
  <c r="GC102" i="110" s="1"/>
  <c r="FH102" i="110"/>
  <c r="GJ102" i="110" s="1"/>
  <c r="FP98" i="110"/>
  <c r="HC98" i="110" s="1"/>
  <c r="FQ102" i="110"/>
  <c r="GF102" i="110" s="1"/>
  <c r="FT99" i="110"/>
  <c r="GX99" i="110" s="1"/>
  <c r="EX102" i="110"/>
  <c r="GH102" i="110" s="1"/>
  <c r="CT100" i="110"/>
  <c r="EB100" i="110" s="1"/>
  <c r="DG103" i="110"/>
  <c r="EO103" i="110" s="1"/>
  <c r="CM103" i="110"/>
  <c r="DU103" i="110" s="1"/>
  <c r="DA103" i="110"/>
  <c r="EI103" i="110" s="1"/>
  <c r="DB103" i="110"/>
  <c r="EJ103" i="110" s="1"/>
  <c r="CH103" i="110"/>
  <c r="DP103" i="110" s="1"/>
  <c r="CK99" i="110"/>
  <c r="DS99" i="110" s="1"/>
  <c r="CW103" i="110"/>
  <c r="EE103" i="110" s="1"/>
  <c r="CU99" i="110"/>
  <c r="EC99" i="110" s="1"/>
  <c r="DE99" i="110"/>
  <c r="EM99" i="110" s="1"/>
  <c r="CJ100" i="110"/>
  <c r="DR100" i="110" s="1"/>
  <c r="EZ100" i="110"/>
  <c r="CY100" i="110"/>
  <c r="EG100" i="110" s="1"/>
  <c r="CV103" i="110"/>
  <c r="ED103" i="110" s="1"/>
  <c r="DD100" i="110"/>
  <c r="EL100" i="110" s="1"/>
  <c r="CL103" i="110"/>
  <c r="DT103" i="110" s="1"/>
  <c r="DJ99" i="110"/>
  <c r="ER99" i="110" s="1"/>
  <c r="CO100" i="110"/>
  <c r="DW100" i="110" s="1"/>
  <c r="FT100" i="110" s="1"/>
  <c r="GX100" i="110" s="1"/>
  <c r="CG103" i="110"/>
  <c r="DO103" i="110" s="1"/>
  <c r="DI100" i="110"/>
  <c r="EQ100" i="110" s="1"/>
  <c r="CR103" i="110"/>
  <c r="DZ103" i="110" s="1"/>
  <c r="CP99" i="110"/>
  <c r="DX99" i="110" s="1"/>
  <c r="CZ99" i="110"/>
  <c r="EH99" i="110" s="1"/>
  <c r="CQ103" i="110"/>
  <c r="DY103" i="110" s="1"/>
  <c r="DF103" i="110"/>
  <c r="EN103" i="110" s="1"/>
  <c r="FK98" i="110"/>
  <c r="HB98" i="110" s="1"/>
  <c r="FA98" i="110"/>
  <c r="FJ99" i="110"/>
  <c r="GV99" i="110" s="1"/>
  <c r="FM102" i="110"/>
  <c r="GK102" i="110" s="1"/>
  <c r="EW102" i="110"/>
  <c r="FZ98" i="110"/>
  <c r="HE98" i="110" s="1"/>
  <c r="GT98" i="110"/>
  <c r="EZ99" i="110"/>
  <c r="FR102" i="110"/>
  <c r="GL102" i="110" s="1"/>
  <c r="FU98" i="110"/>
  <c r="HD98" i="110" s="1"/>
  <c r="FG102" i="110"/>
  <c r="GD102" i="110" s="1"/>
  <c r="FO99" i="110"/>
  <c r="GW99" i="110" s="1"/>
  <c r="FL102" i="110"/>
  <c r="GE102" i="110" s="1"/>
  <c r="GB101" i="110"/>
  <c r="FV102" i="110"/>
  <c r="GG102" i="110" s="1"/>
  <c r="FW102" i="110"/>
  <c r="GM102" i="110" s="1"/>
  <c r="FF98" i="110"/>
  <c r="HA98" i="110" s="1"/>
  <c r="FC102" i="110"/>
  <c r="GI102" i="110" s="1"/>
  <c r="FD47" i="110"/>
  <c r="GO47" i="110" s="1"/>
  <c r="FN47" i="110"/>
  <c r="GQ47" i="110" s="1"/>
  <c r="CX48" i="110"/>
  <c r="EF48" i="110" s="1"/>
  <c r="BP49" i="110"/>
  <c r="FS47" i="110"/>
  <c r="GR47" i="110" s="1"/>
  <c r="CN48" i="110"/>
  <c r="DV48" i="110" s="1"/>
  <c r="BF49" i="110"/>
  <c r="DC49" i="110"/>
  <c r="EK49" i="110" s="1"/>
  <c r="BU50" i="110"/>
  <c r="BA51" i="110"/>
  <c r="CI50" i="110"/>
  <c r="DQ50" i="110" s="1"/>
  <c r="AC49" i="110"/>
  <c r="AM50" i="110"/>
  <c r="BK49" i="110"/>
  <c r="CS48" i="110"/>
  <c r="EA48" i="110" s="1"/>
  <c r="HY50" i="110"/>
  <c r="AR49" i="110"/>
  <c r="FX47" i="110"/>
  <c r="GS47" i="110" s="1"/>
  <c r="DH48" i="110"/>
  <c r="EP48" i="110" s="1"/>
  <c r="BZ49" i="110"/>
  <c r="HP46" i="110"/>
  <c r="GN46" i="110"/>
  <c r="EY47" i="110"/>
  <c r="FI47" i="110"/>
  <c r="GP47" i="110" s="1"/>
  <c r="AG104" i="110"/>
  <c r="BO104" i="110"/>
  <c r="X101" i="110"/>
  <c r="BH100" i="110"/>
  <c r="AD101" i="110"/>
  <c r="HX104" i="110"/>
  <c r="BV101" i="110"/>
  <c r="BY104" i="110"/>
  <c r="R104" i="110"/>
  <c r="AZ104" i="110"/>
  <c r="BG101" i="110"/>
  <c r="BM100" i="110"/>
  <c r="BT104" i="110"/>
  <c r="HR97" i="110"/>
  <c r="AN101" i="110"/>
  <c r="BC100" i="110"/>
  <c r="HO101" i="110"/>
  <c r="V104" i="110"/>
  <c r="CA101" i="110"/>
  <c r="T101" i="110"/>
  <c r="BQ101" i="110"/>
  <c r="BL101" i="110"/>
  <c r="AO100" i="110"/>
  <c r="BW100" i="110"/>
  <c r="CB100" i="110"/>
  <c r="S101" i="110"/>
  <c r="HZ101" i="110"/>
  <c r="HW104" i="110"/>
  <c r="AA104" i="110"/>
  <c r="BI104" i="110"/>
  <c r="AS101" i="110"/>
  <c r="AI101" i="110"/>
  <c r="Q104" i="110"/>
  <c r="AK104" i="110"/>
  <c r="AF104" i="110"/>
  <c r="HN101" i="110"/>
  <c r="IA100" i="110"/>
  <c r="W104" i="110"/>
  <c r="AQ104" i="110"/>
  <c r="Z100" i="110"/>
  <c r="BS104" i="110"/>
  <c r="HQ98" i="110"/>
  <c r="Y101" i="110"/>
  <c r="BR100" i="110"/>
  <c r="AE100" i="110"/>
  <c r="AJ100" i="110"/>
  <c r="U100" i="110"/>
  <c r="BJ104" i="110"/>
  <c r="AB104" i="110"/>
  <c r="AL104" i="110"/>
  <c r="AH101" i="110"/>
  <c r="AY104" i="110"/>
  <c r="BE104" i="110"/>
  <c r="AP104" i="110"/>
  <c r="BD104" i="110"/>
  <c r="BB101" i="110"/>
  <c r="BN104" i="110"/>
  <c r="BX104" i="110"/>
  <c r="AT100" i="110"/>
  <c r="FZ99" i="110" l="1"/>
  <c r="HE99" i="110" s="1"/>
  <c r="FR103" i="110"/>
  <c r="GL103" i="110" s="1"/>
  <c r="FV103" i="110"/>
  <c r="GG103" i="110" s="1"/>
  <c r="FO100" i="110"/>
  <c r="GW100" i="110" s="1"/>
  <c r="FB103" i="110"/>
  <c r="GC103" i="110" s="1"/>
  <c r="FY100" i="110"/>
  <c r="GY100" i="110" s="1"/>
  <c r="FF99" i="110"/>
  <c r="HA99" i="110" s="1"/>
  <c r="FK99" i="110"/>
  <c r="HB99" i="110" s="1"/>
  <c r="DI101" i="110"/>
  <c r="EQ101" i="110" s="1"/>
  <c r="CO101" i="110"/>
  <c r="DW101" i="110" s="1"/>
  <c r="CV104" i="110"/>
  <c r="ED104" i="110" s="1"/>
  <c r="CJ101" i="110"/>
  <c r="DR101" i="110" s="1"/>
  <c r="CM104" i="110"/>
  <c r="DU104" i="110" s="1"/>
  <c r="CZ100" i="110"/>
  <c r="EH100" i="110" s="1"/>
  <c r="DJ100" i="110"/>
  <c r="ER100" i="110" s="1"/>
  <c r="CY101" i="110"/>
  <c r="EG101" i="110" s="1"/>
  <c r="CH104" i="110"/>
  <c r="DP104" i="110" s="1"/>
  <c r="CQ104" i="110"/>
  <c r="DY104" i="110" s="1"/>
  <c r="CG104" i="110"/>
  <c r="DO104" i="110" s="1"/>
  <c r="DE100" i="110"/>
  <c r="EM100" i="110" s="1"/>
  <c r="DB104" i="110"/>
  <c r="EJ104" i="110" s="1"/>
  <c r="CP100" i="110"/>
  <c r="DX100" i="110" s="1"/>
  <c r="CU100" i="110"/>
  <c r="EC100" i="110" s="1"/>
  <c r="CK100" i="110"/>
  <c r="DS100" i="110" s="1"/>
  <c r="DG104" i="110"/>
  <c r="EO104" i="110" s="1"/>
  <c r="DF104" i="110"/>
  <c r="EN104" i="110" s="1"/>
  <c r="CR104" i="110"/>
  <c r="DZ104" i="110" s="1"/>
  <c r="CL104" i="110"/>
  <c r="DT104" i="110" s="1"/>
  <c r="DA104" i="110"/>
  <c r="EI104" i="110" s="1"/>
  <c r="CT101" i="110"/>
  <c r="EB101" i="110" s="1"/>
  <c r="DD101" i="110"/>
  <c r="EL101" i="110" s="1"/>
  <c r="CW104" i="110"/>
  <c r="EE104" i="110" s="1"/>
  <c r="FH103" i="110"/>
  <c r="GJ103" i="110" s="1"/>
  <c r="FW103" i="110"/>
  <c r="GM103" i="110" s="1"/>
  <c r="FM103" i="110"/>
  <c r="GK103" i="110" s="1"/>
  <c r="FP99" i="110"/>
  <c r="HC99" i="110" s="1"/>
  <c r="EX103" i="110"/>
  <c r="GT100" i="110"/>
  <c r="GZ98" i="110"/>
  <c r="FA99" i="110"/>
  <c r="FC103" i="110"/>
  <c r="GI103" i="110" s="1"/>
  <c r="FU99" i="110"/>
  <c r="HD99" i="110" s="1"/>
  <c r="FL103" i="110"/>
  <c r="GE103" i="110" s="1"/>
  <c r="GT99" i="110"/>
  <c r="EW103" i="110"/>
  <c r="FG103" i="110"/>
  <c r="GD103" i="110" s="1"/>
  <c r="FQ103" i="110"/>
  <c r="GF103" i="110" s="1"/>
  <c r="FE100" i="110"/>
  <c r="GU100" i="110" s="1"/>
  <c r="FJ100" i="110"/>
  <c r="GV100" i="110" s="1"/>
  <c r="GB102" i="110"/>
  <c r="FS48" i="110"/>
  <c r="GR48" i="110" s="1"/>
  <c r="FX48" i="110"/>
  <c r="GS48" i="110" s="1"/>
  <c r="BP50" i="110"/>
  <c r="CX49" i="110"/>
  <c r="EF49" i="110" s="1"/>
  <c r="FD48" i="110"/>
  <c r="GO48" i="110" s="1"/>
  <c r="EY48" i="110"/>
  <c r="FN48" i="110"/>
  <c r="GQ48" i="110" s="1"/>
  <c r="HP47" i="110"/>
  <c r="GN47" i="110"/>
  <c r="AC50" i="110"/>
  <c r="CI51" i="110"/>
  <c r="DQ51" i="110" s="1"/>
  <c r="BA52" i="110"/>
  <c r="FI48" i="110"/>
  <c r="GP48" i="110" s="1"/>
  <c r="CN49" i="110"/>
  <c r="DV49" i="110" s="1"/>
  <c r="BF50" i="110"/>
  <c r="AM51" i="110"/>
  <c r="CS49" i="110"/>
  <c r="EA49" i="110" s="1"/>
  <c r="BK50" i="110"/>
  <c r="AR50" i="110"/>
  <c r="DH49" i="110"/>
  <c r="EP49" i="110" s="1"/>
  <c r="BZ50" i="110"/>
  <c r="HY51" i="110"/>
  <c r="DC50" i="110"/>
  <c r="EK50" i="110" s="1"/>
  <c r="BU51" i="110"/>
  <c r="BH101" i="110"/>
  <c r="Q105" i="110"/>
  <c r="AB105" i="110"/>
  <c r="HX105" i="110"/>
  <c r="BR101" i="110"/>
  <c r="BC101" i="110"/>
  <c r="AD102" i="110"/>
  <c r="Y102" i="110"/>
  <c r="U101" i="110"/>
  <c r="BT105" i="110"/>
  <c r="AG105" i="110"/>
  <c r="AJ101" i="110"/>
  <c r="T102" i="110"/>
  <c r="BN105" i="110"/>
  <c r="BV102" i="110"/>
  <c r="BW101" i="110"/>
  <c r="BM101" i="110"/>
  <c r="HR98" i="110"/>
  <c r="BO105" i="110"/>
  <c r="AK105" i="110"/>
  <c r="HQ99" i="110"/>
  <c r="AT101" i="110"/>
  <c r="CB101" i="110"/>
  <c r="V105" i="110"/>
  <c r="HZ102" i="110"/>
  <c r="AP105" i="110"/>
  <c r="BG102" i="110"/>
  <c r="BI105" i="110"/>
  <c r="HO102" i="110"/>
  <c r="BB102" i="110"/>
  <c r="AI102" i="110"/>
  <c r="BQ102" i="110"/>
  <c r="BX105" i="110"/>
  <c r="BE105" i="110"/>
  <c r="AQ105" i="110"/>
  <c r="Z101" i="110"/>
  <c r="AF105" i="110"/>
  <c r="AN102" i="110"/>
  <c r="AY105" i="110"/>
  <c r="R105" i="110"/>
  <c r="AL105" i="110"/>
  <c r="CA102" i="110"/>
  <c r="AO101" i="110"/>
  <c r="BJ105" i="110"/>
  <c r="BD105" i="110"/>
  <c r="AS102" i="110"/>
  <c r="W105" i="110"/>
  <c r="BY105" i="110"/>
  <c r="AH102" i="110"/>
  <c r="S102" i="110"/>
  <c r="HN102" i="110"/>
  <c r="IA101" i="110"/>
  <c r="BL102" i="110"/>
  <c r="AA105" i="110"/>
  <c r="AE101" i="110"/>
  <c r="AZ105" i="110"/>
  <c r="HW105" i="110"/>
  <c r="BS105" i="110"/>
  <c r="X102" i="110"/>
  <c r="FJ101" i="110" l="1"/>
  <c r="GV101" i="110" s="1"/>
  <c r="FB104" i="110"/>
  <c r="GC104" i="110" s="1"/>
  <c r="EZ101" i="110"/>
  <c r="GT101" i="110" s="1"/>
  <c r="FA100" i="110"/>
  <c r="FL104" i="110"/>
  <c r="GE104" i="110" s="1"/>
  <c r="FM104" i="110"/>
  <c r="GK104" i="110" s="1"/>
  <c r="FP100" i="110"/>
  <c r="HC100" i="110" s="1"/>
  <c r="FU100" i="110"/>
  <c r="HD100" i="110" s="1"/>
  <c r="FK100" i="110"/>
  <c r="HB100" i="110" s="1"/>
  <c r="FY101" i="110"/>
  <c r="GY101" i="110" s="1"/>
  <c r="DB105" i="110"/>
  <c r="EJ105" i="110" s="1"/>
  <c r="CZ101" i="110"/>
  <c r="EH101" i="110" s="1"/>
  <c r="CV105" i="110"/>
  <c r="ED105" i="110" s="1"/>
  <c r="CT102" i="110"/>
  <c r="EB102" i="110" s="1"/>
  <c r="DG105" i="110"/>
  <c r="EO105" i="110" s="1"/>
  <c r="CG105" i="110"/>
  <c r="DO105" i="110" s="1"/>
  <c r="CM105" i="110"/>
  <c r="DU105" i="110" s="1"/>
  <c r="DE101" i="110"/>
  <c r="EM101" i="110" s="1"/>
  <c r="CU101" i="110"/>
  <c r="EC101" i="110" s="1"/>
  <c r="DA105" i="110"/>
  <c r="EI105" i="110" s="1"/>
  <c r="DF105" i="110"/>
  <c r="EN105" i="110" s="1"/>
  <c r="DI102" i="110"/>
  <c r="EQ102" i="110" s="1"/>
  <c r="CY102" i="110"/>
  <c r="EG102" i="110" s="1"/>
  <c r="CQ105" i="110"/>
  <c r="DY105" i="110" s="1"/>
  <c r="CW105" i="110"/>
  <c r="EE105" i="110" s="1"/>
  <c r="CH105" i="110"/>
  <c r="DP105" i="110" s="1"/>
  <c r="CL105" i="110"/>
  <c r="DT105" i="110" s="1"/>
  <c r="DJ101" i="110"/>
  <c r="ER101" i="110" s="1"/>
  <c r="CO102" i="110"/>
  <c r="DW102" i="110" s="1"/>
  <c r="DD102" i="110"/>
  <c r="EL102" i="110" s="1"/>
  <c r="CK101" i="110"/>
  <c r="DS101" i="110" s="1"/>
  <c r="FZ101" i="110" s="1"/>
  <c r="HE101" i="110" s="1"/>
  <c r="CP101" i="110"/>
  <c r="DX101" i="110" s="1"/>
  <c r="CR105" i="110"/>
  <c r="DZ105" i="110" s="1"/>
  <c r="CJ102" i="110"/>
  <c r="DR102" i="110" s="1"/>
  <c r="FR104" i="110"/>
  <c r="GL104" i="110" s="1"/>
  <c r="FC104" i="110"/>
  <c r="GI104" i="110" s="1"/>
  <c r="GZ100" i="110"/>
  <c r="GB103" i="110"/>
  <c r="GH103" i="110"/>
  <c r="FH104" i="110"/>
  <c r="GJ104" i="110" s="1"/>
  <c r="FE101" i="110"/>
  <c r="GU101" i="110" s="1"/>
  <c r="FF100" i="110"/>
  <c r="HA100" i="110" s="1"/>
  <c r="FO101" i="110"/>
  <c r="GW101" i="110" s="1"/>
  <c r="FZ100" i="110"/>
  <c r="HE100" i="110" s="1"/>
  <c r="EW104" i="110"/>
  <c r="GZ99" i="110"/>
  <c r="FV104" i="110"/>
  <c r="GG104" i="110" s="1"/>
  <c r="FT101" i="110"/>
  <c r="GX101" i="110" s="1"/>
  <c r="FG104" i="110"/>
  <c r="GD104" i="110" s="1"/>
  <c r="EX104" i="110"/>
  <c r="FQ104" i="110"/>
  <c r="GF104" i="110" s="1"/>
  <c r="FW104" i="110"/>
  <c r="GM104" i="110" s="1"/>
  <c r="FS49" i="110"/>
  <c r="GR49" i="110" s="1"/>
  <c r="FX49" i="110"/>
  <c r="GS49" i="110" s="1"/>
  <c r="FD49" i="110"/>
  <c r="GO49" i="110" s="1"/>
  <c r="CX50" i="110"/>
  <c r="EF50" i="110" s="1"/>
  <c r="BP51" i="110"/>
  <c r="AR51" i="110"/>
  <c r="BK51" i="110"/>
  <c r="CS50" i="110"/>
  <c r="EA50" i="110" s="1"/>
  <c r="AC51" i="110"/>
  <c r="FN49" i="110"/>
  <c r="GQ49" i="110" s="1"/>
  <c r="AM52" i="110"/>
  <c r="GN48" i="110"/>
  <c r="HP48" i="110"/>
  <c r="CN50" i="110"/>
  <c r="DV50" i="110" s="1"/>
  <c r="BF51" i="110"/>
  <c r="HY52" i="110"/>
  <c r="EY49" i="110"/>
  <c r="FI49" i="110"/>
  <c r="GP49" i="110" s="1"/>
  <c r="DH50" i="110"/>
  <c r="EP50" i="110" s="1"/>
  <c r="BZ51" i="110"/>
  <c r="CI52" i="110"/>
  <c r="DQ52" i="110" s="1"/>
  <c r="BA53" i="110"/>
  <c r="BU52" i="110"/>
  <c r="DC51" i="110"/>
  <c r="EK51" i="110" s="1"/>
  <c r="AI103" i="110"/>
  <c r="HX106" i="110"/>
  <c r="AB106" i="110"/>
  <c r="BD106" i="110"/>
  <c r="HZ103" i="110"/>
  <c r="HN103" i="110"/>
  <c r="BW102" i="110"/>
  <c r="AJ102" i="110"/>
  <c r="BC102" i="110"/>
  <c r="AQ106" i="110"/>
  <c r="AT102" i="110"/>
  <c r="AA106" i="110"/>
  <c r="BT106" i="110"/>
  <c r="HO103" i="110"/>
  <c r="AP106" i="110"/>
  <c r="HW106" i="110"/>
  <c r="AL106" i="110"/>
  <c r="AY106" i="110"/>
  <c r="X103" i="110"/>
  <c r="AZ106" i="110"/>
  <c r="U102" i="110"/>
  <c r="BM102" i="110"/>
  <c r="BS106" i="110"/>
  <c r="CB102" i="110"/>
  <c r="Z102" i="110"/>
  <c r="AK106" i="110"/>
  <c r="Y103" i="110"/>
  <c r="AG106" i="110"/>
  <c r="BQ103" i="110"/>
  <c r="BI106" i="110"/>
  <c r="R106" i="110"/>
  <c r="AH103" i="110"/>
  <c r="BL103" i="110"/>
  <c r="BY106" i="110"/>
  <c r="AS103" i="110"/>
  <c r="BO106" i="110"/>
  <c r="T103" i="110"/>
  <c r="BG103" i="110"/>
  <c r="BV103" i="110"/>
  <c r="AD103" i="110"/>
  <c r="AN103" i="110"/>
  <c r="BB103" i="110"/>
  <c r="AO102" i="110"/>
  <c r="BH102" i="110"/>
  <c r="AE102" i="110"/>
  <c r="IA102" i="110"/>
  <c r="BE106" i="110"/>
  <c r="BX106" i="110"/>
  <c r="S103" i="110"/>
  <c r="HQ100" i="110"/>
  <c r="CA103" i="110"/>
  <c r="V106" i="110"/>
  <c r="BN106" i="110"/>
  <c r="Q106" i="110"/>
  <c r="AF106" i="110"/>
  <c r="W106" i="110"/>
  <c r="HR99" i="110"/>
  <c r="BR102" i="110"/>
  <c r="BJ106" i="110"/>
  <c r="FK101" i="110" l="1"/>
  <c r="HB101" i="110" s="1"/>
  <c r="FJ102" i="110"/>
  <c r="GV102" i="110" s="1"/>
  <c r="FU101" i="110"/>
  <c r="HD101" i="110" s="1"/>
  <c r="FA101" i="110"/>
  <c r="GZ101" i="110" s="1"/>
  <c r="FV105" i="110"/>
  <c r="GG105" i="110" s="1"/>
  <c r="FY102" i="110"/>
  <c r="GY102" i="110" s="1"/>
  <c r="FR105" i="110"/>
  <c r="GL105" i="110" s="1"/>
  <c r="CH106" i="110"/>
  <c r="DP106" i="110" s="1"/>
  <c r="CM106" i="110"/>
  <c r="DU106" i="110" s="1"/>
  <c r="DG106" i="110"/>
  <c r="EO106" i="110" s="1"/>
  <c r="CJ103" i="110"/>
  <c r="DR103" i="110" s="1"/>
  <c r="DJ102" i="110"/>
  <c r="ER102" i="110" s="1"/>
  <c r="CL106" i="110"/>
  <c r="DT106" i="110" s="1"/>
  <c r="DI103" i="110"/>
  <c r="EQ103" i="110" s="1"/>
  <c r="CT103" i="110"/>
  <c r="EB103" i="110" s="1"/>
  <c r="DA106" i="110"/>
  <c r="EI106" i="110" s="1"/>
  <c r="CW106" i="110"/>
  <c r="EE106" i="110" s="1"/>
  <c r="CR106" i="110"/>
  <c r="DZ106" i="110" s="1"/>
  <c r="CK102" i="110"/>
  <c r="DS102" i="110" s="1"/>
  <c r="CV106" i="110"/>
  <c r="ED106" i="110" s="1"/>
  <c r="DD103" i="110"/>
  <c r="EL103" i="110" s="1"/>
  <c r="CQ106" i="110"/>
  <c r="DY106" i="110" s="1"/>
  <c r="CU102" i="110"/>
  <c r="EC102" i="110" s="1"/>
  <c r="CZ102" i="110"/>
  <c r="EH102" i="110" s="1"/>
  <c r="CP102" i="110"/>
  <c r="DX102" i="110" s="1"/>
  <c r="FA102" i="110" s="1"/>
  <c r="CO103" i="110"/>
  <c r="DW103" i="110" s="1"/>
  <c r="CY103" i="110"/>
  <c r="EG103" i="110" s="1"/>
  <c r="CG106" i="110"/>
  <c r="DO106" i="110" s="1"/>
  <c r="DB106" i="110"/>
  <c r="EJ106" i="110" s="1"/>
  <c r="DE102" i="110"/>
  <c r="EM102" i="110" s="1"/>
  <c r="DF106" i="110"/>
  <c r="EN106" i="110" s="1"/>
  <c r="FW105" i="110"/>
  <c r="GM105" i="110" s="1"/>
  <c r="FH105" i="110"/>
  <c r="GJ105" i="110" s="1"/>
  <c r="FC105" i="110"/>
  <c r="GI105" i="110" s="1"/>
  <c r="EX105" i="110"/>
  <c r="FM105" i="110"/>
  <c r="GK105" i="110" s="1"/>
  <c r="GB104" i="110"/>
  <c r="FP101" i="110"/>
  <c r="HC101" i="110" s="1"/>
  <c r="FF101" i="110"/>
  <c r="HA101" i="110" s="1"/>
  <c r="FQ105" i="110"/>
  <c r="GF105" i="110" s="1"/>
  <c r="EW105" i="110"/>
  <c r="FG105" i="110"/>
  <c r="GD105" i="110" s="1"/>
  <c r="FL105" i="110"/>
  <c r="GE105" i="110" s="1"/>
  <c r="FE102" i="110"/>
  <c r="GU102" i="110" s="1"/>
  <c r="FB105" i="110"/>
  <c r="GC105" i="110" s="1"/>
  <c r="GH104" i="110"/>
  <c r="FO102" i="110"/>
  <c r="GW102" i="110" s="1"/>
  <c r="EZ102" i="110"/>
  <c r="FT102" i="110"/>
  <c r="GX102" i="110" s="1"/>
  <c r="BP52" i="110"/>
  <c r="CX51" i="110"/>
  <c r="EF51" i="110" s="1"/>
  <c r="FI50" i="110"/>
  <c r="GP50" i="110" s="1"/>
  <c r="FN50" i="110"/>
  <c r="GQ50" i="110" s="1"/>
  <c r="CN51" i="110"/>
  <c r="DV51" i="110" s="1"/>
  <c r="BF52" i="110"/>
  <c r="AC52" i="110"/>
  <c r="EY50" i="110"/>
  <c r="FX50" i="110"/>
  <c r="GS50" i="110" s="1"/>
  <c r="FD50" i="110"/>
  <c r="GO50" i="110" s="1"/>
  <c r="GN49" i="110"/>
  <c r="HP49" i="110"/>
  <c r="CS51" i="110"/>
  <c r="EA51" i="110" s="1"/>
  <c r="BK52" i="110"/>
  <c r="HY53" i="110"/>
  <c r="BA54" i="110"/>
  <c r="CI53" i="110"/>
  <c r="DQ53" i="110" s="1"/>
  <c r="AR52" i="110"/>
  <c r="AM53" i="110"/>
  <c r="BU53" i="110"/>
  <c r="DC52" i="110"/>
  <c r="EK52" i="110" s="1"/>
  <c r="DH51" i="110"/>
  <c r="EP51" i="110" s="1"/>
  <c r="BZ52" i="110"/>
  <c r="FS50" i="110"/>
  <c r="GR50" i="110" s="1"/>
  <c r="AH104" i="110"/>
  <c r="BC103" i="110"/>
  <c r="BI107" i="110"/>
  <c r="AL107" i="110"/>
  <c r="AP107" i="110"/>
  <c r="BJ107" i="110"/>
  <c r="BW103" i="110"/>
  <c r="BE107" i="110"/>
  <c r="BD107" i="110"/>
  <c r="Z103" i="110"/>
  <c r="BO107" i="110"/>
  <c r="AS104" i="110"/>
  <c r="AJ103" i="110"/>
  <c r="BB104" i="110"/>
  <c r="BX107" i="110"/>
  <c r="HO104" i="110"/>
  <c r="HW107" i="110"/>
  <c r="AN104" i="110"/>
  <c r="AI104" i="110"/>
  <c r="HQ101" i="110"/>
  <c r="HZ104" i="110"/>
  <c r="AO103" i="110"/>
  <c r="BL104" i="110"/>
  <c r="W107" i="110"/>
  <c r="AB107" i="110"/>
  <c r="CA104" i="110"/>
  <c r="HN104" i="110"/>
  <c r="BV104" i="110"/>
  <c r="BS107" i="110"/>
  <c r="AA107" i="110"/>
  <c r="BR103" i="110"/>
  <c r="AY107" i="110"/>
  <c r="AG107" i="110"/>
  <c r="CB103" i="110"/>
  <c r="T104" i="110"/>
  <c r="BN107" i="110"/>
  <c r="BT107" i="110"/>
  <c r="HR100" i="110"/>
  <c r="Y104" i="110"/>
  <c r="U103" i="110"/>
  <c r="BH103" i="110"/>
  <c r="HX107" i="110"/>
  <c r="AZ107" i="110"/>
  <c r="BY107" i="110"/>
  <c r="BQ104" i="110"/>
  <c r="S104" i="110"/>
  <c r="AF107" i="110"/>
  <c r="V107" i="110"/>
  <c r="Q107" i="110"/>
  <c r="AQ107" i="110"/>
  <c r="AT103" i="110"/>
  <c r="AE103" i="110"/>
  <c r="BG104" i="110"/>
  <c r="AK107" i="110"/>
  <c r="X104" i="110"/>
  <c r="IA103" i="110"/>
  <c r="R107" i="110"/>
  <c r="BM103" i="110"/>
  <c r="AD104" i="110"/>
  <c r="EX106" i="110" l="1"/>
  <c r="EW106" i="110"/>
  <c r="GB106" i="110" s="1"/>
  <c r="FJ103" i="110"/>
  <c r="GV103" i="110" s="1"/>
  <c r="FR106" i="110"/>
  <c r="GL106" i="110" s="1"/>
  <c r="FH106" i="110"/>
  <c r="GJ106" i="110" s="1"/>
  <c r="FP102" i="110"/>
  <c r="HC102" i="110" s="1"/>
  <c r="FL106" i="110"/>
  <c r="GE106" i="110" s="1"/>
  <c r="CG107" i="110"/>
  <c r="DO107" i="110" s="1"/>
  <c r="CW107" i="110"/>
  <c r="EE107" i="110" s="1"/>
  <c r="CL107" i="110"/>
  <c r="DT107" i="110" s="1"/>
  <c r="DE103" i="110"/>
  <c r="EM103" i="110" s="1"/>
  <c r="CU103" i="110"/>
  <c r="EC103" i="110" s="1"/>
  <c r="CY104" i="110"/>
  <c r="EG104" i="110" s="1"/>
  <c r="DA107" i="110"/>
  <c r="EI107" i="110" s="1"/>
  <c r="CJ104" i="110"/>
  <c r="DR104" i="110" s="1"/>
  <c r="CO104" i="110"/>
  <c r="DW104" i="110" s="1"/>
  <c r="FO104" i="110" s="1"/>
  <c r="GW104" i="110" s="1"/>
  <c r="CQ107" i="110"/>
  <c r="DY107" i="110" s="1"/>
  <c r="DG107" i="110"/>
  <c r="EO107" i="110" s="1"/>
  <c r="DD104" i="110"/>
  <c r="EL104" i="110" s="1"/>
  <c r="CT104" i="110"/>
  <c r="EB104" i="110" s="1"/>
  <c r="DJ103" i="110"/>
  <c r="ER103" i="110" s="1"/>
  <c r="CM107" i="110"/>
  <c r="DU107" i="110" s="1"/>
  <c r="CZ103" i="110"/>
  <c r="EH103" i="110" s="1"/>
  <c r="CK103" i="110"/>
  <c r="DS103" i="110" s="1"/>
  <c r="CH107" i="110"/>
  <c r="DP107" i="110" s="1"/>
  <c r="DB107" i="110"/>
  <c r="EJ107" i="110" s="1"/>
  <c r="CP103" i="110"/>
  <c r="DX103" i="110" s="1"/>
  <c r="DF107" i="110"/>
  <c r="EN107" i="110" s="1"/>
  <c r="CR107" i="110"/>
  <c r="DZ107" i="110" s="1"/>
  <c r="CV107" i="110"/>
  <c r="ED107" i="110" s="1"/>
  <c r="DI104" i="110"/>
  <c r="EQ104" i="110" s="1"/>
  <c r="GH105" i="110"/>
  <c r="FE103" i="110"/>
  <c r="GU103" i="110" s="1"/>
  <c r="EZ103" i="110"/>
  <c r="FK102" i="110"/>
  <c r="HB102" i="110" s="1"/>
  <c r="FT103" i="110"/>
  <c r="GX103" i="110" s="1"/>
  <c r="GZ102" i="110"/>
  <c r="FU102" i="110"/>
  <c r="HD102" i="110" s="1"/>
  <c r="FM106" i="110"/>
  <c r="GK106" i="110" s="1"/>
  <c r="FG106" i="110"/>
  <c r="GD106" i="110" s="1"/>
  <c r="FZ102" i="110"/>
  <c r="HE102" i="110" s="1"/>
  <c r="FC106" i="110"/>
  <c r="GI106" i="110" s="1"/>
  <c r="FV106" i="110"/>
  <c r="GG106" i="110" s="1"/>
  <c r="FF102" i="110"/>
  <c r="HA102" i="110" s="1"/>
  <c r="FW106" i="110"/>
  <c r="GM106" i="110" s="1"/>
  <c r="GB105" i="110"/>
  <c r="GT102" i="110"/>
  <c r="FQ106" i="110"/>
  <c r="GF106" i="110" s="1"/>
  <c r="FB106" i="110"/>
  <c r="GC106" i="110" s="1"/>
  <c r="GH106" i="110"/>
  <c r="FY103" i="110"/>
  <c r="GY103" i="110" s="1"/>
  <c r="FO103" i="110"/>
  <c r="GW103" i="110" s="1"/>
  <c r="FD51" i="110"/>
  <c r="GO51" i="110" s="1"/>
  <c r="FI51" i="110"/>
  <c r="GP51" i="110" s="1"/>
  <c r="EY51" i="110"/>
  <c r="GN51" i="110" s="1"/>
  <c r="FN51" i="110"/>
  <c r="GQ51" i="110" s="1"/>
  <c r="FS51" i="110"/>
  <c r="GR51" i="110" s="1"/>
  <c r="CX52" i="110"/>
  <c r="EF52" i="110" s="1"/>
  <c r="BP53" i="110"/>
  <c r="GN50" i="110"/>
  <c r="HP50" i="110"/>
  <c r="AC53" i="110"/>
  <c r="DH52" i="110"/>
  <c r="EP52" i="110" s="1"/>
  <c r="BZ53" i="110"/>
  <c r="CN52" i="110"/>
  <c r="DV52" i="110" s="1"/>
  <c r="BF53" i="110"/>
  <c r="FX51" i="110"/>
  <c r="GS51" i="110" s="1"/>
  <c r="AR53" i="110"/>
  <c r="CI54" i="110"/>
  <c r="DQ54" i="110" s="1"/>
  <c r="BA55" i="110"/>
  <c r="HY54" i="110"/>
  <c r="BU54" i="110"/>
  <c r="DC53" i="110"/>
  <c r="EK53" i="110" s="1"/>
  <c r="BK53" i="110"/>
  <c r="CS52" i="110"/>
  <c r="EA52" i="110" s="1"/>
  <c r="AM54" i="110"/>
  <c r="T105" i="110"/>
  <c r="AY108" i="110"/>
  <c r="BY108" i="110"/>
  <c r="BC104" i="110"/>
  <c r="AS105" i="110"/>
  <c r="AE104" i="110"/>
  <c r="AI105" i="110"/>
  <c r="AA108" i="110"/>
  <c r="AT104" i="110"/>
  <c r="BM104" i="110"/>
  <c r="AZ108" i="110"/>
  <c r="Y105" i="110"/>
  <c r="AP108" i="110"/>
  <c r="BE108" i="110"/>
  <c r="BR104" i="110"/>
  <c r="BJ108" i="110"/>
  <c r="W108" i="110"/>
  <c r="CB104" i="110"/>
  <c r="AK108" i="110"/>
  <c r="R108" i="110"/>
  <c r="BH104" i="110"/>
  <c r="AG108" i="110"/>
  <c r="BW104" i="110"/>
  <c r="HZ105" i="110"/>
  <c r="S105" i="110"/>
  <c r="V108" i="110"/>
  <c r="HR101" i="110"/>
  <c r="BD108" i="110"/>
  <c r="BG105" i="110"/>
  <c r="U104" i="110"/>
  <c r="HN105" i="110"/>
  <c r="HQ102" i="110"/>
  <c r="HW108" i="110"/>
  <c r="AL108" i="110"/>
  <c r="X105" i="110"/>
  <c r="AH105" i="110"/>
  <c r="AJ104" i="110"/>
  <c r="AF108" i="110"/>
  <c r="BI108" i="110"/>
  <c r="BO108" i="110"/>
  <c r="AN105" i="110"/>
  <c r="AD105" i="110"/>
  <c r="Q108" i="110"/>
  <c r="BQ105" i="110"/>
  <c r="BB105" i="110"/>
  <c r="AO104" i="110"/>
  <c r="Z104" i="110"/>
  <c r="BT108" i="110"/>
  <c r="AB108" i="110"/>
  <c r="IA104" i="110"/>
  <c r="BS108" i="110"/>
  <c r="BN108" i="110"/>
  <c r="AQ108" i="110"/>
  <c r="BL105" i="110"/>
  <c r="HX108" i="110"/>
  <c r="BX108" i="110"/>
  <c r="CA105" i="110"/>
  <c r="BV105" i="110"/>
  <c r="HO105" i="110"/>
  <c r="FA103" i="110" l="1"/>
  <c r="FB107" i="110"/>
  <c r="GC107" i="110" s="1"/>
  <c r="EW107" i="110"/>
  <c r="GB107" i="110" s="1"/>
  <c r="EZ104" i="110"/>
  <c r="GT104" i="110" s="1"/>
  <c r="FU103" i="110"/>
  <c r="HD103" i="110" s="1"/>
  <c r="FT104" i="110"/>
  <c r="GX104" i="110" s="1"/>
  <c r="DB108" i="110"/>
  <c r="EJ108" i="110" s="1"/>
  <c r="CJ105" i="110"/>
  <c r="DR105" i="110" s="1"/>
  <c r="DJ104" i="110"/>
  <c r="ER104" i="110" s="1"/>
  <c r="CO105" i="110"/>
  <c r="DW105" i="110" s="1"/>
  <c r="DE104" i="110"/>
  <c r="CT105" i="110"/>
  <c r="EB105" i="110" s="1"/>
  <c r="DA108" i="110"/>
  <c r="EI108" i="110" s="1"/>
  <c r="CL108" i="110"/>
  <c r="DT108" i="110" s="1"/>
  <c r="CR108" i="110"/>
  <c r="DZ108" i="110" s="1"/>
  <c r="DF108" i="110"/>
  <c r="EN108" i="110" s="1"/>
  <c r="CK104" i="110"/>
  <c r="DS104" i="110" s="1"/>
  <c r="DD105" i="110"/>
  <c r="EL105" i="110" s="1"/>
  <c r="CY105" i="110"/>
  <c r="EG105" i="110" s="1"/>
  <c r="CW108" i="110"/>
  <c r="EE108" i="110" s="1"/>
  <c r="CP104" i="110"/>
  <c r="DX104" i="110" s="1"/>
  <c r="CH108" i="110"/>
  <c r="DP108" i="110" s="1"/>
  <c r="DG108" i="110"/>
  <c r="EO108" i="110" s="1"/>
  <c r="DI105" i="110"/>
  <c r="EQ105" i="110" s="1"/>
  <c r="CZ104" i="110"/>
  <c r="EH104" i="110" s="1"/>
  <c r="CU104" i="110"/>
  <c r="EC104" i="110" s="1"/>
  <c r="CG108" i="110"/>
  <c r="DO108" i="110" s="1"/>
  <c r="CV108" i="110"/>
  <c r="ED108" i="110" s="1"/>
  <c r="EM104" i="110"/>
  <c r="CQ108" i="110"/>
  <c r="DY108" i="110" s="1"/>
  <c r="FG108" i="110" s="1"/>
  <c r="GD108" i="110" s="1"/>
  <c r="CM108" i="110"/>
  <c r="DU108" i="110" s="1"/>
  <c r="FM107" i="110"/>
  <c r="GK107" i="110" s="1"/>
  <c r="FC107" i="110"/>
  <c r="GI107" i="110" s="1"/>
  <c r="EX107" i="110"/>
  <c r="FR107" i="110"/>
  <c r="GL107" i="110" s="1"/>
  <c r="FW107" i="110"/>
  <c r="GM107" i="110" s="1"/>
  <c r="FH107" i="110"/>
  <c r="GJ107" i="110" s="1"/>
  <c r="FK103" i="110"/>
  <c r="HB103" i="110" s="1"/>
  <c r="FP103" i="110"/>
  <c r="HC103" i="110" s="1"/>
  <c r="FF103" i="110"/>
  <c r="HA103" i="110" s="1"/>
  <c r="GZ103" i="110"/>
  <c r="GT103" i="110"/>
  <c r="FZ103" i="110"/>
  <c r="HE103" i="110" s="1"/>
  <c r="FQ107" i="110"/>
  <c r="GF107" i="110" s="1"/>
  <c r="FG107" i="110"/>
  <c r="GD107" i="110" s="1"/>
  <c r="FE104" i="110"/>
  <c r="GU104" i="110" s="1"/>
  <c r="FV107" i="110"/>
  <c r="GG107" i="110" s="1"/>
  <c r="FJ104" i="110"/>
  <c r="GV104" i="110" s="1"/>
  <c r="FL107" i="110"/>
  <c r="GE107" i="110" s="1"/>
  <c r="FY104" i="110"/>
  <c r="GY104" i="110" s="1"/>
  <c r="EY52" i="110"/>
  <c r="GN52" i="110" s="1"/>
  <c r="BP54" i="110"/>
  <c r="CX53" i="110"/>
  <c r="EF53" i="110" s="1"/>
  <c r="AC54" i="110"/>
  <c r="FI52" i="110"/>
  <c r="GP52" i="110" s="1"/>
  <c r="FS52" i="110"/>
  <c r="GR52" i="110" s="1"/>
  <c r="BU55" i="110"/>
  <c r="DC54" i="110"/>
  <c r="EK54" i="110" s="1"/>
  <c r="HY55" i="110"/>
  <c r="AM55" i="110"/>
  <c r="CN53" i="110"/>
  <c r="DV53" i="110" s="1"/>
  <c r="BF54" i="110"/>
  <c r="AR54" i="110"/>
  <c r="CI55" i="110"/>
  <c r="DQ55" i="110" s="1"/>
  <c r="BA56" i="110"/>
  <c r="FN52" i="110"/>
  <c r="GQ52" i="110" s="1"/>
  <c r="FX52" i="110"/>
  <c r="GS52" i="110" s="1"/>
  <c r="FD52" i="110"/>
  <c r="GO52" i="110" s="1"/>
  <c r="BK54" i="110"/>
  <c r="CS53" i="110"/>
  <c r="EA53" i="110" s="1"/>
  <c r="HP51" i="110"/>
  <c r="DH53" i="110"/>
  <c r="EP53" i="110" s="1"/>
  <c r="BZ54" i="110"/>
  <c r="T106" i="110"/>
  <c r="Q109" i="110"/>
  <c r="AT105" i="110"/>
  <c r="AQ109" i="110"/>
  <c r="AD106" i="110"/>
  <c r="Z105" i="110"/>
  <c r="HW109" i="110"/>
  <c r="AA109" i="110"/>
  <c r="AG109" i="110"/>
  <c r="HX109" i="110"/>
  <c r="AN106" i="110"/>
  <c r="BN109" i="110"/>
  <c r="HQ103" i="110"/>
  <c r="AI106" i="110"/>
  <c r="BR105" i="110"/>
  <c r="U105" i="110"/>
  <c r="BG106" i="110"/>
  <c r="HZ106" i="110"/>
  <c r="AO105" i="110"/>
  <c r="CB105" i="110"/>
  <c r="HR102" i="110"/>
  <c r="AF109" i="110"/>
  <c r="BX109" i="110"/>
  <c r="BC105" i="110"/>
  <c r="X106" i="110"/>
  <c r="IA105" i="110"/>
  <c r="Y106" i="110"/>
  <c r="BQ106" i="110"/>
  <c r="AK109" i="110"/>
  <c r="BL106" i="110"/>
  <c r="HO106" i="110"/>
  <c r="BT109" i="110"/>
  <c r="BI109" i="110"/>
  <c r="BV106" i="110"/>
  <c r="V109" i="110"/>
  <c r="W109" i="110"/>
  <c r="BW105" i="110"/>
  <c r="AS106" i="110"/>
  <c r="BE109" i="110"/>
  <c r="BD109" i="110"/>
  <c r="BJ109" i="110"/>
  <c r="AL109" i="110"/>
  <c r="HN106" i="110"/>
  <c r="AZ109" i="110"/>
  <c r="S106" i="110"/>
  <c r="BB106" i="110"/>
  <c r="AE105" i="110"/>
  <c r="BY109" i="110"/>
  <c r="CA106" i="110"/>
  <c r="AH106" i="110"/>
  <c r="R109" i="110"/>
  <c r="AY109" i="110"/>
  <c r="AB109" i="110"/>
  <c r="AJ105" i="110"/>
  <c r="BO109" i="110"/>
  <c r="BH105" i="110"/>
  <c r="BS109" i="110"/>
  <c r="BM105" i="110"/>
  <c r="AP109" i="110"/>
  <c r="FK104" i="110" l="1"/>
  <c r="HB104" i="110" s="1"/>
  <c r="FM108" i="110"/>
  <c r="GK108" i="110" s="1"/>
  <c r="FA104" i="110"/>
  <c r="FT105" i="110"/>
  <c r="GX105" i="110" s="1"/>
  <c r="FE105" i="110"/>
  <c r="GU105" i="110" s="1"/>
  <c r="FZ104" i="110"/>
  <c r="HE104" i="110" s="1"/>
  <c r="EW108" i="110"/>
  <c r="GB108" i="110" s="1"/>
  <c r="FC108" i="110"/>
  <c r="GI108" i="110" s="1"/>
  <c r="CQ109" i="110"/>
  <c r="DY109" i="110" s="1"/>
  <c r="CG109" i="110"/>
  <c r="DO109" i="110" s="1"/>
  <c r="DI106" i="110"/>
  <c r="EQ106" i="110" s="1"/>
  <c r="CH109" i="110"/>
  <c r="DP109" i="110" s="1"/>
  <c r="CR109" i="110"/>
  <c r="DZ109" i="110" s="1"/>
  <c r="CU105" i="110"/>
  <c r="EC105" i="110" s="1"/>
  <c r="DG109" i="110"/>
  <c r="EO109" i="110" s="1"/>
  <c r="CP105" i="110"/>
  <c r="DX105" i="110" s="1"/>
  <c r="CL109" i="110"/>
  <c r="DT109" i="110" s="1"/>
  <c r="DE105" i="110"/>
  <c r="EM105" i="110" s="1"/>
  <c r="CT106" i="110"/>
  <c r="EB106" i="110" s="1"/>
  <c r="FO106" i="110" s="1"/>
  <c r="GW106" i="110" s="1"/>
  <c r="CV109" i="110"/>
  <c r="ED109" i="110" s="1"/>
  <c r="CW109" i="110"/>
  <c r="EE109" i="110" s="1"/>
  <c r="CK105" i="110"/>
  <c r="DS105" i="110" s="1"/>
  <c r="CO106" i="110"/>
  <c r="DW106" i="110" s="1"/>
  <c r="CZ105" i="110"/>
  <c r="EH105" i="110" s="1"/>
  <c r="DA109" i="110"/>
  <c r="EI109" i="110" s="1"/>
  <c r="CJ106" i="110"/>
  <c r="DR106" i="110" s="1"/>
  <c r="CM109" i="110"/>
  <c r="DU109" i="110" s="1"/>
  <c r="CY106" i="110"/>
  <c r="EG106" i="110" s="1"/>
  <c r="DF109" i="110"/>
  <c r="EN109" i="110" s="1"/>
  <c r="DJ105" i="110"/>
  <c r="ER105" i="110" s="1"/>
  <c r="DB109" i="110"/>
  <c r="EJ109" i="110" s="1"/>
  <c r="DD106" i="110"/>
  <c r="EL106" i="110" s="1"/>
  <c r="GZ104" i="110"/>
  <c r="FP104" i="110"/>
  <c r="HC104" i="110" s="1"/>
  <c r="FO105" i="110"/>
  <c r="GW105" i="110" s="1"/>
  <c r="FJ105" i="110"/>
  <c r="GV105" i="110" s="1"/>
  <c r="FU104" i="110"/>
  <c r="HD104" i="110" s="1"/>
  <c r="FY105" i="110"/>
  <c r="GY105" i="110" s="1"/>
  <c r="GH107" i="110"/>
  <c r="FF104" i="110"/>
  <c r="HA104" i="110" s="1"/>
  <c r="EZ105" i="110"/>
  <c r="FV108" i="110"/>
  <c r="GG108" i="110" s="1"/>
  <c r="FH108" i="110"/>
  <c r="GJ108" i="110" s="1"/>
  <c r="FL108" i="110"/>
  <c r="GE108" i="110" s="1"/>
  <c r="FR108" i="110"/>
  <c r="GL108" i="110" s="1"/>
  <c r="FQ108" i="110"/>
  <c r="GF108" i="110" s="1"/>
  <c r="FW108" i="110"/>
  <c r="GM108" i="110" s="1"/>
  <c r="FB108" i="110"/>
  <c r="GC108" i="110" s="1"/>
  <c r="EX108" i="110"/>
  <c r="CX54" i="110"/>
  <c r="EF54" i="110" s="1"/>
  <c r="BP55" i="110"/>
  <c r="FD53" i="110"/>
  <c r="GO53" i="110" s="1"/>
  <c r="EY53" i="110"/>
  <c r="FI53" i="110"/>
  <c r="GP53" i="110" s="1"/>
  <c r="FN53" i="110"/>
  <c r="GQ53" i="110" s="1"/>
  <c r="DH54" i="110"/>
  <c r="EP54" i="110" s="1"/>
  <c r="BZ55" i="110"/>
  <c r="AC55" i="110"/>
  <c r="AM56" i="110"/>
  <c r="CI56" i="110"/>
  <c r="DQ56" i="110" s="1"/>
  <c r="BA57" i="110"/>
  <c r="HY56" i="110"/>
  <c r="CS54" i="110"/>
  <c r="EA54" i="110" s="1"/>
  <c r="BK55" i="110"/>
  <c r="FX53" i="110"/>
  <c r="GS53" i="110" s="1"/>
  <c r="HP52" i="110"/>
  <c r="CN54" i="110"/>
  <c r="DV54" i="110" s="1"/>
  <c r="BF55" i="110"/>
  <c r="AR55" i="110"/>
  <c r="DC55" i="110"/>
  <c r="EK55" i="110" s="1"/>
  <c r="BU56" i="110"/>
  <c r="FS53" i="110"/>
  <c r="GR53" i="110" s="1"/>
  <c r="BB107" i="110"/>
  <c r="AY110" i="110"/>
  <c r="U106" i="110"/>
  <c r="BY110" i="110"/>
  <c r="BN110" i="110"/>
  <c r="HX110" i="110"/>
  <c r="BL107" i="110"/>
  <c r="AS107" i="110"/>
  <c r="BM106" i="110"/>
  <c r="BH106" i="110"/>
  <c r="AE106" i="110"/>
  <c r="CB106" i="110"/>
  <c r="AI107" i="110"/>
  <c r="BE110" i="110"/>
  <c r="AG110" i="110"/>
  <c r="HR103" i="110"/>
  <c r="AB110" i="110"/>
  <c r="BI110" i="110"/>
  <c r="AF110" i="110"/>
  <c r="AK110" i="110"/>
  <c r="BT110" i="110"/>
  <c r="BX110" i="110"/>
  <c r="BD110" i="110"/>
  <c r="AJ106" i="110"/>
  <c r="BR106" i="110"/>
  <c r="Y107" i="110"/>
  <c r="AO106" i="110"/>
  <c r="HO107" i="110"/>
  <c r="Q110" i="110"/>
  <c r="X107" i="110"/>
  <c r="BW106" i="110"/>
  <c r="S107" i="110"/>
  <c r="BJ110" i="110"/>
  <c r="BQ107" i="110"/>
  <c r="AQ110" i="110"/>
  <c r="HW110" i="110"/>
  <c r="Z106" i="110"/>
  <c r="AZ110" i="110"/>
  <c r="BC106" i="110"/>
  <c r="AD107" i="110"/>
  <c r="HQ104" i="110"/>
  <c r="BV107" i="110"/>
  <c r="T107" i="110"/>
  <c r="AT106" i="110"/>
  <c r="R110" i="110"/>
  <c r="BG107" i="110"/>
  <c r="HN107" i="110"/>
  <c r="CA107" i="110"/>
  <c r="AA110" i="110"/>
  <c r="AP110" i="110"/>
  <c r="V110" i="110"/>
  <c r="BS110" i="110"/>
  <c r="IA106" i="110"/>
  <c r="BO110" i="110"/>
  <c r="W110" i="110"/>
  <c r="HZ107" i="110"/>
  <c r="AL110" i="110"/>
  <c r="AN107" i="110"/>
  <c r="AH107" i="110"/>
  <c r="FH109" i="110" l="1"/>
  <c r="GJ109" i="110" s="1"/>
  <c r="FT106" i="110"/>
  <c r="GX106" i="110" s="1"/>
  <c r="EZ106" i="110"/>
  <c r="FW109" i="110"/>
  <c r="GM109" i="110" s="1"/>
  <c r="EX109" i="110"/>
  <c r="GH109" i="110" s="1"/>
  <c r="FV109" i="110"/>
  <c r="GG109" i="110" s="1"/>
  <c r="FZ105" i="110"/>
  <c r="HE105" i="110" s="1"/>
  <c r="FY106" i="110"/>
  <c r="GY106" i="110" s="1"/>
  <c r="CV110" i="110"/>
  <c r="ED110" i="110" s="1"/>
  <c r="DA110" i="110"/>
  <c r="EI110" i="110" s="1"/>
  <c r="CR110" i="110"/>
  <c r="DF110" i="110"/>
  <c r="EN110" i="110" s="1"/>
  <c r="DB110" i="110"/>
  <c r="EJ110" i="110" s="1"/>
  <c r="CM110" i="110"/>
  <c r="DU110" i="110" s="1"/>
  <c r="CZ106" i="110"/>
  <c r="EH106" i="110" s="1"/>
  <c r="CK106" i="110"/>
  <c r="DS106" i="110" s="1"/>
  <c r="DG110" i="110"/>
  <c r="EO110" i="110" s="1"/>
  <c r="CU106" i="110"/>
  <c r="EC106" i="110" s="1"/>
  <c r="CO107" i="110"/>
  <c r="DW107" i="110" s="1"/>
  <c r="DD107" i="110"/>
  <c r="EL107" i="110" s="1"/>
  <c r="DJ106" i="110"/>
  <c r="ER106" i="110" s="1"/>
  <c r="CT107" i="110"/>
  <c r="EB107" i="110" s="1"/>
  <c r="CG110" i="110"/>
  <c r="DO110" i="110" s="1"/>
  <c r="CW110" i="110"/>
  <c r="EE110" i="110" s="1"/>
  <c r="DE106" i="110"/>
  <c r="EM106" i="110" s="1"/>
  <c r="CQ110" i="110"/>
  <c r="DY110" i="110" s="1"/>
  <c r="CL110" i="110"/>
  <c r="DT110" i="110" s="1"/>
  <c r="CH110" i="110"/>
  <c r="DP110" i="110" s="1"/>
  <c r="CY107" i="110"/>
  <c r="EG107" i="110" s="1"/>
  <c r="CJ107" i="110"/>
  <c r="DR107" i="110" s="1"/>
  <c r="DI107" i="110"/>
  <c r="EQ107" i="110" s="1"/>
  <c r="DZ110" i="110"/>
  <c r="CP106" i="110"/>
  <c r="DX106" i="110" s="1"/>
  <c r="FU105" i="110"/>
  <c r="HD105" i="110" s="1"/>
  <c r="FP105" i="110"/>
  <c r="HC105" i="110" s="1"/>
  <c r="GT106" i="110"/>
  <c r="FQ109" i="110"/>
  <c r="GF109" i="110" s="1"/>
  <c r="FA105" i="110"/>
  <c r="EW109" i="110"/>
  <c r="FR109" i="110"/>
  <c r="GL109" i="110" s="1"/>
  <c r="FG109" i="110"/>
  <c r="GD109" i="110" s="1"/>
  <c r="GT105" i="110"/>
  <c r="FL109" i="110"/>
  <c r="GE109" i="110" s="1"/>
  <c r="FJ106" i="110"/>
  <c r="GV106" i="110" s="1"/>
  <c r="FC109" i="110"/>
  <c r="GI109" i="110" s="1"/>
  <c r="FB109" i="110"/>
  <c r="GC109" i="110" s="1"/>
  <c r="FE106" i="110"/>
  <c r="GU106" i="110" s="1"/>
  <c r="FM109" i="110"/>
  <c r="GK109" i="110" s="1"/>
  <c r="GH108" i="110"/>
  <c r="FF105" i="110"/>
  <c r="HA105" i="110" s="1"/>
  <c r="FK105" i="110"/>
  <c r="HB105" i="110" s="1"/>
  <c r="CX55" i="110"/>
  <c r="EF55" i="110" s="1"/>
  <c r="BP56" i="110"/>
  <c r="FI54" i="110"/>
  <c r="GP54" i="110" s="1"/>
  <c r="AR56" i="110"/>
  <c r="AC56" i="110"/>
  <c r="CN55" i="110"/>
  <c r="DV55" i="110" s="1"/>
  <c r="BF56" i="110"/>
  <c r="DH55" i="110"/>
  <c r="EP55" i="110" s="1"/>
  <c r="BZ56" i="110"/>
  <c r="EY54" i="110"/>
  <c r="FS54" i="110"/>
  <c r="GR54" i="110" s="1"/>
  <c r="GN53" i="110"/>
  <c r="HP53" i="110"/>
  <c r="BK56" i="110"/>
  <c r="CS55" i="110"/>
  <c r="EA55" i="110" s="1"/>
  <c r="FN54" i="110"/>
  <c r="GQ54" i="110" s="1"/>
  <c r="CI57" i="110"/>
  <c r="DQ57" i="110" s="1"/>
  <c r="BA58" i="110"/>
  <c r="FX54" i="110"/>
  <c r="GS54" i="110" s="1"/>
  <c r="AM57" i="110"/>
  <c r="BU57" i="110"/>
  <c r="DC56" i="110"/>
  <c r="EK56" i="110" s="1"/>
  <c r="HY57" i="110"/>
  <c r="FD54" i="110"/>
  <c r="GO54" i="110" s="1"/>
  <c r="HW111" i="110"/>
  <c r="BR107" i="110"/>
  <c r="BW107" i="110"/>
  <c r="AO107" i="110"/>
  <c r="AJ107" i="110"/>
  <c r="AQ111" i="110"/>
  <c r="HO108" i="110"/>
  <c r="CB107" i="110"/>
  <c r="AK111" i="110"/>
  <c r="HX111" i="110"/>
  <c r="BG108" i="110"/>
  <c r="AS108" i="110"/>
  <c r="R111" i="110"/>
  <c r="Y108" i="110"/>
  <c r="BC107" i="110"/>
  <c r="BD111" i="110"/>
  <c r="BL108" i="110"/>
  <c r="BJ111" i="110"/>
  <c r="AI108" i="110"/>
  <c r="AY111" i="110"/>
  <c r="AB111" i="110"/>
  <c r="BO111" i="110"/>
  <c r="AA111" i="110"/>
  <c r="X108" i="110"/>
  <c r="Q111" i="110"/>
  <c r="AE107" i="110"/>
  <c r="BH107" i="110"/>
  <c r="AN108" i="110"/>
  <c r="BI111" i="110"/>
  <c r="BQ108" i="110"/>
  <c r="HQ105" i="110"/>
  <c r="BM107" i="110"/>
  <c r="AZ111" i="110"/>
  <c r="AG111" i="110"/>
  <c r="AF111" i="110"/>
  <c r="HR104" i="110"/>
  <c r="CA108" i="110"/>
  <c r="AL111" i="110"/>
  <c r="BN111" i="110"/>
  <c r="AH108" i="110"/>
  <c r="AT107" i="110"/>
  <c r="IA107" i="110"/>
  <c r="BT111" i="110"/>
  <c r="BS111" i="110"/>
  <c r="T108" i="110"/>
  <c r="U107" i="110"/>
  <c r="AD108" i="110"/>
  <c r="Z107" i="110"/>
  <c r="BV108" i="110"/>
  <c r="BE111" i="110"/>
  <c r="BY111" i="110"/>
  <c r="HZ108" i="110"/>
  <c r="AP111" i="110"/>
  <c r="BX111" i="110"/>
  <c r="BB108" i="110"/>
  <c r="V111" i="110"/>
  <c r="S108" i="110"/>
  <c r="W111" i="110"/>
  <c r="HN108" i="110"/>
  <c r="EW110" i="110" l="1"/>
  <c r="FP106" i="110"/>
  <c r="HC106" i="110" s="1"/>
  <c r="FQ110" i="110"/>
  <c r="GF110" i="110" s="1"/>
  <c r="FU106" i="110"/>
  <c r="HD106" i="110" s="1"/>
  <c r="FY107" i="110"/>
  <c r="GY107" i="110" s="1"/>
  <c r="FW110" i="110"/>
  <c r="GM110" i="110" s="1"/>
  <c r="FK106" i="110"/>
  <c r="HB106" i="110" s="1"/>
  <c r="CL111" i="110"/>
  <c r="DT111" i="110" s="1"/>
  <c r="CJ108" i="110"/>
  <c r="DR108" i="110" s="1"/>
  <c r="DJ107" i="110"/>
  <c r="ER107" i="110" s="1"/>
  <c r="DB111" i="110"/>
  <c r="EJ111" i="110" s="1"/>
  <c r="CY108" i="110"/>
  <c r="EG108" i="110" s="1"/>
  <c r="DI108" i="110"/>
  <c r="EQ108" i="110" s="1"/>
  <c r="DF111" i="110"/>
  <c r="EN111" i="110" s="1"/>
  <c r="CQ111" i="110"/>
  <c r="DY111" i="110" s="1"/>
  <c r="CR111" i="110"/>
  <c r="DD108" i="110"/>
  <c r="EL108" i="110" s="1"/>
  <c r="CU107" i="110"/>
  <c r="EC107" i="110" s="1"/>
  <c r="DE107" i="110"/>
  <c r="EM107" i="110" s="1"/>
  <c r="CK107" i="110"/>
  <c r="DS107" i="110" s="1"/>
  <c r="CG111" i="110"/>
  <c r="DO111" i="110" s="1"/>
  <c r="DA111" i="110"/>
  <c r="EI111" i="110" s="1"/>
  <c r="CP107" i="110"/>
  <c r="DX107" i="110" s="1"/>
  <c r="CO108" i="110"/>
  <c r="DW108" i="110" s="1"/>
  <c r="CZ107" i="110"/>
  <c r="EH107" i="110" s="1"/>
  <c r="DZ111" i="110"/>
  <c r="DG111" i="110"/>
  <c r="EO111" i="110" s="1"/>
  <c r="CM111" i="110"/>
  <c r="DU111" i="110" s="1"/>
  <c r="CV111" i="110"/>
  <c r="ED111" i="110" s="1"/>
  <c r="CH111" i="110"/>
  <c r="DP111" i="110" s="1"/>
  <c r="CW111" i="110"/>
  <c r="EE111" i="110" s="1"/>
  <c r="CT108" i="110"/>
  <c r="EB108" i="110" s="1"/>
  <c r="GB110" i="110"/>
  <c r="FL110" i="110"/>
  <c r="GE110" i="110" s="1"/>
  <c r="FF106" i="110"/>
  <c r="HA106" i="110" s="1"/>
  <c r="FB110" i="110"/>
  <c r="GC110" i="110" s="1"/>
  <c r="FG110" i="110"/>
  <c r="GD110" i="110" s="1"/>
  <c r="FA106" i="110"/>
  <c r="FR110" i="110"/>
  <c r="GL110" i="110" s="1"/>
  <c r="FZ106" i="110"/>
  <c r="HE106" i="110" s="1"/>
  <c r="EX110" i="110"/>
  <c r="FV110" i="110"/>
  <c r="GG110" i="110" s="1"/>
  <c r="EZ107" i="110"/>
  <c r="FC110" i="110"/>
  <c r="GI110" i="110" s="1"/>
  <c r="FO107" i="110"/>
  <c r="GW107" i="110" s="1"/>
  <c r="FM110" i="110"/>
  <c r="GK110" i="110" s="1"/>
  <c r="GB109" i="110"/>
  <c r="FE107" i="110"/>
  <c r="GU107" i="110" s="1"/>
  <c r="FH110" i="110"/>
  <c r="GJ110" i="110" s="1"/>
  <c r="GZ105" i="110"/>
  <c r="FJ107" i="110"/>
  <c r="GV107" i="110" s="1"/>
  <c r="FT107" i="110"/>
  <c r="GX107" i="110" s="1"/>
  <c r="CX56" i="110"/>
  <c r="EF56" i="110" s="1"/>
  <c r="BP57" i="110"/>
  <c r="FN55" i="110"/>
  <c r="GQ55" i="110" s="1"/>
  <c r="FD55" i="110"/>
  <c r="GO55" i="110" s="1"/>
  <c r="FS55" i="110"/>
  <c r="GR55" i="110" s="1"/>
  <c r="EY55" i="110"/>
  <c r="BA59" i="110"/>
  <c r="CI58" i="110"/>
  <c r="DQ58" i="110" s="1"/>
  <c r="HP54" i="110"/>
  <c r="GN54" i="110"/>
  <c r="DH56" i="110"/>
  <c r="EP56" i="110" s="1"/>
  <c r="BZ57" i="110"/>
  <c r="AC57" i="110"/>
  <c r="HY58" i="110"/>
  <c r="AR57" i="110"/>
  <c r="FI55" i="110"/>
  <c r="GP55" i="110" s="1"/>
  <c r="FX55" i="110"/>
  <c r="GS55" i="110" s="1"/>
  <c r="BU58" i="110"/>
  <c r="DC57" i="110"/>
  <c r="EK57" i="110" s="1"/>
  <c r="AM58" i="110"/>
  <c r="BK57" i="110"/>
  <c r="CS56" i="110"/>
  <c r="EA56" i="110" s="1"/>
  <c r="CN56" i="110"/>
  <c r="DV56" i="110" s="1"/>
  <c r="BF57" i="110"/>
  <c r="BE112" i="110"/>
  <c r="BB109" i="110"/>
  <c r="AP112" i="110"/>
  <c r="HO109" i="110"/>
  <c r="AQ112" i="110"/>
  <c r="BG109" i="110"/>
  <c r="Q112" i="110"/>
  <c r="AT108" i="110"/>
  <c r="BH108" i="110"/>
  <c r="AD109" i="110"/>
  <c r="BQ109" i="110"/>
  <c r="AL112" i="110"/>
  <c r="AH109" i="110"/>
  <c r="AN109" i="110"/>
  <c r="CB108" i="110"/>
  <c r="BT112" i="110"/>
  <c r="BI112" i="110"/>
  <c r="AF112" i="110"/>
  <c r="S109" i="110"/>
  <c r="AK112" i="110"/>
  <c r="BX112" i="110"/>
  <c r="BR108" i="110"/>
  <c r="BY112" i="110"/>
  <c r="R112" i="110"/>
  <c r="Z108" i="110"/>
  <c r="HX112" i="110"/>
  <c r="T109" i="110"/>
  <c r="AY112" i="110"/>
  <c r="Y109" i="110"/>
  <c r="BS112" i="110"/>
  <c r="BN112" i="110"/>
  <c r="HZ109" i="110"/>
  <c r="AA112" i="110"/>
  <c r="V112" i="110"/>
  <c r="HR105" i="110"/>
  <c r="BO112" i="110"/>
  <c r="AE108" i="110"/>
  <c r="U108" i="110"/>
  <c r="HN109" i="110"/>
  <c r="BL109" i="110"/>
  <c r="AG112" i="110"/>
  <c r="AB112" i="110"/>
  <c r="BW108" i="110"/>
  <c r="W112" i="110"/>
  <c r="AI109" i="110"/>
  <c r="AS109" i="110"/>
  <c r="HQ106" i="110"/>
  <c r="BD112" i="110"/>
  <c r="IA108" i="110"/>
  <c r="AZ112" i="110"/>
  <c r="X109" i="110"/>
  <c r="CA109" i="110"/>
  <c r="BV109" i="110"/>
  <c r="BM108" i="110"/>
  <c r="AJ108" i="110"/>
  <c r="AO108" i="110"/>
  <c r="HW112" i="110"/>
  <c r="BC108" i="110"/>
  <c r="BJ112" i="110"/>
  <c r="FK107" i="110" l="1"/>
  <c r="HB107" i="110" s="1"/>
  <c r="FY108" i="110"/>
  <c r="GY108" i="110" s="1"/>
  <c r="FM111" i="110"/>
  <c r="GK111" i="110" s="1"/>
  <c r="FE108" i="110"/>
  <c r="GU108" i="110" s="1"/>
  <c r="FZ107" i="110"/>
  <c r="HE107" i="110" s="1"/>
  <c r="FJ108" i="110"/>
  <c r="GV108" i="110" s="1"/>
  <c r="FV111" i="110"/>
  <c r="GG111" i="110" s="1"/>
  <c r="EX111" i="110"/>
  <c r="GH111" i="110" s="1"/>
  <c r="FW111" i="110"/>
  <c r="GM111" i="110" s="1"/>
  <c r="CP108" i="110"/>
  <c r="DX108" i="110" s="1"/>
  <c r="DI109" i="110"/>
  <c r="EQ109" i="110" s="1"/>
  <c r="DE108" i="110"/>
  <c r="EM108" i="110" s="1"/>
  <c r="DA112" i="110"/>
  <c r="EI112" i="110" s="1"/>
  <c r="CR112" i="110"/>
  <c r="DZ112" i="110" s="1"/>
  <c r="DG112" i="110"/>
  <c r="EO112" i="110" s="1"/>
  <c r="CH112" i="110"/>
  <c r="DP112" i="110" s="1"/>
  <c r="CZ108" i="110"/>
  <c r="EH108" i="110" s="1"/>
  <c r="CQ112" i="110"/>
  <c r="DY112" i="110" s="1"/>
  <c r="CY109" i="110"/>
  <c r="EG109" i="110" s="1"/>
  <c r="CJ109" i="110"/>
  <c r="DR109" i="110" s="1"/>
  <c r="CO109" i="110"/>
  <c r="DW109" i="110" s="1"/>
  <c r="CK108" i="110"/>
  <c r="DS108" i="110" s="1"/>
  <c r="CU108" i="110"/>
  <c r="EC108" i="110" s="1"/>
  <c r="CT109" i="110"/>
  <c r="EB109" i="110" s="1"/>
  <c r="CV112" i="110"/>
  <c r="ED112" i="110" s="1"/>
  <c r="DF112" i="110"/>
  <c r="EN112" i="110" s="1"/>
  <c r="DB112" i="110"/>
  <c r="EJ112" i="110" s="1"/>
  <c r="CM112" i="110"/>
  <c r="DU112" i="110" s="1"/>
  <c r="DD109" i="110"/>
  <c r="EL109" i="110" s="1"/>
  <c r="CL112" i="110"/>
  <c r="DT112" i="110" s="1"/>
  <c r="FV112" i="110" s="1"/>
  <c r="GG112" i="110" s="1"/>
  <c r="CW112" i="110"/>
  <c r="EE112" i="110" s="1"/>
  <c r="CG112" i="110"/>
  <c r="DO112" i="110" s="1"/>
  <c r="DJ108" i="110"/>
  <c r="ER108" i="110" s="1"/>
  <c r="FR111" i="110"/>
  <c r="GL111" i="110" s="1"/>
  <c r="FP107" i="110"/>
  <c r="HC107" i="110" s="1"/>
  <c r="FO108" i="110"/>
  <c r="GW108" i="110" s="1"/>
  <c r="FC111" i="110"/>
  <c r="GI111" i="110" s="1"/>
  <c r="FF107" i="110"/>
  <c r="HA107" i="110" s="1"/>
  <c r="FH111" i="110"/>
  <c r="GJ111" i="110" s="1"/>
  <c r="FA107" i="110"/>
  <c r="EZ108" i="110"/>
  <c r="GT107" i="110"/>
  <c r="FG111" i="110"/>
  <c r="GD111" i="110" s="1"/>
  <c r="FU107" i="110"/>
  <c r="HD107" i="110" s="1"/>
  <c r="FT108" i="110"/>
  <c r="GX108" i="110" s="1"/>
  <c r="FB111" i="110"/>
  <c r="GC111" i="110" s="1"/>
  <c r="GH110" i="110"/>
  <c r="FQ111" i="110"/>
  <c r="GF111" i="110" s="1"/>
  <c r="EW111" i="110"/>
  <c r="FL111" i="110"/>
  <c r="GE111" i="110" s="1"/>
  <c r="GZ106" i="110"/>
  <c r="FD56" i="110"/>
  <c r="GO56" i="110" s="1"/>
  <c r="FS56" i="110"/>
  <c r="GR56" i="110" s="1"/>
  <c r="CX57" i="110"/>
  <c r="EF57" i="110" s="1"/>
  <c r="BP58" i="110"/>
  <c r="HY59" i="110"/>
  <c r="DC58" i="110"/>
  <c r="EK58" i="110" s="1"/>
  <c r="BU59" i="110"/>
  <c r="AC58" i="110"/>
  <c r="DH57" i="110"/>
  <c r="EP57" i="110" s="1"/>
  <c r="BZ58" i="110"/>
  <c r="CI59" i="110"/>
  <c r="DQ59" i="110" s="1"/>
  <c r="BA60" i="110"/>
  <c r="CN57" i="110"/>
  <c r="DV57" i="110" s="1"/>
  <c r="BF58" i="110"/>
  <c r="GN55" i="110"/>
  <c r="HP55" i="110"/>
  <c r="FN56" i="110"/>
  <c r="GQ56" i="110" s="1"/>
  <c r="EY56" i="110"/>
  <c r="FI56" i="110"/>
  <c r="GP56" i="110" s="1"/>
  <c r="FX56" i="110"/>
  <c r="GS56" i="110" s="1"/>
  <c r="AR58" i="110"/>
  <c r="AM59" i="110"/>
  <c r="BK58" i="110"/>
  <c r="CS57" i="110"/>
  <c r="EA57" i="110" s="1"/>
  <c r="Z109" i="110"/>
  <c r="S110" i="110"/>
  <c r="AB113" i="110"/>
  <c r="IA109" i="110"/>
  <c r="AN110" i="110"/>
  <c r="CB109" i="110"/>
  <c r="HW113" i="110"/>
  <c r="BE113" i="110"/>
  <c r="CA110" i="110"/>
  <c r="Q113" i="110"/>
  <c r="BB110" i="110"/>
  <c r="AS110" i="110"/>
  <c r="AE109" i="110"/>
  <c r="BR109" i="110"/>
  <c r="AY113" i="110"/>
  <c r="AA113" i="110"/>
  <c r="BJ113" i="110"/>
  <c r="AD110" i="110"/>
  <c r="V113" i="110"/>
  <c r="BD113" i="110"/>
  <c r="BQ110" i="110"/>
  <c r="AK113" i="110"/>
  <c r="BN113" i="110"/>
  <c r="AT109" i="110"/>
  <c r="AJ109" i="110"/>
  <c r="BM109" i="110"/>
  <c r="X110" i="110"/>
  <c r="BV110" i="110"/>
  <c r="AI110" i="110"/>
  <c r="U109" i="110"/>
  <c r="AH110" i="110"/>
  <c r="BT113" i="110"/>
  <c r="W113" i="110"/>
  <c r="AL113" i="110"/>
  <c r="BI113" i="110"/>
  <c r="HO110" i="110"/>
  <c r="AO109" i="110"/>
  <c r="HX113" i="110"/>
  <c r="HQ107" i="110"/>
  <c r="T110" i="110"/>
  <c r="AZ113" i="110"/>
  <c r="BG110" i="110"/>
  <c r="HN110" i="110"/>
  <c r="BH109" i="110"/>
  <c r="AP113" i="110"/>
  <c r="BO113" i="110"/>
  <c r="BC109" i="110"/>
  <c r="BL110" i="110"/>
  <c r="Y110" i="110"/>
  <c r="R113" i="110"/>
  <c r="AG113" i="110"/>
  <c r="HR106" i="110"/>
  <c r="BW109" i="110"/>
  <c r="BS113" i="110"/>
  <c r="AF113" i="110"/>
  <c r="BY113" i="110"/>
  <c r="HZ110" i="110"/>
  <c r="BX113" i="110"/>
  <c r="AQ113" i="110"/>
  <c r="FE109" i="110" l="1"/>
  <c r="GU109" i="110" s="1"/>
  <c r="EX112" i="110"/>
  <c r="GH112" i="110" s="1"/>
  <c r="FF108" i="110"/>
  <c r="HA108" i="110" s="1"/>
  <c r="FB112" i="110"/>
  <c r="GC112" i="110" s="1"/>
  <c r="EZ109" i="110"/>
  <c r="GT109" i="110" s="1"/>
  <c r="FR112" i="110"/>
  <c r="GL112" i="110" s="1"/>
  <c r="CY110" i="110"/>
  <c r="EG110" i="110" s="1"/>
  <c r="DA113" i="110"/>
  <c r="EI113" i="110" s="1"/>
  <c r="CT110" i="110"/>
  <c r="EB110" i="110" s="1"/>
  <c r="CQ113" i="110"/>
  <c r="DY113" i="110" s="1"/>
  <c r="CG113" i="110"/>
  <c r="DO113" i="110" s="1"/>
  <c r="CM113" i="110"/>
  <c r="DU113" i="110" s="1"/>
  <c r="CO110" i="110"/>
  <c r="DW110" i="110" s="1"/>
  <c r="CH113" i="110"/>
  <c r="DP113" i="110" s="1"/>
  <c r="DE109" i="110"/>
  <c r="CK109" i="110"/>
  <c r="DS109" i="110" s="1"/>
  <c r="CU109" i="110"/>
  <c r="EC109" i="110" s="1"/>
  <c r="CZ109" i="110"/>
  <c r="EH109" i="110" s="1"/>
  <c r="DI110" i="110"/>
  <c r="EQ110" i="110" s="1"/>
  <c r="DG113" i="110"/>
  <c r="EO113" i="110" s="1"/>
  <c r="CW113" i="110"/>
  <c r="EE113" i="110" s="1"/>
  <c r="DB113" i="110"/>
  <c r="EJ113" i="110" s="1"/>
  <c r="CL113" i="110"/>
  <c r="DT113" i="110" s="1"/>
  <c r="DF113" i="110"/>
  <c r="EN113" i="110" s="1"/>
  <c r="CR113" i="110"/>
  <c r="DZ113" i="110" s="1"/>
  <c r="EM109" i="110"/>
  <c r="DJ109" i="110"/>
  <c r="ER109" i="110" s="1"/>
  <c r="CP109" i="110"/>
  <c r="DX109" i="110" s="1"/>
  <c r="DD110" i="110"/>
  <c r="EL110" i="110" s="1"/>
  <c r="CV113" i="110"/>
  <c r="ED113" i="110" s="1"/>
  <c r="CJ110" i="110"/>
  <c r="DR110" i="110" s="1"/>
  <c r="FP108" i="110"/>
  <c r="HC108" i="110" s="1"/>
  <c r="FZ108" i="110"/>
  <c r="HE108" i="110" s="1"/>
  <c r="FG112" i="110"/>
  <c r="GD112" i="110" s="1"/>
  <c r="FH112" i="110"/>
  <c r="GJ112" i="110" s="1"/>
  <c r="FL112" i="110"/>
  <c r="GE112" i="110" s="1"/>
  <c r="FW112" i="110"/>
  <c r="GM112" i="110" s="1"/>
  <c r="FY109" i="110"/>
  <c r="GY109" i="110" s="1"/>
  <c r="FO109" i="110"/>
  <c r="GW109" i="110" s="1"/>
  <c r="FA108" i="110"/>
  <c r="FT109" i="110"/>
  <c r="GX109" i="110" s="1"/>
  <c r="FJ109" i="110"/>
  <c r="GV109" i="110" s="1"/>
  <c r="GZ107" i="110"/>
  <c r="FU108" i="110"/>
  <c r="HD108" i="110" s="1"/>
  <c r="GT108" i="110"/>
  <c r="GB111" i="110"/>
  <c r="FM112" i="110"/>
  <c r="GK112" i="110" s="1"/>
  <c r="EW112" i="110"/>
  <c r="FQ112" i="110"/>
  <c r="GF112" i="110" s="1"/>
  <c r="FK108" i="110"/>
  <c r="HB108" i="110" s="1"/>
  <c r="FC112" i="110"/>
  <c r="GI112" i="110" s="1"/>
  <c r="FS57" i="110"/>
  <c r="GR57" i="110" s="1"/>
  <c r="FN57" i="110"/>
  <c r="GQ57" i="110" s="1"/>
  <c r="CX58" i="110"/>
  <c r="EF58" i="110" s="1"/>
  <c r="BP59" i="110"/>
  <c r="BA61" i="110"/>
  <c r="CI60" i="110"/>
  <c r="DQ60" i="110" s="1"/>
  <c r="GN56" i="110"/>
  <c r="HP56" i="110"/>
  <c r="CS58" i="110"/>
  <c r="EA58" i="110" s="1"/>
  <c r="BK59" i="110"/>
  <c r="AM60" i="110"/>
  <c r="CN58" i="110"/>
  <c r="DV58" i="110" s="1"/>
  <c r="BF59" i="110"/>
  <c r="HY60" i="110"/>
  <c r="FI57" i="110"/>
  <c r="GP57" i="110" s="1"/>
  <c r="DC59" i="110"/>
  <c r="EK59" i="110" s="1"/>
  <c r="BU60" i="110"/>
  <c r="AR59" i="110"/>
  <c r="FD57" i="110"/>
  <c r="GO57" i="110" s="1"/>
  <c r="DH58" i="110"/>
  <c r="EP58" i="110" s="1"/>
  <c r="BZ59" i="110"/>
  <c r="EY57" i="110"/>
  <c r="FX57" i="110"/>
  <c r="GS57" i="110" s="1"/>
  <c r="AC59" i="110"/>
  <c r="AF114" i="110"/>
  <c r="AJ110" i="110"/>
  <c r="BV111" i="110"/>
  <c r="BD114" i="110"/>
  <c r="BO114" i="110"/>
  <c r="BQ111" i="110"/>
  <c r="Z110" i="110"/>
  <c r="HW114" i="110"/>
  <c r="BS114" i="110"/>
  <c r="AT110" i="110"/>
  <c r="IA110" i="110"/>
  <c r="BC110" i="110"/>
  <c r="BJ114" i="110"/>
  <c r="AO110" i="110"/>
  <c r="AS111" i="110"/>
  <c r="CB110" i="110"/>
  <c r="AQ114" i="110"/>
  <c r="HX114" i="110"/>
  <c r="AE110" i="110"/>
  <c r="BN114" i="110"/>
  <c r="BM110" i="110"/>
  <c r="AG114" i="110"/>
  <c r="R114" i="110"/>
  <c r="AN111" i="110"/>
  <c r="AD111" i="110"/>
  <c r="HR107" i="110"/>
  <c r="AI111" i="110"/>
  <c r="BY114" i="110"/>
  <c r="W114" i="110"/>
  <c r="AZ114" i="110"/>
  <c r="AK114" i="110"/>
  <c r="V114" i="110"/>
  <c r="HQ108" i="110"/>
  <c r="HO111" i="110"/>
  <c r="BI114" i="110"/>
  <c r="S111" i="110"/>
  <c r="AY114" i="110"/>
  <c r="AB114" i="110"/>
  <c r="BL111" i="110"/>
  <c r="BE114" i="110"/>
  <c r="AH111" i="110"/>
  <c r="BT114" i="110"/>
  <c r="Q114" i="110"/>
  <c r="AA114" i="110"/>
  <c r="BG111" i="110"/>
  <c r="BX114" i="110"/>
  <c r="T111" i="110"/>
  <c r="BR110" i="110"/>
  <c r="X111" i="110"/>
  <c r="CA111" i="110"/>
  <c r="HZ111" i="110"/>
  <c r="U110" i="110"/>
  <c r="AP114" i="110"/>
  <c r="AL114" i="110"/>
  <c r="BW110" i="110"/>
  <c r="BH110" i="110"/>
  <c r="BB111" i="110"/>
  <c r="HN111" i="110"/>
  <c r="Y111" i="110"/>
  <c r="EZ110" i="110" l="1"/>
  <c r="FR113" i="110"/>
  <c r="GL113" i="110" s="1"/>
  <c r="FM113" i="110"/>
  <c r="GK113" i="110" s="1"/>
  <c r="FQ113" i="110"/>
  <c r="GF113" i="110" s="1"/>
  <c r="FV113" i="110"/>
  <c r="GG113" i="110" s="1"/>
  <c r="FJ110" i="110"/>
  <c r="GV110" i="110" s="1"/>
  <c r="FF109" i="110"/>
  <c r="HA109" i="110" s="1"/>
  <c r="FK109" i="110"/>
  <c r="HB109" i="110" s="1"/>
  <c r="DF114" i="110"/>
  <c r="EN114" i="110" s="1"/>
  <c r="CW114" i="110"/>
  <c r="EE114" i="110" s="1"/>
  <c r="DE110" i="110"/>
  <c r="EM110" i="110" s="1"/>
  <c r="CO111" i="110"/>
  <c r="DW111" i="110" s="1"/>
  <c r="DJ110" i="110"/>
  <c r="ER110" i="110" s="1"/>
  <c r="CU110" i="110"/>
  <c r="EC110" i="110" s="1"/>
  <c r="CJ111" i="110"/>
  <c r="DR111" i="110" s="1"/>
  <c r="CL114" i="110"/>
  <c r="DT114" i="110" s="1"/>
  <c r="DG114" i="110"/>
  <c r="EO114" i="110" s="1"/>
  <c r="CM114" i="110"/>
  <c r="DU114" i="110" s="1"/>
  <c r="CQ114" i="110"/>
  <c r="DY114" i="110" s="1"/>
  <c r="CV114" i="110"/>
  <c r="ED114" i="110" s="1"/>
  <c r="DD111" i="110"/>
  <c r="EL111" i="110" s="1"/>
  <c r="DI111" i="110"/>
  <c r="EQ111" i="110" s="1"/>
  <c r="CT111" i="110"/>
  <c r="EB111" i="110" s="1"/>
  <c r="DA114" i="110"/>
  <c r="EI114" i="110" s="1"/>
  <c r="CP110" i="110"/>
  <c r="DX110" i="110" s="1"/>
  <c r="CR114" i="110"/>
  <c r="DZ114" i="110" s="1"/>
  <c r="CH114" i="110"/>
  <c r="DP114" i="110" s="1"/>
  <c r="CY111" i="110"/>
  <c r="EG111" i="110" s="1"/>
  <c r="DB114" i="110"/>
  <c r="EJ114" i="110" s="1"/>
  <c r="CZ110" i="110"/>
  <c r="EH110" i="110" s="1"/>
  <c r="CG114" i="110"/>
  <c r="DO114" i="110" s="1"/>
  <c r="CK110" i="110"/>
  <c r="DS110" i="110" s="1"/>
  <c r="FH113" i="110"/>
  <c r="GJ113" i="110" s="1"/>
  <c r="FW113" i="110"/>
  <c r="GM113" i="110" s="1"/>
  <c r="FE110" i="110"/>
  <c r="GU110" i="110" s="1"/>
  <c r="GZ108" i="110"/>
  <c r="FU109" i="110"/>
  <c r="HD109" i="110" s="1"/>
  <c r="FC113" i="110"/>
  <c r="GI113" i="110" s="1"/>
  <c r="EW113" i="110"/>
  <c r="GB112" i="110"/>
  <c r="FZ109" i="110"/>
  <c r="HE109" i="110" s="1"/>
  <c r="FG113" i="110"/>
  <c r="GD113" i="110" s="1"/>
  <c r="FA109" i="110"/>
  <c r="EX113" i="110"/>
  <c r="FB113" i="110"/>
  <c r="GC113" i="110" s="1"/>
  <c r="FT110" i="110"/>
  <c r="GX110" i="110" s="1"/>
  <c r="FP109" i="110"/>
  <c r="HC109" i="110" s="1"/>
  <c r="FL113" i="110"/>
  <c r="GE113" i="110" s="1"/>
  <c r="FO110" i="110"/>
  <c r="GW110" i="110" s="1"/>
  <c r="GT110" i="110"/>
  <c r="FY110" i="110"/>
  <c r="GY110" i="110" s="1"/>
  <c r="FX58" i="110"/>
  <c r="GS58" i="110" s="1"/>
  <c r="CX59" i="110"/>
  <c r="EF59" i="110" s="1"/>
  <c r="BP60" i="110"/>
  <c r="AR60" i="110"/>
  <c r="CN59" i="110"/>
  <c r="DV59" i="110" s="1"/>
  <c r="BF60" i="110"/>
  <c r="GN57" i="110"/>
  <c r="HP57" i="110"/>
  <c r="FN58" i="110"/>
  <c r="GQ58" i="110" s="1"/>
  <c r="EY58" i="110"/>
  <c r="FD58" i="110"/>
  <c r="GO58" i="110" s="1"/>
  <c r="AC60" i="110"/>
  <c r="BU61" i="110"/>
  <c r="DC60" i="110"/>
  <c r="EK60" i="110" s="1"/>
  <c r="CI61" i="110"/>
  <c r="DQ61" i="110" s="1"/>
  <c r="HY61" i="110"/>
  <c r="FS58" i="110"/>
  <c r="GR58" i="110" s="1"/>
  <c r="AM61" i="110"/>
  <c r="DH59" i="110"/>
  <c r="EP59" i="110" s="1"/>
  <c r="BZ60" i="110"/>
  <c r="FI58" i="110"/>
  <c r="GP58" i="110" s="1"/>
  <c r="CS59" i="110"/>
  <c r="EA59" i="110" s="1"/>
  <c r="BK60" i="110"/>
  <c r="BW111" i="110"/>
  <c r="BN115" i="110"/>
  <c r="BO115" i="110"/>
  <c r="HZ112" i="110"/>
  <c r="AL115" i="110"/>
  <c r="S112" i="110"/>
  <c r="T112" i="110"/>
  <c r="BT115" i="110"/>
  <c r="CB111" i="110"/>
  <c r="AH112" i="110"/>
  <c r="AK115" i="110"/>
  <c r="BG112" i="110"/>
  <c r="CA112" i="110"/>
  <c r="BX115" i="110"/>
  <c r="BB112" i="110"/>
  <c r="Q115" i="110"/>
  <c r="AJ111" i="110"/>
  <c r="BQ112" i="110"/>
  <c r="HO112" i="110"/>
  <c r="AP115" i="110"/>
  <c r="AB115" i="110"/>
  <c r="BV112" i="110"/>
  <c r="BY115" i="110"/>
  <c r="AD112" i="110"/>
  <c r="HQ109" i="110"/>
  <c r="HX115" i="110"/>
  <c r="V115" i="110"/>
  <c r="BC111" i="110"/>
  <c r="AF115" i="110"/>
  <c r="HN112" i="110"/>
  <c r="BA62" i="110"/>
  <c r="AO111" i="110"/>
  <c r="AQ115" i="110"/>
  <c r="BI115" i="110"/>
  <c r="AI112" i="110"/>
  <c r="AT111" i="110"/>
  <c r="HW115" i="110"/>
  <c r="BM111" i="110"/>
  <c r="AA115" i="110"/>
  <c r="X112" i="110"/>
  <c r="BH111" i="110"/>
  <c r="AS112" i="110"/>
  <c r="BD115" i="110"/>
  <c r="W115" i="110"/>
  <c r="BR111" i="110"/>
  <c r="AZ115" i="110"/>
  <c r="BL112" i="110"/>
  <c r="Y112" i="110"/>
  <c r="IA111" i="110"/>
  <c r="BJ115" i="110"/>
  <c r="BS115" i="110"/>
  <c r="AY115" i="110"/>
  <c r="HR108" i="110"/>
  <c r="U111" i="110"/>
  <c r="AN112" i="110"/>
  <c r="AE111" i="110"/>
  <c r="BE115" i="110"/>
  <c r="AG115" i="110"/>
  <c r="Z111" i="110"/>
  <c r="R115" i="110"/>
  <c r="FE111" i="110" l="1"/>
  <c r="GU111" i="110" s="1"/>
  <c r="FL114" i="110"/>
  <c r="GE114" i="110" s="1"/>
  <c r="EX114" i="110"/>
  <c r="FP110" i="110"/>
  <c r="HC110" i="110" s="1"/>
  <c r="FQ114" i="110"/>
  <c r="GF114" i="110" s="1"/>
  <c r="EW114" i="110"/>
  <c r="GB114" i="110" s="1"/>
  <c r="EZ111" i="110"/>
  <c r="GT111" i="110" s="1"/>
  <c r="CG115" i="110"/>
  <c r="DO115" i="110" s="1"/>
  <c r="CT112" i="110"/>
  <c r="EB112" i="110" s="1"/>
  <c r="CK111" i="110"/>
  <c r="DS111" i="110" s="1"/>
  <c r="DI112" i="110"/>
  <c r="EQ112" i="110" s="1"/>
  <c r="DJ111" i="110"/>
  <c r="ER111" i="110" s="1"/>
  <c r="CH115" i="110"/>
  <c r="DP115" i="110" s="1"/>
  <c r="CP111" i="110"/>
  <c r="DX111" i="110" s="1"/>
  <c r="CQ115" i="110"/>
  <c r="DY115" i="110" s="1"/>
  <c r="CO112" i="110"/>
  <c r="DW112" i="110" s="1"/>
  <c r="FT112" i="110" s="1"/>
  <c r="GX112" i="110" s="1"/>
  <c r="DB115" i="110"/>
  <c r="EJ115" i="110" s="1"/>
  <c r="DA115" i="110"/>
  <c r="EI115" i="110" s="1"/>
  <c r="CM115" i="110"/>
  <c r="DU115" i="110" s="1"/>
  <c r="CZ111" i="110"/>
  <c r="EH111" i="110" s="1"/>
  <c r="DD112" i="110"/>
  <c r="EL112" i="110" s="1"/>
  <c r="DE111" i="110"/>
  <c r="EM111" i="110" s="1"/>
  <c r="CY112" i="110"/>
  <c r="EG112" i="110" s="1"/>
  <c r="CR115" i="110"/>
  <c r="DZ115" i="110" s="1"/>
  <c r="CJ112" i="110"/>
  <c r="DR112" i="110" s="1"/>
  <c r="FE112" i="110"/>
  <c r="GU112" i="110" s="1"/>
  <c r="DG115" i="110"/>
  <c r="EO115" i="110" s="1"/>
  <c r="CW115" i="110"/>
  <c r="EE115" i="110" s="1"/>
  <c r="CL115" i="110"/>
  <c r="DT115" i="110" s="1"/>
  <c r="FL115" i="110" s="1"/>
  <c r="GE115" i="110" s="1"/>
  <c r="CU111" i="110"/>
  <c r="EC111" i="110" s="1"/>
  <c r="DF115" i="110"/>
  <c r="EN115" i="110" s="1"/>
  <c r="CV115" i="110"/>
  <c r="ED115" i="110" s="1"/>
  <c r="GH114" i="110"/>
  <c r="FW114" i="110"/>
  <c r="GM114" i="110" s="1"/>
  <c r="FH114" i="110"/>
  <c r="GJ114" i="110" s="1"/>
  <c r="FM114" i="110"/>
  <c r="GK114" i="110" s="1"/>
  <c r="FZ110" i="110"/>
  <c r="HE110" i="110" s="1"/>
  <c r="FO111" i="110"/>
  <c r="GW111" i="110" s="1"/>
  <c r="FR114" i="110"/>
  <c r="GL114" i="110" s="1"/>
  <c r="FY111" i="110"/>
  <c r="GY111" i="110" s="1"/>
  <c r="FJ111" i="110"/>
  <c r="GV111" i="110" s="1"/>
  <c r="GZ109" i="110"/>
  <c r="FT111" i="110"/>
  <c r="GX111" i="110" s="1"/>
  <c r="GH113" i="110"/>
  <c r="FV114" i="110"/>
  <c r="GG114" i="110" s="1"/>
  <c r="FB114" i="110"/>
  <c r="GC114" i="110" s="1"/>
  <c r="FF110" i="110"/>
  <c r="HA110" i="110" s="1"/>
  <c r="GB113" i="110"/>
  <c r="FK110" i="110"/>
  <c r="HB110" i="110" s="1"/>
  <c r="FA110" i="110"/>
  <c r="FG114" i="110"/>
  <c r="GD114" i="110" s="1"/>
  <c r="FC114" i="110"/>
  <c r="GI114" i="110" s="1"/>
  <c r="FU110" i="110"/>
  <c r="HD110" i="110" s="1"/>
  <c r="FX59" i="110"/>
  <c r="GS59" i="110" s="1"/>
  <c r="CX60" i="110"/>
  <c r="EF60" i="110" s="1"/>
  <c r="BP61" i="110"/>
  <c r="FS59" i="110"/>
  <c r="GR59" i="110" s="1"/>
  <c r="AC61" i="110"/>
  <c r="AR61" i="110"/>
  <c r="HP58" i="110"/>
  <c r="GN58" i="110"/>
  <c r="CS60" i="110"/>
  <c r="EA60" i="110" s="1"/>
  <c r="BK61" i="110"/>
  <c r="EY59" i="110"/>
  <c r="FI59" i="110"/>
  <c r="GP59" i="110" s="1"/>
  <c r="DH60" i="110"/>
  <c r="EP60" i="110" s="1"/>
  <c r="BZ61" i="110"/>
  <c r="CI62" i="110"/>
  <c r="DQ62" i="110" s="1"/>
  <c r="CN60" i="110"/>
  <c r="DV60" i="110" s="1"/>
  <c r="BF61" i="110"/>
  <c r="DC61" i="110"/>
  <c r="EK61" i="110" s="1"/>
  <c r="FN59" i="110"/>
  <c r="GQ59" i="110" s="1"/>
  <c r="FD59" i="110"/>
  <c r="GO59" i="110" s="1"/>
  <c r="BC112" i="110"/>
  <c r="HQ110" i="110"/>
  <c r="AT112" i="110"/>
  <c r="AO112" i="110"/>
  <c r="AF116" i="110"/>
  <c r="BV113" i="110"/>
  <c r="BB113" i="110"/>
  <c r="BH112" i="110"/>
  <c r="BI116" i="110"/>
  <c r="S113" i="110"/>
  <c r="HR109" i="110"/>
  <c r="BX116" i="110"/>
  <c r="BE116" i="110"/>
  <c r="HO113" i="110"/>
  <c r="BW112" i="110"/>
  <c r="IA112" i="110"/>
  <c r="Y113" i="110"/>
  <c r="BL113" i="110"/>
  <c r="AY116" i="110"/>
  <c r="AB116" i="110"/>
  <c r="Z112" i="110"/>
  <c r="AI113" i="110"/>
  <c r="BT116" i="110"/>
  <c r="BJ116" i="110"/>
  <c r="BY116" i="110"/>
  <c r="BS116" i="110"/>
  <c r="CB112" i="110"/>
  <c r="HY62" i="110"/>
  <c r="BU62" i="110"/>
  <c r="V116" i="110"/>
  <c r="HX116" i="110"/>
  <c r="HW116" i="110"/>
  <c r="AJ112" i="110"/>
  <c r="AN113" i="110"/>
  <c r="AQ116" i="110"/>
  <c r="AA116" i="110"/>
  <c r="HZ113" i="110"/>
  <c r="BR112" i="110"/>
  <c r="AE112" i="110"/>
  <c r="BQ113" i="110"/>
  <c r="AL116" i="110"/>
  <c r="AP116" i="110"/>
  <c r="AZ116" i="110"/>
  <c r="BM112" i="110"/>
  <c r="T113" i="110"/>
  <c r="BA63" i="110"/>
  <c r="BO116" i="110"/>
  <c r="AS113" i="110"/>
  <c r="AG116" i="110"/>
  <c r="W116" i="110"/>
  <c r="Q116" i="110"/>
  <c r="AM62" i="110"/>
  <c r="R116" i="110"/>
  <c r="HN113" i="110"/>
  <c r="X113" i="110"/>
  <c r="BG113" i="110"/>
  <c r="AD113" i="110"/>
  <c r="AH113" i="110"/>
  <c r="CA113" i="110"/>
  <c r="BN116" i="110"/>
  <c r="AK116" i="110"/>
  <c r="U112" i="110"/>
  <c r="BD116" i="110"/>
  <c r="FY112" i="110" l="1"/>
  <c r="GY112" i="110" s="1"/>
  <c r="EZ112" i="110"/>
  <c r="GT112" i="110" s="1"/>
  <c r="FW115" i="110"/>
  <c r="GM115" i="110" s="1"/>
  <c r="FA111" i="110"/>
  <c r="FQ115" i="110"/>
  <c r="GF115" i="110" s="1"/>
  <c r="FZ111" i="110"/>
  <c r="HE111" i="110" s="1"/>
  <c r="EW115" i="110"/>
  <c r="GB115" i="110" s="1"/>
  <c r="DF116" i="110"/>
  <c r="EN116" i="110" s="1"/>
  <c r="DG116" i="110"/>
  <c r="EO116" i="110" s="1"/>
  <c r="DD113" i="110"/>
  <c r="EL113" i="110" s="1"/>
  <c r="DB116" i="110"/>
  <c r="EJ116" i="110" s="1"/>
  <c r="CT113" i="110"/>
  <c r="EB113" i="110" s="1"/>
  <c r="FE113" i="110" s="1"/>
  <c r="GU113" i="110" s="1"/>
  <c r="CU112" i="110"/>
  <c r="EC112" i="110" s="1"/>
  <c r="DI113" i="110"/>
  <c r="EQ113" i="110" s="1"/>
  <c r="CL116" i="110"/>
  <c r="DT116" i="110" s="1"/>
  <c r="CR116" i="110"/>
  <c r="DZ116" i="110" s="1"/>
  <c r="CO113" i="110"/>
  <c r="DW113" i="110" s="1"/>
  <c r="CZ112" i="110"/>
  <c r="EH112" i="110" s="1"/>
  <c r="CM116" i="110"/>
  <c r="DU116" i="110" s="1"/>
  <c r="CQ116" i="110"/>
  <c r="DY116" i="110" s="1"/>
  <c r="CH116" i="110"/>
  <c r="DP116" i="110" s="1"/>
  <c r="CY113" i="110"/>
  <c r="EG113" i="110" s="1"/>
  <c r="DE112" i="110"/>
  <c r="EM112" i="110" s="1"/>
  <c r="DA116" i="110"/>
  <c r="EI116" i="110" s="1"/>
  <c r="CP112" i="110"/>
  <c r="DX112" i="110" s="1"/>
  <c r="CV116" i="110"/>
  <c r="ED116" i="110" s="1"/>
  <c r="CW116" i="110"/>
  <c r="EE116" i="110" s="1"/>
  <c r="DJ112" i="110"/>
  <c r="ER112" i="110" s="1"/>
  <c r="CG116" i="110"/>
  <c r="DO116" i="110" s="1"/>
  <c r="CJ113" i="110"/>
  <c r="DR113" i="110" s="1"/>
  <c r="CK112" i="110"/>
  <c r="DS112" i="110" s="1"/>
  <c r="GZ111" i="110"/>
  <c r="FU111" i="110"/>
  <c r="HD111" i="110" s="1"/>
  <c r="FP111" i="110"/>
  <c r="HC111" i="110" s="1"/>
  <c r="FR115" i="110"/>
  <c r="GL115" i="110" s="1"/>
  <c r="EX115" i="110"/>
  <c r="FM115" i="110"/>
  <c r="GK115" i="110" s="1"/>
  <c r="GZ110" i="110"/>
  <c r="FC115" i="110"/>
  <c r="GI115" i="110" s="1"/>
  <c r="FH115" i="110"/>
  <c r="GJ115" i="110" s="1"/>
  <c r="FK111" i="110"/>
  <c r="HB111" i="110" s="1"/>
  <c r="FB115" i="110"/>
  <c r="GC115" i="110" s="1"/>
  <c r="FG115" i="110"/>
  <c r="GD115" i="110" s="1"/>
  <c r="FJ112" i="110"/>
  <c r="GV112" i="110" s="1"/>
  <c r="FF111" i="110"/>
  <c r="HA111" i="110" s="1"/>
  <c r="FV115" i="110"/>
  <c r="GG115" i="110" s="1"/>
  <c r="FO112" i="110"/>
  <c r="GW112" i="110" s="1"/>
  <c r="CX61" i="110"/>
  <c r="EF61" i="110" s="1"/>
  <c r="FS60" i="110"/>
  <c r="GR60" i="110" s="1"/>
  <c r="CS61" i="110"/>
  <c r="EA61" i="110" s="1"/>
  <c r="CN61" i="110"/>
  <c r="DV61" i="110" s="1"/>
  <c r="FX60" i="110"/>
  <c r="GS60" i="110" s="1"/>
  <c r="FI60" i="110"/>
  <c r="GP60" i="110" s="1"/>
  <c r="FD60" i="110"/>
  <c r="GO60" i="110" s="1"/>
  <c r="FN60" i="110"/>
  <c r="GQ60" i="110" s="1"/>
  <c r="EY60" i="110"/>
  <c r="DH61" i="110"/>
  <c r="EP61" i="110" s="1"/>
  <c r="GN59" i="110"/>
  <c r="HP59" i="110"/>
  <c r="DC62" i="110"/>
  <c r="EK62" i="110" s="1"/>
  <c r="CI63" i="110"/>
  <c r="DQ63" i="110" s="1"/>
  <c r="AB117" i="110"/>
  <c r="BW113" i="110"/>
  <c r="BE117" i="110"/>
  <c r="AC62" i="110"/>
  <c r="AS114" i="110"/>
  <c r="HN114" i="110"/>
  <c r="AZ117" i="110"/>
  <c r="BP62" i="110"/>
  <c r="BN117" i="110"/>
  <c r="BF62" i="110"/>
  <c r="AN114" i="110"/>
  <c r="AA117" i="110"/>
  <c r="Y114" i="110"/>
  <c r="AH114" i="110"/>
  <c r="Q117" i="110"/>
  <c r="AF117" i="110"/>
  <c r="AP117" i="110"/>
  <c r="HZ114" i="110"/>
  <c r="CB113" i="110"/>
  <c r="BQ114" i="110"/>
  <c r="BK62" i="110"/>
  <c r="BJ117" i="110"/>
  <c r="BO117" i="110"/>
  <c r="BB114" i="110"/>
  <c r="AD114" i="110"/>
  <c r="IA113" i="110"/>
  <c r="BI117" i="110"/>
  <c r="BS117" i="110"/>
  <c r="BD117" i="110"/>
  <c r="BG114" i="110"/>
  <c r="T114" i="110"/>
  <c r="BH113" i="110"/>
  <c r="HX117" i="110"/>
  <c r="AJ113" i="110"/>
  <c r="AG117" i="110"/>
  <c r="AR62" i="110"/>
  <c r="AT113" i="110"/>
  <c r="BX117" i="110"/>
  <c r="BM113" i="110"/>
  <c r="AY117" i="110"/>
  <c r="W117" i="110"/>
  <c r="R117" i="110"/>
  <c r="AE113" i="110"/>
  <c r="BC113" i="110"/>
  <c r="U113" i="110"/>
  <c r="AK117" i="110"/>
  <c r="BT117" i="110"/>
  <c r="HQ111" i="110"/>
  <c r="BL114" i="110"/>
  <c r="BA64" i="110"/>
  <c r="AQ117" i="110"/>
  <c r="Z113" i="110"/>
  <c r="X114" i="110"/>
  <c r="AI114" i="110"/>
  <c r="AL117" i="110"/>
  <c r="BY117" i="110"/>
  <c r="S114" i="110"/>
  <c r="HW117" i="110"/>
  <c r="BU63" i="110"/>
  <c r="HR110" i="110"/>
  <c r="BR113" i="110"/>
  <c r="BZ62" i="110"/>
  <c r="HO114" i="110"/>
  <c r="BV114" i="110"/>
  <c r="AO113" i="110"/>
  <c r="HY63" i="110"/>
  <c r="CA114" i="110"/>
  <c r="V117" i="110"/>
  <c r="AM63" i="110"/>
  <c r="FV116" i="110" l="1"/>
  <c r="GG116" i="110" s="1"/>
  <c r="FW116" i="110"/>
  <c r="GM116" i="110" s="1"/>
  <c r="EX116" i="110"/>
  <c r="GH116" i="110" s="1"/>
  <c r="FK112" i="110"/>
  <c r="HB112" i="110" s="1"/>
  <c r="FO113" i="110"/>
  <c r="GW113" i="110" s="1"/>
  <c r="FC116" i="110"/>
  <c r="GI116" i="110" s="1"/>
  <c r="EZ113" i="110"/>
  <c r="GT113" i="110" s="1"/>
  <c r="FA112" i="110"/>
  <c r="FF112" i="110"/>
  <c r="HA112" i="110" s="1"/>
  <c r="FZ112" i="110"/>
  <c r="HE112" i="110" s="1"/>
  <c r="CK113" i="110"/>
  <c r="DS113" i="110" s="1"/>
  <c r="CW117" i="110"/>
  <c r="EE117" i="110" s="1"/>
  <c r="CO114" i="110"/>
  <c r="DW114" i="110" s="1"/>
  <c r="DI114" i="110"/>
  <c r="EQ114" i="110" s="1"/>
  <c r="CV117" i="110"/>
  <c r="ED117" i="110" s="1"/>
  <c r="CH117" i="110"/>
  <c r="DP117" i="110" s="1"/>
  <c r="CR117" i="110"/>
  <c r="DZ117" i="110" s="1"/>
  <c r="CQ117" i="110"/>
  <c r="DY117" i="110" s="1"/>
  <c r="CG117" i="110"/>
  <c r="DO117" i="110" s="1"/>
  <c r="CP113" i="110"/>
  <c r="DX113" i="110" s="1"/>
  <c r="CY114" i="110"/>
  <c r="EG114" i="110" s="1"/>
  <c r="CM117" i="110"/>
  <c r="DU117" i="110" s="1"/>
  <c r="CL117" i="110"/>
  <c r="DT117" i="110" s="1"/>
  <c r="DD114" i="110"/>
  <c r="EL114" i="110" s="1"/>
  <c r="DA117" i="110"/>
  <c r="EI117" i="110" s="1"/>
  <c r="CU113" i="110"/>
  <c r="EC113" i="110" s="1"/>
  <c r="CJ114" i="110"/>
  <c r="DR114" i="110" s="1"/>
  <c r="DJ113" i="110"/>
  <c r="ER113" i="110" s="1"/>
  <c r="DE113" i="110"/>
  <c r="EM113" i="110" s="1"/>
  <c r="DG117" i="110"/>
  <c r="EO117" i="110" s="1"/>
  <c r="CT114" i="110"/>
  <c r="EB114" i="110" s="1"/>
  <c r="FJ114" i="110" s="1"/>
  <c r="GV114" i="110" s="1"/>
  <c r="DF117" i="110"/>
  <c r="EN117" i="110" s="1"/>
  <c r="CZ113" i="110"/>
  <c r="EH113" i="110" s="1"/>
  <c r="DB117" i="110"/>
  <c r="EJ117" i="110" s="1"/>
  <c r="FL116" i="110"/>
  <c r="GE116" i="110" s="1"/>
  <c r="FR116" i="110"/>
  <c r="GL116" i="110" s="1"/>
  <c r="FQ116" i="110"/>
  <c r="GF116" i="110" s="1"/>
  <c r="FB116" i="110"/>
  <c r="GC116" i="110" s="1"/>
  <c r="FT113" i="110"/>
  <c r="GX113" i="110" s="1"/>
  <c r="EW116" i="110"/>
  <c r="FG116" i="110"/>
  <c r="GD116" i="110" s="1"/>
  <c r="FY113" i="110"/>
  <c r="GY113" i="110" s="1"/>
  <c r="FU112" i="110"/>
  <c r="HD112" i="110" s="1"/>
  <c r="FJ113" i="110"/>
  <c r="GV113" i="110" s="1"/>
  <c r="GH115" i="110"/>
  <c r="FP112" i="110"/>
  <c r="HC112" i="110" s="1"/>
  <c r="FH116" i="110"/>
  <c r="GJ116" i="110" s="1"/>
  <c r="GZ112" i="110"/>
  <c r="FM116" i="110"/>
  <c r="GK116" i="110" s="1"/>
  <c r="FX61" i="110"/>
  <c r="GS61" i="110" s="1"/>
  <c r="FI61" i="110"/>
  <c r="GP61" i="110" s="1"/>
  <c r="CX62" i="110"/>
  <c r="EF62" i="110" s="1"/>
  <c r="FN61" i="110"/>
  <c r="GQ61" i="110" s="1"/>
  <c r="EY61" i="110"/>
  <c r="GN61" i="110" s="1"/>
  <c r="FD61" i="110"/>
  <c r="GO61" i="110" s="1"/>
  <c r="FS61" i="110"/>
  <c r="GR61" i="110" s="1"/>
  <c r="CN62" i="110"/>
  <c r="DV62" i="110" s="1"/>
  <c r="DH62" i="110"/>
  <c r="EP62" i="110" s="1"/>
  <c r="DC63" i="110"/>
  <c r="EK63" i="110" s="1"/>
  <c r="CS62" i="110"/>
  <c r="EA62" i="110" s="1"/>
  <c r="GN60" i="110"/>
  <c r="HP60" i="110"/>
  <c r="CI64" i="110"/>
  <c r="DQ64" i="110" s="1"/>
  <c r="HO115" i="110"/>
  <c r="V118" i="110"/>
  <c r="BP63" i="110"/>
  <c r="CB114" i="110"/>
  <c r="AY118" i="110"/>
  <c r="BB115" i="110"/>
  <c r="BC114" i="110"/>
  <c r="AM64" i="110"/>
  <c r="HY64" i="110"/>
  <c r="BX118" i="110"/>
  <c r="BE118" i="110"/>
  <c r="Y115" i="110"/>
  <c r="AP118" i="110"/>
  <c r="BF63" i="110"/>
  <c r="BK63" i="110"/>
  <c r="AJ114" i="110"/>
  <c r="T115" i="110"/>
  <c r="AB118" i="110"/>
  <c r="BD118" i="110"/>
  <c r="AI115" i="110"/>
  <c r="AO114" i="110"/>
  <c r="AQ118" i="110"/>
  <c r="HX118" i="110"/>
  <c r="AR63" i="110"/>
  <c r="AL118" i="110"/>
  <c r="BN118" i="110"/>
  <c r="BR114" i="110"/>
  <c r="AD115" i="110"/>
  <c r="BU64" i="110"/>
  <c r="BM114" i="110"/>
  <c r="AS115" i="110"/>
  <c r="BZ63" i="110"/>
  <c r="BW114" i="110"/>
  <c r="AC63" i="110"/>
  <c r="HZ115" i="110"/>
  <c r="AF118" i="110"/>
  <c r="BY118" i="110"/>
  <c r="BG115" i="110"/>
  <c r="BS118" i="110"/>
  <c r="BO118" i="110"/>
  <c r="Q118" i="110"/>
  <c r="HN115" i="110"/>
  <c r="BT118" i="110"/>
  <c r="X115" i="110"/>
  <c r="IA114" i="110"/>
  <c r="HQ112" i="110"/>
  <c r="BV115" i="110"/>
  <c r="Z114" i="110"/>
  <c r="AZ118" i="110"/>
  <c r="BI118" i="110"/>
  <c r="CA115" i="110"/>
  <c r="AA118" i="110"/>
  <c r="S115" i="110"/>
  <c r="BA65" i="110"/>
  <c r="BL115" i="110"/>
  <c r="AE114" i="110"/>
  <c r="HR111" i="110"/>
  <c r="AG118" i="110"/>
  <c r="HW118" i="110"/>
  <c r="BH114" i="110"/>
  <c r="AK118" i="110"/>
  <c r="AH115" i="110"/>
  <c r="R118" i="110"/>
  <c r="U114" i="110"/>
  <c r="AN115" i="110"/>
  <c r="BJ118" i="110"/>
  <c r="AT114" i="110"/>
  <c r="W118" i="110"/>
  <c r="BQ115" i="110"/>
  <c r="FY114" i="110" l="1"/>
  <c r="GY114" i="110" s="1"/>
  <c r="EX117" i="110"/>
  <c r="GH117" i="110" s="1"/>
  <c r="FP113" i="110"/>
  <c r="HC113" i="110" s="1"/>
  <c r="FB117" i="110"/>
  <c r="GC117" i="110" s="1"/>
  <c r="FC117" i="110"/>
  <c r="GI117" i="110" s="1"/>
  <c r="FF113" i="110"/>
  <c r="HA113" i="110" s="1"/>
  <c r="FG117" i="110"/>
  <c r="GD117" i="110" s="1"/>
  <c r="FO114" i="110"/>
  <c r="GW114" i="110" s="1"/>
  <c r="FT114" i="110"/>
  <c r="GX114" i="110" s="1"/>
  <c r="CJ115" i="110"/>
  <c r="DR115" i="110" s="1"/>
  <c r="CV118" i="110"/>
  <c r="ED118" i="110" s="1"/>
  <c r="CM118" i="110"/>
  <c r="DU118" i="110" s="1"/>
  <c r="CG118" i="110"/>
  <c r="DO118" i="110" s="1"/>
  <c r="CR118" i="110"/>
  <c r="DZ118" i="110" s="1"/>
  <c r="DE114" i="110"/>
  <c r="EM114" i="110" s="1"/>
  <c r="CU114" i="110"/>
  <c r="EC114" i="110" s="1"/>
  <c r="DF118" i="110"/>
  <c r="EN118" i="110" s="1"/>
  <c r="DJ114" i="110"/>
  <c r="ER114" i="110" s="1"/>
  <c r="CY115" i="110"/>
  <c r="EG115" i="110" s="1"/>
  <c r="DA118" i="110"/>
  <c r="EI118" i="110" s="1"/>
  <c r="DB118" i="110"/>
  <c r="EJ118" i="110" s="1"/>
  <c r="CT115" i="110"/>
  <c r="EB115" i="110" s="1"/>
  <c r="CP114" i="110"/>
  <c r="DX114" i="110" s="1"/>
  <c r="DI115" i="110"/>
  <c r="EQ115" i="110" s="1"/>
  <c r="DD115" i="110"/>
  <c r="EL115" i="110" s="1"/>
  <c r="CO115" i="110"/>
  <c r="DW115" i="110" s="1"/>
  <c r="CQ118" i="110"/>
  <c r="DY118" i="110" s="1"/>
  <c r="CZ114" i="110"/>
  <c r="EH114" i="110" s="1"/>
  <c r="DG118" i="110"/>
  <c r="EO118" i="110" s="1"/>
  <c r="CL118" i="110"/>
  <c r="DT118" i="110" s="1"/>
  <c r="CK114" i="110"/>
  <c r="DS114" i="110" s="1"/>
  <c r="CH118" i="110"/>
  <c r="DP118" i="110" s="1"/>
  <c r="CW118" i="110"/>
  <c r="EE118" i="110" s="1"/>
  <c r="FU113" i="110"/>
  <c r="HD113" i="110" s="1"/>
  <c r="FV117" i="110"/>
  <c r="GG117" i="110" s="1"/>
  <c r="FR117" i="110"/>
  <c r="GL117" i="110" s="1"/>
  <c r="FA113" i="110"/>
  <c r="FH117" i="110"/>
  <c r="GJ117" i="110" s="1"/>
  <c r="FK113" i="110"/>
  <c r="HB113" i="110" s="1"/>
  <c r="EZ114" i="110"/>
  <c r="FM117" i="110"/>
  <c r="GK117" i="110" s="1"/>
  <c r="EW117" i="110"/>
  <c r="FW117" i="110"/>
  <c r="GM117" i="110" s="1"/>
  <c r="FZ113" i="110"/>
  <c r="HE113" i="110" s="1"/>
  <c r="GB116" i="110"/>
  <c r="FE114" i="110"/>
  <c r="GU114" i="110" s="1"/>
  <c r="FQ117" i="110"/>
  <c r="GF117" i="110" s="1"/>
  <c r="FL117" i="110"/>
  <c r="GE117" i="110" s="1"/>
  <c r="CX63" i="110"/>
  <c r="EF63" i="110" s="1"/>
  <c r="FX62" i="110"/>
  <c r="GS62" i="110" s="1"/>
  <c r="FS62" i="110"/>
  <c r="GR62" i="110" s="1"/>
  <c r="FN62" i="110"/>
  <c r="GQ62" i="110" s="1"/>
  <c r="EY62" i="110"/>
  <c r="FI62" i="110"/>
  <c r="GP62" i="110" s="1"/>
  <c r="FD62" i="110"/>
  <c r="GO62" i="110" s="1"/>
  <c r="CI65" i="110"/>
  <c r="DQ65" i="110" s="1"/>
  <c r="CN63" i="110"/>
  <c r="DV63" i="110" s="1"/>
  <c r="DH63" i="110"/>
  <c r="EP63" i="110" s="1"/>
  <c r="CS63" i="110"/>
  <c r="EA63" i="110" s="1"/>
  <c r="HP61" i="110"/>
  <c r="DC64" i="110"/>
  <c r="EK64" i="110" s="1"/>
  <c r="BK64" i="110"/>
  <c r="AN116" i="110"/>
  <c r="BN119" i="110"/>
  <c r="BT119" i="110"/>
  <c r="BL116" i="110"/>
  <c r="AB119" i="110"/>
  <c r="Y116" i="110"/>
  <c r="AS116" i="110"/>
  <c r="AI116" i="110"/>
  <c r="BQ116" i="110"/>
  <c r="U115" i="110"/>
  <c r="HZ116" i="110"/>
  <c r="AJ115" i="110"/>
  <c r="AT115" i="110"/>
  <c r="BG116" i="110"/>
  <c r="AY119" i="110"/>
  <c r="AL119" i="110"/>
  <c r="AD116" i="110"/>
  <c r="BO119" i="110"/>
  <c r="X116" i="110"/>
  <c r="BE119" i="110"/>
  <c r="BV116" i="110"/>
  <c r="HY65" i="110"/>
  <c r="BW115" i="110"/>
  <c r="BB116" i="110"/>
  <c r="V119" i="110"/>
  <c r="AK119" i="110"/>
  <c r="AZ119" i="110"/>
  <c r="BU65" i="110"/>
  <c r="BX119" i="110"/>
  <c r="W119" i="110"/>
  <c r="AO115" i="110"/>
  <c r="BD119" i="110"/>
  <c r="CA116" i="110"/>
  <c r="Q119" i="110"/>
  <c r="HN116" i="110"/>
  <c r="BP64" i="110"/>
  <c r="T116" i="110"/>
  <c r="BH115" i="110"/>
  <c r="BI119" i="110"/>
  <c r="AP119" i="110"/>
  <c r="Z115" i="110"/>
  <c r="BZ64" i="110"/>
  <c r="HO116" i="110"/>
  <c r="BC115" i="110"/>
  <c r="R119" i="110"/>
  <c r="AQ119" i="110"/>
  <c r="BY119" i="110"/>
  <c r="AF119" i="110"/>
  <c r="AG119" i="110"/>
  <c r="AH116" i="110"/>
  <c r="BM115" i="110"/>
  <c r="BS119" i="110"/>
  <c r="HX119" i="110"/>
  <c r="HQ113" i="110"/>
  <c r="S116" i="110"/>
  <c r="AM65" i="110"/>
  <c r="AA119" i="110"/>
  <c r="AR64" i="110"/>
  <c r="AE115" i="110"/>
  <c r="AC64" i="110"/>
  <c r="BF64" i="110"/>
  <c r="CB115" i="110"/>
  <c r="IA115" i="110"/>
  <c r="HW119" i="110"/>
  <c r="BR115" i="110"/>
  <c r="BJ119" i="110"/>
  <c r="BA66" i="110"/>
  <c r="HR112" i="110"/>
  <c r="FQ118" i="110" l="1"/>
  <c r="GF118" i="110" s="1"/>
  <c r="FJ115" i="110"/>
  <c r="GV115" i="110" s="1"/>
  <c r="EX118" i="110"/>
  <c r="GH118" i="110" s="1"/>
  <c r="FO115" i="110"/>
  <c r="GW115" i="110" s="1"/>
  <c r="FR118" i="110"/>
  <c r="GL118" i="110" s="1"/>
  <c r="FP114" i="110"/>
  <c r="HC114" i="110" s="1"/>
  <c r="FY115" i="110"/>
  <c r="GY115" i="110" s="1"/>
  <c r="FH118" i="110"/>
  <c r="GJ118" i="110" s="1"/>
  <c r="CK115" i="110"/>
  <c r="DS115" i="110" s="1"/>
  <c r="CP115" i="110"/>
  <c r="DX115" i="110" s="1"/>
  <c r="DE115" i="110"/>
  <c r="EM115" i="110" s="1"/>
  <c r="CM119" i="110"/>
  <c r="DU119" i="110" s="1"/>
  <c r="CY116" i="110"/>
  <c r="EG116" i="110" s="1"/>
  <c r="CT116" i="110"/>
  <c r="EB116" i="110" s="1"/>
  <c r="CL119" i="110"/>
  <c r="DT119" i="110" s="1"/>
  <c r="DB119" i="110"/>
  <c r="EJ119" i="110" s="1"/>
  <c r="DJ115" i="110"/>
  <c r="ER115" i="110" s="1"/>
  <c r="CR119" i="110"/>
  <c r="DZ119" i="110" s="1"/>
  <c r="CW119" i="110"/>
  <c r="EE119" i="110" s="1"/>
  <c r="CO116" i="110"/>
  <c r="DW116" i="110" s="1"/>
  <c r="CV119" i="110"/>
  <c r="ED119" i="110" s="1"/>
  <c r="DG119" i="110"/>
  <c r="EO119" i="110" s="1"/>
  <c r="DF119" i="110"/>
  <c r="EN119" i="110" s="1"/>
  <c r="CH119" i="110"/>
  <c r="DP119" i="110" s="1"/>
  <c r="CZ115" i="110"/>
  <c r="EH115" i="110" s="1"/>
  <c r="DA119" i="110"/>
  <c r="EI119" i="110" s="1"/>
  <c r="CJ116" i="110"/>
  <c r="DR116" i="110" s="1"/>
  <c r="DD116" i="110"/>
  <c r="EL116" i="110" s="1"/>
  <c r="CU115" i="110"/>
  <c r="EC115" i="110" s="1"/>
  <c r="CQ119" i="110"/>
  <c r="DY119" i="110" s="1"/>
  <c r="DI116" i="110"/>
  <c r="EQ116" i="110" s="1"/>
  <c r="CG119" i="110"/>
  <c r="DO119" i="110" s="1"/>
  <c r="FE115" i="110"/>
  <c r="GU115" i="110" s="1"/>
  <c r="GB117" i="110"/>
  <c r="FT115" i="110"/>
  <c r="GX115" i="110" s="1"/>
  <c r="EW118" i="110"/>
  <c r="EZ115" i="110"/>
  <c r="GT114" i="110"/>
  <c r="FK114" i="110"/>
  <c r="HB114" i="110" s="1"/>
  <c r="FL118" i="110"/>
  <c r="GE118" i="110" s="1"/>
  <c r="FA114" i="110"/>
  <c r="FB118" i="110"/>
  <c r="GC118" i="110" s="1"/>
  <c r="FM118" i="110"/>
  <c r="GK118" i="110" s="1"/>
  <c r="FF114" i="110"/>
  <c r="HA114" i="110" s="1"/>
  <c r="FG118" i="110"/>
  <c r="GD118" i="110" s="1"/>
  <c r="GZ113" i="110"/>
  <c r="FC118" i="110"/>
  <c r="GI118" i="110" s="1"/>
  <c r="FZ114" i="110"/>
  <c r="HE114" i="110" s="1"/>
  <c r="FV118" i="110"/>
  <c r="GG118" i="110" s="1"/>
  <c r="FW118" i="110"/>
  <c r="GM118" i="110" s="1"/>
  <c r="FU114" i="110"/>
  <c r="HD114" i="110" s="1"/>
  <c r="FS63" i="110"/>
  <c r="GR63" i="110" s="1"/>
  <c r="CX64" i="110"/>
  <c r="EF64" i="110" s="1"/>
  <c r="CN64" i="110"/>
  <c r="DV64" i="110" s="1"/>
  <c r="CS64" i="110"/>
  <c r="EA64" i="110" s="1"/>
  <c r="CI66" i="110"/>
  <c r="DQ66" i="110" s="1"/>
  <c r="DH64" i="110"/>
  <c r="EP64" i="110" s="1"/>
  <c r="DC65" i="110"/>
  <c r="EK65" i="110" s="1"/>
  <c r="GN62" i="110"/>
  <c r="FN63" i="110"/>
  <c r="GQ63" i="110" s="1"/>
  <c r="FX63" i="110"/>
  <c r="GS63" i="110" s="1"/>
  <c r="FD63" i="110"/>
  <c r="GO63" i="110" s="1"/>
  <c r="EY63" i="110"/>
  <c r="FI63" i="110"/>
  <c r="GP63" i="110" s="1"/>
  <c r="AS117" i="110"/>
  <c r="BP65" i="110"/>
  <c r="BI120" i="110"/>
  <c r="BT120" i="110"/>
  <c r="W120" i="110"/>
  <c r="AA120" i="110"/>
  <c r="AC65" i="110"/>
  <c r="U116" i="110"/>
  <c r="IA116" i="110"/>
  <c r="BK65" i="110"/>
  <c r="AR65" i="110"/>
  <c r="BA67" i="110"/>
  <c r="AJ116" i="110"/>
  <c r="BM116" i="110"/>
  <c r="BG117" i="110"/>
  <c r="S117" i="110"/>
  <c r="HY66" i="110"/>
  <c r="BU66" i="110"/>
  <c r="X117" i="110"/>
  <c r="AH117" i="110"/>
  <c r="AB120" i="110"/>
  <c r="CB116" i="110"/>
  <c r="HX120" i="110"/>
  <c r="BY120" i="110"/>
  <c r="BN120" i="110"/>
  <c r="BE120" i="110"/>
  <c r="HP62" i="110"/>
  <c r="AI117" i="110"/>
  <c r="AQ120" i="110"/>
  <c r="Y117" i="110"/>
  <c r="BB117" i="110"/>
  <c r="HW120" i="110"/>
  <c r="AK120" i="110"/>
  <c r="BL117" i="110"/>
  <c r="AF120" i="110"/>
  <c r="HR113" i="110"/>
  <c r="BQ117" i="110"/>
  <c r="AD117" i="110"/>
  <c r="BZ65" i="110"/>
  <c r="V120" i="110"/>
  <c r="HZ117" i="110"/>
  <c r="BS120" i="110"/>
  <c r="BV117" i="110"/>
  <c r="HO117" i="110"/>
  <c r="AM66" i="110"/>
  <c r="AP120" i="110"/>
  <c r="Q120" i="110"/>
  <c r="BH116" i="110"/>
  <c r="AG120" i="110"/>
  <c r="AY120" i="110"/>
  <c r="T117" i="110"/>
  <c r="AE116" i="110"/>
  <c r="BR116" i="110"/>
  <c r="BC116" i="110"/>
  <c r="HN117" i="110"/>
  <c r="BX120" i="110"/>
  <c r="AT116" i="110"/>
  <c r="CA117" i="110"/>
  <c r="BW116" i="110"/>
  <c r="AN117" i="110"/>
  <c r="BO120" i="110"/>
  <c r="HQ114" i="110"/>
  <c r="Z116" i="110"/>
  <c r="BJ120" i="110"/>
  <c r="AZ120" i="110"/>
  <c r="AL120" i="110"/>
  <c r="BD120" i="110"/>
  <c r="R120" i="110"/>
  <c r="BF65" i="110"/>
  <c r="AO116" i="110"/>
  <c r="FC119" i="110" l="1"/>
  <c r="GI119" i="110" s="1"/>
  <c r="FR119" i="110"/>
  <c r="GL119" i="110" s="1"/>
  <c r="FQ119" i="110"/>
  <c r="GF119" i="110" s="1"/>
  <c r="FH119" i="110"/>
  <c r="GJ119" i="110" s="1"/>
  <c r="FA115" i="110"/>
  <c r="GZ115" i="110" s="1"/>
  <c r="FU115" i="110"/>
  <c r="HD115" i="110" s="1"/>
  <c r="FE116" i="110"/>
  <c r="GU116" i="110" s="1"/>
  <c r="FM119" i="110"/>
  <c r="GK119" i="110" s="1"/>
  <c r="FW119" i="110"/>
  <c r="GM119" i="110" s="1"/>
  <c r="EX119" i="110"/>
  <c r="GH119" i="110" s="1"/>
  <c r="CJ117" i="110"/>
  <c r="DR117" i="110" s="1"/>
  <c r="CR120" i="110"/>
  <c r="DZ120" i="110" s="1"/>
  <c r="CP116" i="110"/>
  <c r="DX116" i="110" s="1"/>
  <c r="DG120" i="110"/>
  <c r="EO120" i="110" s="1"/>
  <c r="DJ116" i="110"/>
  <c r="ER116" i="110" s="1"/>
  <c r="CG120" i="110"/>
  <c r="DO120" i="110" s="1"/>
  <c r="CT117" i="110"/>
  <c r="EB117" i="110" s="1"/>
  <c r="DD117" i="110"/>
  <c r="EL117" i="110" s="1"/>
  <c r="CV120" i="110"/>
  <c r="ED120" i="110" s="1"/>
  <c r="CO117" i="110"/>
  <c r="DW117" i="110" s="1"/>
  <c r="DB120" i="110"/>
  <c r="EJ120" i="110" s="1"/>
  <c r="CY117" i="110"/>
  <c r="EG117" i="110" s="1"/>
  <c r="DI117" i="110"/>
  <c r="EQ117" i="110" s="1"/>
  <c r="DA120" i="110"/>
  <c r="EI120" i="110" s="1"/>
  <c r="CQ120" i="110"/>
  <c r="DY120" i="110" s="1"/>
  <c r="CZ116" i="110"/>
  <c r="EH116" i="110" s="1"/>
  <c r="CH120" i="110"/>
  <c r="DP120" i="110" s="1"/>
  <c r="CW120" i="110"/>
  <c r="EE120" i="110" s="1"/>
  <c r="DF120" i="110"/>
  <c r="EN120" i="110" s="1"/>
  <c r="CM120" i="110"/>
  <c r="DU120" i="110" s="1"/>
  <c r="CK116" i="110"/>
  <c r="DS116" i="110" s="1"/>
  <c r="CU116" i="110"/>
  <c r="EC116" i="110" s="1"/>
  <c r="FF116" i="110" s="1"/>
  <c r="HA116" i="110" s="1"/>
  <c r="CL120" i="110"/>
  <c r="DT120" i="110" s="1"/>
  <c r="DE116" i="110"/>
  <c r="EM116" i="110" s="1"/>
  <c r="FG119" i="110"/>
  <c r="GD119" i="110" s="1"/>
  <c r="EZ116" i="110"/>
  <c r="EW119" i="110"/>
  <c r="FJ116" i="110"/>
  <c r="GV116" i="110" s="1"/>
  <c r="FV119" i="110"/>
  <c r="GG119" i="110" s="1"/>
  <c r="GZ114" i="110"/>
  <c r="FF115" i="110"/>
  <c r="HA115" i="110" s="1"/>
  <c r="FK115" i="110"/>
  <c r="HB115" i="110" s="1"/>
  <c r="FZ115" i="110"/>
  <c r="HE115" i="110" s="1"/>
  <c r="FO116" i="110"/>
  <c r="GW116" i="110" s="1"/>
  <c r="FP115" i="110"/>
  <c r="HC115" i="110" s="1"/>
  <c r="GT115" i="110"/>
  <c r="FL119" i="110"/>
  <c r="GE119" i="110" s="1"/>
  <c r="FT116" i="110"/>
  <c r="GX116" i="110" s="1"/>
  <c r="GB118" i="110"/>
  <c r="FB119" i="110"/>
  <c r="GC119" i="110" s="1"/>
  <c r="FY116" i="110"/>
  <c r="GY116" i="110" s="1"/>
  <c r="FN64" i="110"/>
  <c r="GQ64" i="110" s="1"/>
  <c r="CX65" i="110"/>
  <c r="EF65" i="110" s="1"/>
  <c r="FS64" i="110"/>
  <c r="GR64" i="110" s="1"/>
  <c r="FX64" i="110"/>
  <c r="GS64" i="110" s="1"/>
  <c r="DC66" i="110"/>
  <c r="EK66" i="110" s="1"/>
  <c r="FD64" i="110"/>
  <c r="GO64" i="110" s="1"/>
  <c r="CS65" i="110"/>
  <c r="EA65" i="110" s="1"/>
  <c r="DH65" i="110"/>
  <c r="EP65" i="110" s="1"/>
  <c r="CN65" i="110"/>
  <c r="DV65" i="110" s="1"/>
  <c r="FI64" i="110"/>
  <c r="GP64" i="110" s="1"/>
  <c r="EY64" i="110"/>
  <c r="GN63" i="110"/>
  <c r="CI67" i="110"/>
  <c r="DQ67" i="110" s="1"/>
  <c r="BO121" i="110"/>
  <c r="BJ121" i="110"/>
  <c r="S118" i="110"/>
  <c r="CA118" i="110"/>
  <c r="AJ117" i="110"/>
  <c r="AD118" i="110"/>
  <c r="HX121" i="110"/>
  <c r="BC117" i="110"/>
  <c r="AB121" i="110"/>
  <c r="AM67" i="110"/>
  <c r="BF66" i="110"/>
  <c r="HQ115" i="110"/>
  <c r="BI121" i="110"/>
  <c r="BW117" i="110"/>
  <c r="AR66" i="110"/>
  <c r="BH117" i="110"/>
  <c r="BE121" i="110"/>
  <c r="W121" i="110"/>
  <c r="HY67" i="110"/>
  <c r="T118" i="110"/>
  <c r="AE117" i="110"/>
  <c r="AL121" i="110"/>
  <c r="AT117" i="110"/>
  <c r="AQ121" i="110"/>
  <c r="U117" i="110"/>
  <c r="AG121" i="110"/>
  <c r="V121" i="110"/>
  <c r="AS118" i="110"/>
  <c r="AC66" i="110"/>
  <c r="HP63" i="110"/>
  <c r="HR114" i="110"/>
  <c r="BV118" i="110"/>
  <c r="R121" i="110"/>
  <c r="AY121" i="110"/>
  <c r="BS121" i="110"/>
  <c r="BK66" i="110"/>
  <c r="AO117" i="110"/>
  <c r="BR117" i="110"/>
  <c r="AP121" i="110"/>
  <c r="BZ66" i="110"/>
  <c r="BP66" i="110"/>
  <c r="IA117" i="110"/>
  <c r="BU67" i="110"/>
  <c r="AA121" i="110"/>
  <c r="Q121" i="110"/>
  <c r="AH118" i="110"/>
  <c r="HO118" i="110"/>
  <c r="BL118" i="110"/>
  <c r="AK121" i="110"/>
  <c r="AZ121" i="110"/>
  <c r="Y118" i="110"/>
  <c r="BY121" i="110"/>
  <c r="BB118" i="110"/>
  <c r="BT121" i="110"/>
  <c r="BQ118" i="110"/>
  <c r="HZ118" i="110"/>
  <c r="BN121" i="110"/>
  <c r="AI118" i="110"/>
  <c r="CB117" i="110"/>
  <c r="AF121" i="110"/>
  <c r="HW121" i="110"/>
  <c r="HN118" i="110"/>
  <c r="AN118" i="110"/>
  <c r="BM117" i="110"/>
  <c r="BG118" i="110"/>
  <c r="Z117" i="110"/>
  <c r="BA68" i="110"/>
  <c r="BD121" i="110"/>
  <c r="X118" i="110"/>
  <c r="BX121" i="110"/>
  <c r="FR120" i="110" l="1"/>
  <c r="GL120" i="110" s="1"/>
  <c r="FU116" i="110"/>
  <c r="HD116" i="110" s="1"/>
  <c r="EW120" i="110"/>
  <c r="FP116" i="110"/>
  <c r="HC116" i="110" s="1"/>
  <c r="FY117" i="110"/>
  <c r="GY117" i="110" s="1"/>
  <c r="FT117" i="110"/>
  <c r="GX117" i="110" s="1"/>
  <c r="FC120" i="110"/>
  <c r="GI120" i="110" s="1"/>
  <c r="FM120" i="110"/>
  <c r="GK120" i="110" s="1"/>
  <c r="FH120" i="110"/>
  <c r="GJ120" i="110" s="1"/>
  <c r="FB120" i="110"/>
  <c r="GC120" i="110" s="1"/>
  <c r="CU117" i="110"/>
  <c r="EC117" i="110" s="1"/>
  <c r="DG121" i="110"/>
  <c r="EO121" i="110" s="1"/>
  <c r="DA121" i="110"/>
  <c r="EI121" i="110" s="1"/>
  <c r="DF121" i="110"/>
  <c r="EN121" i="110" s="1"/>
  <c r="CV121" i="110"/>
  <c r="ED121" i="110" s="1"/>
  <c r="DI118" i="110"/>
  <c r="EQ118" i="110" s="1"/>
  <c r="CP117" i="110"/>
  <c r="DX117" i="110" s="1"/>
  <c r="DE117" i="110"/>
  <c r="EM117" i="110" s="1"/>
  <c r="CH121" i="110"/>
  <c r="DP121" i="110" s="1"/>
  <c r="DD118" i="110"/>
  <c r="EL118" i="110" s="1"/>
  <c r="CG121" i="110"/>
  <c r="DO121" i="110" s="1"/>
  <c r="CL121" i="110"/>
  <c r="DT121" i="110" s="1"/>
  <c r="CZ117" i="110"/>
  <c r="EH117" i="110" s="1"/>
  <c r="CY118" i="110"/>
  <c r="EG118" i="110" s="1"/>
  <c r="CK117" i="110"/>
  <c r="DS117" i="110" s="1"/>
  <c r="CR121" i="110"/>
  <c r="DZ121" i="110" s="1"/>
  <c r="CQ121" i="110"/>
  <c r="DY121" i="110" s="1"/>
  <c r="DB121" i="110"/>
  <c r="EJ121" i="110" s="1"/>
  <c r="CT118" i="110"/>
  <c r="EB118" i="110" s="1"/>
  <c r="CM121" i="110"/>
  <c r="DU121" i="110" s="1"/>
  <c r="CW121" i="110"/>
  <c r="EE121" i="110" s="1"/>
  <c r="CO118" i="110"/>
  <c r="DW118" i="110" s="1"/>
  <c r="DJ117" i="110"/>
  <c r="ER117" i="110" s="1"/>
  <c r="CJ118" i="110"/>
  <c r="DR118" i="110" s="1"/>
  <c r="GB120" i="110"/>
  <c r="GB119" i="110"/>
  <c r="EX120" i="110"/>
  <c r="FQ120" i="110"/>
  <c r="GF120" i="110" s="1"/>
  <c r="GT116" i="110"/>
  <c r="FZ116" i="110"/>
  <c r="HE116" i="110" s="1"/>
  <c r="FV120" i="110"/>
  <c r="GG120" i="110" s="1"/>
  <c r="FK116" i="110"/>
  <c r="HB116" i="110" s="1"/>
  <c r="FW120" i="110"/>
  <c r="GM120" i="110" s="1"/>
  <c r="FL120" i="110"/>
  <c r="GE120" i="110" s="1"/>
  <c r="FA116" i="110"/>
  <c r="FG120" i="110"/>
  <c r="GD120" i="110" s="1"/>
  <c r="EZ117" i="110"/>
  <c r="FE117" i="110"/>
  <c r="GU117" i="110" s="1"/>
  <c r="FO117" i="110"/>
  <c r="GW117" i="110" s="1"/>
  <c r="FJ117" i="110"/>
  <c r="GV117" i="110" s="1"/>
  <c r="CX66" i="110"/>
  <c r="EF66" i="110" s="1"/>
  <c r="CS66" i="110"/>
  <c r="EA66" i="110" s="1"/>
  <c r="DC67" i="110"/>
  <c r="EK67" i="110" s="1"/>
  <c r="FS65" i="110"/>
  <c r="GR65" i="110" s="1"/>
  <c r="FX65" i="110"/>
  <c r="GS65" i="110" s="1"/>
  <c r="FN65" i="110"/>
  <c r="GQ65" i="110" s="1"/>
  <c r="FI65" i="110"/>
  <c r="GP65" i="110" s="1"/>
  <c r="FD65" i="110"/>
  <c r="GO65" i="110" s="1"/>
  <c r="EY65" i="110"/>
  <c r="CI68" i="110"/>
  <c r="DQ68" i="110" s="1"/>
  <c r="DH66" i="110"/>
  <c r="EP66" i="110" s="1"/>
  <c r="CN66" i="110"/>
  <c r="DV66" i="110" s="1"/>
  <c r="GN64" i="110"/>
  <c r="U118" i="110"/>
  <c r="T119" i="110"/>
  <c r="HO119" i="110"/>
  <c r="AN119" i="110"/>
  <c r="BL119" i="110"/>
  <c r="R122" i="110"/>
  <c r="BC118" i="110"/>
  <c r="Z118" i="110"/>
  <c r="BD122" i="110"/>
  <c r="AO118" i="110"/>
  <c r="AF122" i="110"/>
  <c r="CB118" i="110"/>
  <c r="BP67" i="110"/>
  <c r="HR115" i="110"/>
  <c r="AI119" i="110"/>
  <c r="AK122" i="110"/>
  <c r="HZ119" i="110"/>
  <c r="BR118" i="110"/>
  <c r="BT122" i="110"/>
  <c r="AC67" i="110"/>
  <c r="BA69" i="110"/>
  <c r="HX122" i="110"/>
  <c r="AS119" i="110"/>
  <c r="V122" i="110"/>
  <c r="BJ122" i="110"/>
  <c r="X119" i="110"/>
  <c r="BF67" i="110"/>
  <c r="Y119" i="110"/>
  <c r="BG119" i="110"/>
  <c r="AA122" i="110"/>
  <c r="AJ118" i="110"/>
  <c r="BO122" i="110"/>
  <c r="HQ116" i="110"/>
  <c r="AY122" i="110"/>
  <c r="BU68" i="110"/>
  <c r="BS122" i="110"/>
  <c r="AL122" i="110"/>
  <c r="AE118" i="110"/>
  <c r="HY68" i="110"/>
  <c r="AB122" i="110"/>
  <c r="BZ67" i="110"/>
  <c r="BQ119" i="110"/>
  <c r="AM68" i="110"/>
  <c r="BY122" i="110"/>
  <c r="Q122" i="110"/>
  <c r="BI122" i="110"/>
  <c r="HN119" i="110"/>
  <c r="AD119" i="110"/>
  <c r="S119" i="110"/>
  <c r="AT118" i="110"/>
  <c r="HW122" i="110"/>
  <c r="AZ122" i="110"/>
  <c r="AQ122" i="110"/>
  <c r="BM118" i="110"/>
  <c r="BX122" i="110"/>
  <c r="AR67" i="110"/>
  <c r="BN122" i="110"/>
  <c r="BH118" i="110"/>
  <c r="BV119" i="110"/>
  <c r="AG122" i="110"/>
  <c r="BB119" i="110"/>
  <c r="AH119" i="110"/>
  <c r="AP122" i="110"/>
  <c r="W122" i="110"/>
  <c r="CA119" i="110"/>
  <c r="BE122" i="110"/>
  <c r="IA118" i="110"/>
  <c r="BW118" i="110"/>
  <c r="HP64" i="110"/>
  <c r="BK67" i="110"/>
  <c r="FK117" i="110" l="1"/>
  <c r="HB117" i="110" s="1"/>
  <c r="FZ117" i="110"/>
  <c r="HE117" i="110" s="1"/>
  <c r="FL121" i="110"/>
  <c r="GE121" i="110" s="1"/>
  <c r="FO118" i="110"/>
  <c r="GW118" i="110" s="1"/>
  <c r="FV121" i="110"/>
  <c r="GG121" i="110" s="1"/>
  <c r="FC121" i="110"/>
  <c r="GI121" i="110" s="1"/>
  <c r="EW121" i="110"/>
  <c r="GB121" i="110" s="1"/>
  <c r="CZ118" i="110"/>
  <c r="EH118" i="110" s="1"/>
  <c r="CV122" i="110"/>
  <c r="ED122" i="110" s="1"/>
  <c r="CT119" i="110"/>
  <c r="EB119" i="110" s="1"/>
  <c r="FT119" i="110" s="1"/>
  <c r="GX119" i="110" s="1"/>
  <c r="CG122" i="110"/>
  <c r="DO122" i="110" s="1"/>
  <c r="DE118" i="110"/>
  <c r="EM118" i="110" s="1"/>
  <c r="DG122" i="110"/>
  <c r="EO122" i="110" s="1"/>
  <c r="DJ118" i="110"/>
  <c r="ER118" i="110" s="1"/>
  <c r="CL122" i="110"/>
  <c r="DT122" i="110" s="1"/>
  <c r="DB122" i="110"/>
  <c r="EJ122" i="110" s="1"/>
  <c r="DD119" i="110"/>
  <c r="EL119" i="110" s="1"/>
  <c r="CP118" i="110"/>
  <c r="DX118" i="110" s="1"/>
  <c r="FZ118" i="110" s="1"/>
  <c r="HE118" i="110" s="1"/>
  <c r="DF122" i="110"/>
  <c r="EN122" i="110" s="1"/>
  <c r="CQ122" i="110"/>
  <c r="DY122" i="110" s="1"/>
  <c r="DI119" i="110"/>
  <c r="EQ119" i="110" s="1"/>
  <c r="CU118" i="110"/>
  <c r="EC118" i="110" s="1"/>
  <c r="CO119" i="110"/>
  <c r="DW119" i="110" s="1"/>
  <c r="CK118" i="110"/>
  <c r="DS118" i="110" s="1"/>
  <c r="CW122" i="110"/>
  <c r="EE122" i="110" s="1"/>
  <c r="CR122" i="110"/>
  <c r="DZ122" i="110" s="1"/>
  <c r="CJ119" i="110"/>
  <c r="DR119" i="110" s="1"/>
  <c r="FJ119" i="110" s="1"/>
  <c r="GV119" i="110" s="1"/>
  <c r="FE119" i="110"/>
  <c r="GU119" i="110" s="1"/>
  <c r="CM122" i="110"/>
  <c r="DU122" i="110" s="1"/>
  <c r="CY119" i="110"/>
  <c r="EG119" i="110" s="1"/>
  <c r="CH122" i="110"/>
  <c r="DP122" i="110" s="1"/>
  <c r="DA122" i="110"/>
  <c r="EI122" i="110" s="1"/>
  <c r="GT117" i="110"/>
  <c r="GH120" i="110"/>
  <c r="FP117" i="110"/>
  <c r="HC117" i="110" s="1"/>
  <c r="GZ116" i="110"/>
  <c r="FF117" i="110"/>
  <c r="HA117" i="110" s="1"/>
  <c r="FU117" i="110"/>
  <c r="HD117" i="110" s="1"/>
  <c r="FE118" i="110"/>
  <c r="GU118" i="110" s="1"/>
  <c r="FA117" i="110"/>
  <c r="FR121" i="110"/>
  <c r="GL121" i="110" s="1"/>
  <c r="EZ118" i="110"/>
  <c r="FW121" i="110"/>
  <c r="GM121" i="110" s="1"/>
  <c r="FJ118" i="110"/>
  <c r="GV118" i="110" s="1"/>
  <c r="EX121" i="110"/>
  <c r="FT118" i="110"/>
  <c r="GX118" i="110" s="1"/>
  <c r="FB121" i="110"/>
  <c r="GC121" i="110" s="1"/>
  <c r="FM121" i="110"/>
  <c r="GK121" i="110" s="1"/>
  <c r="FY118" i="110"/>
  <c r="GY118" i="110" s="1"/>
  <c r="FG121" i="110"/>
  <c r="GD121" i="110" s="1"/>
  <c r="FH121" i="110"/>
  <c r="GJ121" i="110" s="1"/>
  <c r="FQ121" i="110"/>
  <c r="GF121" i="110" s="1"/>
  <c r="FN66" i="110"/>
  <c r="GQ66" i="110" s="1"/>
  <c r="FD66" i="110"/>
  <c r="GO66" i="110" s="1"/>
  <c r="CX67" i="110"/>
  <c r="EF67" i="110" s="1"/>
  <c r="FS66" i="110"/>
  <c r="GR66" i="110" s="1"/>
  <c r="EY66" i="110"/>
  <c r="GN66" i="110" s="1"/>
  <c r="FI66" i="110"/>
  <c r="GP66" i="110" s="1"/>
  <c r="DC68" i="110"/>
  <c r="EK68" i="110" s="1"/>
  <c r="FX66" i="110"/>
  <c r="GS66" i="110" s="1"/>
  <c r="CI69" i="110"/>
  <c r="DQ69" i="110" s="1"/>
  <c r="CN67" i="110"/>
  <c r="DV67" i="110" s="1"/>
  <c r="CS67" i="110"/>
  <c r="EA67" i="110" s="1"/>
  <c r="GN65" i="110"/>
  <c r="DH67" i="110"/>
  <c r="EP67" i="110" s="1"/>
  <c r="BF68" i="110"/>
  <c r="BJ123" i="110"/>
  <c r="AH120" i="110"/>
  <c r="BI123" i="110"/>
  <c r="Y120" i="110"/>
  <c r="HR116" i="110"/>
  <c r="BM119" i="110"/>
  <c r="AA123" i="110"/>
  <c r="AT119" i="110"/>
  <c r="BG120" i="110"/>
  <c r="BK68" i="110"/>
  <c r="BE123" i="110"/>
  <c r="BR119" i="110"/>
  <c r="AD120" i="110"/>
  <c r="BO123" i="110"/>
  <c r="HO120" i="110"/>
  <c r="HQ117" i="110"/>
  <c r="BN123" i="110"/>
  <c r="Q123" i="110"/>
  <c r="BS123" i="110"/>
  <c r="HX123" i="110"/>
  <c r="AP123" i="110"/>
  <c r="AK123" i="110"/>
  <c r="AS120" i="110"/>
  <c r="AJ119" i="110"/>
  <c r="AY123" i="110"/>
  <c r="U119" i="110"/>
  <c r="AF123" i="110"/>
  <c r="BZ68" i="110"/>
  <c r="BX123" i="110"/>
  <c r="BQ120" i="110"/>
  <c r="AO119" i="110"/>
  <c r="BA70" i="110"/>
  <c r="AC68" i="110"/>
  <c r="AE119" i="110"/>
  <c r="BL120" i="110"/>
  <c r="AL123" i="110"/>
  <c r="BB120" i="110"/>
  <c r="BW119" i="110"/>
  <c r="HN120" i="110"/>
  <c r="T120" i="110"/>
  <c r="V123" i="110"/>
  <c r="AZ123" i="110"/>
  <c r="BT123" i="110"/>
  <c r="AB123" i="110"/>
  <c r="W123" i="110"/>
  <c r="HZ120" i="110"/>
  <c r="X120" i="110"/>
  <c r="BH119" i="110"/>
  <c r="Z119" i="110"/>
  <c r="BP68" i="110"/>
  <c r="CA120" i="110"/>
  <c r="AR68" i="110"/>
  <c r="HP65" i="110"/>
  <c r="S120" i="110"/>
  <c r="AI120" i="110"/>
  <c r="BU69" i="110"/>
  <c r="IA119" i="110"/>
  <c r="BD123" i="110"/>
  <c r="BV120" i="110"/>
  <c r="HW123" i="110"/>
  <c r="R123" i="110"/>
  <c r="AM69" i="110"/>
  <c r="HY69" i="110"/>
  <c r="AG123" i="110"/>
  <c r="CB119" i="110"/>
  <c r="BC119" i="110"/>
  <c r="BY123" i="110"/>
  <c r="AQ123" i="110"/>
  <c r="AN120" i="110"/>
  <c r="FC122" i="110" l="1"/>
  <c r="GI122" i="110" s="1"/>
  <c r="FH122" i="110"/>
  <c r="GJ122" i="110" s="1"/>
  <c r="FP118" i="110"/>
  <c r="HC118" i="110" s="1"/>
  <c r="FQ122" i="110"/>
  <c r="GF122" i="110" s="1"/>
  <c r="FR122" i="110"/>
  <c r="GL122" i="110" s="1"/>
  <c r="EZ119" i="110"/>
  <c r="GT119" i="110" s="1"/>
  <c r="FO119" i="110"/>
  <c r="GW119" i="110" s="1"/>
  <c r="FY119" i="110"/>
  <c r="GY119" i="110" s="1"/>
  <c r="DI120" i="110"/>
  <c r="EQ120" i="110" s="1"/>
  <c r="DB123" i="110"/>
  <c r="EJ123" i="110" s="1"/>
  <c r="CK119" i="110"/>
  <c r="DS119" i="110" s="1"/>
  <c r="CW123" i="110"/>
  <c r="EE123" i="110" s="1"/>
  <c r="CQ123" i="110"/>
  <c r="DY123" i="110" s="1"/>
  <c r="FG123" i="110" s="1"/>
  <c r="GD123" i="110" s="1"/>
  <c r="CH123" i="110"/>
  <c r="DP123" i="110" s="1"/>
  <c r="CJ120" i="110"/>
  <c r="DR120" i="110" s="1"/>
  <c r="CL123" i="110"/>
  <c r="DT123" i="110" s="1"/>
  <c r="CV123" i="110"/>
  <c r="ED123" i="110" s="1"/>
  <c r="CY120" i="110"/>
  <c r="EG120" i="110" s="1"/>
  <c r="CO120" i="110"/>
  <c r="DW120" i="110" s="1"/>
  <c r="DJ119" i="110"/>
  <c r="ER119" i="110" s="1"/>
  <c r="CZ119" i="110"/>
  <c r="EH119" i="110" s="1"/>
  <c r="DF123" i="110"/>
  <c r="EN123" i="110" s="1"/>
  <c r="CG123" i="110"/>
  <c r="DO123" i="110" s="1"/>
  <c r="DA123" i="110"/>
  <c r="EI123" i="110" s="1"/>
  <c r="CU119" i="110"/>
  <c r="EC119" i="110" s="1"/>
  <c r="CM123" i="110"/>
  <c r="DU123" i="110" s="1"/>
  <c r="CR123" i="110"/>
  <c r="DZ123" i="110" s="1"/>
  <c r="CP119" i="110"/>
  <c r="DX119" i="110" s="1"/>
  <c r="DG123" i="110"/>
  <c r="EO123" i="110" s="1"/>
  <c r="DD120" i="110"/>
  <c r="EL120" i="110" s="1"/>
  <c r="DE119" i="110"/>
  <c r="EM119" i="110" s="1"/>
  <c r="CT120" i="110"/>
  <c r="EB120" i="110" s="1"/>
  <c r="FU118" i="110"/>
  <c r="HD118" i="110" s="1"/>
  <c r="FK118" i="110"/>
  <c r="HB118" i="110" s="1"/>
  <c r="GH121" i="110"/>
  <c r="FM122" i="110"/>
  <c r="GK122" i="110" s="1"/>
  <c r="EX122" i="110"/>
  <c r="FF118" i="110"/>
  <c r="HA118" i="110" s="1"/>
  <c r="EW122" i="110"/>
  <c r="FB122" i="110"/>
  <c r="GC122" i="110" s="1"/>
  <c r="GT118" i="110"/>
  <c r="FL122" i="110"/>
  <c r="GE122" i="110" s="1"/>
  <c r="FV122" i="110"/>
  <c r="GG122" i="110" s="1"/>
  <c r="GZ117" i="110"/>
  <c r="FG122" i="110"/>
  <c r="GD122" i="110" s="1"/>
  <c r="FW122" i="110"/>
  <c r="GM122" i="110" s="1"/>
  <c r="FA118" i="110"/>
  <c r="FI67" i="110"/>
  <c r="GP67" i="110" s="1"/>
  <c r="FX67" i="110"/>
  <c r="GS67" i="110" s="1"/>
  <c r="FS67" i="110"/>
  <c r="GR67" i="110" s="1"/>
  <c r="CX68" i="110"/>
  <c r="EF68" i="110" s="1"/>
  <c r="FN67" i="110"/>
  <c r="GQ67" i="110" s="1"/>
  <c r="CN68" i="110"/>
  <c r="DV68" i="110" s="1"/>
  <c r="FD67" i="110"/>
  <c r="GO67" i="110" s="1"/>
  <c r="DC69" i="110"/>
  <c r="EK69" i="110" s="1"/>
  <c r="DH68" i="110"/>
  <c r="EP68" i="110" s="1"/>
  <c r="EY67" i="110"/>
  <c r="CS68" i="110"/>
  <c r="EA68" i="110" s="1"/>
  <c r="CI70" i="110"/>
  <c r="DQ70" i="110" s="1"/>
  <c r="AT120" i="110"/>
  <c r="BQ121" i="110"/>
  <c r="IA120" i="110"/>
  <c r="BM120" i="110"/>
  <c r="Q124" i="110"/>
  <c r="Z120" i="110"/>
  <c r="AF124" i="110"/>
  <c r="BG121" i="110"/>
  <c r="AQ124" i="110"/>
  <c r="T121" i="110"/>
  <c r="HW124" i="110"/>
  <c r="AJ120" i="110"/>
  <c r="AK124" i="110"/>
  <c r="R124" i="110"/>
  <c r="BS124" i="110"/>
  <c r="HQ118" i="110"/>
  <c r="AI121" i="110"/>
  <c r="BD124" i="110"/>
  <c r="AA124" i="110"/>
  <c r="BY124" i="110"/>
  <c r="BC120" i="110"/>
  <c r="BR120" i="110"/>
  <c r="AM70" i="110"/>
  <c r="BF69" i="110"/>
  <c r="HZ121" i="110"/>
  <c r="BL121" i="110"/>
  <c r="S121" i="110"/>
  <c r="BW120" i="110"/>
  <c r="HX124" i="110"/>
  <c r="AN121" i="110"/>
  <c r="BV121" i="110"/>
  <c r="BK69" i="110"/>
  <c r="HY70" i="110"/>
  <c r="BX124" i="110"/>
  <c r="BP69" i="110"/>
  <c r="AE120" i="110"/>
  <c r="CB120" i="110"/>
  <c r="AP124" i="110"/>
  <c r="BO124" i="110"/>
  <c r="BE124" i="110"/>
  <c r="AH121" i="110"/>
  <c r="AR69" i="110"/>
  <c r="AL124" i="110"/>
  <c r="BI124" i="110"/>
  <c r="AG124" i="110"/>
  <c r="BA71" i="110"/>
  <c r="AC69" i="110"/>
  <c r="BU70" i="110"/>
  <c r="AS121" i="110"/>
  <c r="AO120" i="110"/>
  <c r="BJ124" i="110"/>
  <c r="AY124" i="110"/>
  <c r="BH120" i="110"/>
  <c r="U120" i="110"/>
  <c r="AZ124" i="110"/>
  <c r="CA121" i="110"/>
  <c r="AD121" i="110"/>
  <c r="HN121" i="110"/>
  <c r="BZ69" i="110"/>
  <c r="BB121" i="110"/>
  <c r="AB124" i="110"/>
  <c r="V124" i="110"/>
  <c r="HO121" i="110"/>
  <c r="BT124" i="110"/>
  <c r="X121" i="110"/>
  <c r="BN124" i="110"/>
  <c r="HR117" i="110"/>
  <c r="Y121" i="110"/>
  <c r="W124" i="110"/>
  <c r="HP66" i="110"/>
  <c r="FL123" i="110" l="1"/>
  <c r="GE123" i="110" s="1"/>
  <c r="FT120" i="110"/>
  <c r="GX120" i="110" s="1"/>
  <c r="FU119" i="110"/>
  <c r="HD119" i="110" s="1"/>
  <c r="FV123" i="110"/>
  <c r="GG123" i="110" s="1"/>
  <c r="FC123" i="110"/>
  <c r="GI123" i="110" s="1"/>
  <c r="FO120" i="110"/>
  <c r="GW120" i="110" s="1"/>
  <c r="FQ123" i="110"/>
  <c r="GF123" i="110" s="1"/>
  <c r="FR123" i="110"/>
  <c r="GL123" i="110" s="1"/>
  <c r="CH124" i="110"/>
  <c r="DP124" i="110" s="1"/>
  <c r="CR124" i="110"/>
  <c r="DZ124" i="110" s="1"/>
  <c r="DJ120" i="110"/>
  <c r="ER120" i="110" s="1"/>
  <c r="CK120" i="110"/>
  <c r="DS120" i="110" s="1"/>
  <c r="CG124" i="110"/>
  <c r="DO124" i="110" s="1"/>
  <c r="CV124" i="110"/>
  <c r="ED124" i="110" s="1"/>
  <c r="CJ121" i="110"/>
  <c r="DR121" i="110" s="1"/>
  <c r="CQ124" i="110"/>
  <c r="DY124" i="110" s="1"/>
  <c r="FV124" i="110" s="1"/>
  <c r="GG124" i="110" s="1"/>
  <c r="CU120" i="110"/>
  <c r="EC120" i="110" s="1"/>
  <c r="CO121" i="110"/>
  <c r="DW121" i="110" s="1"/>
  <c r="CW124" i="110"/>
  <c r="EE124" i="110" s="1"/>
  <c r="DF124" i="110"/>
  <c r="EN124" i="110" s="1"/>
  <c r="CL124" i="110"/>
  <c r="DT124" i="110" s="1"/>
  <c r="DB124" i="110"/>
  <c r="EJ124" i="110" s="1"/>
  <c r="CT121" i="110"/>
  <c r="EB121" i="110" s="1"/>
  <c r="DA124" i="110"/>
  <c r="EI124" i="110" s="1"/>
  <c r="CY121" i="110"/>
  <c r="EG121" i="110" s="1"/>
  <c r="DE120" i="110"/>
  <c r="EM120" i="110" s="1"/>
  <c r="DG124" i="110"/>
  <c r="EO124" i="110" s="1"/>
  <c r="CP120" i="110"/>
  <c r="DX120" i="110" s="1"/>
  <c r="DI121" i="110"/>
  <c r="EQ121" i="110" s="1"/>
  <c r="CM124" i="110"/>
  <c r="DU124" i="110" s="1"/>
  <c r="DD121" i="110"/>
  <c r="EL121" i="110" s="1"/>
  <c r="CZ120" i="110"/>
  <c r="EH120" i="110" s="1"/>
  <c r="GH122" i="110"/>
  <c r="FB123" i="110"/>
  <c r="GC123" i="110" s="1"/>
  <c r="FY120" i="110"/>
  <c r="GY120" i="110" s="1"/>
  <c r="FZ119" i="110"/>
  <c r="HE119" i="110" s="1"/>
  <c r="FJ120" i="110"/>
  <c r="GV120" i="110" s="1"/>
  <c r="FM123" i="110"/>
  <c r="GK123" i="110" s="1"/>
  <c r="EX123" i="110"/>
  <c r="FF119" i="110"/>
  <c r="HA119" i="110" s="1"/>
  <c r="FH123" i="110"/>
  <c r="GJ123" i="110" s="1"/>
  <c r="FK119" i="110"/>
  <c r="HB119" i="110" s="1"/>
  <c r="GZ118" i="110"/>
  <c r="FE120" i="110"/>
  <c r="GU120" i="110" s="1"/>
  <c r="FW123" i="110"/>
  <c r="GM123" i="110" s="1"/>
  <c r="FA119" i="110"/>
  <c r="GB122" i="110"/>
  <c r="EW123" i="110"/>
  <c r="EZ120" i="110"/>
  <c r="FP119" i="110"/>
  <c r="HC119" i="110" s="1"/>
  <c r="FS68" i="110"/>
  <c r="GR68" i="110" s="1"/>
  <c r="FN68" i="110"/>
  <c r="GQ68" i="110" s="1"/>
  <c r="FD68" i="110"/>
  <c r="GO68" i="110" s="1"/>
  <c r="FI68" i="110"/>
  <c r="GP68" i="110" s="1"/>
  <c r="FX68" i="110"/>
  <c r="GS68" i="110" s="1"/>
  <c r="CX69" i="110"/>
  <c r="EF69" i="110" s="1"/>
  <c r="EY68" i="110"/>
  <c r="GN68" i="110" s="1"/>
  <c r="CS69" i="110"/>
  <c r="EA69" i="110" s="1"/>
  <c r="CN69" i="110"/>
  <c r="DV69" i="110" s="1"/>
  <c r="GN67" i="110"/>
  <c r="DH69" i="110"/>
  <c r="EP69" i="110" s="1"/>
  <c r="CI71" i="110"/>
  <c r="DQ71" i="110" s="1"/>
  <c r="DC70" i="110"/>
  <c r="EK70" i="110" s="1"/>
  <c r="AF125" i="110"/>
  <c r="BX125" i="110"/>
  <c r="AE121" i="110"/>
  <c r="BS125" i="110"/>
  <c r="AD122" i="110"/>
  <c r="Q125" i="110"/>
  <c r="AQ125" i="110"/>
  <c r="HO122" i="110"/>
  <c r="BE125" i="110"/>
  <c r="HQ119" i="110"/>
  <c r="AM71" i="110"/>
  <c r="BU71" i="110"/>
  <c r="AH122" i="110"/>
  <c r="CB121" i="110"/>
  <c r="BM121" i="110"/>
  <c r="AS122" i="110"/>
  <c r="Z121" i="110"/>
  <c r="AK125" i="110"/>
  <c r="R125" i="110"/>
  <c r="HW125" i="110"/>
  <c r="BQ122" i="110"/>
  <c r="HX125" i="110"/>
  <c r="BZ70" i="110"/>
  <c r="BD125" i="110"/>
  <c r="U121" i="110"/>
  <c r="AO121" i="110"/>
  <c r="BI125" i="110"/>
  <c r="AC70" i="110"/>
  <c r="T122" i="110"/>
  <c r="AG125" i="110"/>
  <c r="CA122" i="110"/>
  <c r="AL125" i="110"/>
  <c r="BY125" i="110"/>
  <c r="BF70" i="110"/>
  <c r="AT121" i="110"/>
  <c r="HR118" i="110"/>
  <c r="V125" i="110"/>
  <c r="BT125" i="110"/>
  <c r="BV122" i="110"/>
  <c r="AR70" i="110"/>
  <c r="BR121" i="110"/>
  <c r="BJ125" i="110"/>
  <c r="BA72" i="110"/>
  <c r="HN122" i="110"/>
  <c r="BP70" i="110"/>
  <c r="AN122" i="110"/>
  <c r="BC121" i="110"/>
  <c r="BW121" i="110"/>
  <c r="X122" i="110"/>
  <c r="AJ121" i="110"/>
  <c r="AP125" i="110"/>
  <c r="AZ125" i="110"/>
  <c r="BK70" i="110"/>
  <c r="Y122" i="110"/>
  <c r="AY125" i="110"/>
  <c r="BG122" i="110"/>
  <c r="AB125" i="110"/>
  <c r="AI122" i="110"/>
  <c r="BB122" i="110"/>
  <c r="AA125" i="110"/>
  <c r="BO125" i="110"/>
  <c r="BN125" i="110"/>
  <c r="S122" i="110"/>
  <c r="BH121" i="110"/>
  <c r="HZ122" i="110"/>
  <c r="BL122" i="110"/>
  <c r="HP67" i="110"/>
  <c r="HY71" i="110"/>
  <c r="IA121" i="110"/>
  <c r="W125" i="110"/>
  <c r="FU120" i="110" l="1"/>
  <c r="HD120" i="110" s="1"/>
  <c r="FR124" i="110"/>
  <c r="GL124" i="110" s="1"/>
  <c r="FB124" i="110"/>
  <c r="GC124" i="110" s="1"/>
  <c r="FZ120" i="110"/>
  <c r="HE120" i="110" s="1"/>
  <c r="FW124" i="110"/>
  <c r="GM124" i="110" s="1"/>
  <c r="FT121" i="110"/>
  <c r="GX121" i="110" s="1"/>
  <c r="FC124" i="110"/>
  <c r="GI124" i="110" s="1"/>
  <c r="FK120" i="110"/>
  <c r="HB120" i="110" s="1"/>
  <c r="EZ121" i="110"/>
  <c r="FG124" i="110"/>
  <c r="GD124" i="110" s="1"/>
  <c r="DI122" i="110"/>
  <c r="EQ122" i="110" s="1"/>
  <c r="CW125" i="110"/>
  <c r="EE125" i="110" s="1"/>
  <c r="CO122" i="110"/>
  <c r="DW122" i="110" s="1"/>
  <c r="DE121" i="110"/>
  <c r="EM121" i="110" s="1"/>
  <c r="CR125" i="110"/>
  <c r="DZ125" i="110" s="1"/>
  <c r="CY122" i="110"/>
  <c r="EG122" i="110" s="1"/>
  <c r="CP121" i="110"/>
  <c r="DX121" i="110" s="1"/>
  <c r="CG125" i="110"/>
  <c r="DO125" i="110" s="1"/>
  <c r="FG125" i="110"/>
  <c r="GD125" i="110" s="1"/>
  <c r="CK121" i="110"/>
  <c r="DS121" i="110" s="1"/>
  <c r="CZ121" i="110"/>
  <c r="EH121" i="110" s="1"/>
  <c r="CL125" i="110"/>
  <c r="DT125" i="110" s="1"/>
  <c r="CU121" i="110"/>
  <c r="EC121" i="110" s="1"/>
  <c r="DA125" i="110"/>
  <c r="EI125" i="110" s="1"/>
  <c r="CJ122" i="110"/>
  <c r="DR122" i="110" s="1"/>
  <c r="DD122" i="110"/>
  <c r="EL122" i="110" s="1"/>
  <c r="DG125" i="110"/>
  <c r="EO125" i="110" s="1"/>
  <c r="CQ125" i="110"/>
  <c r="DY125" i="110" s="1"/>
  <c r="DJ121" i="110"/>
  <c r="ER121" i="110" s="1"/>
  <c r="CM125" i="110"/>
  <c r="DU125" i="110" s="1"/>
  <c r="CT122" i="110"/>
  <c r="EB122" i="110" s="1"/>
  <c r="FT122" i="110" s="1"/>
  <c r="GX122" i="110" s="1"/>
  <c r="DF125" i="110"/>
  <c r="EN125" i="110" s="1"/>
  <c r="CV125" i="110"/>
  <c r="ED125" i="110" s="1"/>
  <c r="CH125" i="110"/>
  <c r="DP125" i="110" s="1"/>
  <c r="DB125" i="110"/>
  <c r="EJ125" i="110" s="1"/>
  <c r="GT121" i="110"/>
  <c r="GZ119" i="110"/>
  <c r="FE121" i="110"/>
  <c r="GU121" i="110" s="1"/>
  <c r="FL124" i="110"/>
  <c r="GE124" i="110" s="1"/>
  <c r="FA120" i="110"/>
  <c r="FO121" i="110"/>
  <c r="GW121" i="110" s="1"/>
  <c r="EW124" i="110"/>
  <c r="FP120" i="110"/>
  <c r="HC120" i="110" s="1"/>
  <c r="FJ121" i="110"/>
  <c r="GV121" i="110" s="1"/>
  <c r="FQ124" i="110"/>
  <c r="GF124" i="110" s="1"/>
  <c r="FF120" i="110"/>
  <c r="HA120" i="110" s="1"/>
  <c r="FH124" i="110"/>
  <c r="GJ124" i="110" s="1"/>
  <c r="FY121" i="110"/>
  <c r="GY121" i="110" s="1"/>
  <c r="FM124" i="110"/>
  <c r="GK124" i="110" s="1"/>
  <c r="EX124" i="110"/>
  <c r="GT120" i="110"/>
  <c r="GH123" i="110"/>
  <c r="GB123" i="110"/>
  <c r="EY69" i="110"/>
  <c r="GN69" i="110" s="1"/>
  <c r="FN69" i="110"/>
  <c r="GQ69" i="110" s="1"/>
  <c r="FS69" i="110"/>
  <c r="GR69" i="110" s="1"/>
  <c r="FD69" i="110"/>
  <c r="GO69" i="110" s="1"/>
  <c r="CX70" i="110"/>
  <c r="EF70" i="110" s="1"/>
  <c r="FI69" i="110"/>
  <c r="GP69" i="110" s="1"/>
  <c r="FX69" i="110"/>
  <c r="GS69" i="110" s="1"/>
  <c r="DH70" i="110"/>
  <c r="EP70" i="110" s="1"/>
  <c r="CN70" i="110"/>
  <c r="DV70" i="110" s="1"/>
  <c r="CI72" i="110"/>
  <c r="DQ72" i="110" s="1"/>
  <c r="CS70" i="110"/>
  <c r="EA70" i="110" s="1"/>
  <c r="DC71" i="110"/>
  <c r="EK71" i="110" s="1"/>
  <c r="BD126" i="110"/>
  <c r="AL126" i="110"/>
  <c r="AB126" i="110"/>
  <c r="Q126" i="110"/>
  <c r="HO123" i="110"/>
  <c r="BT126" i="110"/>
  <c r="AD123" i="110"/>
  <c r="X123" i="110"/>
  <c r="BS126" i="110"/>
  <c r="BE126" i="110"/>
  <c r="BV123" i="110"/>
  <c r="AI123" i="110"/>
  <c r="BL123" i="110"/>
  <c r="AR71" i="110"/>
  <c r="AP126" i="110"/>
  <c r="AQ126" i="110"/>
  <c r="CB122" i="110"/>
  <c r="BQ123" i="110"/>
  <c r="AS123" i="110"/>
  <c r="BU72" i="110"/>
  <c r="Y123" i="110"/>
  <c r="AH123" i="110"/>
  <c r="BR122" i="110"/>
  <c r="BG123" i="110"/>
  <c r="T123" i="110"/>
  <c r="AA126" i="110"/>
  <c r="AK126" i="110"/>
  <c r="AC71" i="110"/>
  <c r="BX126" i="110"/>
  <c r="HY72" i="110"/>
  <c r="AE122" i="110"/>
  <c r="BM122" i="110"/>
  <c r="BA73" i="110"/>
  <c r="AO122" i="110"/>
  <c r="BJ126" i="110"/>
  <c r="HR119" i="110"/>
  <c r="HP68" i="110"/>
  <c r="AJ122" i="110"/>
  <c r="AY126" i="110"/>
  <c r="HX126" i="110"/>
  <c r="AN123" i="110"/>
  <c r="CA123" i="110"/>
  <c r="IA122" i="110"/>
  <c r="BO126" i="110"/>
  <c r="BK71" i="110"/>
  <c r="AM72" i="110"/>
  <c r="BF71" i="110"/>
  <c r="BC122" i="110"/>
  <c r="Z122" i="110"/>
  <c r="AF126" i="110"/>
  <c r="BY126" i="110"/>
  <c r="HN123" i="110"/>
  <c r="BN126" i="110"/>
  <c r="BB123" i="110"/>
  <c r="BP71" i="110"/>
  <c r="AT122" i="110"/>
  <c r="HZ123" i="110"/>
  <c r="BI126" i="110"/>
  <c r="BZ71" i="110"/>
  <c r="U122" i="110"/>
  <c r="S123" i="110"/>
  <c r="HW126" i="110"/>
  <c r="AG126" i="110"/>
  <c r="W126" i="110"/>
  <c r="BH122" i="110"/>
  <c r="V126" i="110"/>
  <c r="HQ120" i="110"/>
  <c r="BW122" i="110"/>
  <c r="R126" i="110"/>
  <c r="AZ126" i="110"/>
  <c r="FP121" i="110" l="1"/>
  <c r="HC121" i="110" s="1"/>
  <c r="FQ125" i="110"/>
  <c r="GF125" i="110" s="1"/>
  <c r="EX125" i="110"/>
  <c r="GH125" i="110" s="1"/>
  <c r="FO122" i="110"/>
  <c r="GW122" i="110" s="1"/>
  <c r="FA121" i="110"/>
  <c r="GZ121" i="110" s="1"/>
  <c r="FZ121" i="110"/>
  <c r="HE121" i="110" s="1"/>
  <c r="FB125" i="110"/>
  <c r="GC125" i="110" s="1"/>
  <c r="FY122" i="110"/>
  <c r="GY122" i="110" s="1"/>
  <c r="DF126" i="110"/>
  <c r="EN126" i="110" s="1"/>
  <c r="DD123" i="110"/>
  <c r="EL123" i="110" s="1"/>
  <c r="CT123" i="110"/>
  <c r="EB123" i="110" s="1"/>
  <c r="CZ122" i="110"/>
  <c r="EH122" i="110" s="1"/>
  <c r="CY123" i="110"/>
  <c r="EG123" i="110" s="1"/>
  <c r="CM126" i="110"/>
  <c r="DU126" i="110" s="1"/>
  <c r="CJ123" i="110"/>
  <c r="DR123" i="110" s="1"/>
  <c r="CR126" i="110"/>
  <c r="DZ126" i="110" s="1"/>
  <c r="DJ122" i="110"/>
  <c r="ER122" i="110" s="1"/>
  <c r="DA126" i="110"/>
  <c r="EI126" i="110" s="1"/>
  <c r="CG126" i="110"/>
  <c r="DO126" i="110" s="1"/>
  <c r="FB126" i="110" s="1"/>
  <c r="GC126" i="110" s="1"/>
  <c r="CW126" i="110"/>
  <c r="EE126" i="110" s="1"/>
  <c r="CH126" i="110"/>
  <c r="DP126" i="110" s="1"/>
  <c r="DE122" i="110"/>
  <c r="EM122" i="110" s="1"/>
  <c r="CO123" i="110"/>
  <c r="DW123" i="110" s="1"/>
  <c r="CV126" i="110"/>
  <c r="ED126" i="110" s="1"/>
  <c r="CQ126" i="110"/>
  <c r="DY126" i="110" s="1"/>
  <c r="DG126" i="110"/>
  <c r="EO126" i="110" s="1"/>
  <c r="CU122" i="110"/>
  <c r="EC122" i="110" s="1"/>
  <c r="CP122" i="110"/>
  <c r="DX122" i="110" s="1"/>
  <c r="DB126" i="110"/>
  <c r="EJ126" i="110" s="1"/>
  <c r="CL126" i="110"/>
  <c r="DT126" i="110" s="1"/>
  <c r="CK122" i="110"/>
  <c r="DS122" i="110" s="1"/>
  <c r="DI123" i="110"/>
  <c r="EQ123" i="110" s="1"/>
  <c r="FM125" i="110"/>
  <c r="GK125" i="110" s="1"/>
  <c r="FC125" i="110"/>
  <c r="GI125" i="110" s="1"/>
  <c r="GH124" i="110"/>
  <c r="FH125" i="110"/>
  <c r="GJ125" i="110" s="1"/>
  <c r="FJ122" i="110"/>
  <c r="GV122" i="110" s="1"/>
  <c r="EW125" i="110"/>
  <c r="FW125" i="110"/>
  <c r="GM125" i="110" s="1"/>
  <c r="FV125" i="110"/>
  <c r="GG125" i="110" s="1"/>
  <c r="FR125" i="110"/>
  <c r="GL125" i="110" s="1"/>
  <c r="FF121" i="110"/>
  <c r="HA121" i="110" s="1"/>
  <c r="FL125" i="110"/>
  <c r="GE125" i="110" s="1"/>
  <c r="FK121" i="110"/>
  <c r="HB121" i="110" s="1"/>
  <c r="FU121" i="110"/>
  <c r="HD121" i="110" s="1"/>
  <c r="FE122" i="110"/>
  <c r="GU122" i="110" s="1"/>
  <c r="GB124" i="110"/>
  <c r="EZ122" i="110"/>
  <c r="GZ120" i="110"/>
  <c r="FN70" i="110"/>
  <c r="GQ70" i="110" s="1"/>
  <c r="CX71" i="110"/>
  <c r="EF71" i="110" s="1"/>
  <c r="CI73" i="110"/>
  <c r="DQ73" i="110" s="1"/>
  <c r="CN71" i="110"/>
  <c r="DV71" i="110" s="1"/>
  <c r="FX70" i="110"/>
  <c r="GS70" i="110" s="1"/>
  <c r="DH71" i="110"/>
  <c r="EP71" i="110" s="1"/>
  <c r="EY70" i="110"/>
  <c r="GN70" i="110" s="1"/>
  <c r="FI70" i="110"/>
  <c r="GP70" i="110" s="1"/>
  <c r="CS71" i="110"/>
  <c r="EA71" i="110" s="1"/>
  <c r="DC72" i="110"/>
  <c r="EK72" i="110" s="1"/>
  <c r="FD70" i="110"/>
  <c r="GO70" i="110" s="1"/>
  <c r="FS70" i="110"/>
  <c r="GR70" i="110" s="1"/>
  <c r="BN127" i="110"/>
  <c r="V127" i="110"/>
  <c r="BY127" i="110"/>
  <c r="BB124" i="110"/>
  <c r="R127" i="110"/>
  <c r="HZ124" i="110"/>
  <c r="BK72" i="110"/>
  <c r="BC123" i="110"/>
  <c r="IA123" i="110"/>
  <c r="BM123" i="110"/>
  <c r="AP127" i="110"/>
  <c r="AB127" i="110"/>
  <c r="BF72" i="110"/>
  <c r="HQ121" i="110"/>
  <c r="AT123" i="110"/>
  <c r="AH124" i="110"/>
  <c r="CA124" i="110"/>
  <c r="BH123" i="110"/>
  <c r="HN124" i="110"/>
  <c r="BV124" i="110"/>
  <c r="HY73" i="110"/>
  <c r="BU73" i="110"/>
  <c r="AM73" i="110"/>
  <c r="AR72" i="110"/>
  <c r="AS124" i="110"/>
  <c r="AG127" i="110"/>
  <c r="S124" i="110"/>
  <c r="HW127" i="110"/>
  <c r="BL124" i="110"/>
  <c r="BR123" i="110"/>
  <c r="AF127" i="110"/>
  <c r="Z123" i="110"/>
  <c r="X124" i="110"/>
  <c r="BJ127" i="110"/>
  <c r="BG124" i="110"/>
  <c r="AY127" i="110"/>
  <c r="AL127" i="110"/>
  <c r="BW123" i="110"/>
  <c r="BI127" i="110"/>
  <c r="AE123" i="110"/>
  <c r="HR120" i="110"/>
  <c r="BX127" i="110"/>
  <c r="AK127" i="110"/>
  <c r="HX127" i="110"/>
  <c r="BZ72" i="110"/>
  <c r="Q127" i="110"/>
  <c r="CB123" i="110"/>
  <c r="Y124" i="110"/>
  <c r="AN124" i="110"/>
  <c r="BT127" i="110"/>
  <c r="BS127" i="110"/>
  <c r="W127" i="110"/>
  <c r="AO123" i="110"/>
  <c r="HP69" i="110"/>
  <c r="AZ127" i="110"/>
  <c r="BP72" i="110"/>
  <c r="AC72" i="110"/>
  <c r="BO127" i="110"/>
  <c r="BD127" i="110"/>
  <c r="AJ123" i="110"/>
  <c r="AA127" i="110"/>
  <c r="HO124" i="110"/>
  <c r="T124" i="110"/>
  <c r="U123" i="110"/>
  <c r="AD124" i="110"/>
  <c r="BQ124" i="110"/>
  <c r="AQ127" i="110"/>
  <c r="BE127" i="110"/>
  <c r="AI124" i="110"/>
  <c r="BA74" i="110"/>
  <c r="FT123" i="110" l="1"/>
  <c r="GX123" i="110" s="1"/>
  <c r="FK122" i="110"/>
  <c r="HB122" i="110" s="1"/>
  <c r="FL126" i="110"/>
  <c r="GE126" i="110" s="1"/>
  <c r="FC126" i="110"/>
  <c r="GI126" i="110" s="1"/>
  <c r="FU122" i="110"/>
  <c r="HD122" i="110" s="1"/>
  <c r="FV126" i="110"/>
  <c r="GG126" i="110" s="1"/>
  <c r="CO124" i="110"/>
  <c r="DW124" i="110" s="1"/>
  <c r="DJ123" i="110"/>
  <c r="ER123" i="110" s="1"/>
  <c r="CT124" i="110"/>
  <c r="EB124" i="110" s="1"/>
  <c r="CU123" i="110"/>
  <c r="EC123" i="110" s="1"/>
  <c r="CJ124" i="110"/>
  <c r="DR124" i="110" s="1"/>
  <c r="CH127" i="110"/>
  <c r="DP127" i="110" s="1"/>
  <c r="CR127" i="110"/>
  <c r="DZ127" i="110" s="1"/>
  <c r="CQ127" i="110"/>
  <c r="DY127" i="110" s="1"/>
  <c r="CM127" i="110"/>
  <c r="DU127" i="110" s="1"/>
  <c r="CK123" i="110"/>
  <c r="DS123" i="110" s="1"/>
  <c r="DG127" i="110"/>
  <c r="EO127" i="110" s="1"/>
  <c r="DE123" i="110"/>
  <c r="EM123" i="110" s="1"/>
  <c r="CG127" i="110"/>
  <c r="DO127" i="110" s="1"/>
  <c r="CL127" i="110"/>
  <c r="DT127" i="110" s="1"/>
  <c r="DD124" i="110"/>
  <c r="EL124" i="110" s="1"/>
  <c r="DI124" i="110"/>
  <c r="EQ124" i="110" s="1"/>
  <c r="CV127" i="110"/>
  <c r="ED127" i="110" s="1"/>
  <c r="CW127" i="110"/>
  <c r="EE127" i="110" s="1"/>
  <c r="CY124" i="110"/>
  <c r="EG124" i="110" s="1"/>
  <c r="DB127" i="110"/>
  <c r="EJ127" i="110" s="1"/>
  <c r="DA127" i="110"/>
  <c r="EI127" i="110" s="1"/>
  <c r="CZ123" i="110"/>
  <c r="EH123" i="110" s="1"/>
  <c r="DF127" i="110"/>
  <c r="EN127" i="110" s="1"/>
  <c r="CP123" i="110"/>
  <c r="DX123" i="110" s="1"/>
  <c r="EX126" i="110"/>
  <c r="FW126" i="110"/>
  <c r="GM126" i="110" s="1"/>
  <c r="FA122" i="110"/>
  <c r="FP122" i="110"/>
  <c r="HC122" i="110" s="1"/>
  <c r="FF122" i="110"/>
  <c r="HA122" i="110" s="1"/>
  <c r="FR126" i="110"/>
  <c r="GL126" i="110" s="1"/>
  <c r="EW126" i="110"/>
  <c r="FO123" i="110"/>
  <c r="GW123" i="110" s="1"/>
  <c r="FZ122" i="110"/>
  <c r="HE122" i="110" s="1"/>
  <c r="FM126" i="110"/>
  <c r="GK126" i="110" s="1"/>
  <c r="FG126" i="110"/>
  <c r="GD126" i="110" s="1"/>
  <c r="GT122" i="110"/>
  <c r="GB125" i="110"/>
  <c r="FY123" i="110"/>
  <c r="GY123" i="110" s="1"/>
  <c r="FJ123" i="110"/>
  <c r="GV123" i="110" s="1"/>
  <c r="FH126" i="110"/>
  <c r="GJ126" i="110" s="1"/>
  <c r="FQ126" i="110"/>
  <c r="GF126" i="110" s="1"/>
  <c r="FE123" i="110"/>
  <c r="GU123" i="110" s="1"/>
  <c r="EZ123" i="110"/>
  <c r="FX71" i="110"/>
  <c r="GS71" i="110" s="1"/>
  <c r="EY71" i="110"/>
  <c r="GN71" i="110" s="1"/>
  <c r="FS71" i="110"/>
  <c r="GR71" i="110" s="1"/>
  <c r="FD71" i="110"/>
  <c r="GO71" i="110" s="1"/>
  <c r="CX72" i="110"/>
  <c r="EF72" i="110" s="1"/>
  <c r="DH72" i="110"/>
  <c r="EP72" i="110" s="1"/>
  <c r="CN72" i="110"/>
  <c r="DV72" i="110" s="1"/>
  <c r="CS72" i="110"/>
  <c r="EA72" i="110" s="1"/>
  <c r="FN71" i="110"/>
  <c r="GQ71" i="110" s="1"/>
  <c r="FI71" i="110"/>
  <c r="GP71" i="110" s="1"/>
  <c r="DC73" i="110"/>
  <c r="EK73" i="110" s="1"/>
  <c r="CI74" i="110"/>
  <c r="DQ74" i="110" s="1"/>
  <c r="BE128" i="110"/>
  <c r="IA124" i="110"/>
  <c r="S125" i="110"/>
  <c r="BV125" i="110"/>
  <c r="CB124" i="110"/>
  <c r="R128" i="110"/>
  <c r="T125" i="110"/>
  <c r="BB125" i="110"/>
  <c r="AQ128" i="110"/>
  <c r="AZ128" i="110"/>
  <c r="Y125" i="110"/>
  <c r="V128" i="110"/>
  <c r="HO125" i="110"/>
  <c r="HQ122" i="110"/>
  <c r="AK128" i="110"/>
  <c r="AN125" i="110"/>
  <c r="BH124" i="110"/>
  <c r="BJ128" i="110"/>
  <c r="HP70" i="110"/>
  <c r="AC73" i="110"/>
  <c r="BR124" i="110"/>
  <c r="BN128" i="110"/>
  <c r="AM74" i="110"/>
  <c r="AY128" i="110"/>
  <c r="BM124" i="110"/>
  <c r="X125" i="110"/>
  <c r="BZ73" i="110"/>
  <c r="BU74" i="110"/>
  <c r="AB128" i="110"/>
  <c r="BO128" i="110"/>
  <c r="BG125" i="110"/>
  <c r="BK73" i="110"/>
  <c r="AL128" i="110"/>
  <c r="Q128" i="110"/>
  <c r="AT124" i="110"/>
  <c r="HY74" i="110"/>
  <c r="HN125" i="110"/>
  <c r="AJ124" i="110"/>
  <c r="BW124" i="110"/>
  <c r="U124" i="110"/>
  <c r="HX128" i="110"/>
  <c r="AF128" i="110"/>
  <c r="BP73" i="110"/>
  <c r="HR121" i="110"/>
  <c r="BY128" i="110"/>
  <c r="AO124" i="110"/>
  <c r="BC124" i="110"/>
  <c r="AD125" i="110"/>
  <c r="AH125" i="110"/>
  <c r="CA125" i="110"/>
  <c r="BD128" i="110"/>
  <c r="BT128" i="110"/>
  <c r="Z124" i="110"/>
  <c r="AI125" i="110"/>
  <c r="AR73" i="110"/>
  <c r="AS125" i="110"/>
  <c r="HZ125" i="110"/>
  <c r="AP128" i="110"/>
  <c r="BQ125" i="110"/>
  <c r="HW128" i="110"/>
  <c r="BI128" i="110"/>
  <c r="AG128" i="110"/>
  <c r="BA75" i="110"/>
  <c r="AE124" i="110"/>
  <c r="W128" i="110"/>
  <c r="BL125" i="110"/>
  <c r="BS128" i="110"/>
  <c r="BF73" i="110"/>
  <c r="BX128" i="110"/>
  <c r="AA128" i="110"/>
  <c r="FE124" i="110" l="1"/>
  <c r="GU124" i="110" s="1"/>
  <c r="FH127" i="110"/>
  <c r="GJ127" i="110" s="1"/>
  <c r="FR127" i="110"/>
  <c r="GL127" i="110" s="1"/>
  <c r="FL127" i="110"/>
  <c r="GE127" i="110" s="1"/>
  <c r="FF123" i="110"/>
  <c r="HA123" i="110" s="1"/>
  <c r="FM127" i="110"/>
  <c r="GK127" i="110" s="1"/>
  <c r="FQ127" i="110"/>
  <c r="GF127" i="110" s="1"/>
  <c r="FG127" i="110"/>
  <c r="GD127" i="110" s="1"/>
  <c r="FO124" i="110"/>
  <c r="GW124" i="110" s="1"/>
  <c r="EZ124" i="110"/>
  <c r="FJ124" i="110"/>
  <c r="GV124" i="110" s="1"/>
  <c r="FP123" i="110"/>
  <c r="HC123" i="110" s="1"/>
  <c r="DF128" i="110"/>
  <c r="EN128" i="110" s="1"/>
  <c r="DI125" i="110"/>
  <c r="EQ125" i="110" s="1"/>
  <c r="CZ124" i="110"/>
  <c r="EH124" i="110" s="1"/>
  <c r="DD125" i="110"/>
  <c r="EL125" i="110" s="1"/>
  <c r="CJ125" i="110"/>
  <c r="DR125" i="110" s="1"/>
  <c r="CQ128" i="110"/>
  <c r="DY128" i="110" s="1"/>
  <c r="CH128" i="110"/>
  <c r="DP128" i="110" s="1"/>
  <c r="DA128" i="110"/>
  <c r="EI128" i="110" s="1"/>
  <c r="CU124" i="110"/>
  <c r="EC124" i="110" s="1"/>
  <c r="CY125" i="110"/>
  <c r="EG125" i="110" s="1"/>
  <c r="CK124" i="110"/>
  <c r="DS124" i="110" s="1"/>
  <c r="CW128" i="110"/>
  <c r="EE128" i="110" s="1"/>
  <c r="CG128" i="110"/>
  <c r="DO128" i="110" s="1"/>
  <c r="CR128" i="110"/>
  <c r="DZ128" i="110" s="1"/>
  <c r="CT125" i="110"/>
  <c r="EB125" i="110" s="1"/>
  <c r="DB128" i="110"/>
  <c r="EJ128" i="110" s="1"/>
  <c r="DE124" i="110"/>
  <c r="EM124" i="110" s="1"/>
  <c r="CP124" i="110"/>
  <c r="DX124" i="110" s="1"/>
  <c r="CM128" i="110"/>
  <c r="DU128" i="110" s="1"/>
  <c r="DJ124" i="110"/>
  <c r="ER124" i="110" s="1"/>
  <c r="CL128" i="110"/>
  <c r="DT128" i="110" s="1"/>
  <c r="DG128" i="110"/>
  <c r="EO128" i="110" s="1"/>
  <c r="CO125" i="110"/>
  <c r="DW125" i="110" s="1"/>
  <c r="CV128" i="110"/>
  <c r="ED128" i="110" s="1"/>
  <c r="GT124" i="110"/>
  <c r="EW127" i="110"/>
  <c r="FU123" i="110"/>
  <c r="HD123" i="110" s="1"/>
  <c r="FW127" i="110"/>
  <c r="GM127" i="110" s="1"/>
  <c r="FZ123" i="110"/>
  <c r="HE123" i="110" s="1"/>
  <c r="GZ122" i="110"/>
  <c r="FB127" i="110"/>
  <c r="GC127" i="110" s="1"/>
  <c r="FA123" i="110"/>
  <c r="FV127" i="110"/>
  <c r="GG127" i="110" s="1"/>
  <c r="FK123" i="110"/>
  <c r="HB123" i="110" s="1"/>
  <c r="GH126" i="110"/>
  <c r="GT123" i="110"/>
  <c r="FC127" i="110"/>
  <c r="GI127" i="110" s="1"/>
  <c r="FY124" i="110"/>
  <c r="GY124" i="110" s="1"/>
  <c r="GB126" i="110"/>
  <c r="EX127" i="110"/>
  <c r="FT124" i="110"/>
  <c r="GX124" i="110" s="1"/>
  <c r="FD72" i="110"/>
  <c r="GO72" i="110" s="1"/>
  <c r="FN72" i="110"/>
  <c r="GQ72" i="110" s="1"/>
  <c r="FS72" i="110"/>
  <c r="GR72" i="110" s="1"/>
  <c r="CX73" i="110"/>
  <c r="EF73" i="110" s="1"/>
  <c r="CN73" i="110"/>
  <c r="DV73" i="110" s="1"/>
  <c r="DC74" i="110"/>
  <c r="EK74" i="110" s="1"/>
  <c r="FX72" i="110"/>
  <c r="GS72" i="110" s="1"/>
  <c r="DH73" i="110"/>
  <c r="EP73" i="110" s="1"/>
  <c r="CI75" i="110"/>
  <c r="DQ75" i="110" s="1"/>
  <c r="FI72" i="110"/>
  <c r="GP72" i="110" s="1"/>
  <c r="CS73" i="110"/>
  <c r="EA73" i="110" s="1"/>
  <c r="EY72" i="110"/>
  <c r="GN72" i="110" s="1"/>
  <c r="BC125" i="110"/>
  <c r="AP129" i="110"/>
  <c r="AO125" i="110"/>
  <c r="BK74" i="110"/>
  <c r="AL129" i="110"/>
  <c r="HW129" i="110"/>
  <c r="HZ126" i="110"/>
  <c r="BJ129" i="110"/>
  <c r="HN126" i="110"/>
  <c r="BG126" i="110"/>
  <c r="R129" i="110"/>
  <c r="BE129" i="110"/>
  <c r="AQ129" i="110"/>
  <c r="Z125" i="110"/>
  <c r="AS126" i="110"/>
  <c r="BS129" i="110"/>
  <c r="HQ123" i="110"/>
  <c r="AB129" i="110"/>
  <c r="AM75" i="110"/>
  <c r="AN126" i="110"/>
  <c r="AK129" i="110"/>
  <c r="BH125" i="110"/>
  <c r="BO129" i="110"/>
  <c r="BI129" i="110"/>
  <c r="Y126" i="110"/>
  <c r="HY75" i="110"/>
  <c r="AH126" i="110"/>
  <c r="HP71" i="110"/>
  <c r="BM125" i="110"/>
  <c r="AZ129" i="110"/>
  <c r="HR122" i="110"/>
  <c r="BF74" i="110"/>
  <c r="BZ74" i="110"/>
  <c r="BY129" i="110"/>
  <c r="Q129" i="110"/>
  <c r="T126" i="110"/>
  <c r="BB126" i="110"/>
  <c r="HX129" i="110"/>
  <c r="BA76" i="110"/>
  <c r="AD126" i="110"/>
  <c r="BV126" i="110"/>
  <c r="BP74" i="110"/>
  <c r="AA129" i="110"/>
  <c r="BR125" i="110"/>
  <c r="U125" i="110"/>
  <c r="AT125" i="110"/>
  <c r="AI126" i="110"/>
  <c r="BT129" i="110"/>
  <c r="BU75" i="110"/>
  <c r="AY129" i="110"/>
  <c r="CB125" i="110"/>
  <c r="V129" i="110"/>
  <c r="X126" i="110"/>
  <c r="AF129" i="110"/>
  <c r="BQ126" i="110"/>
  <c r="AR74" i="110"/>
  <c r="AE125" i="110"/>
  <c r="AG129" i="110"/>
  <c r="S126" i="110"/>
  <c r="BW125" i="110"/>
  <c r="BL126" i="110"/>
  <c r="BN129" i="110"/>
  <c r="AC74" i="110"/>
  <c r="AJ125" i="110"/>
  <c r="BX129" i="110"/>
  <c r="W129" i="110"/>
  <c r="IA125" i="110"/>
  <c r="BD129" i="110"/>
  <c r="CA126" i="110"/>
  <c r="HO126" i="110"/>
  <c r="FG128" i="110" l="1"/>
  <c r="GD128" i="110" s="1"/>
  <c r="EZ125" i="110"/>
  <c r="GT125" i="110" s="1"/>
  <c r="EX128" i="110"/>
  <c r="FY125" i="110"/>
  <c r="GY125" i="110" s="1"/>
  <c r="FA124" i="110"/>
  <c r="GZ124" i="110" s="1"/>
  <c r="FL128" i="110"/>
  <c r="GE128" i="110" s="1"/>
  <c r="CT126" i="110"/>
  <c r="EB126" i="110" s="1"/>
  <c r="CG129" i="110"/>
  <c r="DO129" i="110" s="1"/>
  <c r="CJ126" i="110"/>
  <c r="DR126" i="110" s="1"/>
  <c r="CO126" i="110"/>
  <c r="DW126" i="110" s="1"/>
  <c r="CW129" i="110"/>
  <c r="EE129" i="110" s="1"/>
  <c r="CH129" i="110"/>
  <c r="DP129" i="110" s="1"/>
  <c r="DD126" i="110"/>
  <c r="EL126" i="110" s="1"/>
  <c r="DG129" i="110"/>
  <c r="EO129" i="110" s="1"/>
  <c r="CP125" i="110"/>
  <c r="DX125" i="110" s="1"/>
  <c r="CR129" i="110"/>
  <c r="DZ129" i="110" s="1"/>
  <c r="FR129" i="110" s="1"/>
  <c r="GL129" i="110" s="1"/>
  <c r="CY126" i="110"/>
  <c r="EG126" i="110" s="1"/>
  <c r="DA129" i="110"/>
  <c r="EI129" i="110" s="1"/>
  <c r="CQ129" i="110"/>
  <c r="DY129" i="110" s="1"/>
  <c r="CL129" i="110"/>
  <c r="DT129" i="110" s="1"/>
  <c r="DE125" i="110"/>
  <c r="EM125" i="110" s="1"/>
  <c r="CZ125" i="110"/>
  <c r="EH125" i="110" s="1"/>
  <c r="CU125" i="110"/>
  <c r="EC125" i="110" s="1"/>
  <c r="DI126" i="110"/>
  <c r="EQ126" i="110" s="1"/>
  <c r="CV129" i="110"/>
  <c r="ED129" i="110" s="1"/>
  <c r="DJ125" i="110"/>
  <c r="ER125" i="110" s="1"/>
  <c r="DB129" i="110"/>
  <c r="EJ129" i="110" s="1"/>
  <c r="CM129" i="110"/>
  <c r="DU129" i="110" s="1"/>
  <c r="DF129" i="110"/>
  <c r="EN129" i="110" s="1"/>
  <c r="CK125" i="110"/>
  <c r="DS125" i="110" s="1"/>
  <c r="GH128" i="110"/>
  <c r="FJ125" i="110"/>
  <c r="GV125" i="110" s="1"/>
  <c r="GB127" i="110"/>
  <c r="FV128" i="110"/>
  <c r="GG128" i="110" s="1"/>
  <c r="FU124" i="110"/>
  <c r="HD124" i="110" s="1"/>
  <c r="FB128" i="110"/>
  <c r="GC128" i="110" s="1"/>
  <c r="FP124" i="110"/>
  <c r="HC124" i="110" s="1"/>
  <c r="FW128" i="110"/>
  <c r="GM128" i="110" s="1"/>
  <c r="FT125" i="110"/>
  <c r="GX125" i="110" s="1"/>
  <c r="EW128" i="110"/>
  <c r="FZ124" i="110"/>
  <c r="HE124" i="110" s="1"/>
  <c r="FR128" i="110"/>
  <c r="GL128" i="110" s="1"/>
  <c r="FO125" i="110"/>
  <c r="GW125" i="110" s="1"/>
  <c r="FF124" i="110"/>
  <c r="HA124" i="110" s="1"/>
  <c r="FM128" i="110"/>
  <c r="GK128" i="110" s="1"/>
  <c r="GZ123" i="110"/>
  <c r="FQ128" i="110"/>
  <c r="GF128" i="110" s="1"/>
  <c r="FK124" i="110"/>
  <c r="HB124" i="110" s="1"/>
  <c r="FC128" i="110"/>
  <c r="GI128" i="110" s="1"/>
  <c r="FE125" i="110"/>
  <c r="GU125" i="110" s="1"/>
  <c r="GH127" i="110"/>
  <c r="FH128" i="110"/>
  <c r="GJ128" i="110" s="1"/>
  <c r="CI76" i="110"/>
  <c r="DQ76" i="110" s="1"/>
  <c r="FS73" i="110"/>
  <c r="GR73" i="110" s="1"/>
  <c r="FX73" i="110"/>
  <c r="GS73" i="110" s="1"/>
  <c r="FI73" i="110"/>
  <c r="GP73" i="110" s="1"/>
  <c r="CX74" i="110"/>
  <c r="EF74" i="110" s="1"/>
  <c r="CS74" i="110"/>
  <c r="EA74" i="110" s="1"/>
  <c r="DH74" i="110"/>
  <c r="EP74" i="110" s="1"/>
  <c r="FD73" i="110"/>
  <c r="GO73" i="110" s="1"/>
  <c r="EY73" i="110"/>
  <c r="GN73" i="110" s="1"/>
  <c r="FN73" i="110"/>
  <c r="GQ73" i="110" s="1"/>
  <c r="CN74" i="110"/>
  <c r="DV74" i="110" s="1"/>
  <c r="DC75" i="110"/>
  <c r="EK75" i="110" s="1"/>
  <c r="HW130" i="110"/>
  <c r="X127" i="110"/>
  <c r="BV127" i="110"/>
  <c r="BQ127" i="110"/>
  <c r="W130" i="110"/>
  <c r="AR75" i="110"/>
  <c r="CB126" i="110"/>
  <c r="BO130" i="110"/>
  <c r="BZ75" i="110"/>
  <c r="BM126" i="110"/>
  <c r="BW126" i="110"/>
  <c r="HQ124" i="110"/>
  <c r="AB130" i="110"/>
  <c r="IA126" i="110"/>
  <c r="AH127" i="110"/>
  <c r="BS130" i="110"/>
  <c r="V130" i="110"/>
  <c r="AT126" i="110"/>
  <c r="S127" i="110"/>
  <c r="HR123" i="110"/>
  <c r="BP75" i="110"/>
  <c r="BA77" i="110"/>
  <c r="AJ126" i="110"/>
  <c r="BY130" i="110"/>
  <c r="BE130" i="110"/>
  <c r="AP130" i="110"/>
  <c r="U126" i="110"/>
  <c r="BG127" i="110"/>
  <c r="BJ130" i="110"/>
  <c r="Z126" i="110"/>
  <c r="BF75" i="110"/>
  <c r="BX130" i="110"/>
  <c r="HY76" i="110"/>
  <c r="BB127" i="110"/>
  <c r="HP72" i="110"/>
  <c r="HN127" i="110"/>
  <c r="AE126" i="110"/>
  <c r="BH126" i="110"/>
  <c r="AA130" i="110"/>
  <c r="HO127" i="110"/>
  <c r="AM76" i="110"/>
  <c r="AN127" i="110"/>
  <c r="BT130" i="110"/>
  <c r="BC126" i="110"/>
  <c r="BR126" i="110"/>
  <c r="AL130" i="110"/>
  <c r="BD130" i="110"/>
  <c r="AC75" i="110"/>
  <c r="AZ130" i="110"/>
  <c r="R130" i="110"/>
  <c r="AG130" i="110"/>
  <c r="AI127" i="110"/>
  <c r="AQ130" i="110"/>
  <c r="CA127" i="110"/>
  <c r="AF130" i="110"/>
  <c r="BK75" i="110"/>
  <c r="Y127" i="110"/>
  <c r="AK130" i="110"/>
  <c r="AS127" i="110"/>
  <c r="BU76" i="110"/>
  <c r="BN130" i="110"/>
  <c r="T127" i="110"/>
  <c r="BI130" i="110"/>
  <c r="AO126" i="110"/>
  <c r="BL127" i="110"/>
  <c r="AY130" i="110"/>
  <c r="HX130" i="110"/>
  <c r="AD127" i="110"/>
  <c r="HZ127" i="110"/>
  <c r="Q130" i="110"/>
  <c r="FA125" i="110" l="1"/>
  <c r="GZ125" i="110" s="1"/>
  <c r="FW129" i="110"/>
  <c r="GM129" i="110" s="1"/>
  <c r="FY126" i="110"/>
  <c r="GY126" i="110" s="1"/>
  <c r="FF125" i="110"/>
  <c r="HA125" i="110" s="1"/>
  <c r="FQ129" i="110"/>
  <c r="GF129" i="110" s="1"/>
  <c r="EW129" i="110"/>
  <c r="GB129" i="110" s="1"/>
  <c r="FM129" i="110"/>
  <c r="GK129" i="110" s="1"/>
  <c r="CK126" i="110"/>
  <c r="DS126" i="110" s="1"/>
  <c r="CR130" i="110"/>
  <c r="DZ130" i="110" s="1"/>
  <c r="CW130" i="110"/>
  <c r="EE130" i="110" s="1"/>
  <c r="CQ130" i="110"/>
  <c r="DY130" i="110" s="1"/>
  <c r="DB130" i="110"/>
  <c r="EJ130" i="110" s="1"/>
  <c r="DA130" i="110"/>
  <c r="EI130" i="110" s="1"/>
  <c r="CP126" i="110"/>
  <c r="DX126" i="110" s="1"/>
  <c r="CO127" i="110"/>
  <c r="DW127" i="110" s="1"/>
  <c r="DJ126" i="110"/>
  <c r="ER126" i="110" s="1"/>
  <c r="CZ126" i="110"/>
  <c r="EH126" i="110" s="1"/>
  <c r="DG130" i="110"/>
  <c r="EO130" i="110" s="1"/>
  <c r="DF130" i="110"/>
  <c r="EN130" i="110" s="1"/>
  <c r="CV130" i="110"/>
  <c r="ED130" i="110" s="1"/>
  <c r="DE126" i="110"/>
  <c r="EM126" i="110" s="1"/>
  <c r="DD127" i="110"/>
  <c r="EL127" i="110" s="1"/>
  <c r="CH130" i="110"/>
  <c r="DP130" i="110" s="1"/>
  <c r="CG130" i="110"/>
  <c r="DO130" i="110" s="1"/>
  <c r="FG130" i="110"/>
  <c r="GD130" i="110" s="1"/>
  <c r="DI127" i="110"/>
  <c r="EQ127" i="110" s="1"/>
  <c r="CL130" i="110"/>
  <c r="DT130" i="110" s="1"/>
  <c r="CM130" i="110"/>
  <c r="DU130" i="110" s="1"/>
  <c r="FM130" i="110" s="1"/>
  <c r="GK130" i="110" s="1"/>
  <c r="CU126" i="110"/>
  <c r="EC126" i="110" s="1"/>
  <c r="CY127" i="110"/>
  <c r="EG127" i="110" s="1"/>
  <c r="CT127" i="110"/>
  <c r="EB127" i="110" s="1"/>
  <c r="CJ127" i="110"/>
  <c r="DR127" i="110" s="1"/>
  <c r="GB128" i="110"/>
  <c r="FC129" i="110"/>
  <c r="GI129" i="110" s="1"/>
  <c r="FB129" i="110"/>
  <c r="GC129" i="110" s="1"/>
  <c r="FG129" i="110"/>
  <c r="GD129" i="110" s="1"/>
  <c r="FH129" i="110"/>
  <c r="GJ129" i="110" s="1"/>
  <c r="FJ126" i="110"/>
  <c r="GV126" i="110" s="1"/>
  <c r="FL129" i="110"/>
  <c r="GE129" i="110" s="1"/>
  <c r="EX129" i="110"/>
  <c r="EZ126" i="110"/>
  <c r="FV129" i="110"/>
  <c r="GG129" i="110" s="1"/>
  <c r="FU125" i="110"/>
  <c r="HD125" i="110" s="1"/>
  <c r="FE126" i="110"/>
  <c r="GU126" i="110" s="1"/>
  <c r="FZ125" i="110"/>
  <c r="HE125" i="110" s="1"/>
  <c r="FT126" i="110"/>
  <c r="GX126" i="110" s="1"/>
  <c r="FK125" i="110"/>
  <c r="HB125" i="110" s="1"/>
  <c r="FO126" i="110"/>
  <c r="GW126" i="110" s="1"/>
  <c r="FP125" i="110"/>
  <c r="HC125" i="110" s="1"/>
  <c r="DC76" i="110"/>
  <c r="EK76" i="110" s="1"/>
  <c r="CI77" i="110"/>
  <c r="DQ77" i="110" s="1"/>
  <c r="FS74" i="110"/>
  <c r="GR74" i="110" s="1"/>
  <c r="FN74" i="110"/>
  <c r="GQ74" i="110" s="1"/>
  <c r="CX75" i="110"/>
  <c r="EF75" i="110" s="1"/>
  <c r="CS75" i="110"/>
  <c r="EA75" i="110" s="1"/>
  <c r="FD74" i="110"/>
  <c r="GO74" i="110" s="1"/>
  <c r="FI74" i="110"/>
  <c r="GP74" i="110" s="1"/>
  <c r="EY74" i="110"/>
  <c r="GN74" i="110" s="1"/>
  <c r="FX74" i="110"/>
  <c r="GS74" i="110" s="1"/>
  <c r="DH75" i="110"/>
  <c r="EP75" i="110" s="1"/>
  <c r="CN75" i="110"/>
  <c r="DV75" i="110" s="1"/>
  <c r="BI131" i="110"/>
  <c r="AD128" i="110"/>
  <c r="AM77" i="110"/>
  <c r="U127" i="110"/>
  <c r="BX131" i="110"/>
  <c r="HY77" i="110"/>
  <c r="BP76" i="110"/>
  <c r="BW127" i="110"/>
  <c r="Q131" i="110"/>
  <c r="Z127" i="110"/>
  <c r="AZ131" i="110"/>
  <c r="AC76" i="110"/>
  <c r="AH128" i="110"/>
  <c r="AY131" i="110"/>
  <c r="R131" i="110"/>
  <c r="BZ76" i="110"/>
  <c r="BB128" i="110"/>
  <c r="S128" i="110"/>
  <c r="HP73" i="110"/>
  <c r="X128" i="110"/>
  <c r="AT127" i="110"/>
  <c r="BG128" i="110"/>
  <c r="BN131" i="110"/>
  <c r="HN128" i="110"/>
  <c r="BR127" i="110"/>
  <c r="IA127" i="110"/>
  <c r="HR124" i="110"/>
  <c r="BV128" i="110"/>
  <c r="AB131" i="110"/>
  <c r="BY131" i="110"/>
  <c r="BE131" i="110"/>
  <c r="HO128" i="110"/>
  <c r="HZ128" i="110"/>
  <c r="BT131" i="110"/>
  <c r="BC127" i="110"/>
  <c r="CA128" i="110"/>
  <c r="BA78" i="110"/>
  <c r="AE127" i="110"/>
  <c r="HQ125" i="110"/>
  <c r="AQ131" i="110"/>
  <c r="AJ127" i="110"/>
  <c r="HW131" i="110"/>
  <c r="AP131" i="110"/>
  <c r="AI128" i="110"/>
  <c r="V131" i="110"/>
  <c r="BM127" i="110"/>
  <c r="AR76" i="110"/>
  <c r="HX131" i="110"/>
  <c r="AF131" i="110"/>
  <c r="AS128" i="110"/>
  <c r="W131" i="110"/>
  <c r="AK131" i="110"/>
  <c r="AO127" i="110"/>
  <c r="Y128" i="110"/>
  <c r="BJ131" i="110"/>
  <c r="BS131" i="110"/>
  <c r="BH127" i="110"/>
  <c r="BF76" i="110"/>
  <c r="AN128" i="110"/>
  <c r="T128" i="110"/>
  <c r="BK76" i="110"/>
  <c r="AG131" i="110"/>
  <c r="CB127" i="110"/>
  <c r="BD131" i="110"/>
  <c r="BU77" i="110"/>
  <c r="AA131" i="110"/>
  <c r="BQ128" i="110"/>
  <c r="BL128" i="110"/>
  <c r="BO131" i="110"/>
  <c r="AL131" i="110"/>
  <c r="FL130" i="110" l="1"/>
  <c r="GE130" i="110" s="1"/>
  <c r="EZ127" i="110"/>
  <c r="GT127" i="110" s="1"/>
  <c r="FY127" i="110"/>
  <c r="GY127" i="110" s="1"/>
  <c r="FE127" i="110"/>
  <c r="GU127" i="110" s="1"/>
  <c r="FW130" i="110"/>
  <c r="GM130" i="110" s="1"/>
  <c r="FO127" i="110"/>
  <c r="GW127" i="110" s="1"/>
  <c r="FP126" i="110"/>
  <c r="HC126" i="110" s="1"/>
  <c r="EX130" i="110"/>
  <c r="GH130" i="110" s="1"/>
  <c r="CJ128" i="110"/>
  <c r="DR128" i="110" s="1"/>
  <c r="CH131" i="110"/>
  <c r="DP131" i="110" s="1"/>
  <c r="CQ131" i="110"/>
  <c r="DY131" i="110" s="1"/>
  <c r="CU127" i="110"/>
  <c r="EC127" i="110" s="1"/>
  <c r="CV131" i="110"/>
  <c r="ED131" i="110" s="1"/>
  <c r="CM131" i="110"/>
  <c r="DU131" i="110" s="1"/>
  <c r="DD128" i="110"/>
  <c r="EL128" i="110" s="1"/>
  <c r="DF131" i="110"/>
  <c r="EN131" i="110" s="1"/>
  <c r="CO128" i="110"/>
  <c r="DW128" i="110" s="1"/>
  <c r="CP127" i="110"/>
  <c r="DX127" i="110" s="1"/>
  <c r="CG131" i="110"/>
  <c r="DO131" i="110" s="1"/>
  <c r="FQ131" i="110" s="1"/>
  <c r="GF131" i="110" s="1"/>
  <c r="DE127" i="110"/>
  <c r="EM127" i="110" s="1"/>
  <c r="CW131" i="110"/>
  <c r="EE131" i="110" s="1"/>
  <c r="CL131" i="110"/>
  <c r="DT131" i="110" s="1"/>
  <c r="DA131" i="110"/>
  <c r="EI131" i="110" s="1"/>
  <c r="DG131" i="110"/>
  <c r="EO131" i="110" s="1"/>
  <c r="CT128" i="110"/>
  <c r="EB128" i="110" s="1"/>
  <c r="CR131" i="110"/>
  <c r="DZ131" i="110" s="1"/>
  <c r="DI128" i="110"/>
  <c r="EQ128" i="110" s="1"/>
  <c r="CZ127" i="110"/>
  <c r="EH127" i="110" s="1"/>
  <c r="DB131" i="110"/>
  <c r="EJ131" i="110" s="1"/>
  <c r="CY128" i="110"/>
  <c r="EG128" i="110" s="1"/>
  <c r="DJ127" i="110"/>
  <c r="ER127" i="110" s="1"/>
  <c r="CK127" i="110"/>
  <c r="DS127" i="110" s="1"/>
  <c r="FB130" i="110"/>
  <c r="GC130" i="110" s="1"/>
  <c r="FV130" i="110"/>
  <c r="GG130" i="110" s="1"/>
  <c r="GT126" i="110"/>
  <c r="EW130" i="110"/>
  <c r="GH129" i="110"/>
  <c r="FQ130" i="110"/>
  <c r="GF130" i="110" s="1"/>
  <c r="FU126" i="110"/>
  <c r="HD126" i="110" s="1"/>
  <c r="FA126" i="110"/>
  <c r="FK126" i="110"/>
  <c r="HB126" i="110" s="1"/>
  <c r="FR130" i="110"/>
  <c r="GL130" i="110" s="1"/>
  <c r="FF126" i="110"/>
  <c r="HA126" i="110" s="1"/>
  <c r="FT127" i="110"/>
  <c r="GX127" i="110" s="1"/>
  <c r="FC130" i="110"/>
  <c r="GI130" i="110" s="1"/>
  <c r="FZ126" i="110"/>
  <c r="HE126" i="110" s="1"/>
  <c r="FJ127" i="110"/>
  <c r="GV127" i="110" s="1"/>
  <c r="FH130" i="110"/>
  <c r="GJ130" i="110" s="1"/>
  <c r="DC77" i="110"/>
  <c r="EK77" i="110" s="1"/>
  <c r="DH76" i="110"/>
  <c r="EP76" i="110" s="1"/>
  <c r="CI78" i="110"/>
  <c r="DQ78" i="110" s="1"/>
  <c r="CX76" i="110"/>
  <c r="EF76" i="110" s="1"/>
  <c r="CS76" i="110"/>
  <c r="EA76" i="110" s="1"/>
  <c r="CN76" i="110"/>
  <c r="DV76" i="110" s="1"/>
  <c r="FI75" i="110"/>
  <c r="GP75" i="110" s="1"/>
  <c r="FD75" i="110"/>
  <c r="GO75" i="110" s="1"/>
  <c r="FS75" i="110"/>
  <c r="GR75" i="110" s="1"/>
  <c r="EY75" i="110"/>
  <c r="FN75" i="110"/>
  <c r="GQ75" i="110" s="1"/>
  <c r="FX75" i="110"/>
  <c r="GS75" i="110" s="1"/>
  <c r="BF77" i="110"/>
  <c r="S129" i="110"/>
  <c r="AT128" i="110"/>
  <c r="HX132" i="110"/>
  <c r="BD132" i="110"/>
  <c r="W132" i="110"/>
  <c r="AO128" i="110"/>
  <c r="BV129" i="110"/>
  <c r="BQ129" i="110"/>
  <c r="X129" i="110"/>
  <c r="AA132" i="110"/>
  <c r="AJ128" i="110"/>
  <c r="AR77" i="110"/>
  <c r="BJ132" i="110"/>
  <c r="BX132" i="110"/>
  <c r="AG132" i="110"/>
  <c r="AB132" i="110"/>
  <c r="HP74" i="110"/>
  <c r="HO129" i="110"/>
  <c r="AZ132" i="110"/>
  <c r="BS132" i="110"/>
  <c r="IA128" i="110"/>
  <c r="BP77" i="110"/>
  <c r="AH129" i="110"/>
  <c r="AN129" i="110"/>
  <c r="V132" i="110"/>
  <c r="BT132" i="110"/>
  <c r="BW128" i="110"/>
  <c r="U128" i="110"/>
  <c r="CB128" i="110"/>
  <c r="AL132" i="110"/>
  <c r="AC77" i="110"/>
  <c r="AM78" i="110"/>
  <c r="BR128" i="110"/>
  <c r="BN132" i="110"/>
  <c r="BZ77" i="110"/>
  <c r="HY78" i="110"/>
  <c r="BE132" i="110"/>
  <c r="BA79" i="110"/>
  <c r="HW132" i="110"/>
  <c r="HN129" i="110"/>
  <c r="BO132" i="110"/>
  <c r="BI132" i="110"/>
  <c r="Y129" i="110"/>
  <c r="AE128" i="110"/>
  <c r="BH128" i="110"/>
  <c r="AF132" i="110"/>
  <c r="HZ129" i="110"/>
  <c r="HR125" i="110"/>
  <c r="AI129" i="110"/>
  <c r="BG129" i="110"/>
  <c r="AQ132" i="110"/>
  <c r="CA129" i="110"/>
  <c r="AD129" i="110"/>
  <c r="AY132" i="110"/>
  <c r="Q132" i="110"/>
  <c r="BL129" i="110"/>
  <c r="AS129" i="110"/>
  <c r="BM128" i="110"/>
  <c r="BU78" i="110"/>
  <c r="T129" i="110"/>
  <c r="BY132" i="110"/>
  <c r="AK132" i="110"/>
  <c r="HQ126" i="110"/>
  <c r="BB129" i="110"/>
  <c r="Z128" i="110"/>
  <c r="R132" i="110"/>
  <c r="BK77" i="110"/>
  <c r="AP132" i="110"/>
  <c r="BC128" i="110"/>
  <c r="FK127" i="110" l="1"/>
  <c r="HB127" i="110" s="1"/>
  <c r="FP127" i="110"/>
  <c r="HC127" i="110" s="1"/>
  <c r="FA127" i="110"/>
  <c r="GZ127" i="110" s="1"/>
  <c r="FZ127" i="110"/>
  <c r="HE127" i="110" s="1"/>
  <c r="EX131" i="110"/>
  <c r="GH131" i="110" s="1"/>
  <c r="FU127" i="110"/>
  <c r="HD127" i="110" s="1"/>
  <c r="FE128" i="110"/>
  <c r="GU128" i="110" s="1"/>
  <c r="EZ128" i="110"/>
  <c r="GT128" i="110" s="1"/>
  <c r="CK128" i="110"/>
  <c r="DS128" i="110" s="1"/>
  <c r="DG132" i="110"/>
  <c r="EO132" i="110" s="1"/>
  <c r="CP128" i="110"/>
  <c r="DX128" i="110" s="1"/>
  <c r="CM132" i="110"/>
  <c r="DU132" i="110" s="1"/>
  <c r="DB132" i="110"/>
  <c r="EJ132" i="110" s="1"/>
  <c r="DI129" i="110"/>
  <c r="EQ129" i="110" s="1"/>
  <c r="DA132" i="110"/>
  <c r="EI132" i="110" s="1"/>
  <c r="CU128" i="110"/>
  <c r="EC128" i="110" s="1"/>
  <c r="CT129" i="110"/>
  <c r="EB129" i="110" s="1"/>
  <c r="CH132" i="110"/>
  <c r="DP132" i="110" s="1"/>
  <c r="CL132" i="110"/>
  <c r="DT132" i="110" s="1"/>
  <c r="CR132" i="110"/>
  <c r="DZ132" i="110" s="1"/>
  <c r="CQ132" i="110"/>
  <c r="DY132" i="110" s="1"/>
  <c r="DJ128" i="110"/>
  <c r="ER128" i="110" s="1"/>
  <c r="CG132" i="110"/>
  <c r="DO132" i="110" s="1"/>
  <c r="CO129" i="110"/>
  <c r="DW129" i="110" s="1"/>
  <c r="CW132" i="110"/>
  <c r="EE132" i="110" s="1"/>
  <c r="CV132" i="110"/>
  <c r="ED132" i="110" s="1"/>
  <c r="CY129" i="110"/>
  <c r="EG129" i="110" s="1"/>
  <c r="DF132" i="110"/>
  <c r="EN132" i="110" s="1"/>
  <c r="CJ129" i="110"/>
  <c r="DR129" i="110" s="1"/>
  <c r="CZ128" i="110"/>
  <c r="EH128" i="110" s="1"/>
  <c r="DE128" i="110"/>
  <c r="EM128" i="110" s="1"/>
  <c r="DD129" i="110"/>
  <c r="EL129" i="110" s="1"/>
  <c r="FR131" i="110"/>
  <c r="GL131" i="110" s="1"/>
  <c r="FH131" i="110"/>
  <c r="GJ131" i="110" s="1"/>
  <c r="FM131" i="110"/>
  <c r="GK131" i="110" s="1"/>
  <c r="FL131" i="110"/>
  <c r="GE131" i="110" s="1"/>
  <c r="FB131" i="110"/>
  <c r="GC131" i="110" s="1"/>
  <c r="FC131" i="110"/>
  <c r="GI131" i="110" s="1"/>
  <c r="GB130" i="110"/>
  <c r="GZ126" i="110"/>
  <c r="EW131" i="110"/>
  <c r="FG131" i="110"/>
  <c r="GD131" i="110" s="1"/>
  <c r="FJ128" i="110"/>
  <c r="GV128" i="110" s="1"/>
  <c r="FV131" i="110"/>
  <c r="GG131" i="110" s="1"/>
  <c r="FO128" i="110"/>
  <c r="GW128" i="110" s="1"/>
  <c r="FF127" i="110"/>
  <c r="HA127" i="110" s="1"/>
  <c r="FY128" i="110"/>
  <c r="GY128" i="110" s="1"/>
  <c r="FT128" i="110"/>
  <c r="GX128" i="110" s="1"/>
  <c r="FW131" i="110"/>
  <c r="GM131" i="110" s="1"/>
  <c r="FS76" i="110"/>
  <c r="GR76" i="110" s="1"/>
  <c r="FN76" i="110"/>
  <c r="GQ76" i="110" s="1"/>
  <c r="FD76" i="110"/>
  <c r="GO76" i="110" s="1"/>
  <c r="FX76" i="110"/>
  <c r="GS76" i="110" s="1"/>
  <c r="DH77" i="110"/>
  <c r="EP77" i="110" s="1"/>
  <c r="CN77" i="110"/>
  <c r="DV77" i="110" s="1"/>
  <c r="CS77" i="110"/>
  <c r="EA77" i="110" s="1"/>
  <c r="CX77" i="110"/>
  <c r="EF77" i="110" s="1"/>
  <c r="DC78" i="110"/>
  <c r="EK78" i="110" s="1"/>
  <c r="CI79" i="110"/>
  <c r="DQ79" i="110" s="1"/>
  <c r="FI76" i="110"/>
  <c r="GP76" i="110" s="1"/>
  <c r="EY76" i="110"/>
  <c r="GN76" i="110" s="1"/>
  <c r="GN75" i="110"/>
  <c r="AA133" i="110"/>
  <c r="W133" i="110"/>
  <c r="X130" i="110"/>
  <c r="BI133" i="110"/>
  <c r="BG130" i="110"/>
  <c r="BC129" i="110"/>
  <c r="AS130" i="110"/>
  <c r="Q133" i="110"/>
  <c r="BK78" i="110"/>
  <c r="BQ130" i="110"/>
  <c r="BX133" i="110"/>
  <c r="AI130" i="110"/>
  <c r="AF133" i="110"/>
  <c r="AO129" i="110"/>
  <c r="BP78" i="110"/>
  <c r="HP75" i="110"/>
  <c r="BM129" i="110"/>
  <c r="BY133" i="110"/>
  <c r="HY79" i="110"/>
  <c r="CA130" i="110"/>
  <c r="HX133" i="110"/>
  <c r="HQ127" i="110"/>
  <c r="BE133" i="110"/>
  <c r="AR78" i="110"/>
  <c r="HN130" i="110"/>
  <c r="R133" i="110"/>
  <c r="AP133" i="110"/>
  <c r="S130" i="110"/>
  <c r="BN133" i="110"/>
  <c r="AJ129" i="110"/>
  <c r="AY133" i="110"/>
  <c r="AH130" i="110"/>
  <c r="AB133" i="110"/>
  <c r="AQ133" i="110"/>
  <c r="BZ78" i="110"/>
  <c r="AL133" i="110"/>
  <c r="BS133" i="110"/>
  <c r="BF78" i="110"/>
  <c r="AC78" i="110"/>
  <c r="AT129" i="110"/>
  <c r="BU79" i="110"/>
  <c r="BB130" i="110"/>
  <c r="HZ130" i="110"/>
  <c r="U129" i="110"/>
  <c r="AK133" i="110"/>
  <c r="BW129" i="110"/>
  <c r="BT133" i="110"/>
  <c r="CB129" i="110"/>
  <c r="BR129" i="110"/>
  <c r="AG133" i="110"/>
  <c r="AZ133" i="110"/>
  <c r="IA129" i="110"/>
  <c r="BL130" i="110"/>
  <c r="HR126" i="110"/>
  <c r="HO130" i="110"/>
  <c r="T130" i="110"/>
  <c r="BD133" i="110"/>
  <c r="AN130" i="110"/>
  <c r="BJ133" i="110"/>
  <c r="V133" i="110"/>
  <c r="BA80" i="110"/>
  <c r="BH129" i="110"/>
  <c r="AE129" i="110"/>
  <c r="BO133" i="110"/>
  <c r="Z129" i="110"/>
  <c r="HW133" i="110"/>
  <c r="AM79" i="110"/>
  <c r="AD130" i="110"/>
  <c r="BV130" i="110"/>
  <c r="Y130" i="110"/>
  <c r="FT129" i="110" l="1"/>
  <c r="GX129" i="110" s="1"/>
  <c r="FY129" i="110"/>
  <c r="GY129" i="110" s="1"/>
  <c r="FL132" i="110"/>
  <c r="GE132" i="110" s="1"/>
  <c r="EW132" i="110"/>
  <c r="GB132" i="110" s="1"/>
  <c r="FB132" i="110"/>
  <c r="GC132" i="110" s="1"/>
  <c r="FZ128" i="110"/>
  <c r="HE128" i="110" s="1"/>
  <c r="FM132" i="110"/>
  <c r="GK132" i="110" s="1"/>
  <c r="FJ129" i="110"/>
  <c r="GV129" i="110" s="1"/>
  <c r="FR132" i="110"/>
  <c r="GL132" i="110" s="1"/>
  <c r="EZ129" i="110"/>
  <c r="GT129" i="110" s="1"/>
  <c r="CK129" i="110"/>
  <c r="DS129" i="110" s="1"/>
  <c r="CL133" i="110"/>
  <c r="DT133" i="110" s="1"/>
  <c r="CZ129" i="110"/>
  <c r="EH129" i="110" s="1"/>
  <c r="DF133" i="110"/>
  <c r="EN133" i="110" s="1"/>
  <c r="CO130" i="110"/>
  <c r="DW130" i="110" s="1"/>
  <c r="DJ129" i="110"/>
  <c r="ER129" i="110" s="1"/>
  <c r="CP129" i="110"/>
  <c r="DX129" i="110" s="1"/>
  <c r="DG133" i="110"/>
  <c r="EO133" i="110" s="1"/>
  <c r="CY130" i="110"/>
  <c r="EG130" i="110" s="1"/>
  <c r="CQ133" i="110"/>
  <c r="DY133" i="110" s="1"/>
  <c r="DI130" i="110"/>
  <c r="EQ130" i="110" s="1"/>
  <c r="CT130" i="110"/>
  <c r="EB130" i="110" s="1"/>
  <c r="CU129" i="110"/>
  <c r="EC129" i="110" s="1"/>
  <c r="CV133" i="110"/>
  <c r="ED133" i="110" s="1"/>
  <c r="CW133" i="110"/>
  <c r="EE133" i="110" s="1"/>
  <c r="DB133" i="110"/>
  <c r="EJ133" i="110" s="1"/>
  <c r="DD130" i="110"/>
  <c r="EL130" i="110" s="1"/>
  <c r="CJ130" i="110"/>
  <c r="DR130" i="110" s="1"/>
  <c r="CR133" i="110"/>
  <c r="DZ133" i="110" s="1"/>
  <c r="CH133" i="110"/>
  <c r="DP133" i="110" s="1"/>
  <c r="DA133" i="110"/>
  <c r="EI133" i="110" s="1"/>
  <c r="CG133" i="110"/>
  <c r="DO133" i="110" s="1"/>
  <c r="DE129" i="110"/>
  <c r="EM129" i="110" s="1"/>
  <c r="CM133" i="110"/>
  <c r="DU133" i="110" s="1"/>
  <c r="FP128" i="110"/>
  <c r="HC128" i="110" s="1"/>
  <c r="FK128" i="110"/>
  <c r="HB128" i="110" s="1"/>
  <c r="FH132" i="110"/>
  <c r="GJ132" i="110" s="1"/>
  <c r="GB131" i="110"/>
  <c r="FQ132" i="110"/>
  <c r="GF132" i="110" s="1"/>
  <c r="FE129" i="110"/>
  <c r="GU129" i="110" s="1"/>
  <c r="FC132" i="110"/>
  <c r="GI132" i="110" s="1"/>
  <c r="FO129" i="110"/>
  <c r="GW129" i="110" s="1"/>
  <c r="FV132" i="110"/>
  <c r="GG132" i="110" s="1"/>
  <c r="FW132" i="110"/>
  <c r="GM132" i="110" s="1"/>
  <c r="FG132" i="110"/>
  <c r="GD132" i="110" s="1"/>
  <c r="EX132" i="110"/>
  <c r="FA128" i="110"/>
  <c r="FU128" i="110"/>
  <c r="HD128" i="110" s="1"/>
  <c r="FF128" i="110"/>
  <c r="HA128" i="110" s="1"/>
  <c r="FS77" i="110"/>
  <c r="GR77" i="110" s="1"/>
  <c r="FI77" i="110"/>
  <c r="GP77" i="110" s="1"/>
  <c r="FX77" i="110"/>
  <c r="GS77" i="110" s="1"/>
  <c r="FN77" i="110"/>
  <c r="GQ77" i="110" s="1"/>
  <c r="DC79" i="110"/>
  <c r="EK79" i="110" s="1"/>
  <c r="CN78" i="110"/>
  <c r="DV78" i="110" s="1"/>
  <c r="DH78" i="110"/>
  <c r="EP78" i="110" s="1"/>
  <c r="CI80" i="110"/>
  <c r="DQ80" i="110" s="1"/>
  <c r="CS78" i="110"/>
  <c r="EA78" i="110" s="1"/>
  <c r="CX78" i="110"/>
  <c r="EF78" i="110" s="1"/>
  <c r="FD77" i="110"/>
  <c r="GO77" i="110" s="1"/>
  <c r="EY77" i="110"/>
  <c r="BC130" i="110"/>
  <c r="X131" i="110"/>
  <c r="BG131" i="110"/>
  <c r="R134" i="110"/>
  <c r="AI131" i="110"/>
  <c r="AT130" i="110"/>
  <c r="AS131" i="110"/>
  <c r="BY134" i="110"/>
  <c r="HX134" i="110"/>
  <c r="AC79" i="110"/>
  <c r="HZ131" i="110"/>
  <c r="AP134" i="110"/>
  <c r="CB130" i="110"/>
  <c r="BD134" i="110"/>
  <c r="CA131" i="110"/>
  <c r="BL131" i="110"/>
  <c r="BU80" i="110"/>
  <c r="T131" i="110"/>
  <c r="BV131" i="110"/>
  <c r="HW134" i="110"/>
  <c r="AB134" i="110"/>
  <c r="AK134" i="110"/>
  <c r="BB131" i="110"/>
  <c r="AE130" i="110"/>
  <c r="AL134" i="110"/>
  <c r="BE134" i="110"/>
  <c r="Q134" i="110"/>
  <c r="BH130" i="110"/>
  <c r="HN131" i="110"/>
  <c r="AM80" i="110"/>
  <c r="BS134" i="110"/>
  <c r="BW130" i="110"/>
  <c r="AZ134" i="110"/>
  <c r="AD131" i="110"/>
  <c r="IA130" i="110"/>
  <c r="U130" i="110"/>
  <c r="BR130" i="110"/>
  <c r="BX134" i="110"/>
  <c r="AA134" i="110"/>
  <c r="S131" i="110"/>
  <c r="Z130" i="110"/>
  <c r="BF79" i="110"/>
  <c r="AJ130" i="110"/>
  <c r="HQ128" i="110"/>
  <c r="HR127" i="110"/>
  <c r="BM130" i="110"/>
  <c r="AY134" i="110"/>
  <c r="BN134" i="110"/>
  <c r="AQ134" i="110"/>
  <c r="BO134" i="110"/>
  <c r="AR79" i="110"/>
  <c r="Y131" i="110"/>
  <c r="HO131" i="110"/>
  <c r="BJ134" i="110"/>
  <c r="HY80" i="110"/>
  <c r="BK79" i="110"/>
  <c r="W134" i="110"/>
  <c r="AO130" i="110"/>
  <c r="AG134" i="110"/>
  <c r="V134" i="110"/>
  <c r="AF134" i="110"/>
  <c r="BP79" i="110"/>
  <c r="BI134" i="110"/>
  <c r="HP76" i="110"/>
  <c r="AN131" i="110"/>
  <c r="AH131" i="110"/>
  <c r="BZ79" i="110"/>
  <c r="BQ131" i="110"/>
  <c r="BA81" i="110"/>
  <c r="BT134" i="110"/>
  <c r="FB133" i="110" l="1"/>
  <c r="GC133" i="110" s="1"/>
  <c r="FR133" i="110"/>
  <c r="GL133" i="110" s="1"/>
  <c r="FL133" i="110"/>
  <c r="GE133" i="110" s="1"/>
  <c r="FO130" i="110"/>
  <c r="GW130" i="110" s="1"/>
  <c r="FY130" i="110"/>
  <c r="GY130" i="110" s="1"/>
  <c r="FG133" i="110"/>
  <c r="GD133" i="110" s="1"/>
  <c r="FP129" i="110"/>
  <c r="HC129" i="110" s="1"/>
  <c r="FK129" i="110"/>
  <c r="HB129" i="110" s="1"/>
  <c r="FE130" i="110"/>
  <c r="GU130" i="110" s="1"/>
  <c r="CH134" i="110"/>
  <c r="DP134" i="110" s="1"/>
  <c r="DD131" i="110"/>
  <c r="EL131" i="110" s="1"/>
  <c r="CL134" i="110"/>
  <c r="DT134" i="110" s="1"/>
  <c r="CR134" i="110"/>
  <c r="DZ134" i="110" s="1"/>
  <c r="CQ134" i="110"/>
  <c r="DY134" i="110" s="1"/>
  <c r="DE130" i="110"/>
  <c r="EM130" i="110" s="1"/>
  <c r="CG134" i="110"/>
  <c r="DO134" i="110" s="1"/>
  <c r="DB134" i="110"/>
  <c r="EJ134" i="110" s="1"/>
  <c r="CU130" i="110"/>
  <c r="EC130" i="110" s="1"/>
  <c r="DJ130" i="110"/>
  <c r="ER130" i="110" s="1"/>
  <c r="CY131" i="110"/>
  <c r="EG131" i="110" s="1"/>
  <c r="DA134" i="110"/>
  <c r="EI134" i="110" s="1"/>
  <c r="DG134" i="110"/>
  <c r="EO134" i="110" s="1"/>
  <c r="CO131" i="110"/>
  <c r="DW131" i="110" s="1"/>
  <c r="CW134" i="110"/>
  <c r="EE134" i="110" s="1"/>
  <c r="DF134" i="110"/>
  <c r="EN134" i="110" s="1"/>
  <c r="CM134" i="110"/>
  <c r="DU134" i="110" s="1"/>
  <c r="CT131" i="110"/>
  <c r="EB131" i="110" s="1"/>
  <c r="FJ131" i="110" s="1"/>
  <c r="GV131" i="110" s="1"/>
  <c r="CZ130" i="110"/>
  <c r="EH130" i="110" s="1"/>
  <c r="CJ131" i="110"/>
  <c r="DR131" i="110" s="1"/>
  <c r="FT131" i="110" s="1"/>
  <c r="GX131" i="110" s="1"/>
  <c r="CK130" i="110"/>
  <c r="DS130" i="110" s="1"/>
  <c r="CV134" i="110"/>
  <c r="ED134" i="110" s="1"/>
  <c r="CP130" i="110"/>
  <c r="DX130" i="110" s="1"/>
  <c r="DI131" i="110"/>
  <c r="EQ131" i="110" s="1"/>
  <c r="FM133" i="110"/>
  <c r="GK133" i="110" s="1"/>
  <c r="FW133" i="110"/>
  <c r="GM133" i="110" s="1"/>
  <c r="FF129" i="110"/>
  <c r="HA129" i="110" s="1"/>
  <c r="EW133" i="110"/>
  <c r="FJ130" i="110"/>
  <c r="GV130" i="110" s="1"/>
  <c r="FU129" i="110"/>
  <c r="HD129" i="110" s="1"/>
  <c r="FZ129" i="110"/>
  <c r="HE129" i="110" s="1"/>
  <c r="EX133" i="110"/>
  <c r="FT130" i="110"/>
  <c r="GX130" i="110" s="1"/>
  <c r="FA129" i="110"/>
  <c r="FC133" i="110"/>
  <c r="GI133" i="110" s="1"/>
  <c r="EZ130" i="110"/>
  <c r="FV133" i="110"/>
  <c r="GG133" i="110" s="1"/>
  <c r="FH133" i="110"/>
  <c r="GJ133" i="110" s="1"/>
  <c r="GZ128" i="110"/>
  <c r="FQ133" i="110"/>
  <c r="GF133" i="110" s="1"/>
  <c r="GH132" i="110"/>
  <c r="FX78" i="110"/>
  <c r="GS78" i="110" s="1"/>
  <c r="FI78" i="110"/>
  <c r="GP78" i="110" s="1"/>
  <c r="DH79" i="110"/>
  <c r="EP79" i="110" s="1"/>
  <c r="CX79" i="110"/>
  <c r="EF79" i="110" s="1"/>
  <c r="CN79" i="110"/>
  <c r="DV79" i="110" s="1"/>
  <c r="CS79" i="110"/>
  <c r="EA79" i="110" s="1"/>
  <c r="CI81" i="110"/>
  <c r="DQ81" i="110" s="1"/>
  <c r="DC80" i="110"/>
  <c r="EK80" i="110" s="1"/>
  <c r="GN77" i="110"/>
  <c r="FS78" i="110"/>
  <c r="GR78" i="110" s="1"/>
  <c r="EY78" i="110"/>
  <c r="FD78" i="110"/>
  <c r="GO78" i="110" s="1"/>
  <c r="FN78" i="110"/>
  <c r="GQ78" i="110" s="1"/>
  <c r="AO131" i="110"/>
  <c r="HY81" i="110"/>
  <c r="HW135" i="110"/>
  <c r="AA135" i="110"/>
  <c r="AM81" i="110"/>
  <c r="AH132" i="110"/>
  <c r="AY135" i="110"/>
  <c r="BK80" i="110"/>
  <c r="V135" i="110"/>
  <c r="AC80" i="110"/>
  <c r="AG135" i="110"/>
  <c r="BY135" i="110"/>
  <c r="BF80" i="110"/>
  <c r="BP80" i="110"/>
  <c r="AK135" i="110"/>
  <c r="BC131" i="110"/>
  <c r="BX135" i="110"/>
  <c r="Z131" i="110"/>
  <c r="BJ135" i="110"/>
  <c r="CB131" i="110"/>
  <c r="BD135" i="110"/>
  <c r="S132" i="110"/>
  <c r="AQ135" i="110"/>
  <c r="Y132" i="110"/>
  <c r="AR80" i="110"/>
  <c r="BW131" i="110"/>
  <c r="BM131" i="110"/>
  <c r="BE135" i="110"/>
  <c r="BG132" i="110"/>
  <c r="T132" i="110"/>
  <c r="BT135" i="110"/>
  <c r="BN135" i="110"/>
  <c r="AB135" i="110"/>
  <c r="W135" i="110"/>
  <c r="BS135" i="110"/>
  <c r="Q135" i="110"/>
  <c r="BV132" i="110"/>
  <c r="BH131" i="110"/>
  <c r="IA131" i="110"/>
  <c r="AP135" i="110"/>
  <c r="BQ132" i="110"/>
  <c r="BR131" i="110"/>
  <c r="HQ129" i="110"/>
  <c r="BU81" i="110"/>
  <c r="AL135" i="110"/>
  <c r="BL132" i="110"/>
  <c r="AS132" i="110"/>
  <c r="HZ132" i="110"/>
  <c r="X132" i="110"/>
  <c r="BB132" i="110"/>
  <c r="CA132" i="110"/>
  <c r="AF135" i="110"/>
  <c r="AT131" i="110"/>
  <c r="HR128" i="110"/>
  <c r="BO135" i="110"/>
  <c r="AD132" i="110"/>
  <c r="HO132" i="110"/>
  <c r="AE131" i="110"/>
  <c r="BZ80" i="110"/>
  <c r="AJ131" i="110"/>
  <c r="U131" i="110"/>
  <c r="R135" i="110"/>
  <c r="HP77" i="110"/>
  <c r="AZ135" i="110"/>
  <c r="AN132" i="110"/>
  <c r="AI132" i="110"/>
  <c r="BI135" i="110"/>
  <c r="HX135" i="110"/>
  <c r="BA82" i="110"/>
  <c r="HN132" i="110"/>
  <c r="FV134" i="110" l="1"/>
  <c r="GG134" i="110" s="1"/>
  <c r="FR134" i="110"/>
  <c r="GL134" i="110" s="1"/>
  <c r="FU130" i="110"/>
  <c r="HD130" i="110" s="1"/>
  <c r="FE131" i="110"/>
  <c r="GU131" i="110" s="1"/>
  <c r="CP131" i="110"/>
  <c r="DX131" i="110" s="1"/>
  <c r="CK131" i="110"/>
  <c r="DS131" i="110" s="1"/>
  <c r="CM135" i="110"/>
  <c r="DU135" i="110" s="1"/>
  <c r="CU131" i="110"/>
  <c r="EC131" i="110" s="1"/>
  <c r="DE131" i="110"/>
  <c r="EM131" i="110" s="1"/>
  <c r="DD132" i="110"/>
  <c r="EL132" i="110" s="1"/>
  <c r="DF135" i="110"/>
  <c r="EN135" i="110" s="1"/>
  <c r="DB135" i="110"/>
  <c r="EJ135" i="110" s="1"/>
  <c r="CQ135" i="110"/>
  <c r="DY135" i="110" s="1"/>
  <c r="CZ131" i="110"/>
  <c r="EH131" i="110" s="1"/>
  <c r="CR135" i="110"/>
  <c r="DZ135" i="110" s="1"/>
  <c r="CV135" i="110"/>
  <c r="ED135" i="110" s="1"/>
  <c r="CW135" i="110"/>
  <c r="EE135" i="110" s="1"/>
  <c r="CY132" i="110"/>
  <c r="EG132" i="110" s="1"/>
  <c r="DA135" i="110"/>
  <c r="EI135" i="110" s="1"/>
  <c r="CO132" i="110"/>
  <c r="DW132" i="110" s="1"/>
  <c r="DI132" i="110"/>
  <c r="EQ132" i="110" s="1"/>
  <c r="CL135" i="110"/>
  <c r="DT135" i="110" s="1"/>
  <c r="CT132" i="110"/>
  <c r="EB132" i="110" s="1"/>
  <c r="DG135" i="110"/>
  <c r="EO135" i="110" s="1"/>
  <c r="CH135" i="110"/>
  <c r="DP135" i="110" s="1"/>
  <c r="CJ132" i="110"/>
  <c r="DR132" i="110" s="1"/>
  <c r="DJ131" i="110"/>
  <c r="ER131" i="110" s="1"/>
  <c r="CG135" i="110"/>
  <c r="DO135" i="110" s="1"/>
  <c r="FK130" i="110"/>
  <c r="HB130" i="110" s="1"/>
  <c r="FZ130" i="110"/>
  <c r="HE130" i="110" s="1"/>
  <c r="FA130" i="110"/>
  <c r="GB133" i="110"/>
  <c r="FW134" i="110"/>
  <c r="GM134" i="110" s="1"/>
  <c r="GT130" i="110"/>
  <c r="FQ134" i="110"/>
  <c r="GF134" i="110" s="1"/>
  <c r="FM134" i="110"/>
  <c r="GK134" i="110" s="1"/>
  <c r="FY131" i="110"/>
  <c r="GY131" i="110" s="1"/>
  <c r="FG134" i="110"/>
  <c r="GD134" i="110" s="1"/>
  <c r="FH134" i="110"/>
  <c r="GJ134" i="110" s="1"/>
  <c r="GZ129" i="110"/>
  <c r="FF130" i="110"/>
  <c r="HA130" i="110" s="1"/>
  <c r="EZ131" i="110"/>
  <c r="EW134" i="110"/>
  <c r="FC134" i="110"/>
  <c r="GI134" i="110" s="1"/>
  <c r="FP130" i="110"/>
  <c r="HC130" i="110" s="1"/>
  <c r="FO131" i="110"/>
  <c r="GW131" i="110" s="1"/>
  <c r="FB134" i="110"/>
  <c r="GC134" i="110" s="1"/>
  <c r="EX134" i="110"/>
  <c r="GH133" i="110"/>
  <c r="FL134" i="110"/>
  <c r="GE134" i="110" s="1"/>
  <c r="FX79" i="110"/>
  <c r="GS79" i="110" s="1"/>
  <c r="FS79" i="110"/>
  <c r="GR79" i="110" s="1"/>
  <c r="EY79" i="110"/>
  <c r="GN79" i="110" s="1"/>
  <c r="FN79" i="110"/>
  <c r="GQ79" i="110" s="1"/>
  <c r="CN80" i="110"/>
  <c r="DV80" i="110" s="1"/>
  <c r="CX80" i="110"/>
  <c r="EF80" i="110" s="1"/>
  <c r="CS80" i="110"/>
  <c r="EA80" i="110" s="1"/>
  <c r="CI82" i="110"/>
  <c r="DQ82" i="110" s="1"/>
  <c r="DC81" i="110"/>
  <c r="EK81" i="110" s="1"/>
  <c r="DH80" i="110"/>
  <c r="EP80" i="110" s="1"/>
  <c r="FI79" i="110"/>
  <c r="GP79" i="110" s="1"/>
  <c r="GN78" i="110"/>
  <c r="FD79" i="110"/>
  <c r="GO79" i="110" s="1"/>
  <c r="BT136" i="110"/>
  <c r="HW136" i="110"/>
  <c r="BB133" i="110"/>
  <c r="BK81" i="110"/>
  <c r="BF81" i="110"/>
  <c r="BU82" i="110"/>
  <c r="BS136" i="110"/>
  <c r="BN136" i="110"/>
  <c r="BV133" i="110"/>
  <c r="AI133" i="110"/>
  <c r="HY82" i="110"/>
  <c r="IA132" i="110"/>
  <c r="AS133" i="110"/>
  <c r="AT132" i="110"/>
  <c r="AZ136" i="110"/>
  <c r="AC81" i="110"/>
  <c r="CB132" i="110"/>
  <c r="T133" i="110"/>
  <c r="BZ81" i="110"/>
  <c r="BL133" i="110"/>
  <c r="BO136" i="110"/>
  <c r="BA83" i="110"/>
  <c r="AL136" i="110"/>
  <c r="BX136" i="110"/>
  <c r="AK136" i="110"/>
  <c r="AE132" i="110"/>
  <c r="BG133" i="110"/>
  <c r="Y133" i="110"/>
  <c r="AQ136" i="110"/>
  <c r="AP136" i="110"/>
  <c r="BP81" i="110"/>
  <c r="Z132" i="110"/>
  <c r="AG136" i="110"/>
  <c r="HZ133" i="110"/>
  <c r="HP78" i="110"/>
  <c r="AR81" i="110"/>
  <c r="BW132" i="110"/>
  <c r="AJ132" i="110"/>
  <c r="BE136" i="110"/>
  <c r="BD136" i="110"/>
  <c r="HQ130" i="110"/>
  <c r="AB136" i="110"/>
  <c r="AH133" i="110"/>
  <c r="HX136" i="110"/>
  <c r="Q136" i="110"/>
  <c r="BH132" i="110"/>
  <c r="AY136" i="110"/>
  <c r="R136" i="110"/>
  <c r="BM132" i="110"/>
  <c r="X133" i="110"/>
  <c r="AO132" i="110"/>
  <c r="AA136" i="110"/>
  <c r="AD133" i="110"/>
  <c r="W136" i="110"/>
  <c r="BJ136" i="110"/>
  <c r="HO133" i="110"/>
  <c r="AF136" i="110"/>
  <c r="S133" i="110"/>
  <c r="BC132" i="110"/>
  <c r="U132" i="110"/>
  <c r="HR129" i="110"/>
  <c r="CA133" i="110"/>
  <c r="BQ133" i="110"/>
  <c r="HN133" i="110"/>
  <c r="BR132" i="110"/>
  <c r="V136" i="110"/>
  <c r="AN133" i="110"/>
  <c r="BI136" i="110"/>
  <c r="AM82" i="110"/>
  <c r="BY136" i="110"/>
  <c r="FH135" i="110" l="1"/>
  <c r="GJ135" i="110" s="1"/>
  <c r="FO132" i="110"/>
  <c r="GW132" i="110" s="1"/>
  <c r="FK131" i="110"/>
  <c r="HB131" i="110" s="1"/>
  <c r="FL135" i="110"/>
  <c r="GE135" i="110" s="1"/>
  <c r="CY133" i="110"/>
  <c r="EG133" i="110" s="1"/>
  <c r="CP132" i="110"/>
  <c r="DX132" i="110" s="1"/>
  <c r="CM136" i="110"/>
  <c r="DU136" i="110" s="1"/>
  <c r="DI133" i="110"/>
  <c r="EQ133" i="110" s="1"/>
  <c r="CH136" i="110"/>
  <c r="DP136" i="110" s="1"/>
  <c r="CZ132" i="110"/>
  <c r="EH132" i="110" s="1"/>
  <c r="CG136" i="110"/>
  <c r="DO136" i="110" s="1"/>
  <c r="DG136" i="110"/>
  <c r="EO136" i="110" s="1"/>
  <c r="CO133" i="110"/>
  <c r="DW133" i="110" s="1"/>
  <c r="CW136" i="110"/>
  <c r="EE136" i="110" s="1"/>
  <c r="DD133" i="110"/>
  <c r="EL133" i="110" s="1"/>
  <c r="EZ133" i="110" s="1"/>
  <c r="CJ133" i="110"/>
  <c r="DR133" i="110" s="1"/>
  <c r="DE132" i="110"/>
  <c r="EM132" i="110" s="1"/>
  <c r="DJ132" i="110"/>
  <c r="ER132" i="110" s="1"/>
  <c r="CT133" i="110"/>
  <c r="EB133" i="110" s="1"/>
  <c r="CV136" i="110"/>
  <c r="ED136" i="110" s="1"/>
  <c r="CQ136" i="110"/>
  <c r="DY136" i="110" s="1"/>
  <c r="CU132" i="110"/>
  <c r="EC132" i="110" s="1"/>
  <c r="CK132" i="110"/>
  <c r="DS132" i="110" s="1"/>
  <c r="CL136" i="110"/>
  <c r="DT136" i="110" s="1"/>
  <c r="DA136" i="110"/>
  <c r="EI136" i="110" s="1"/>
  <c r="CR136" i="110"/>
  <c r="DZ136" i="110" s="1"/>
  <c r="DB136" i="110"/>
  <c r="EJ136" i="110" s="1"/>
  <c r="DF136" i="110"/>
  <c r="EN136" i="110" s="1"/>
  <c r="FW135" i="110"/>
  <c r="GM135" i="110" s="1"/>
  <c r="FC135" i="110"/>
  <c r="GI135" i="110" s="1"/>
  <c r="FR135" i="110"/>
  <c r="GL135" i="110" s="1"/>
  <c r="GB134" i="110"/>
  <c r="FG135" i="110"/>
  <c r="GD135" i="110" s="1"/>
  <c r="FE132" i="110"/>
  <c r="GU132" i="110" s="1"/>
  <c r="EX135" i="110"/>
  <c r="GT131" i="110"/>
  <c r="FQ135" i="110"/>
  <c r="GF135" i="110" s="1"/>
  <c r="FY132" i="110"/>
  <c r="GY132" i="110" s="1"/>
  <c r="FA131" i="110"/>
  <c r="FV135" i="110"/>
  <c r="GG135" i="110" s="1"/>
  <c r="EZ132" i="110"/>
  <c r="FF131" i="110"/>
  <c r="HA131" i="110" s="1"/>
  <c r="GZ130" i="110"/>
  <c r="FT132" i="110"/>
  <c r="GX132" i="110" s="1"/>
  <c r="FZ131" i="110"/>
  <c r="HE131" i="110" s="1"/>
  <c r="FU131" i="110"/>
  <c r="HD131" i="110" s="1"/>
  <c r="FP131" i="110"/>
  <c r="HC131" i="110" s="1"/>
  <c r="GH134" i="110"/>
  <c r="FM135" i="110"/>
  <c r="GK135" i="110" s="1"/>
  <c r="FB135" i="110"/>
  <c r="GC135" i="110" s="1"/>
  <c r="EW135" i="110"/>
  <c r="FJ132" i="110"/>
  <c r="GV132" i="110" s="1"/>
  <c r="FN80" i="110"/>
  <c r="GQ80" i="110" s="1"/>
  <c r="CX81" i="110"/>
  <c r="EF81" i="110" s="1"/>
  <c r="CS81" i="110"/>
  <c r="EA81" i="110" s="1"/>
  <c r="CI83" i="110"/>
  <c r="DQ83" i="110" s="1"/>
  <c r="DH81" i="110"/>
  <c r="EP81" i="110" s="1"/>
  <c r="CN81" i="110"/>
  <c r="DV81" i="110" s="1"/>
  <c r="DC82" i="110"/>
  <c r="EK82" i="110" s="1"/>
  <c r="FI80" i="110"/>
  <c r="GP80" i="110" s="1"/>
  <c r="FS80" i="110"/>
  <c r="GR80" i="110" s="1"/>
  <c r="FX80" i="110"/>
  <c r="GS80" i="110" s="1"/>
  <c r="FD80" i="110"/>
  <c r="GO80" i="110" s="1"/>
  <c r="EY80" i="110"/>
  <c r="AG137" i="110"/>
  <c r="BY137" i="110"/>
  <c r="T134" i="110"/>
  <c r="AD134" i="110"/>
  <c r="BF82" i="110"/>
  <c r="HO134" i="110"/>
  <c r="V137" i="110"/>
  <c r="AK137" i="110"/>
  <c r="AC82" i="110"/>
  <c r="AT133" i="110"/>
  <c r="AR82" i="110"/>
  <c r="W137" i="110"/>
  <c r="HX137" i="110"/>
  <c r="CA134" i="110"/>
  <c r="AE133" i="110"/>
  <c r="BZ82" i="110"/>
  <c r="AZ137" i="110"/>
  <c r="BI137" i="110"/>
  <c r="BB134" i="110"/>
  <c r="AS134" i="110"/>
  <c r="AM83" i="110"/>
  <c r="HW137" i="110"/>
  <c r="BA84" i="110"/>
  <c r="AO133" i="110"/>
  <c r="BQ134" i="110"/>
  <c r="BN137" i="110"/>
  <c r="AH134" i="110"/>
  <c r="BX137" i="110"/>
  <c r="Z133" i="110"/>
  <c r="BD137" i="110"/>
  <c r="BK82" i="110"/>
  <c r="AY137" i="110"/>
  <c r="BJ137" i="110"/>
  <c r="X134" i="110"/>
  <c r="BE137" i="110"/>
  <c r="BV134" i="110"/>
  <c r="IA133" i="110"/>
  <c r="AP137" i="110"/>
  <c r="U133" i="110"/>
  <c r="BM133" i="110"/>
  <c r="AA137" i="110"/>
  <c r="HP79" i="110"/>
  <c r="HZ134" i="110"/>
  <c r="AQ137" i="110"/>
  <c r="HQ131" i="110"/>
  <c r="BH133" i="110"/>
  <c r="HN134" i="110"/>
  <c r="AN134" i="110"/>
  <c r="CB133" i="110"/>
  <c r="AB137" i="110"/>
  <c r="BS137" i="110"/>
  <c r="Y134" i="110"/>
  <c r="BU83" i="110"/>
  <c r="AL137" i="110"/>
  <c r="R137" i="110"/>
  <c r="BR133" i="110"/>
  <c r="BP82" i="110"/>
  <c r="BT137" i="110"/>
  <c r="BW133" i="110"/>
  <c r="BO137" i="110"/>
  <c r="BC133" i="110"/>
  <c r="BL134" i="110"/>
  <c r="HY83" i="110"/>
  <c r="S134" i="110"/>
  <c r="AF137" i="110"/>
  <c r="BG134" i="110"/>
  <c r="AJ133" i="110"/>
  <c r="Q137" i="110"/>
  <c r="AI134" i="110"/>
  <c r="HR130" i="110"/>
  <c r="FJ133" i="110" l="1"/>
  <c r="GV133" i="110" s="1"/>
  <c r="EX136" i="110"/>
  <c r="GH136" i="110" s="1"/>
  <c r="FK132" i="110"/>
  <c r="HB132" i="110" s="1"/>
  <c r="FB136" i="110"/>
  <c r="GC136" i="110" s="1"/>
  <c r="FM136" i="110"/>
  <c r="GK136" i="110" s="1"/>
  <c r="FO133" i="110"/>
  <c r="GW133" i="110" s="1"/>
  <c r="EW136" i="110"/>
  <c r="GB136" i="110" s="1"/>
  <c r="DJ133" i="110"/>
  <c r="ER133" i="110" s="1"/>
  <c r="DB137" i="110"/>
  <c r="EJ137" i="110" s="1"/>
  <c r="CJ134" i="110"/>
  <c r="DR134" i="110" s="1"/>
  <c r="DE133" i="110"/>
  <c r="EM133" i="110" s="1"/>
  <c r="DD134" i="110"/>
  <c r="EL134" i="110" s="1"/>
  <c r="CM137" i="110"/>
  <c r="DU137" i="110" s="1"/>
  <c r="CR137" i="110"/>
  <c r="DZ137" i="110" s="1"/>
  <c r="CQ137" i="110"/>
  <c r="DY137" i="110" s="1"/>
  <c r="CW137" i="110"/>
  <c r="EE137" i="110" s="1"/>
  <c r="CV137" i="110"/>
  <c r="ED137" i="110" s="1"/>
  <c r="DA137" i="110"/>
  <c r="EI137" i="110" s="1"/>
  <c r="CG137" i="110"/>
  <c r="DO137" i="110" s="1"/>
  <c r="CH137" i="110"/>
  <c r="DP137" i="110" s="1"/>
  <c r="CO134" i="110"/>
  <c r="DW134" i="110" s="1"/>
  <c r="DF137" i="110"/>
  <c r="EN137" i="110" s="1"/>
  <c r="CT134" i="110"/>
  <c r="EB134" i="110" s="1"/>
  <c r="DG137" i="110"/>
  <c r="EO137" i="110" s="1"/>
  <c r="CP133" i="110"/>
  <c r="DX133" i="110" s="1"/>
  <c r="CZ133" i="110"/>
  <c r="EH133" i="110" s="1"/>
  <c r="CL137" i="110"/>
  <c r="DT137" i="110" s="1"/>
  <c r="CK133" i="110"/>
  <c r="DS133" i="110" s="1"/>
  <c r="CY134" i="110"/>
  <c r="EG134" i="110" s="1"/>
  <c r="CU133" i="110"/>
  <c r="EC133" i="110" s="1"/>
  <c r="DI134" i="110"/>
  <c r="EQ134" i="110" s="1"/>
  <c r="FF132" i="110"/>
  <c r="HA132" i="110" s="1"/>
  <c r="GH135" i="110"/>
  <c r="FV136" i="110"/>
  <c r="GG136" i="110" s="1"/>
  <c r="FR136" i="110"/>
  <c r="GL136" i="110" s="1"/>
  <c r="FG136" i="110"/>
  <c r="GD136" i="110" s="1"/>
  <c r="FC136" i="110"/>
  <c r="GI136" i="110" s="1"/>
  <c r="FQ136" i="110"/>
  <c r="GF136" i="110" s="1"/>
  <c r="FP132" i="110"/>
  <c r="HC132" i="110" s="1"/>
  <c r="FW136" i="110"/>
  <c r="GM136" i="110" s="1"/>
  <c r="GB135" i="110"/>
  <c r="GT132" i="110"/>
  <c r="FA132" i="110"/>
  <c r="FH136" i="110"/>
  <c r="GJ136" i="110" s="1"/>
  <c r="FZ132" i="110"/>
  <c r="HE132" i="110" s="1"/>
  <c r="FY133" i="110"/>
  <c r="GY133" i="110" s="1"/>
  <c r="GT133" i="110"/>
  <c r="FU132" i="110"/>
  <c r="HD132" i="110" s="1"/>
  <c r="FE133" i="110"/>
  <c r="GU133" i="110" s="1"/>
  <c r="FL136" i="110"/>
  <c r="GE136" i="110" s="1"/>
  <c r="GZ131" i="110"/>
  <c r="FT133" i="110"/>
  <c r="GX133" i="110" s="1"/>
  <c r="FS81" i="110"/>
  <c r="GR81" i="110" s="1"/>
  <c r="FD81" i="110"/>
  <c r="GO81" i="110" s="1"/>
  <c r="FI81" i="110"/>
  <c r="GP81" i="110" s="1"/>
  <c r="EY81" i="110"/>
  <c r="GN81" i="110" s="1"/>
  <c r="FN81" i="110"/>
  <c r="GQ81" i="110" s="1"/>
  <c r="CI84" i="110"/>
  <c r="DQ84" i="110" s="1"/>
  <c r="CS82" i="110"/>
  <c r="EA82" i="110" s="1"/>
  <c r="DH82" i="110"/>
  <c r="EP82" i="110" s="1"/>
  <c r="CX82" i="110"/>
  <c r="EF82" i="110" s="1"/>
  <c r="DC83" i="110"/>
  <c r="EK83" i="110" s="1"/>
  <c r="CN82" i="110"/>
  <c r="DV82" i="110" s="1"/>
  <c r="GN80" i="110"/>
  <c r="FX81" i="110"/>
  <c r="GS81" i="110" s="1"/>
  <c r="AC83" i="110"/>
  <c r="BR134" i="110"/>
  <c r="BT138" i="110"/>
  <c r="AT134" i="110"/>
  <c r="AM84" i="110"/>
  <c r="AN135" i="110"/>
  <c r="AZ138" i="110"/>
  <c r="AO134" i="110"/>
  <c r="HO135" i="110"/>
  <c r="R138" i="110"/>
  <c r="BO138" i="110"/>
  <c r="BM134" i="110"/>
  <c r="BD138" i="110"/>
  <c r="BI138" i="110"/>
  <c r="AG138" i="110"/>
  <c r="W138" i="110"/>
  <c r="HW138" i="110"/>
  <c r="BB135" i="110"/>
  <c r="BE138" i="110"/>
  <c r="BX138" i="110"/>
  <c r="BN138" i="110"/>
  <c r="AK138" i="110"/>
  <c r="BZ83" i="110"/>
  <c r="CA135" i="110"/>
  <c r="BA85" i="110"/>
  <c r="BV135" i="110"/>
  <c r="IA134" i="110"/>
  <c r="BJ138" i="110"/>
  <c r="HZ135" i="110"/>
  <c r="AH135" i="110"/>
  <c r="BK83" i="110"/>
  <c r="AF138" i="110"/>
  <c r="BH134" i="110"/>
  <c r="HQ132" i="110"/>
  <c r="Z134" i="110"/>
  <c r="X135" i="110"/>
  <c r="BF83" i="110"/>
  <c r="BY138" i="110"/>
  <c r="AB138" i="110"/>
  <c r="AY138" i="110"/>
  <c r="BW134" i="110"/>
  <c r="AJ134" i="110"/>
  <c r="HP80" i="110"/>
  <c r="BP83" i="110"/>
  <c r="S135" i="110"/>
  <c r="BU84" i="110"/>
  <c r="BG135" i="110"/>
  <c r="HX138" i="110"/>
  <c r="Q138" i="110"/>
  <c r="T135" i="110"/>
  <c r="BS138" i="110"/>
  <c r="HR131" i="110"/>
  <c r="AP138" i="110"/>
  <c r="AS135" i="110"/>
  <c r="V138" i="110"/>
  <c r="AD135" i="110"/>
  <c r="AL138" i="110"/>
  <c r="HY84" i="110"/>
  <c r="AQ138" i="110"/>
  <c r="AA138" i="110"/>
  <c r="BQ135" i="110"/>
  <c r="AE134" i="110"/>
  <c r="HN135" i="110"/>
  <c r="CB134" i="110"/>
  <c r="U134" i="110"/>
  <c r="BL135" i="110"/>
  <c r="BC134" i="110"/>
  <c r="Y135" i="110"/>
  <c r="AR83" i="110"/>
  <c r="AI135" i="110"/>
  <c r="FP133" i="110" l="1"/>
  <c r="HC133" i="110" s="1"/>
  <c r="FA133" i="110"/>
  <c r="GZ133" i="110" s="1"/>
  <c r="FT134" i="110"/>
  <c r="GX134" i="110" s="1"/>
  <c r="FM137" i="110"/>
  <c r="GK137" i="110" s="1"/>
  <c r="FG137" i="110"/>
  <c r="GD137" i="110" s="1"/>
  <c r="FQ137" i="110"/>
  <c r="GF137" i="110" s="1"/>
  <c r="FF133" i="110"/>
  <c r="HA133" i="110" s="1"/>
  <c r="FO134" i="110"/>
  <c r="GW134" i="110" s="1"/>
  <c r="FK133" i="110"/>
  <c r="HB133" i="110" s="1"/>
  <c r="FC137" i="110"/>
  <c r="GI137" i="110" s="1"/>
  <c r="FY134" i="110"/>
  <c r="GY134" i="110" s="1"/>
  <c r="EW137" i="110"/>
  <c r="GB137" i="110" s="1"/>
  <c r="FZ133" i="110"/>
  <c r="HE133" i="110" s="1"/>
  <c r="FB137" i="110"/>
  <c r="GC137" i="110" s="1"/>
  <c r="FW137" i="110"/>
  <c r="GM137" i="110" s="1"/>
  <c r="CV138" i="110"/>
  <c r="ED138" i="110" s="1"/>
  <c r="CM138" i="110"/>
  <c r="DU138" i="110" s="1"/>
  <c r="CH138" i="110"/>
  <c r="DP138" i="110" s="1"/>
  <c r="DA138" i="110"/>
  <c r="EI138" i="110" s="1"/>
  <c r="DJ134" i="110"/>
  <c r="ER134" i="110" s="1"/>
  <c r="CP134" i="110"/>
  <c r="DX134" i="110" s="1"/>
  <c r="CJ135" i="110"/>
  <c r="DR135" i="110" s="1"/>
  <c r="CK134" i="110"/>
  <c r="DS134" i="110" s="1"/>
  <c r="DG138" i="110"/>
  <c r="EO138" i="110" s="1"/>
  <c r="DD135" i="110"/>
  <c r="EL135" i="110" s="1"/>
  <c r="CW138" i="110"/>
  <c r="EE138" i="110" s="1"/>
  <c r="DE134" i="110"/>
  <c r="EM134" i="110" s="1"/>
  <c r="CL138" i="110"/>
  <c r="DT138" i="110" s="1"/>
  <c r="CT135" i="110"/>
  <c r="EB135" i="110" s="1"/>
  <c r="CY135" i="110"/>
  <c r="EG135" i="110" s="1"/>
  <c r="DI135" i="110"/>
  <c r="EQ135" i="110" s="1"/>
  <c r="CG138" i="110"/>
  <c r="DO138" i="110" s="1"/>
  <c r="DB138" i="110"/>
  <c r="EJ138" i="110" s="1"/>
  <c r="DF138" i="110"/>
  <c r="EN138" i="110" s="1"/>
  <c r="CQ138" i="110"/>
  <c r="DY138" i="110" s="1"/>
  <c r="CR138" i="110"/>
  <c r="DZ138" i="110" s="1"/>
  <c r="CU134" i="110"/>
  <c r="EC134" i="110" s="1"/>
  <c r="CZ134" i="110"/>
  <c r="EH134" i="110" s="1"/>
  <c r="CO135" i="110"/>
  <c r="DW135" i="110" s="1"/>
  <c r="FU133" i="110"/>
  <c r="HD133" i="110" s="1"/>
  <c r="FV137" i="110"/>
  <c r="GG137" i="110" s="1"/>
  <c r="EZ134" i="110"/>
  <c r="FL137" i="110"/>
  <c r="GE137" i="110" s="1"/>
  <c r="EX137" i="110"/>
  <c r="FH137" i="110"/>
  <c r="GJ137" i="110" s="1"/>
  <c r="FR137" i="110"/>
  <c r="GL137" i="110" s="1"/>
  <c r="FJ134" i="110"/>
  <c r="GV134" i="110" s="1"/>
  <c r="FE134" i="110"/>
  <c r="GU134" i="110" s="1"/>
  <c r="GZ132" i="110"/>
  <c r="FS82" i="110"/>
  <c r="GR82" i="110" s="1"/>
  <c r="DH83" i="110"/>
  <c r="EP83" i="110" s="1"/>
  <c r="CX83" i="110"/>
  <c r="EF83" i="110" s="1"/>
  <c r="CN83" i="110"/>
  <c r="DV83" i="110" s="1"/>
  <c r="CI85" i="110"/>
  <c r="DQ85" i="110" s="1"/>
  <c r="DC84" i="110"/>
  <c r="EK84" i="110" s="1"/>
  <c r="CS83" i="110"/>
  <c r="EA83" i="110" s="1"/>
  <c r="FN82" i="110"/>
  <c r="GQ82" i="110" s="1"/>
  <c r="FI82" i="110"/>
  <c r="GP82" i="110" s="1"/>
  <c r="FD82" i="110"/>
  <c r="GO82" i="110" s="1"/>
  <c r="FX82" i="110"/>
  <c r="GS82" i="110" s="1"/>
  <c r="EY82" i="110"/>
  <c r="AS136" i="110"/>
  <c r="HN136" i="110"/>
  <c r="AP139" i="110"/>
  <c r="Z135" i="110"/>
  <c r="AY139" i="110"/>
  <c r="HW139" i="110"/>
  <c r="HY85" i="110"/>
  <c r="HQ133" i="110"/>
  <c r="BS139" i="110"/>
  <c r="T136" i="110"/>
  <c r="BF84" i="110"/>
  <c r="BC135" i="110"/>
  <c r="IA135" i="110"/>
  <c r="AA139" i="110"/>
  <c r="BL136" i="110"/>
  <c r="BA86" i="110"/>
  <c r="BZ84" i="110"/>
  <c r="AF139" i="110"/>
  <c r="BM135" i="110"/>
  <c r="Y136" i="110"/>
  <c r="AK139" i="110"/>
  <c r="W139" i="110"/>
  <c r="BG136" i="110"/>
  <c r="AM85" i="110"/>
  <c r="BY139" i="110"/>
  <c r="AD136" i="110"/>
  <c r="BP84" i="110"/>
  <c r="HR132" i="110"/>
  <c r="HX139" i="110"/>
  <c r="BI139" i="110"/>
  <c r="CA136" i="110"/>
  <c r="BU85" i="110"/>
  <c r="HO136" i="110"/>
  <c r="BK84" i="110"/>
  <c r="BQ136" i="110"/>
  <c r="AC84" i="110"/>
  <c r="HZ136" i="110"/>
  <c r="BB136" i="110"/>
  <c r="BE139" i="110"/>
  <c r="AQ139" i="110"/>
  <c r="AE135" i="110"/>
  <c r="U135" i="110"/>
  <c r="BO139" i="110"/>
  <c r="AR84" i="110"/>
  <c r="CB135" i="110"/>
  <c r="AZ139" i="110"/>
  <c r="BJ139" i="110"/>
  <c r="BV136" i="110"/>
  <c r="BN139" i="110"/>
  <c r="AT135" i="110"/>
  <c r="V139" i="110"/>
  <c r="BT139" i="110"/>
  <c r="BD139" i="110"/>
  <c r="X136" i="110"/>
  <c r="BR135" i="110"/>
  <c r="AB139" i="110"/>
  <c r="HP81" i="110"/>
  <c r="AN136" i="110"/>
  <c r="AL139" i="110"/>
  <c r="R139" i="110"/>
  <c r="S136" i="110"/>
  <c r="AI136" i="110"/>
  <c r="AJ135" i="110"/>
  <c r="BW135" i="110"/>
  <c r="AO135" i="110"/>
  <c r="Q139" i="110"/>
  <c r="AH136" i="110"/>
  <c r="AG139" i="110"/>
  <c r="BX139" i="110"/>
  <c r="BH135" i="110"/>
  <c r="FY135" i="110" l="1"/>
  <c r="GY135" i="110" s="1"/>
  <c r="EX138" i="110"/>
  <c r="FL138" i="110"/>
  <c r="GE138" i="110" s="1"/>
  <c r="FB138" i="110"/>
  <c r="GC138" i="110" s="1"/>
  <c r="FZ134" i="110"/>
  <c r="HE134" i="110" s="1"/>
  <c r="FE135" i="110"/>
  <c r="GU135" i="110" s="1"/>
  <c r="EW138" i="110"/>
  <c r="GB138" i="110" s="1"/>
  <c r="FT135" i="110"/>
  <c r="GX135" i="110" s="1"/>
  <c r="FR138" i="110"/>
  <c r="GL138" i="110" s="1"/>
  <c r="CV139" i="110"/>
  <c r="ED139" i="110" s="1"/>
  <c r="CU135" i="110"/>
  <c r="EC135" i="110" s="1"/>
  <c r="CJ136" i="110"/>
  <c r="DR136" i="110" s="1"/>
  <c r="DB139" i="110"/>
  <c r="EJ139" i="110" s="1"/>
  <c r="DD136" i="110"/>
  <c r="EL136" i="110" s="1"/>
  <c r="CW139" i="110"/>
  <c r="EE139" i="110" s="1"/>
  <c r="CZ135" i="110"/>
  <c r="EH135" i="110" s="1"/>
  <c r="CG139" i="110"/>
  <c r="DO139" i="110" s="1"/>
  <c r="CR139" i="110"/>
  <c r="DZ139" i="110" s="1"/>
  <c r="DI136" i="110"/>
  <c r="EQ136" i="110" s="1"/>
  <c r="CK135" i="110"/>
  <c r="DS135" i="110" s="1"/>
  <c r="CP135" i="110"/>
  <c r="DX135" i="110" s="1"/>
  <c r="CQ139" i="110"/>
  <c r="DY139" i="110" s="1"/>
  <c r="DG139" i="110"/>
  <c r="EO139" i="110" s="1"/>
  <c r="DF139" i="110"/>
  <c r="EN139" i="110" s="1"/>
  <c r="CY136" i="110"/>
  <c r="EG136" i="110" s="1"/>
  <c r="CH139" i="110"/>
  <c r="DP139" i="110" s="1"/>
  <c r="DE135" i="110"/>
  <c r="EM135" i="110" s="1"/>
  <c r="DJ135" i="110"/>
  <c r="ER135" i="110" s="1"/>
  <c r="CM139" i="110"/>
  <c r="DU139" i="110" s="1"/>
  <c r="CO136" i="110"/>
  <c r="DW136" i="110" s="1"/>
  <c r="CT136" i="110"/>
  <c r="EB136" i="110" s="1"/>
  <c r="DA139" i="110"/>
  <c r="EI139" i="110" s="1"/>
  <c r="CL139" i="110"/>
  <c r="DT139" i="110" s="1"/>
  <c r="GH138" i="110"/>
  <c r="FP134" i="110"/>
  <c r="HC134" i="110" s="1"/>
  <c r="FF134" i="110"/>
  <c r="HA134" i="110" s="1"/>
  <c r="FJ135" i="110"/>
  <c r="GV135" i="110" s="1"/>
  <c r="FK134" i="110"/>
  <c r="HB134" i="110" s="1"/>
  <c r="FM138" i="110"/>
  <c r="GK138" i="110" s="1"/>
  <c r="FU134" i="110"/>
  <c r="HD134" i="110" s="1"/>
  <c r="FW138" i="110"/>
  <c r="GM138" i="110" s="1"/>
  <c r="FA134" i="110"/>
  <c r="FC138" i="110"/>
  <c r="GI138" i="110" s="1"/>
  <c r="GT134" i="110"/>
  <c r="FH138" i="110"/>
  <c r="GJ138" i="110" s="1"/>
  <c r="FQ138" i="110"/>
  <c r="GF138" i="110" s="1"/>
  <c r="FV138" i="110"/>
  <c r="GG138" i="110" s="1"/>
  <c r="EZ135" i="110"/>
  <c r="GH137" i="110"/>
  <c r="FG138" i="110"/>
  <c r="GD138" i="110" s="1"/>
  <c r="FO135" i="110"/>
  <c r="GW135" i="110" s="1"/>
  <c r="FX83" i="110"/>
  <c r="GS83" i="110" s="1"/>
  <c r="FD83" i="110"/>
  <c r="GO83" i="110" s="1"/>
  <c r="FI83" i="110"/>
  <c r="GP83" i="110" s="1"/>
  <c r="CI86" i="110"/>
  <c r="DQ86" i="110" s="1"/>
  <c r="DH84" i="110"/>
  <c r="EP84" i="110" s="1"/>
  <c r="CX84" i="110"/>
  <c r="EF84" i="110" s="1"/>
  <c r="DC85" i="110"/>
  <c r="EK85" i="110" s="1"/>
  <c r="CS84" i="110"/>
  <c r="EA84" i="110" s="1"/>
  <c r="CN84" i="110"/>
  <c r="DV84" i="110" s="1"/>
  <c r="GN82" i="110"/>
  <c r="FS83" i="110"/>
  <c r="GR83" i="110" s="1"/>
  <c r="FN83" i="110"/>
  <c r="GQ83" i="110" s="1"/>
  <c r="EY83" i="110"/>
  <c r="AA140" i="110"/>
  <c r="AJ136" i="110"/>
  <c r="AB140" i="110"/>
  <c r="BA87" i="110"/>
  <c r="BJ140" i="110"/>
  <c r="HO137" i="110"/>
  <c r="AD137" i="110"/>
  <c r="Z136" i="110"/>
  <c r="HX140" i="110"/>
  <c r="HR133" i="110"/>
  <c r="HP82" i="110"/>
  <c r="BT140" i="110"/>
  <c r="AI137" i="110"/>
  <c r="BB137" i="110"/>
  <c r="BV137" i="110"/>
  <c r="BO140" i="110"/>
  <c r="BS140" i="110"/>
  <c r="BM136" i="110"/>
  <c r="BD140" i="110"/>
  <c r="BE140" i="110"/>
  <c r="AO136" i="110"/>
  <c r="AE136" i="110"/>
  <c r="BK85" i="110"/>
  <c r="AY140" i="110"/>
  <c r="AF140" i="110"/>
  <c r="AL140" i="110"/>
  <c r="X137" i="110"/>
  <c r="CA137" i="110"/>
  <c r="CB136" i="110"/>
  <c r="BC136" i="110"/>
  <c r="BG137" i="110"/>
  <c r="Y137" i="110"/>
  <c r="AC85" i="110"/>
  <c r="BH136" i="110"/>
  <c r="BU86" i="110"/>
  <c r="R140" i="110"/>
  <c r="BZ85" i="110"/>
  <c r="AZ140" i="110"/>
  <c r="AP140" i="110"/>
  <c r="AQ140" i="110"/>
  <c r="BN140" i="110"/>
  <c r="BP85" i="110"/>
  <c r="T137" i="110"/>
  <c r="BI140" i="110"/>
  <c r="HW140" i="110"/>
  <c r="AT136" i="110"/>
  <c r="AM86" i="110"/>
  <c r="Q140" i="110"/>
  <c r="V140" i="110"/>
  <c r="HY86" i="110"/>
  <c r="BL137" i="110"/>
  <c r="HZ137" i="110"/>
  <c r="AR85" i="110"/>
  <c r="BW136" i="110"/>
  <c r="AG140" i="110"/>
  <c r="S137" i="110"/>
  <c r="W140" i="110"/>
  <c r="BR136" i="110"/>
  <c r="AN137" i="110"/>
  <c r="AK140" i="110"/>
  <c r="HQ134" i="110"/>
  <c r="BF85" i="110"/>
  <c r="IA136" i="110"/>
  <c r="AS137" i="110"/>
  <c r="BX140" i="110"/>
  <c r="AH137" i="110"/>
  <c r="HN137" i="110"/>
  <c r="U136" i="110"/>
  <c r="BY140" i="110"/>
  <c r="BQ137" i="110"/>
  <c r="FF135" i="110" l="1"/>
  <c r="HA135" i="110" s="1"/>
  <c r="FP135" i="110"/>
  <c r="HC135" i="110" s="1"/>
  <c r="FV139" i="110"/>
  <c r="GG139" i="110" s="1"/>
  <c r="EW139" i="110"/>
  <c r="GB139" i="110" s="1"/>
  <c r="FY136" i="110"/>
  <c r="GY136" i="110" s="1"/>
  <c r="EZ136" i="110"/>
  <c r="GT136" i="110" s="1"/>
  <c r="FK135" i="110"/>
  <c r="HB135" i="110" s="1"/>
  <c r="FA135" i="110"/>
  <c r="FU135" i="110"/>
  <c r="HD135" i="110" s="1"/>
  <c r="CO137" i="110"/>
  <c r="DW137" i="110" s="1"/>
  <c r="DD137" i="110"/>
  <c r="EL137" i="110" s="1"/>
  <c r="CJ137" i="110"/>
  <c r="DR137" i="110" s="1"/>
  <c r="CK136" i="110"/>
  <c r="DS136" i="110" s="1"/>
  <c r="CM140" i="110"/>
  <c r="DU140" i="110" s="1"/>
  <c r="CY137" i="110"/>
  <c r="EG137" i="110" s="1"/>
  <c r="CQ140" i="110"/>
  <c r="DY140" i="110" s="1"/>
  <c r="DJ136" i="110"/>
  <c r="ER136" i="110" s="1"/>
  <c r="CL140" i="110"/>
  <c r="DT140" i="110" s="1"/>
  <c r="DB140" i="110"/>
  <c r="EJ140" i="110" s="1"/>
  <c r="DF140" i="110"/>
  <c r="EN140" i="110" s="1"/>
  <c r="CP136" i="110"/>
  <c r="DX136" i="110" s="1"/>
  <c r="DI137" i="110"/>
  <c r="EQ137" i="110" s="1"/>
  <c r="CG140" i="110"/>
  <c r="DO140" i="110" s="1"/>
  <c r="CU136" i="110"/>
  <c r="EC136" i="110" s="1"/>
  <c r="DE136" i="110"/>
  <c r="EM136" i="110" s="1"/>
  <c r="CZ136" i="110"/>
  <c r="EH136" i="110" s="1"/>
  <c r="CH140" i="110"/>
  <c r="DP140" i="110" s="1"/>
  <c r="DA140" i="110"/>
  <c r="EI140" i="110" s="1"/>
  <c r="DG140" i="110"/>
  <c r="EO140" i="110" s="1"/>
  <c r="CR140" i="110"/>
  <c r="DZ140" i="110" s="1"/>
  <c r="CV140" i="110"/>
  <c r="ED140" i="110" s="1"/>
  <c r="CT137" i="110"/>
  <c r="EB137" i="110" s="1"/>
  <c r="CW140" i="110"/>
  <c r="EE140" i="110" s="1"/>
  <c r="GZ135" i="110"/>
  <c r="EX139" i="110"/>
  <c r="FE136" i="110"/>
  <c r="GU136" i="110" s="1"/>
  <c r="FQ139" i="110"/>
  <c r="GF139" i="110" s="1"/>
  <c r="FO136" i="110"/>
  <c r="GW136" i="110" s="1"/>
  <c r="FZ135" i="110"/>
  <c r="HE135" i="110" s="1"/>
  <c r="FB139" i="110"/>
  <c r="GC139" i="110" s="1"/>
  <c r="FL139" i="110"/>
  <c r="GE139" i="110" s="1"/>
  <c r="FM139" i="110"/>
  <c r="GK139" i="110" s="1"/>
  <c r="FG139" i="110"/>
  <c r="GD139" i="110" s="1"/>
  <c r="GZ134" i="110"/>
  <c r="FW139" i="110"/>
  <c r="GM139" i="110" s="1"/>
  <c r="FR139" i="110"/>
  <c r="GL139" i="110" s="1"/>
  <c r="FH139" i="110"/>
  <c r="GJ139" i="110" s="1"/>
  <c r="FC139" i="110"/>
  <c r="GI139" i="110" s="1"/>
  <c r="FT136" i="110"/>
  <c r="GX136" i="110" s="1"/>
  <c r="FJ136" i="110"/>
  <c r="GV136" i="110" s="1"/>
  <c r="GT135" i="110"/>
  <c r="FS84" i="110"/>
  <c r="GR84" i="110" s="1"/>
  <c r="FI84" i="110"/>
  <c r="GP84" i="110" s="1"/>
  <c r="FN84" i="110"/>
  <c r="GQ84" i="110" s="1"/>
  <c r="CX85" i="110"/>
  <c r="EF85" i="110" s="1"/>
  <c r="CS85" i="110"/>
  <c r="EA85" i="110" s="1"/>
  <c r="CN85" i="110"/>
  <c r="DV85" i="110" s="1"/>
  <c r="DC86" i="110"/>
  <c r="EK86" i="110" s="1"/>
  <c r="CI87" i="110"/>
  <c r="DQ87" i="110" s="1"/>
  <c r="DH85" i="110"/>
  <c r="EP85" i="110" s="1"/>
  <c r="FD84" i="110"/>
  <c r="GO84" i="110" s="1"/>
  <c r="EY84" i="110"/>
  <c r="GN83" i="110"/>
  <c r="FX84" i="110"/>
  <c r="GS84" i="110" s="1"/>
  <c r="T138" i="110"/>
  <c r="AG141" i="110"/>
  <c r="AQ141" i="110"/>
  <c r="AS138" i="110"/>
  <c r="BR137" i="110"/>
  <c r="AF141" i="110"/>
  <c r="AC86" i="110"/>
  <c r="BU87" i="110"/>
  <c r="W141" i="110"/>
  <c r="HY87" i="110"/>
  <c r="AR86" i="110"/>
  <c r="BF86" i="110"/>
  <c r="AK141" i="110"/>
  <c r="BW137" i="110"/>
  <c r="AA141" i="110"/>
  <c r="AO137" i="110"/>
  <c r="BQ138" i="110"/>
  <c r="Q141" i="110"/>
  <c r="BL138" i="110"/>
  <c r="AH138" i="110"/>
  <c r="Y138" i="110"/>
  <c r="AE137" i="110"/>
  <c r="AZ141" i="110"/>
  <c r="BH137" i="110"/>
  <c r="V141" i="110"/>
  <c r="HR134" i="110"/>
  <c r="BN141" i="110"/>
  <c r="HO138" i="110"/>
  <c r="X138" i="110"/>
  <c r="HX141" i="110"/>
  <c r="BJ141" i="110"/>
  <c r="HQ135" i="110"/>
  <c r="CB137" i="110"/>
  <c r="AJ137" i="110"/>
  <c r="BB138" i="110"/>
  <c r="AP141" i="110"/>
  <c r="BX141" i="110"/>
  <c r="HP83" i="110"/>
  <c r="BZ86" i="110"/>
  <c r="BC137" i="110"/>
  <c r="BA88" i="110"/>
  <c r="BE141" i="110"/>
  <c r="BY141" i="110"/>
  <c r="AN138" i="110"/>
  <c r="HN138" i="110"/>
  <c r="HW141" i="110"/>
  <c r="BI141" i="110"/>
  <c r="U137" i="110"/>
  <c r="BK86" i="110"/>
  <c r="BP86" i="110"/>
  <c r="AI138" i="110"/>
  <c r="Z137" i="110"/>
  <c r="BG138" i="110"/>
  <c r="R141" i="110"/>
  <c r="AL141" i="110"/>
  <c r="AM87" i="110"/>
  <c r="IA137" i="110"/>
  <c r="AD138" i="110"/>
  <c r="BT141" i="110"/>
  <c r="BO141" i="110"/>
  <c r="AT137" i="110"/>
  <c r="BV138" i="110"/>
  <c r="AY141" i="110"/>
  <c r="S138" i="110"/>
  <c r="AB141" i="110"/>
  <c r="CA138" i="110"/>
  <c r="BM137" i="110"/>
  <c r="BS141" i="110"/>
  <c r="HZ138" i="110"/>
  <c r="BD141" i="110"/>
  <c r="FL140" i="110" l="1"/>
  <c r="GE140" i="110" s="1"/>
  <c r="FO137" i="110"/>
  <c r="GW137" i="110" s="1"/>
  <c r="FH140" i="110"/>
  <c r="GJ140" i="110" s="1"/>
  <c r="FG140" i="110"/>
  <c r="GD140" i="110" s="1"/>
  <c r="FM140" i="110"/>
  <c r="GK140" i="110" s="1"/>
  <c r="FV140" i="110"/>
  <c r="GG140" i="110" s="1"/>
  <c r="FA136" i="110"/>
  <c r="GZ136" i="110" s="1"/>
  <c r="EW140" i="110"/>
  <c r="GB140" i="110" s="1"/>
  <c r="FJ137" i="110"/>
  <c r="GV137" i="110" s="1"/>
  <c r="EX140" i="110"/>
  <c r="FF136" i="110"/>
  <c r="HA136" i="110" s="1"/>
  <c r="DG141" i="110"/>
  <c r="EO141" i="110" s="1"/>
  <c r="CT138" i="110"/>
  <c r="EB138" i="110" s="1"/>
  <c r="DI138" i="110"/>
  <c r="EQ138" i="110" s="1"/>
  <c r="CK137" i="110"/>
  <c r="DS137" i="110" s="1"/>
  <c r="DJ137" i="110"/>
  <c r="ER137" i="110" s="1"/>
  <c r="CL141" i="110"/>
  <c r="DT141" i="110" s="1"/>
  <c r="CU137" i="110"/>
  <c r="EC137" i="110" s="1"/>
  <c r="DD138" i="110"/>
  <c r="EL138" i="110" s="1"/>
  <c r="CV141" i="110"/>
  <c r="ED141" i="110" s="1"/>
  <c r="CP137" i="110"/>
  <c r="DX137" i="110" s="1"/>
  <c r="CY138" i="110"/>
  <c r="EG138" i="110" s="1"/>
  <c r="CR141" i="110"/>
  <c r="DZ141" i="110" s="1"/>
  <c r="CM141" i="110"/>
  <c r="DU141" i="110" s="1"/>
  <c r="CH141" i="110"/>
  <c r="DP141" i="110" s="1"/>
  <c r="CW141" i="110"/>
  <c r="EE141" i="110" s="1"/>
  <c r="DF141" i="110"/>
  <c r="EN141" i="110" s="1"/>
  <c r="CZ137" i="110"/>
  <c r="EH137" i="110" s="1"/>
  <c r="CO138" i="110"/>
  <c r="DW138" i="110" s="1"/>
  <c r="DB141" i="110"/>
  <c r="EJ141" i="110" s="1"/>
  <c r="CQ141" i="110"/>
  <c r="DY141" i="110" s="1"/>
  <c r="FL141" i="110" s="1"/>
  <c r="GE141" i="110" s="1"/>
  <c r="DA141" i="110"/>
  <c r="EI141" i="110" s="1"/>
  <c r="DE137" i="110"/>
  <c r="EM137" i="110" s="1"/>
  <c r="CG141" i="110"/>
  <c r="DO141" i="110" s="1"/>
  <c r="CJ138" i="110"/>
  <c r="DR138" i="110" s="1"/>
  <c r="GH140" i="110"/>
  <c r="GH139" i="110"/>
  <c r="FR140" i="110"/>
  <c r="GL140" i="110" s="1"/>
  <c r="FW140" i="110"/>
  <c r="GM140" i="110" s="1"/>
  <c r="FC140" i="110"/>
  <c r="GI140" i="110" s="1"/>
  <c r="FB140" i="110"/>
  <c r="GC140" i="110" s="1"/>
  <c r="FY137" i="110"/>
  <c r="GY137" i="110" s="1"/>
  <c r="FZ136" i="110"/>
  <c r="HE136" i="110" s="1"/>
  <c r="FE137" i="110"/>
  <c r="GU137" i="110" s="1"/>
  <c r="FQ140" i="110"/>
  <c r="GF140" i="110" s="1"/>
  <c r="FU136" i="110"/>
  <c r="HD136" i="110" s="1"/>
  <c r="FT137" i="110"/>
  <c r="GX137" i="110" s="1"/>
  <c r="FP136" i="110"/>
  <c r="HC136" i="110" s="1"/>
  <c r="EZ137" i="110"/>
  <c r="FK136" i="110"/>
  <c r="HB136" i="110" s="1"/>
  <c r="FX85" i="110"/>
  <c r="GS85" i="110" s="1"/>
  <c r="FS85" i="110"/>
  <c r="GR85" i="110" s="1"/>
  <c r="CN86" i="110"/>
  <c r="DV86" i="110" s="1"/>
  <c r="CI88" i="110"/>
  <c r="DQ88" i="110" s="1"/>
  <c r="CS86" i="110"/>
  <c r="EA86" i="110" s="1"/>
  <c r="DC87" i="110"/>
  <c r="EK87" i="110" s="1"/>
  <c r="DH86" i="110"/>
  <c r="EP86" i="110" s="1"/>
  <c r="CX86" i="110"/>
  <c r="EF86" i="110" s="1"/>
  <c r="FN85" i="110"/>
  <c r="GQ85" i="110" s="1"/>
  <c r="EY85" i="110"/>
  <c r="FI85" i="110"/>
  <c r="GP85" i="110" s="1"/>
  <c r="GN84" i="110"/>
  <c r="FD85" i="110"/>
  <c r="GO85" i="110" s="1"/>
  <c r="AZ142" i="110"/>
  <c r="HR135" i="110"/>
  <c r="BG139" i="110"/>
  <c r="AQ142" i="110"/>
  <c r="AT138" i="110"/>
  <c r="BN142" i="110"/>
  <c r="BH138" i="110"/>
  <c r="BU88" i="110"/>
  <c r="HX142" i="110"/>
  <c r="BZ87" i="110"/>
  <c r="T139" i="110"/>
  <c r="BX142" i="110"/>
  <c r="Y139" i="110"/>
  <c r="AN139" i="110"/>
  <c r="AS139" i="110"/>
  <c r="BB139" i="110"/>
  <c r="AY142" i="110"/>
  <c r="AP142" i="110"/>
  <c r="S139" i="110"/>
  <c r="AO138" i="110"/>
  <c r="BC138" i="110"/>
  <c r="X139" i="110"/>
  <c r="IA138" i="110"/>
  <c r="AA142" i="110"/>
  <c r="BD142" i="110"/>
  <c r="BL139" i="110"/>
  <c r="AG142" i="110"/>
  <c r="HO139" i="110"/>
  <c r="AM88" i="110"/>
  <c r="AF142" i="110"/>
  <c r="BK87" i="110"/>
  <c r="BF87" i="110"/>
  <c r="HN139" i="110"/>
  <c r="BV139" i="110"/>
  <c r="Z138" i="110"/>
  <c r="AD139" i="110"/>
  <c r="BO142" i="110"/>
  <c r="AI139" i="110"/>
  <c r="HY88" i="110"/>
  <c r="BM138" i="110"/>
  <c r="AJ138" i="110"/>
  <c r="BJ142" i="110"/>
  <c r="BP87" i="110"/>
  <c r="BW138" i="110"/>
  <c r="AR87" i="110"/>
  <c r="Q142" i="110"/>
  <c r="AB142" i="110"/>
  <c r="AE138" i="110"/>
  <c r="HZ139" i="110"/>
  <c r="HQ136" i="110"/>
  <c r="BY142" i="110"/>
  <c r="BT142" i="110"/>
  <c r="AK142" i="110"/>
  <c r="BA89" i="110"/>
  <c r="BS142" i="110"/>
  <c r="BE142" i="110"/>
  <c r="HP84" i="110"/>
  <c r="BQ139" i="110"/>
  <c r="AH139" i="110"/>
  <c r="R142" i="110"/>
  <c r="HW142" i="110"/>
  <c r="AC87" i="110"/>
  <c r="U138" i="110"/>
  <c r="BI142" i="110"/>
  <c r="AL142" i="110"/>
  <c r="BR138" i="110"/>
  <c r="V142" i="110"/>
  <c r="CA139" i="110"/>
  <c r="W142" i="110"/>
  <c r="CB138" i="110"/>
  <c r="FV141" i="110" l="1"/>
  <c r="GG141" i="110" s="1"/>
  <c r="FR141" i="110"/>
  <c r="GL141" i="110" s="1"/>
  <c r="FE138" i="110"/>
  <c r="GU138" i="110" s="1"/>
  <c r="FJ138" i="110"/>
  <c r="GV138" i="110" s="1"/>
  <c r="FF137" i="110"/>
  <c r="HA137" i="110" s="1"/>
  <c r="FH141" i="110"/>
  <c r="GJ141" i="110" s="1"/>
  <c r="FM141" i="110"/>
  <c r="GK141" i="110" s="1"/>
  <c r="FC141" i="110"/>
  <c r="GI141" i="110" s="1"/>
  <c r="FB141" i="110"/>
  <c r="GC141" i="110" s="1"/>
  <c r="FT138" i="110"/>
  <c r="GX138" i="110" s="1"/>
  <c r="EX141" i="110"/>
  <c r="GH141" i="110" s="1"/>
  <c r="DE138" i="110"/>
  <c r="EM138" i="110" s="1"/>
  <c r="CW142" i="110"/>
  <c r="EE142" i="110" s="1"/>
  <c r="CK138" i="110"/>
  <c r="DS138" i="110" s="1"/>
  <c r="CM142" i="110"/>
  <c r="DU142" i="110" s="1"/>
  <c r="CP138" i="110"/>
  <c r="DX138" i="110" s="1"/>
  <c r="DA142" i="110"/>
  <c r="EI142" i="110" s="1"/>
  <c r="CZ138" i="110"/>
  <c r="EH138" i="110" s="1"/>
  <c r="CR142" i="110"/>
  <c r="DZ142" i="110" s="1"/>
  <c r="CV142" i="110"/>
  <c r="ED142" i="110" s="1"/>
  <c r="DJ138" i="110"/>
  <c r="ER138" i="110" s="1"/>
  <c r="DI139" i="110"/>
  <c r="EQ139" i="110" s="1"/>
  <c r="DD139" i="110"/>
  <c r="EL139" i="110" s="1"/>
  <c r="CT139" i="110"/>
  <c r="EB139" i="110" s="1"/>
  <c r="FY139" i="110" s="1"/>
  <c r="GY139" i="110" s="1"/>
  <c r="CQ142" i="110"/>
  <c r="DY142" i="110" s="1"/>
  <c r="CU138" i="110"/>
  <c r="EC138" i="110" s="1"/>
  <c r="CG142" i="110"/>
  <c r="DO142" i="110" s="1"/>
  <c r="DF142" i="110"/>
  <c r="EN142" i="110" s="1"/>
  <c r="DB142" i="110"/>
  <c r="EJ142" i="110" s="1"/>
  <c r="CJ139" i="110"/>
  <c r="DR139" i="110" s="1"/>
  <c r="CO139" i="110"/>
  <c r="DW139" i="110" s="1"/>
  <c r="CH142" i="110"/>
  <c r="DP142" i="110" s="1"/>
  <c r="CY139" i="110"/>
  <c r="EG139" i="110" s="1"/>
  <c r="CL142" i="110"/>
  <c r="DT142" i="110" s="1"/>
  <c r="DG142" i="110"/>
  <c r="EO142" i="110" s="1"/>
  <c r="FA137" i="110"/>
  <c r="FP137" i="110"/>
  <c r="HC137" i="110" s="1"/>
  <c r="FQ141" i="110"/>
  <c r="GF141" i="110" s="1"/>
  <c r="EW141" i="110"/>
  <c r="EZ138" i="110"/>
  <c r="FG141" i="110"/>
  <c r="GD141" i="110" s="1"/>
  <c r="FW141" i="110"/>
  <c r="GM141" i="110" s="1"/>
  <c r="GT137" i="110"/>
  <c r="FO138" i="110"/>
  <c r="GW138" i="110" s="1"/>
  <c r="FZ137" i="110"/>
  <c r="HE137" i="110" s="1"/>
  <c r="FY138" i="110"/>
  <c r="GY138" i="110" s="1"/>
  <c r="FU137" i="110"/>
  <c r="HD137" i="110" s="1"/>
  <c r="FK137" i="110"/>
  <c r="HB137" i="110" s="1"/>
  <c r="FN86" i="110"/>
  <c r="GQ86" i="110" s="1"/>
  <c r="CI89" i="110"/>
  <c r="DQ89" i="110" s="1"/>
  <c r="DH87" i="110"/>
  <c r="EP87" i="110" s="1"/>
  <c r="CX87" i="110"/>
  <c r="EF87" i="110" s="1"/>
  <c r="DC88" i="110"/>
  <c r="EK88" i="110" s="1"/>
  <c r="CN87" i="110"/>
  <c r="DV87" i="110" s="1"/>
  <c r="CS87" i="110"/>
  <c r="EA87" i="110" s="1"/>
  <c r="GN85" i="110"/>
  <c r="FX86" i="110"/>
  <c r="GS86" i="110" s="1"/>
  <c r="FD86" i="110"/>
  <c r="GO86" i="110" s="1"/>
  <c r="EY86" i="110"/>
  <c r="GN86" i="110" s="1"/>
  <c r="FS86" i="110"/>
  <c r="GR86" i="110" s="1"/>
  <c r="FI86" i="110"/>
  <c r="GP86" i="110" s="1"/>
  <c r="AQ143" i="110"/>
  <c r="BO143" i="110"/>
  <c r="CA140" i="110"/>
  <c r="BR139" i="110"/>
  <c r="AP143" i="110"/>
  <c r="CB139" i="110"/>
  <c r="AJ139" i="110"/>
  <c r="AB143" i="110"/>
  <c r="BH139" i="110"/>
  <c r="AG143" i="110"/>
  <c r="BS143" i="110"/>
  <c r="R143" i="110"/>
  <c r="AL143" i="110"/>
  <c r="BJ143" i="110"/>
  <c r="BM139" i="110"/>
  <c r="AT139" i="110"/>
  <c r="AS140" i="110"/>
  <c r="V143" i="110"/>
  <c r="BU89" i="110"/>
  <c r="S140" i="110"/>
  <c r="BX143" i="110"/>
  <c r="HN140" i="110"/>
  <c r="AC88" i="110"/>
  <c r="Q143" i="110"/>
  <c r="AH140" i="110"/>
  <c r="BT143" i="110"/>
  <c r="BG140" i="110"/>
  <c r="AZ143" i="110"/>
  <c r="AA143" i="110"/>
  <c r="BV140" i="110"/>
  <c r="BA90" i="110"/>
  <c r="BP88" i="110"/>
  <c r="BY143" i="110"/>
  <c r="BI143" i="110"/>
  <c r="BW139" i="110"/>
  <c r="BQ140" i="110"/>
  <c r="BK88" i="110"/>
  <c r="HY89" i="110"/>
  <c r="HO140" i="110"/>
  <c r="BZ88" i="110"/>
  <c r="HP85" i="110"/>
  <c r="AN140" i="110"/>
  <c r="AF143" i="110"/>
  <c r="HR136" i="110"/>
  <c r="HX143" i="110"/>
  <c r="BE143" i="110"/>
  <c r="Y140" i="110"/>
  <c r="T140" i="110"/>
  <c r="HZ140" i="110"/>
  <c r="BN143" i="110"/>
  <c r="BC139" i="110"/>
  <c r="AE139" i="110"/>
  <c r="AR88" i="110"/>
  <c r="Z139" i="110"/>
  <c r="AM89" i="110"/>
  <c r="HQ137" i="110"/>
  <c r="IA139" i="110"/>
  <c r="AD140" i="110"/>
  <c r="AO139" i="110"/>
  <c r="AI140" i="110"/>
  <c r="U139" i="110"/>
  <c r="AY143" i="110"/>
  <c r="HW143" i="110"/>
  <c r="AK143" i="110"/>
  <c r="W143" i="110"/>
  <c r="BD143" i="110"/>
  <c r="BF88" i="110"/>
  <c r="X140" i="110"/>
  <c r="BB140" i="110"/>
  <c r="BL140" i="110"/>
  <c r="EX142" i="110" l="1"/>
  <c r="GH142" i="110" s="1"/>
  <c r="FF138" i="110"/>
  <c r="HA138" i="110" s="1"/>
  <c r="FB142" i="110"/>
  <c r="GC142" i="110" s="1"/>
  <c r="FK138" i="110"/>
  <c r="HB138" i="110" s="1"/>
  <c r="FW142" i="110"/>
  <c r="GM142" i="110" s="1"/>
  <c r="FM142" i="110"/>
  <c r="GK142" i="110" s="1"/>
  <c r="FP138" i="110"/>
  <c r="HC138" i="110" s="1"/>
  <c r="FC142" i="110"/>
  <c r="GI142" i="110" s="1"/>
  <c r="EZ139" i="110"/>
  <c r="GT139" i="110" s="1"/>
  <c r="FE139" i="110"/>
  <c r="GU139" i="110" s="1"/>
  <c r="CQ143" i="110"/>
  <c r="DY143" i="110" s="1"/>
  <c r="DD140" i="110"/>
  <c r="EL140" i="110" s="1"/>
  <c r="CR143" i="110"/>
  <c r="DZ143" i="110" s="1"/>
  <c r="CJ140" i="110"/>
  <c r="DR140" i="110" s="1"/>
  <c r="CT140" i="110"/>
  <c r="EB140" i="110" s="1"/>
  <c r="CZ139" i="110"/>
  <c r="EH139" i="110" s="1"/>
  <c r="CK139" i="110"/>
  <c r="DS139" i="110" s="1"/>
  <c r="DG143" i="110"/>
  <c r="EO143" i="110" s="1"/>
  <c r="CH143" i="110"/>
  <c r="DP143" i="110" s="1"/>
  <c r="DI140" i="110"/>
  <c r="EQ140" i="110" s="1"/>
  <c r="CM143" i="110"/>
  <c r="DU143" i="110" s="1"/>
  <c r="CO140" i="110"/>
  <c r="DW140" i="110" s="1"/>
  <c r="CG143" i="110"/>
  <c r="DO143" i="110" s="1"/>
  <c r="DJ139" i="110"/>
  <c r="ER139" i="110" s="1"/>
  <c r="DA143" i="110"/>
  <c r="EI143" i="110" s="1"/>
  <c r="CW143" i="110"/>
  <c r="EE143" i="110" s="1"/>
  <c r="CL143" i="110"/>
  <c r="DT143" i="110" s="1"/>
  <c r="FG143" i="110" s="1"/>
  <c r="GD143" i="110" s="1"/>
  <c r="CY140" i="110"/>
  <c r="EG140" i="110" s="1"/>
  <c r="DB143" i="110"/>
  <c r="EJ143" i="110" s="1"/>
  <c r="CV143" i="110"/>
  <c r="ED143" i="110" s="1"/>
  <c r="DE139" i="110"/>
  <c r="EM139" i="110" s="1"/>
  <c r="DF143" i="110"/>
  <c r="EN143" i="110" s="1"/>
  <c r="CU139" i="110"/>
  <c r="EC139" i="110" s="1"/>
  <c r="CP139" i="110"/>
  <c r="DX139" i="110" s="1"/>
  <c r="FT139" i="110"/>
  <c r="GX139" i="110" s="1"/>
  <c r="FV142" i="110"/>
  <c r="GG142" i="110" s="1"/>
  <c r="FH142" i="110"/>
  <c r="GJ142" i="110" s="1"/>
  <c r="FJ139" i="110"/>
  <c r="GV139" i="110" s="1"/>
  <c r="FQ142" i="110"/>
  <c r="GF142" i="110" s="1"/>
  <c r="FU138" i="110"/>
  <c r="HD138" i="110" s="1"/>
  <c r="FO139" i="110"/>
  <c r="GW139" i="110" s="1"/>
  <c r="FG142" i="110"/>
  <c r="GD142" i="110" s="1"/>
  <c r="FZ138" i="110"/>
  <c r="HE138" i="110" s="1"/>
  <c r="GZ137" i="110"/>
  <c r="FR142" i="110"/>
  <c r="GL142" i="110" s="1"/>
  <c r="EW142" i="110"/>
  <c r="FA138" i="110"/>
  <c r="FL142" i="110"/>
  <c r="GE142" i="110" s="1"/>
  <c r="GT138" i="110"/>
  <c r="GB141" i="110"/>
  <c r="FX87" i="110"/>
  <c r="GS87" i="110" s="1"/>
  <c r="EY87" i="110"/>
  <c r="GN87" i="110" s="1"/>
  <c r="FS87" i="110"/>
  <c r="GR87" i="110" s="1"/>
  <c r="DH88" i="110"/>
  <c r="EP88" i="110" s="1"/>
  <c r="CI90" i="110"/>
  <c r="DQ90" i="110" s="1"/>
  <c r="CN88" i="110"/>
  <c r="DV88" i="110" s="1"/>
  <c r="DC89" i="110"/>
  <c r="EK89" i="110" s="1"/>
  <c r="CS88" i="110"/>
  <c r="EA88" i="110" s="1"/>
  <c r="CX88" i="110"/>
  <c r="EF88" i="110" s="1"/>
  <c r="FD87" i="110"/>
  <c r="GO87" i="110" s="1"/>
  <c r="FI87" i="110"/>
  <c r="GP87" i="110" s="1"/>
  <c r="FN87" i="110"/>
  <c r="GQ87" i="110" s="1"/>
  <c r="AJ140" i="110"/>
  <c r="AA144" i="110"/>
  <c r="AO140" i="110"/>
  <c r="HQ138" i="110"/>
  <c r="BY144" i="110"/>
  <c r="AC89" i="110"/>
  <c r="BC140" i="110"/>
  <c r="HZ141" i="110"/>
  <c r="AY144" i="110"/>
  <c r="BB141" i="110"/>
  <c r="IA140" i="110"/>
  <c r="AB144" i="110"/>
  <c r="T141" i="110"/>
  <c r="BL141" i="110"/>
  <c r="AD141" i="110"/>
  <c r="AZ144" i="110"/>
  <c r="AF144" i="110"/>
  <c r="BA91" i="110"/>
  <c r="BS144" i="110"/>
  <c r="AI141" i="110"/>
  <c r="HX144" i="110"/>
  <c r="AK144" i="110"/>
  <c r="AT140" i="110"/>
  <c r="HP86" i="110"/>
  <c r="V144" i="110"/>
  <c r="HN141" i="110"/>
  <c r="U140" i="110"/>
  <c r="BX144" i="110"/>
  <c r="HY90" i="110"/>
  <c r="BO144" i="110"/>
  <c r="BU90" i="110"/>
  <c r="CA141" i="110"/>
  <c r="CB140" i="110"/>
  <c r="X141" i="110"/>
  <c r="AQ144" i="110"/>
  <c r="AM90" i="110"/>
  <c r="W144" i="110"/>
  <c r="Z140" i="110"/>
  <c r="S141" i="110"/>
  <c r="BP89" i="110"/>
  <c r="BT144" i="110"/>
  <c r="AS141" i="110"/>
  <c r="AR89" i="110"/>
  <c r="HO141" i="110"/>
  <c r="AP144" i="110"/>
  <c r="BV141" i="110"/>
  <c r="BE144" i="110"/>
  <c r="BW140" i="110"/>
  <c r="BG141" i="110"/>
  <c r="AH141" i="110"/>
  <c r="Y141" i="110"/>
  <c r="BN144" i="110"/>
  <c r="BR140" i="110"/>
  <c r="BQ141" i="110"/>
  <c r="BJ144" i="110"/>
  <c r="R144" i="110"/>
  <c r="AE140" i="110"/>
  <c r="AL144" i="110"/>
  <c r="BZ89" i="110"/>
  <c r="Q144" i="110"/>
  <c r="BF89" i="110"/>
  <c r="HW144" i="110"/>
  <c r="BK89" i="110"/>
  <c r="AG144" i="110"/>
  <c r="BI144" i="110"/>
  <c r="BD144" i="110"/>
  <c r="HR137" i="110"/>
  <c r="AN141" i="110"/>
  <c r="BM140" i="110"/>
  <c r="BH140" i="110"/>
  <c r="FP139" i="110" l="1"/>
  <c r="HC139" i="110" s="1"/>
  <c r="FO140" i="110"/>
  <c r="GW140" i="110" s="1"/>
  <c r="FM143" i="110"/>
  <c r="GK143" i="110" s="1"/>
  <c r="FB143" i="110"/>
  <c r="GC143" i="110" s="1"/>
  <c r="EZ140" i="110"/>
  <c r="FR143" i="110"/>
  <c r="GL143" i="110" s="1"/>
  <c r="CO141" i="110"/>
  <c r="DW141" i="110" s="1"/>
  <c r="CR144" i="110"/>
  <c r="DE140" i="110"/>
  <c r="EM140" i="110" s="1"/>
  <c r="DB144" i="110"/>
  <c r="EJ144" i="110" s="1"/>
  <c r="DJ140" i="110"/>
  <c r="ER140" i="110" s="1"/>
  <c r="CK140" i="110"/>
  <c r="DS140" i="110" s="1"/>
  <c r="CY141" i="110"/>
  <c r="EG141" i="110" s="1"/>
  <c r="CM144" i="110"/>
  <c r="DU144" i="110" s="1"/>
  <c r="DI141" i="110"/>
  <c r="EQ141" i="110" s="1"/>
  <c r="CH144" i="110"/>
  <c r="DP144" i="110" s="1"/>
  <c r="FW144" i="110" s="1"/>
  <c r="GM144" i="110" s="1"/>
  <c r="DZ144" i="110"/>
  <c r="FC144" i="110" s="1"/>
  <c r="GI144" i="110" s="1"/>
  <c r="CP140" i="110"/>
  <c r="DX140" i="110" s="1"/>
  <c r="CL144" i="110"/>
  <c r="DT144" i="110" s="1"/>
  <c r="CZ140" i="110"/>
  <c r="EH140" i="110" s="1"/>
  <c r="DD141" i="110"/>
  <c r="EL141" i="110" s="1"/>
  <c r="DG144" i="110"/>
  <c r="EO144" i="110" s="1"/>
  <c r="CQ144" i="110"/>
  <c r="DY144" i="110" s="1"/>
  <c r="CV144" i="110"/>
  <c r="ED144" i="110" s="1"/>
  <c r="CW144" i="110"/>
  <c r="EE144" i="110" s="1"/>
  <c r="CT141" i="110"/>
  <c r="EB141" i="110" s="1"/>
  <c r="CJ141" i="110"/>
  <c r="DR141" i="110" s="1"/>
  <c r="CU140" i="110"/>
  <c r="EC140" i="110" s="1"/>
  <c r="CG144" i="110"/>
  <c r="DO144" i="110" s="1"/>
  <c r="DF144" i="110"/>
  <c r="EN144" i="110" s="1"/>
  <c r="DA144" i="110"/>
  <c r="EI144" i="110" s="1"/>
  <c r="GZ138" i="110"/>
  <c r="EX143" i="110"/>
  <c r="FZ139" i="110"/>
  <c r="HE139" i="110" s="1"/>
  <c r="GB142" i="110"/>
  <c r="FW143" i="110"/>
  <c r="GM143" i="110" s="1"/>
  <c r="FA139" i="110"/>
  <c r="FH143" i="110"/>
  <c r="GJ143" i="110" s="1"/>
  <c r="FJ140" i="110"/>
  <c r="GV140" i="110" s="1"/>
  <c r="FL143" i="110"/>
  <c r="GE143" i="110" s="1"/>
  <c r="FY140" i="110"/>
  <c r="GY140" i="110" s="1"/>
  <c r="FV143" i="110"/>
  <c r="GG143" i="110" s="1"/>
  <c r="FE140" i="110"/>
  <c r="GU140" i="110" s="1"/>
  <c r="FQ143" i="110"/>
  <c r="GF143" i="110" s="1"/>
  <c r="GT140" i="110"/>
  <c r="FT140" i="110"/>
  <c r="GX140" i="110" s="1"/>
  <c r="EW143" i="110"/>
  <c r="FU139" i="110"/>
  <c r="HD139" i="110" s="1"/>
  <c r="FK139" i="110"/>
  <c r="HB139" i="110" s="1"/>
  <c r="FC143" i="110"/>
  <c r="GI143" i="110" s="1"/>
  <c r="FF139" i="110"/>
  <c r="HA139" i="110" s="1"/>
  <c r="FD88" i="110"/>
  <c r="GO88" i="110" s="1"/>
  <c r="FS88" i="110"/>
  <c r="GR88" i="110" s="1"/>
  <c r="FI88" i="110"/>
  <c r="GP88" i="110" s="1"/>
  <c r="EY88" i="110"/>
  <c r="GN88" i="110" s="1"/>
  <c r="CI91" i="110"/>
  <c r="DQ91" i="110" s="1"/>
  <c r="CN89" i="110"/>
  <c r="DV89" i="110" s="1"/>
  <c r="DH89" i="110"/>
  <c r="EP89" i="110" s="1"/>
  <c r="CX89" i="110"/>
  <c r="EF89" i="110" s="1"/>
  <c r="CS89" i="110"/>
  <c r="EA89" i="110" s="1"/>
  <c r="DC90" i="110"/>
  <c r="EK90" i="110" s="1"/>
  <c r="FX88" i="110"/>
  <c r="GS88" i="110" s="1"/>
  <c r="FN88" i="110"/>
  <c r="GQ88" i="110" s="1"/>
  <c r="AS142" i="110"/>
  <c r="BE145" i="110"/>
  <c r="HQ139" i="110"/>
  <c r="HP87" i="110"/>
  <c r="BI145" i="110"/>
  <c r="BF90" i="110"/>
  <c r="BV142" i="110"/>
  <c r="AY145" i="110"/>
  <c r="BS145" i="110"/>
  <c r="V145" i="110"/>
  <c r="CB141" i="110"/>
  <c r="BU91" i="110"/>
  <c r="BG142" i="110"/>
  <c r="HN142" i="110"/>
  <c r="HZ142" i="110"/>
  <c r="T142" i="110"/>
  <c r="BA92" i="110"/>
  <c r="R145" i="110"/>
  <c r="BK90" i="110"/>
  <c r="BY145" i="110"/>
  <c r="AL145" i="110"/>
  <c r="AA145" i="110"/>
  <c r="AP145" i="110"/>
  <c r="AK145" i="110"/>
  <c r="BJ145" i="110"/>
  <c r="BL142" i="110"/>
  <c r="BM141" i="110"/>
  <c r="BB142" i="110"/>
  <c r="AF145" i="110"/>
  <c r="AQ145" i="110"/>
  <c r="Z141" i="110"/>
  <c r="Q145" i="110"/>
  <c r="AJ141" i="110"/>
  <c r="CA142" i="110"/>
  <c r="BR141" i="110"/>
  <c r="HW145" i="110"/>
  <c r="BT145" i="110"/>
  <c r="BN145" i="110"/>
  <c r="AT141" i="110"/>
  <c r="BW141" i="110"/>
  <c r="X142" i="110"/>
  <c r="BC141" i="110"/>
  <c r="BQ142" i="110"/>
  <c r="HX145" i="110"/>
  <c r="AI142" i="110"/>
  <c r="AC90" i="110"/>
  <c r="W145" i="110"/>
  <c r="AZ145" i="110"/>
  <c r="HR138" i="110"/>
  <c r="HO142" i="110"/>
  <c r="BX145" i="110"/>
  <c r="BP90" i="110"/>
  <c r="IA141" i="110"/>
  <c r="AG145" i="110"/>
  <c r="AE141" i="110"/>
  <c r="BZ90" i="110"/>
  <c r="HY91" i="110"/>
  <c r="AD142" i="110"/>
  <c r="U141" i="110"/>
  <c r="AN142" i="110"/>
  <c r="AM91" i="110"/>
  <c r="AB145" i="110"/>
  <c r="BH141" i="110"/>
  <c r="AR90" i="110"/>
  <c r="AO141" i="110"/>
  <c r="AH142" i="110"/>
  <c r="Y142" i="110"/>
  <c r="S142" i="110"/>
  <c r="BO145" i="110"/>
  <c r="BD145" i="110"/>
  <c r="FY141" i="110" l="1"/>
  <c r="GY141" i="110" s="1"/>
  <c r="FU140" i="110"/>
  <c r="HD140" i="110" s="1"/>
  <c r="FB144" i="110"/>
  <c r="GC144" i="110" s="1"/>
  <c r="FF140" i="110"/>
  <c r="HA140" i="110" s="1"/>
  <c r="FO141" i="110"/>
  <c r="GW141" i="110" s="1"/>
  <c r="EX144" i="110"/>
  <c r="GH144" i="110" s="1"/>
  <c r="FT141" i="110"/>
  <c r="GX141" i="110" s="1"/>
  <c r="CQ145" i="110"/>
  <c r="DY145" i="110" s="1"/>
  <c r="CL145" i="110"/>
  <c r="DT145" i="110" s="1"/>
  <c r="CJ142" i="110"/>
  <c r="DR142" i="110" s="1"/>
  <c r="DJ141" i="110"/>
  <c r="ER141" i="110" s="1"/>
  <c r="CZ141" i="110"/>
  <c r="EH141" i="110" s="1"/>
  <c r="CY142" i="110"/>
  <c r="EG142" i="110" s="1"/>
  <c r="CP141" i="110"/>
  <c r="DX141" i="110" s="1"/>
  <c r="CH145" i="110"/>
  <c r="DP145" i="110" s="1"/>
  <c r="DB145" i="110"/>
  <c r="EJ145" i="110" s="1"/>
  <c r="CU141" i="110"/>
  <c r="EC141" i="110" s="1"/>
  <c r="DI142" i="110"/>
  <c r="EQ142" i="110" s="1"/>
  <c r="CW145" i="110"/>
  <c r="EE145" i="110" s="1"/>
  <c r="DE141" i="110"/>
  <c r="EM141" i="110" s="1"/>
  <c r="CT142" i="110"/>
  <c r="EB142" i="110" s="1"/>
  <c r="DG145" i="110"/>
  <c r="EO145" i="110" s="1"/>
  <c r="DA145" i="110"/>
  <c r="EI145" i="110" s="1"/>
  <c r="CM145" i="110"/>
  <c r="DU145" i="110" s="1"/>
  <c r="CK141" i="110"/>
  <c r="DS141" i="110" s="1"/>
  <c r="CR145" i="110"/>
  <c r="DZ145" i="110" s="1"/>
  <c r="CG145" i="110"/>
  <c r="DO145" i="110" s="1"/>
  <c r="DD142" i="110"/>
  <c r="EL142" i="110" s="1"/>
  <c r="FT142" i="110" s="1"/>
  <c r="GX142" i="110" s="1"/>
  <c r="DF145" i="110"/>
  <c r="EN145" i="110" s="1"/>
  <c r="CV145" i="110"/>
  <c r="ED145" i="110" s="1"/>
  <c r="CO142" i="110"/>
  <c r="DW142" i="110" s="1"/>
  <c r="FJ141" i="110"/>
  <c r="GV141" i="110" s="1"/>
  <c r="FR144" i="110"/>
  <c r="GL144" i="110" s="1"/>
  <c r="GH143" i="110"/>
  <c r="FH144" i="110"/>
  <c r="GJ144" i="110" s="1"/>
  <c r="FZ140" i="110"/>
  <c r="HE140" i="110" s="1"/>
  <c r="FK140" i="110"/>
  <c r="HB140" i="110" s="1"/>
  <c r="EW144" i="110"/>
  <c r="FA140" i="110"/>
  <c r="FP140" i="110"/>
  <c r="HC140" i="110" s="1"/>
  <c r="FL144" i="110"/>
  <c r="GE144" i="110" s="1"/>
  <c r="FG144" i="110"/>
  <c r="GD144" i="110" s="1"/>
  <c r="FQ144" i="110"/>
  <c r="GF144" i="110" s="1"/>
  <c r="FV144" i="110"/>
  <c r="GG144" i="110" s="1"/>
  <c r="EZ141" i="110"/>
  <c r="GZ139" i="110"/>
  <c r="FE141" i="110"/>
  <c r="GU141" i="110" s="1"/>
  <c r="FM144" i="110"/>
  <c r="GK144" i="110" s="1"/>
  <c r="GB143" i="110"/>
  <c r="FN89" i="110"/>
  <c r="GQ89" i="110" s="1"/>
  <c r="EY89" i="110"/>
  <c r="GN89" i="110" s="1"/>
  <c r="FS89" i="110"/>
  <c r="GR89" i="110" s="1"/>
  <c r="FI89" i="110"/>
  <c r="GP89" i="110" s="1"/>
  <c r="DC91" i="110"/>
  <c r="EK91" i="110" s="1"/>
  <c r="CI92" i="110"/>
  <c r="DQ92" i="110" s="1"/>
  <c r="CS90" i="110"/>
  <c r="EA90" i="110" s="1"/>
  <c r="CX90" i="110"/>
  <c r="EF90" i="110" s="1"/>
  <c r="DH90" i="110"/>
  <c r="EP90" i="110" s="1"/>
  <c r="CN90" i="110"/>
  <c r="DV90" i="110" s="1"/>
  <c r="FX89" i="110"/>
  <c r="GS89" i="110" s="1"/>
  <c r="FD89" i="110"/>
  <c r="GO89" i="110" s="1"/>
  <c r="BP91" i="110"/>
  <c r="BH142" i="110"/>
  <c r="HO143" i="110"/>
  <c r="IA142" i="110"/>
  <c r="BG143" i="110"/>
  <c r="BE146" i="110"/>
  <c r="BX146" i="110"/>
  <c r="AM92" i="110"/>
  <c r="BY146" i="110"/>
  <c r="AJ142" i="110"/>
  <c r="HZ143" i="110"/>
  <c r="BS146" i="110"/>
  <c r="HN143" i="110"/>
  <c r="AE142" i="110"/>
  <c r="BU92" i="110"/>
  <c r="CA143" i="110"/>
  <c r="HQ140" i="110"/>
  <c r="AL146" i="110"/>
  <c r="AO142" i="110"/>
  <c r="AT142" i="110"/>
  <c r="X143" i="110"/>
  <c r="Y143" i="110"/>
  <c r="BF91" i="110"/>
  <c r="AN143" i="110"/>
  <c r="Q146" i="110"/>
  <c r="AP146" i="110"/>
  <c r="W146" i="110"/>
  <c r="BD146" i="110"/>
  <c r="HP88" i="110"/>
  <c r="AS143" i="110"/>
  <c r="T143" i="110"/>
  <c r="HR139" i="110"/>
  <c r="AH143" i="110"/>
  <c r="AK146" i="110"/>
  <c r="AC91" i="110"/>
  <c r="BA93" i="110"/>
  <c r="BR142" i="110"/>
  <c r="AF146" i="110"/>
  <c r="BM142" i="110"/>
  <c r="BI146" i="110"/>
  <c r="Z142" i="110"/>
  <c r="BK91" i="110"/>
  <c r="HY92" i="110"/>
  <c r="CB142" i="110"/>
  <c r="BB143" i="110"/>
  <c r="AR91" i="110"/>
  <c r="AQ146" i="110"/>
  <c r="BZ91" i="110"/>
  <c r="BN146" i="110"/>
  <c r="AG146" i="110"/>
  <c r="AD143" i="110"/>
  <c r="AZ146" i="110"/>
  <c r="AA146" i="110"/>
  <c r="BL143" i="110"/>
  <c r="BO146" i="110"/>
  <c r="BQ143" i="110"/>
  <c r="AY146" i="110"/>
  <c r="U142" i="110"/>
  <c r="R146" i="110"/>
  <c r="BT146" i="110"/>
  <c r="BJ146" i="110"/>
  <c r="V146" i="110"/>
  <c r="S143" i="110"/>
  <c r="BW142" i="110"/>
  <c r="BC142" i="110"/>
  <c r="HW146" i="110"/>
  <c r="AB146" i="110"/>
  <c r="BV143" i="110"/>
  <c r="HX146" i="110"/>
  <c r="AI143" i="110"/>
  <c r="FO142" i="110" l="1"/>
  <c r="GW142" i="110" s="1"/>
  <c r="EZ142" i="110"/>
  <c r="FP141" i="110"/>
  <c r="HC141" i="110" s="1"/>
  <c r="FY142" i="110"/>
  <c r="GY142" i="110" s="1"/>
  <c r="FQ145" i="110"/>
  <c r="GF145" i="110" s="1"/>
  <c r="FW145" i="110"/>
  <c r="GM145" i="110" s="1"/>
  <c r="FA141" i="110"/>
  <c r="GZ141" i="110" s="1"/>
  <c r="CT143" i="110"/>
  <c r="EB143" i="110" s="1"/>
  <c r="DJ142" i="110"/>
  <c r="ER142" i="110" s="1"/>
  <c r="DI143" i="110"/>
  <c r="EQ143" i="110" s="1"/>
  <c r="CW146" i="110"/>
  <c r="EE146" i="110" s="1"/>
  <c r="CJ143" i="110"/>
  <c r="DR143" i="110" s="1"/>
  <c r="CL146" i="110"/>
  <c r="DT146" i="110" s="1"/>
  <c r="DF146" i="110"/>
  <c r="EN146" i="110" s="1"/>
  <c r="CG146" i="110"/>
  <c r="DO146" i="110" s="1"/>
  <c r="CK142" i="110"/>
  <c r="DS142" i="110" s="1"/>
  <c r="DE142" i="110"/>
  <c r="EM142" i="110" s="1"/>
  <c r="CH146" i="110"/>
  <c r="DP146" i="110" s="1"/>
  <c r="FC146" i="110" s="1"/>
  <c r="GI146" i="110" s="1"/>
  <c r="CQ146" i="110"/>
  <c r="DY146" i="110" s="1"/>
  <c r="CM146" i="110"/>
  <c r="DU146" i="110" s="1"/>
  <c r="CP142" i="110"/>
  <c r="DX142" i="110" s="1"/>
  <c r="DD143" i="110"/>
  <c r="EL143" i="110" s="1"/>
  <c r="CR146" i="110"/>
  <c r="DZ146" i="110" s="1"/>
  <c r="CU142" i="110"/>
  <c r="EC142" i="110" s="1"/>
  <c r="CO143" i="110"/>
  <c r="DW143" i="110" s="1"/>
  <c r="DB146" i="110"/>
  <c r="EJ146" i="110" s="1"/>
  <c r="DA146" i="110"/>
  <c r="EI146" i="110" s="1"/>
  <c r="CY143" i="110"/>
  <c r="EG143" i="110" s="1"/>
  <c r="CV146" i="110"/>
  <c r="ED146" i="110" s="1"/>
  <c r="CZ142" i="110"/>
  <c r="EH142" i="110" s="1"/>
  <c r="DG146" i="110"/>
  <c r="EO146" i="110" s="1"/>
  <c r="EW145" i="110"/>
  <c r="FF141" i="110"/>
  <c r="HA141" i="110" s="1"/>
  <c r="FR145" i="110"/>
  <c r="GL145" i="110" s="1"/>
  <c r="GT141" i="110"/>
  <c r="FL145" i="110"/>
  <c r="GE145" i="110" s="1"/>
  <c r="FZ141" i="110"/>
  <c r="HE141" i="110" s="1"/>
  <c r="FH145" i="110"/>
  <c r="GJ145" i="110" s="1"/>
  <c r="FB145" i="110"/>
  <c r="GC145" i="110" s="1"/>
  <c r="FM145" i="110"/>
  <c r="GK145" i="110" s="1"/>
  <c r="FE142" i="110"/>
  <c r="GU142" i="110" s="1"/>
  <c r="GT142" i="110"/>
  <c r="FK141" i="110"/>
  <c r="HB141" i="110" s="1"/>
  <c r="FJ142" i="110"/>
  <c r="GV142" i="110" s="1"/>
  <c r="GZ140" i="110"/>
  <c r="GB144" i="110"/>
  <c r="FG145" i="110"/>
  <c r="GD145" i="110" s="1"/>
  <c r="FU141" i="110"/>
  <c r="HD141" i="110" s="1"/>
  <c r="EX145" i="110"/>
  <c r="FV145" i="110"/>
  <c r="GG145" i="110" s="1"/>
  <c r="FC145" i="110"/>
  <c r="GI145" i="110" s="1"/>
  <c r="FX90" i="110"/>
  <c r="GS90" i="110" s="1"/>
  <c r="EY90" i="110"/>
  <c r="GN90" i="110" s="1"/>
  <c r="FI90" i="110"/>
  <c r="GP90" i="110" s="1"/>
  <c r="DH91" i="110"/>
  <c r="EP91" i="110" s="1"/>
  <c r="CS91" i="110"/>
  <c r="EA91" i="110" s="1"/>
  <c r="CN91" i="110"/>
  <c r="DV91" i="110" s="1"/>
  <c r="CI93" i="110"/>
  <c r="DQ93" i="110" s="1"/>
  <c r="DC92" i="110"/>
  <c r="EK92" i="110" s="1"/>
  <c r="CX91" i="110"/>
  <c r="EF91" i="110" s="1"/>
  <c r="FN90" i="110"/>
  <c r="GQ90" i="110" s="1"/>
  <c r="FD90" i="110"/>
  <c r="GO90" i="110" s="1"/>
  <c r="FS90" i="110"/>
  <c r="GR90" i="110" s="1"/>
  <c r="HR140" i="110"/>
  <c r="AH144" i="110"/>
  <c r="BW143" i="110"/>
  <c r="CA144" i="110"/>
  <c r="W147" i="110"/>
  <c r="AE143" i="110"/>
  <c r="BL144" i="110"/>
  <c r="S144" i="110"/>
  <c r="HQ141" i="110"/>
  <c r="BZ92" i="110"/>
  <c r="X144" i="110"/>
  <c r="BI147" i="110"/>
  <c r="T144" i="110"/>
  <c r="AS144" i="110"/>
  <c r="BY147" i="110"/>
  <c r="BK92" i="110"/>
  <c r="AQ147" i="110"/>
  <c r="BR143" i="110"/>
  <c r="BQ144" i="110"/>
  <c r="V147" i="110"/>
  <c r="AF147" i="110"/>
  <c r="AK147" i="110"/>
  <c r="IA143" i="110"/>
  <c r="AP147" i="110"/>
  <c r="R147" i="110"/>
  <c r="HP89" i="110"/>
  <c r="AI144" i="110"/>
  <c r="HX147" i="110"/>
  <c r="HY93" i="110"/>
  <c r="AN144" i="110"/>
  <c r="BP92" i="110"/>
  <c r="Y144" i="110"/>
  <c r="BS147" i="110"/>
  <c r="HZ144" i="110"/>
  <c r="AM93" i="110"/>
  <c r="AD144" i="110"/>
  <c r="BH143" i="110"/>
  <c r="BB144" i="110"/>
  <c r="AB147" i="110"/>
  <c r="AJ143" i="110"/>
  <c r="AG147" i="110"/>
  <c r="BX147" i="110"/>
  <c r="Q147" i="110"/>
  <c r="AO143" i="110"/>
  <c r="BJ147" i="110"/>
  <c r="AC92" i="110"/>
  <c r="AR92" i="110"/>
  <c r="BT147" i="110"/>
  <c r="BO147" i="110"/>
  <c r="AT143" i="110"/>
  <c r="AA147" i="110"/>
  <c r="BD147" i="110"/>
  <c r="BM143" i="110"/>
  <c r="BF92" i="110"/>
  <c r="BC143" i="110"/>
  <c r="AY147" i="110"/>
  <c r="AL147" i="110"/>
  <c r="BG144" i="110"/>
  <c r="HN144" i="110"/>
  <c r="CB143" i="110"/>
  <c r="U143" i="110"/>
  <c r="BA94" i="110"/>
  <c r="HW147" i="110"/>
  <c r="AZ147" i="110"/>
  <c r="Z143" i="110"/>
  <c r="BV144" i="110"/>
  <c r="BE147" i="110"/>
  <c r="HO144" i="110"/>
  <c r="BN147" i="110"/>
  <c r="BU93" i="110"/>
  <c r="FL146" i="110" l="1"/>
  <c r="GE146" i="110" s="1"/>
  <c r="FJ143" i="110"/>
  <c r="GV143" i="110" s="1"/>
  <c r="FU142" i="110"/>
  <c r="HD142" i="110" s="1"/>
  <c r="FH146" i="110"/>
  <c r="GJ146" i="110" s="1"/>
  <c r="FR146" i="110"/>
  <c r="GL146" i="110" s="1"/>
  <c r="FA142" i="110"/>
  <c r="GZ142" i="110" s="1"/>
  <c r="FV146" i="110"/>
  <c r="GG146" i="110" s="1"/>
  <c r="CK143" i="110"/>
  <c r="DS143" i="110" s="1"/>
  <c r="CL147" i="110"/>
  <c r="DT147" i="110" s="1"/>
  <c r="CW147" i="110"/>
  <c r="EE147" i="110" s="1"/>
  <c r="CV147" i="110"/>
  <c r="ED147" i="110" s="1"/>
  <c r="CU143" i="110"/>
  <c r="EC143" i="110" s="1"/>
  <c r="CH147" i="110"/>
  <c r="DP147" i="110" s="1"/>
  <c r="DI144" i="110"/>
  <c r="EQ144" i="110" s="1"/>
  <c r="DB147" i="110"/>
  <c r="EJ147" i="110" s="1"/>
  <c r="CR147" i="110"/>
  <c r="DZ147" i="110" s="1"/>
  <c r="CM147" i="110"/>
  <c r="DU147" i="110" s="1"/>
  <c r="CY144" i="110"/>
  <c r="EG144" i="110" s="1"/>
  <c r="CQ147" i="110"/>
  <c r="DY147" i="110" s="1"/>
  <c r="DE143" i="110"/>
  <c r="EM143" i="110" s="1"/>
  <c r="DJ143" i="110"/>
  <c r="ER143" i="110" s="1"/>
  <c r="DD144" i="110"/>
  <c r="EL144" i="110" s="1"/>
  <c r="CZ143" i="110"/>
  <c r="EH143" i="110" s="1"/>
  <c r="DA147" i="110"/>
  <c r="EI147" i="110" s="1"/>
  <c r="CP143" i="110"/>
  <c r="DX143" i="110" s="1"/>
  <c r="CG147" i="110"/>
  <c r="DO147" i="110" s="1"/>
  <c r="DG147" i="110"/>
  <c r="EO147" i="110" s="1"/>
  <c r="CT144" i="110"/>
  <c r="EB144" i="110" s="1"/>
  <c r="FO144" i="110" s="1"/>
  <c r="GW144" i="110" s="1"/>
  <c r="CO144" i="110"/>
  <c r="DW144" i="110" s="1"/>
  <c r="DF147" i="110"/>
  <c r="EN147" i="110" s="1"/>
  <c r="CJ144" i="110"/>
  <c r="DR144" i="110" s="1"/>
  <c r="FZ142" i="110"/>
  <c r="HE142" i="110" s="1"/>
  <c r="EX146" i="110"/>
  <c r="FG146" i="110"/>
  <c r="GD146" i="110" s="1"/>
  <c r="EW146" i="110"/>
  <c r="GB145" i="110"/>
  <c r="FQ146" i="110"/>
  <c r="GF146" i="110" s="1"/>
  <c r="FB146" i="110"/>
  <c r="GC146" i="110" s="1"/>
  <c r="FT143" i="110"/>
  <c r="GX143" i="110" s="1"/>
  <c r="GH145" i="110"/>
  <c r="EZ143" i="110"/>
  <c r="FK142" i="110"/>
  <c r="HB142" i="110" s="1"/>
  <c r="FY143" i="110"/>
  <c r="GY143" i="110" s="1"/>
  <c r="FW146" i="110"/>
  <c r="GM146" i="110" s="1"/>
  <c r="FP142" i="110"/>
  <c r="HC142" i="110" s="1"/>
  <c r="FO143" i="110"/>
  <c r="GW143" i="110" s="1"/>
  <c r="FM146" i="110"/>
  <c r="GK146" i="110" s="1"/>
  <c r="FF142" i="110"/>
  <c r="HA142" i="110" s="1"/>
  <c r="FE143" i="110"/>
  <c r="GU143" i="110" s="1"/>
  <c r="FI91" i="110"/>
  <c r="GP91" i="110" s="1"/>
  <c r="FD91" i="110"/>
  <c r="GO91" i="110" s="1"/>
  <c r="DH92" i="110"/>
  <c r="EP92" i="110" s="1"/>
  <c r="CX92" i="110"/>
  <c r="EF92" i="110" s="1"/>
  <c r="CN92" i="110"/>
  <c r="DV92" i="110" s="1"/>
  <c r="CS92" i="110"/>
  <c r="EA92" i="110" s="1"/>
  <c r="DC93" i="110"/>
  <c r="EK93" i="110" s="1"/>
  <c r="CI94" i="110"/>
  <c r="DQ94" i="110" s="1"/>
  <c r="EY91" i="110"/>
  <c r="FN91" i="110"/>
  <c r="GQ91" i="110" s="1"/>
  <c r="FX91" i="110"/>
  <c r="GS91" i="110" s="1"/>
  <c r="FS91" i="110"/>
  <c r="GR91" i="110" s="1"/>
  <c r="BL145" i="110"/>
  <c r="BQ145" i="110"/>
  <c r="BV145" i="110"/>
  <c r="U144" i="110"/>
  <c r="AG148" i="110"/>
  <c r="BK93" i="110"/>
  <c r="BJ148" i="110"/>
  <c r="V148" i="110"/>
  <c r="AQ148" i="110"/>
  <c r="BU94" i="110"/>
  <c r="X145" i="110"/>
  <c r="BC144" i="110"/>
  <c r="BF93" i="110"/>
  <c r="AI145" i="110"/>
  <c r="BR144" i="110"/>
  <c r="CB144" i="110"/>
  <c r="IA144" i="110"/>
  <c r="BH144" i="110"/>
  <c r="BP93" i="110"/>
  <c r="AZ148" i="110"/>
  <c r="Y145" i="110"/>
  <c r="BA95" i="110"/>
  <c r="BX148" i="110"/>
  <c r="BB145" i="110"/>
  <c r="HO145" i="110"/>
  <c r="BM144" i="110"/>
  <c r="BD148" i="110"/>
  <c r="BO148" i="110"/>
  <c r="AY148" i="110"/>
  <c r="BT148" i="110"/>
  <c r="HY94" i="110"/>
  <c r="W148" i="110"/>
  <c r="AS145" i="110"/>
  <c r="AT144" i="110"/>
  <c r="BW144" i="110"/>
  <c r="AD145" i="110"/>
  <c r="BS148" i="110"/>
  <c r="HQ142" i="110"/>
  <c r="Z144" i="110"/>
  <c r="AA148" i="110"/>
  <c r="AP148" i="110"/>
  <c r="BE148" i="110"/>
  <c r="HR141" i="110"/>
  <c r="BZ93" i="110"/>
  <c r="Q148" i="110"/>
  <c r="AN145" i="110"/>
  <c r="HX148" i="110"/>
  <c r="HP90" i="110"/>
  <c r="AB148" i="110"/>
  <c r="BN148" i="110"/>
  <c r="T145" i="110"/>
  <c r="AR93" i="110"/>
  <c r="AJ144" i="110"/>
  <c r="HW148" i="110"/>
  <c r="AK148" i="110"/>
  <c r="R148" i="110"/>
  <c r="AM94" i="110"/>
  <c r="CA145" i="110"/>
  <c r="AF148" i="110"/>
  <c r="AE144" i="110"/>
  <c r="AH145" i="110"/>
  <c r="BG145" i="110"/>
  <c r="HZ145" i="110"/>
  <c r="AC93" i="110"/>
  <c r="HN145" i="110"/>
  <c r="AL148" i="110"/>
  <c r="BY148" i="110"/>
  <c r="AO144" i="110"/>
  <c r="BI148" i="110"/>
  <c r="S145" i="110"/>
  <c r="EW147" i="110" l="1"/>
  <c r="GB147" i="110" s="1"/>
  <c r="FJ144" i="110"/>
  <c r="GV144" i="110" s="1"/>
  <c r="FV147" i="110"/>
  <c r="GG147" i="110" s="1"/>
  <c r="FL147" i="110"/>
  <c r="GE147" i="110" s="1"/>
  <c r="FB147" i="110"/>
  <c r="GC147" i="110" s="1"/>
  <c r="FK143" i="110"/>
  <c r="HB143" i="110" s="1"/>
  <c r="FQ147" i="110"/>
  <c r="GF147" i="110" s="1"/>
  <c r="EZ144" i="110"/>
  <c r="FW147" i="110"/>
  <c r="GM147" i="110" s="1"/>
  <c r="FZ143" i="110"/>
  <c r="HE143" i="110" s="1"/>
  <c r="FC147" i="110"/>
  <c r="GI147" i="110" s="1"/>
  <c r="DG148" i="110"/>
  <c r="EO148" i="110" s="1"/>
  <c r="DA148" i="110"/>
  <c r="EI148" i="110" s="1"/>
  <c r="CJ145" i="110"/>
  <c r="DR145" i="110" s="1"/>
  <c r="FJ145" i="110" s="1"/>
  <c r="GV145" i="110" s="1"/>
  <c r="DJ144" i="110"/>
  <c r="ER144" i="110" s="1"/>
  <c r="CU144" i="110"/>
  <c r="EC144" i="110" s="1"/>
  <c r="DF148" i="110"/>
  <c r="EN148" i="110" s="1"/>
  <c r="CZ144" i="110"/>
  <c r="EH144" i="110" s="1"/>
  <c r="CR148" i="110"/>
  <c r="DZ148" i="110" s="1"/>
  <c r="CV148" i="110"/>
  <c r="ED148" i="110" s="1"/>
  <c r="DE144" i="110"/>
  <c r="EM144" i="110" s="1"/>
  <c r="DB148" i="110"/>
  <c r="EJ148" i="110" s="1"/>
  <c r="CO145" i="110"/>
  <c r="DW145" i="110" s="1"/>
  <c r="DD145" i="110"/>
  <c r="EL145" i="110" s="1"/>
  <c r="CQ148" i="110"/>
  <c r="DY148" i="110" s="1"/>
  <c r="CG148" i="110"/>
  <c r="DO148" i="110" s="1"/>
  <c r="CY145" i="110"/>
  <c r="EG145" i="110" s="1"/>
  <c r="DI145" i="110"/>
  <c r="EQ145" i="110" s="1"/>
  <c r="CP144" i="110"/>
  <c r="DX144" i="110" s="1"/>
  <c r="CM148" i="110"/>
  <c r="DU148" i="110" s="1"/>
  <c r="CW148" i="110"/>
  <c r="EE148" i="110" s="1"/>
  <c r="CH148" i="110"/>
  <c r="DP148" i="110" s="1"/>
  <c r="CK144" i="110"/>
  <c r="DS144" i="110" s="1"/>
  <c r="FZ144" i="110" s="1"/>
  <c r="HE144" i="110" s="1"/>
  <c r="CT145" i="110"/>
  <c r="EB145" i="110" s="1"/>
  <c r="CL148" i="110"/>
  <c r="DT148" i="110" s="1"/>
  <c r="GT144" i="110"/>
  <c r="GB146" i="110"/>
  <c r="FE144" i="110"/>
  <c r="GU144" i="110" s="1"/>
  <c r="GH146" i="110"/>
  <c r="GT143" i="110"/>
  <c r="FG147" i="110"/>
  <c r="GD147" i="110" s="1"/>
  <c r="FM147" i="110"/>
  <c r="GK147" i="110" s="1"/>
  <c r="FA143" i="110"/>
  <c r="FP143" i="110"/>
  <c r="HC143" i="110" s="1"/>
  <c r="EX147" i="110"/>
  <c r="FU143" i="110"/>
  <c r="HD143" i="110" s="1"/>
  <c r="FH147" i="110"/>
  <c r="GJ147" i="110" s="1"/>
  <c r="FT144" i="110"/>
  <c r="GX144" i="110" s="1"/>
  <c r="FR147" i="110"/>
  <c r="GL147" i="110" s="1"/>
  <c r="FF143" i="110"/>
  <c r="HA143" i="110" s="1"/>
  <c r="FY144" i="110"/>
  <c r="GY144" i="110" s="1"/>
  <c r="FX92" i="110"/>
  <c r="GS92" i="110" s="1"/>
  <c r="EY92" i="110"/>
  <c r="GN92" i="110" s="1"/>
  <c r="FS92" i="110"/>
  <c r="GR92" i="110" s="1"/>
  <c r="DH93" i="110"/>
  <c r="EP93" i="110" s="1"/>
  <c r="CN93" i="110"/>
  <c r="DV93" i="110" s="1"/>
  <c r="CS93" i="110"/>
  <c r="EA93" i="110" s="1"/>
  <c r="CX93" i="110"/>
  <c r="EF93" i="110" s="1"/>
  <c r="CI95" i="110"/>
  <c r="DQ95" i="110" s="1"/>
  <c r="DC94" i="110"/>
  <c r="EK94" i="110" s="1"/>
  <c r="FI92" i="110"/>
  <c r="GP92" i="110" s="1"/>
  <c r="FN92" i="110"/>
  <c r="GQ92" i="110" s="1"/>
  <c r="GN91" i="110"/>
  <c r="FD92" i="110"/>
  <c r="GO92" i="110" s="1"/>
  <c r="Z145" i="110"/>
  <c r="HQ143" i="110"/>
  <c r="AG149" i="110"/>
  <c r="BV146" i="110"/>
  <c r="S146" i="110"/>
  <c r="AJ145" i="110"/>
  <c r="T146" i="110"/>
  <c r="Q149" i="110"/>
  <c r="X146" i="110"/>
  <c r="V149" i="110"/>
  <c r="HR142" i="110"/>
  <c r="HO146" i="110"/>
  <c r="HX149" i="110"/>
  <c r="BZ94" i="110"/>
  <c r="BH145" i="110"/>
  <c r="AZ149" i="110"/>
  <c r="AT145" i="110"/>
  <c r="BD149" i="110"/>
  <c r="BN149" i="110"/>
  <c r="BA96" i="110"/>
  <c r="AD146" i="110"/>
  <c r="HY95" i="110"/>
  <c r="AH146" i="110"/>
  <c r="BO149" i="110"/>
  <c r="BB146" i="110"/>
  <c r="BJ149" i="110"/>
  <c r="HW149" i="110"/>
  <c r="BS149" i="110"/>
  <c r="HZ146" i="110"/>
  <c r="AC94" i="110"/>
  <c r="AR94" i="110"/>
  <c r="AP149" i="110"/>
  <c r="Y146" i="110"/>
  <c r="BT149" i="110"/>
  <c r="AI146" i="110"/>
  <c r="BK94" i="110"/>
  <c r="AB149" i="110"/>
  <c r="AK149" i="110"/>
  <c r="AO145" i="110"/>
  <c r="BQ146" i="110"/>
  <c r="CA146" i="110"/>
  <c r="AE145" i="110"/>
  <c r="IA145" i="110"/>
  <c r="BI149" i="110"/>
  <c r="BY149" i="110"/>
  <c r="AS146" i="110"/>
  <c r="BE149" i="110"/>
  <c r="AA149" i="110"/>
  <c r="AN146" i="110"/>
  <c r="BP94" i="110"/>
  <c r="BG146" i="110"/>
  <c r="BM145" i="110"/>
  <c r="HN146" i="110"/>
  <c r="HP91" i="110"/>
  <c r="R149" i="110"/>
  <c r="BW145" i="110"/>
  <c r="CB145" i="110"/>
  <c r="BF94" i="110"/>
  <c r="AF149" i="110"/>
  <c r="BX149" i="110"/>
  <c r="BL146" i="110"/>
  <c r="AL149" i="110"/>
  <c r="BR145" i="110"/>
  <c r="AM95" i="110"/>
  <c r="BC145" i="110"/>
  <c r="AQ149" i="110"/>
  <c r="AY149" i="110"/>
  <c r="W149" i="110"/>
  <c r="BU95" i="110"/>
  <c r="U145" i="110"/>
  <c r="FQ148" i="110" l="1"/>
  <c r="GF148" i="110" s="1"/>
  <c r="FC148" i="110"/>
  <c r="GI148" i="110" s="1"/>
  <c r="FE145" i="110"/>
  <c r="GU145" i="110" s="1"/>
  <c r="FB148" i="110"/>
  <c r="GC148" i="110" s="1"/>
  <c r="FO145" i="110"/>
  <c r="GW145" i="110" s="1"/>
  <c r="EZ145" i="110"/>
  <c r="GT145" i="110" s="1"/>
  <c r="FF144" i="110"/>
  <c r="HA144" i="110" s="1"/>
  <c r="CK145" i="110"/>
  <c r="DS145" i="110" s="1"/>
  <c r="DF149" i="110"/>
  <c r="EN149" i="110" s="1"/>
  <c r="CQ149" i="110"/>
  <c r="DY149" i="110" s="1"/>
  <c r="CW149" i="110"/>
  <c r="EE149" i="110" s="1"/>
  <c r="CT146" i="110"/>
  <c r="EB146" i="110" s="1"/>
  <c r="CU145" i="110"/>
  <c r="EC145" i="110" s="1"/>
  <c r="CM149" i="110"/>
  <c r="DU149" i="110" s="1"/>
  <c r="CP145" i="110"/>
  <c r="DX145" i="110" s="1"/>
  <c r="DD146" i="110"/>
  <c r="EL146" i="110" s="1"/>
  <c r="CO146" i="110"/>
  <c r="DW146" i="110" s="1"/>
  <c r="CR149" i="110"/>
  <c r="DZ149" i="110" s="1"/>
  <c r="CJ146" i="110"/>
  <c r="DR146" i="110" s="1"/>
  <c r="FO146" i="110" s="1"/>
  <c r="GW146" i="110" s="1"/>
  <c r="CH149" i="110"/>
  <c r="DP149" i="110" s="1"/>
  <c r="CL149" i="110"/>
  <c r="DT149" i="110" s="1"/>
  <c r="DI146" i="110"/>
  <c r="EQ146" i="110" s="1"/>
  <c r="CG149" i="110"/>
  <c r="DO149" i="110" s="1"/>
  <c r="CZ145" i="110"/>
  <c r="EH145" i="110" s="1"/>
  <c r="DJ145" i="110"/>
  <c r="ER145" i="110" s="1"/>
  <c r="CY146" i="110"/>
  <c r="EG146" i="110" s="1"/>
  <c r="DB149" i="110"/>
  <c r="EJ149" i="110" s="1"/>
  <c r="DA149" i="110"/>
  <c r="EI149" i="110" s="1"/>
  <c r="DE145" i="110"/>
  <c r="EM145" i="110" s="1"/>
  <c r="DG149" i="110"/>
  <c r="EO149" i="110" s="1"/>
  <c r="CV149" i="110"/>
  <c r="ED149" i="110" s="1"/>
  <c r="FA144" i="110"/>
  <c r="FU144" i="110"/>
  <c r="HD144" i="110" s="1"/>
  <c r="FM148" i="110"/>
  <c r="GK148" i="110" s="1"/>
  <c r="FH148" i="110"/>
  <c r="GJ148" i="110" s="1"/>
  <c r="EX148" i="110"/>
  <c r="FY145" i="110"/>
  <c r="GY145" i="110" s="1"/>
  <c r="GH147" i="110"/>
  <c r="FW148" i="110"/>
  <c r="GM148" i="110" s="1"/>
  <c r="FV148" i="110"/>
  <c r="GG148" i="110" s="1"/>
  <c r="FT145" i="110"/>
  <c r="GX145" i="110" s="1"/>
  <c r="FR148" i="110"/>
  <c r="GL148" i="110" s="1"/>
  <c r="EW148" i="110"/>
  <c r="FP144" i="110"/>
  <c r="HC144" i="110" s="1"/>
  <c r="FG148" i="110"/>
  <c r="GD148" i="110" s="1"/>
  <c r="FL148" i="110"/>
  <c r="GE148" i="110" s="1"/>
  <c r="FK144" i="110"/>
  <c r="HB144" i="110" s="1"/>
  <c r="GZ143" i="110"/>
  <c r="FN93" i="110"/>
  <c r="GQ93" i="110" s="1"/>
  <c r="FD93" i="110"/>
  <c r="GO93" i="110" s="1"/>
  <c r="FX93" i="110"/>
  <c r="GS93" i="110" s="1"/>
  <c r="EY93" i="110"/>
  <c r="GN93" i="110" s="1"/>
  <c r="DC95" i="110"/>
  <c r="EK95" i="110" s="1"/>
  <c r="CS94" i="110"/>
  <c r="EA94" i="110" s="1"/>
  <c r="CI96" i="110"/>
  <c r="DQ96" i="110" s="1"/>
  <c r="CN94" i="110"/>
  <c r="DV94" i="110" s="1"/>
  <c r="CX94" i="110"/>
  <c r="EF94" i="110" s="1"/>
  <c r="DH94" i="110"/>
  <c r="EP94" i="110" s="1"/>
  <c r="FI93" i="110"/>
  <c r="GP93" i="110" s="1"/>
  <c r="FS93" i="110"/>
  <c r="GR93" i="110" s="1"/>
  <c r="AC95" i="110"/>
  <c r="HX150" i="110"/>
  <c r="BH146" i="110"/>
  <c r="T147" i="110"/>
  <c r="S147" i="110"/>
  <c r="BD150" i="110"/>
  <c r="V150" i="110"/>
  <c r="AH147" i="110"/>
  <c r="CA147" i="110"/>
  <c r="AQ150" i="110"/>
  <c r="BY150" i="110"/>
  <c r="BZ95" i="110"/>
  <c r="AT146" i="110"/>
  <c r="BE150" i="110"/>
  <c r="HR143" i="110"/>
  <c r="AR95" i="110"/>
  <c r="HW150" i="110"/>
  <c r="BX150" i="110"/>
  <c r="BQ147" i="110"/>
  <c r="BP95" i="110"/>
  <c r="BL147" i="110"/>
  <c r="AD147" i="110"/>
  <c r="AG150" i="110"/>
  <c r="BJ150" i="110"/>
  <c r="BK95" i="110"/>
  <c r="BM146" i="110"/>
  <c r="BC146" i="110"/>
  <c r="AF150" i="110"/>
  <c r="BS150" i="110"/>
  <c r="BO150" i="110"/>
  <c r="BN150" i="110"/>
  <c r="U146" i="110"/>
  <c r="BI150" i="110"/>
  <c r="BF95" i="110"/>
  <c r="AM96" i="110"/>
  <c r="AK150" i="110"/>
  <c r="BR146" i="110"/>
  <c r="BV147" i="110"/>
  <c r="AY150" i="110"/>
  <c r="Y147" i="110"/>
  <c r="AB150" i="110"/>
  <c r="HQ144" i="110"/>
  <c r="R150" i="110"/>
  <c r="CB146" i="110"/>
  <c r="W150" i="110"/>
  <c r="AN147" i="110"/>
  <c r="AA150" i="110"/>
  <c r="IA146" i="110"/>
  <c r="Q150" i="110"/>
  <c r="BB147" i="110"/>
  <c r="HZ147" i="110"/>
  <c r="AE146" i="110"/>
  <c r="HO147" i="110"/>
  <c r="AS147" i="110"/>
  <c r="BG147" i="110"/>
  <c r="AI147" i="110"/>
  <c r="HP92" i="110"/>
  <c r="BW146" i="110"/>
  <c r="AZ150" i="110"/>
  <c r="AL150" i="110"/>
  <c r="AO146" i="110"/>
  <c r="Z146" i="110"/>
  <c r="BA97" i="110"/>
  <c r="HY96" i="110"/>
  <c r="AJ146" i="110"/>
  <c r="BT150" i="110"/>
  <c r="AP150" i="110"/>
  <c r="HN147" i="110"/>
  <c r="X147" i="110"/>
  <c r="BU96" i="110"/>
  <c r="FL149" i="110" l="1"/>
  <c r="GE149" i="110" s="1"/>
  <c r="FR149" i="110"/>
  <c r="GL149" i="110" s="1"/>
  <c r="FF145" i="110"/>
  <c r="HA145" i="110" s="1"/>
  <c r="FJ146" i="110"/>
  <c r="GV146" i="110" s="1"/>
  <c r="FQ149" i="110"/>
  <c r="GF149" i="110" s="1"/>
  <c r="CH150" i="110"/>
  <c r="DP150" i="110" s="1"/>
  <c r="CO147" i="110"/>
  <c r="DW147" i="110" s="1"/>
  <c r="CR150" i="110"/>
  <c r="DZ150" i="110" s="1"/>
  <c r="DG150" i="110"/>
  <c r="EO150" i="110" s="1"/>
  <c r="CY147" i="110"/>
  <c r="EG147" i="110" s="1"/>
  <c r="CL150" i="110"/>
  <c r="DT150" i="110" s="1"/>
  <c r="DB150" i="110"/>
  <c r="EJ150" i="110" s="1"/>
  <c r="CU146" i="110"/>
  <c r="EC146" i="110" s="1"/>
  <c r="CM150" i="110"/>
  <c r="DU150" i="110" s="1"/>
  <c r="CQ150" i="110"/>
  <c r="DY150" i="110" s="1"/>
  <c r="DE146" i="110"/>
  <c r="EM146" i="110" s="1"/>
  <c r="CG150" i="110"/>
  <c r="DO150" i="110" s="1"/>
  <c r="CT147" i="110"/>
  <c r="EB147" i="110" s="1"/>
  <c r="DF150" i="110"/>
  <c r="EN150" i="110" s="1"/>
  <c r="DJ146" i="110"/>
  <c r="ER146" i="110" s="1"/>
  <c r="DD147" i="110"/>
  <c r="EL147" i="110" s="1"/>
  <c r="CV150" i="110"/>
  <c r="ED150" i="110" s="1"/>
  <c r="CP146" i="110"/>
  <c r="DX146" i="110" s="1"/>
  <c r="CZ146" i="110"/>
  <c r="EH146" i="110" s="1"/>
  <c r="CW150" i="110"/>
  <c r="EE150" i="110" s="1"/>
  <c r="CJ147" i="110"/>
  <c r="DR147" i="110" s="1"/>
  <c r="DA150" i="110"/>
  <c r="EI150" i="110" s="1"/>
  <c r="DI147" i="110"/>
  <c r="EQ147" i="110" s="1"/>
  <c r="CK146" i="110"/>
  <c r="DS146" i="110" s="1"/>
  <c r="FW149" i="110"/>
  <c r="GM149" i="110" s="1"/>
  <c r="EX149" i="110"/>
  <c r="EW149" i="110"/>
  <c r="GB148" i="110"/>
  <c r="FV149" i="110"/>
  <c r="GG149" i="110" s="1"/>
  <c r="FY146" i="110"/>
  <c r="GY146" i="110" s="1"/>
  <c r="GH148" i="110"/>
  <c r="FB149" i="110"/>
  <c r="GC149" i="110" s="1"/>
  <c r="GZ144" i="110"/>
  <c r="FE146" i="110"/>
  <c r="GU146" i="110" s="1"/>
  <c r="EZ146" i="110"/>
  <c r="FU145" i="110"/>
  <c r="HD145" i="110" s="1"/>
  <c r="FG149" i="110"/>
  <c r="GD149" i="110" s="1"/>
  <c r="FC149" i="110"/>
  <c r="GI149" i="110" s="1"/>
  <c r="FT146" i="110"/>
  <c r="GX146" i="110" s="1"/>
  <c r="FK145" i="110"/>
  <c r="HB145" i="110" s="1"/>
  <c r="FH149" i="110"/>
  <c r="GJ149" i="110" s="1"/>
  <c r="FP145" i="110"/>
  <c r="HC145" i="110" s="1"/>
  <c r="FM149" i="110"/>
  <c r="GK149" i="110" s="1"/>
  <c r="FA145" i="110"/>
  <c r="FZ145" i="110"/>
  <c r="HE145" i="110" s="1"/>
  <c r="FS94" i="110"/>
  <c r="GR94" i="110" s="1"/>
  <c r="EY94" i="110"/>
  <c r="GN94" i="110" s="1"/>
  <c r="CS95" i="110"/>
  <c r="EA95" i="110" s="1"/>
  <c r="DH95" i="110"/>
  <c r="EP95" i="110" s="1"/>
  <c r="CN95" i="110"/>
  <c r="DV95" i="110" s="1"/>
  <c r="DC96" i="110"/>
  <c r="EK96" i="110" s="1"/>
  <c r="CX95" i="110"/>
  <c r="EF95" i="110" s="1"/>
  <c r="CI97" i="110"/>
  <c r="DQ97" i="110" s="1"/>
  <c r="FX94" i="110"/>
  <c r="GS94" i="110" s="1"/>
  <c r="FD94" i="110"/>
  <c r="GO94" i="110" s="1"/>
  <c r="FN94" i="110"/>
  <c r="GQ94" i="110" s="1"/>
  <c r="FI94" i="110"/>
  <c r="GP94" i="110" s="1"/>
  <c r="AA151" i="110"/>
  <c r="AI148" i="110"/>
  <c r="BA98" i="110"/>
  <c r="S148" i="110"/>
  <c r="AC96" i="110"/>
  <c r="AO147" i="110"/>
  <c r="BX151" i="110"/>
  <c r="AH148" i="110"/>
  <c r="AS148" i="110"/>
  <c r="BN151" i="110"/>
  <c r="BL148" i="110"/>
  <c r="AB151" i="110"/>
  <c r="AN148" i="110"/>
  <c r="AP151" i="110"/>
  <c r="CB147" i="110"/>
  <c r="BF96" i="110"/>
  <c r="BD151" i="110"/>
  <c r="BY151" i="110"/>
  <c r="BI151" i="110"/>
  <c r="HW151" i="110"/>
  <c r="BT151" i="110"/>
  <c r="Q151" i="110"/>
  <c r="BW147" i="110"/>
  <c r="BQ148" i="110"/>
  <c r="Y148" i="110"/>
  <c r="BV148" i="110"/>
  <c r="BZ96" i="110"/>
  <c r="R151" i="110"/>
  <c r="AJ147" i="110"/>
  <c r="AD148" i="110"/>
  <c r="AT147" i="110"/>
  <c r="HO148" i="110"/>
  <c r="V151" i="110"/>
  <c r="AK151" i="110"/>
  <c r="CA148" i="110"/>
  <c r="U147" i="110"/>
  <c r="BG148" i="110"/>
  <c r="BR147" i="110"/>
  <c r="Z147" i="110"/>
  <c r="BC147" i="110"/>
  <c r="BM147" i="110"/>
  <c r="AR96" i="110"/>
  <c r="HZ148" i="110"/>
  <c r="HP93" i="110"/>
  <c r="BO151" i="110"/>
  <c r="BB148" i="110"/>
  <c r="AG151" i="110"/>
  <c r="IA147" i="110"/>
  <c r="T148" i="110"/>
  <c r="HQ145" i="110"/>
  <c r="AL151" i="110"/>
  <c r="BS151" i="110"/>
  <c r="AY151" i="110"/>
  <c r="X148" i="110"/>
  <c r="AE147" i="110"/>
  <c r="HY97" i="110"/>
  <c r="AF151" i="110"/>
  <c r="HN148" i="110"/>
  <c r="W151" i="110"/>
  <c r="BE151" i="110"/>
  <c r="BK96" i="110"/>
  <c r="HR144" i="110"/>
  <c r="AQ151" i="110"/>
  <c r="AM97" i="110"/>
  <c r="BJ151" i="110"/>
  <c r="BP96" i="110"/>
  <c r="AZ151" i="110"/>
  <c r="BU97" i="110"/>
  <c r="HX151" i="110"/>
  <c r="BH147" i="110"/>
  <c r="FE147" i="110" l="1"/>
  <c r="GU147" i="110" s="1"/>
  <c r="FV150" i="110"/>
  <c r="GG150" i="110" s="1"/>
  <c r="FA146" i="110"/>
  <c r="GZ146" i="110" s="1"/>
  <c r="FB150" i="110"/>
  <c r="GC150" i="110" s="1"/>
  <c r="FW150" i="110"/>
  <c r="GM150" i="110" s="1"/>
  <c r="FJ147" i="110"/>
  <c r="GV147" i="110" s="1"/>
  <c r="FK146" i="110"/>
  <c r="HB146" i="110" s="1"/>
  <c r="CK147" i="110"/>
  <c r="DS147" i="110" s="1"/>
  <c r="CZ147" i="110"/>
  <c r="EH147" i="110" s="1"/>
  <c r="DE147" i="110"/>
  <c r="EM147" i="110" s="1"/>
  <c r="DB151" i="110"/>
  <c r="EJ151" i="110" s="1"/>
  <c r="CT148" i="110"/>
  <c r="EB148" i="110" s="1"/>
  <c r="CO148" i="110"/>
  <c r="DW148" i="110" s="1"/>
  <c r="DI148" i="110"/>
  <c r="EQ148" i="110" s="1"/>
  <c r="DJ147" i="110"/>
  <c r="ER147" i="110" s="1"/>
  <c r="CQ151" i="110"/>
  <c r="DY151" i="110" s="1"/>
  <c r="CL151" i="110"/>
  <c r="DT151" i="110" s="1"/>
  <c r="DA151" i="110"/>
  <c r="EI151" i="110" s="1"/>
  <c r="CM151" i="110"/>
  <c r="DU151" i="110" s="1"/>
  <c r="CY148" i="110"/>
  <c r="EG148" i="110" s="1"/>
  <c r="CP147" i="110"/>
  <c r="DX147" i="110" s="1"/>
  <c r="CJ148" i="110"/>
  <c r="DR148" i="110" s="1"/>
  <c r="DG151" i="110"/>
  <c r="EO151" i="110" s="1"/>
  <c r="CV151" i="110"/>
  <c r="ED151" i="110" s="1"/>
  <c r="DF151" i="110"/>
  <c r="EN151" i="110" s="1"/>
  <c r="CR151" i="110"/>
  <c r="DZ151" i="110" s="1"/>
  <c r="CH151" i="110"/>
  <c r="DP151" i="110" s="1"/>
  <c r="CW151" i="110"/>
  <c r="EE151" i="110" s="1"/>
  <c r="CG151" i="110"/>
  <c r="DO151" i="110" s="1"/>
  <c r="CU147" i="110"/>
  <c r="EC147" i="110" s="1"/>
  <c r="DD148" i="110"/>
  <c r="EL148" i="110" s="1"/>
  <c r="FF146" i="110"/>
  <c r="HA146" i="110" s="1"/>
  <c r="FZ146" i="110"/>
  <c r="HE146" i="110" s="1"/>
  <c r="FO147" i="110"/>
  <c r="GW147" i="110" s="1"/>
  <c r="EZ147" i="110"/>
  <c r="EX150" i="110"/>
  <c r="GB149" i="110"/>
  <c r="FT147" i="110"/>
  <c r="GX147" i="110" s="1"/>
  <c r="EW150" i="110"/>
  <c r="GT146" i="110"/>
  <c r="GH149" i="110"/>
  <c r="FY147" i="110"/>
  <c r="GY147" i="110" s="1"/>
  <c r="FL150" i="110"/>
  <c r="GE150" i="110" s="1"/>
  <c r="FR150" i="110"/>
  <c r="GL150" i="110" s="1"/>
  <c r="FM150" i="110"/>
  <c r="GK150" i="110" s="1"/>
  <c r="FQ150" i="110"/>
  <c r="GF150" i="110" s="1"/>
  <c r="FC150" i="110"/>
  <c r="GI150" i="110" s="1"/>
  <c r="GZ145" i="110"/>
  <c r="FP146" i="110"/>
  <c r="HC146" i="110" s="1"/>
  <c r="FH150" i="110"/>
  <c r="GJ150" i="110" s="1"/>
  <c r="FU146" i="110"/>
  <c r="HD146" i="110" s="1"/>
  <c r="FG150" i="110"/>
  <c r="GD150" i="110" s="1"/>
  <c r="FS95" i="110"/>
  <c r="GR95" i="110" s="1"/>
  <c r="FI95" i="110"/>
  <c r="GP95" i="110" s="1"/>
  <c r="FX95" i="110"/>
  <c r="GS95" i="110" s="1"/>
  <c r="CS96" i="110"/>
  <c r="EA96" i="110" s="1"/>
  <c r="CI98" i="110"/>
  <c r="DQ98" i="110" s="1"/>
  <c r="CN96" i="110"/>
  <c r="DV96" i="110" s="1"/>
  <c r="CX96" i="110"/>
  <c r="EF96" i="110" s="1"/>
  <c r="DC97" i="110"/>
  <c r="EK97" i="110" s="1"/>
  <c r="DH96" i="110"/>
  <c r="EP96" i="110" s="1"/>
  <c r="EY95" i="110"/>
  <c r="FD95" i="110"/>
  <c r="GO95" i="110" s="1"/>
  <c r="FN95" i="110"/>
  <c r="GQ95" i="110" s="1"/>
  <c r="IA148" i="110"/>
  <c r="HY98" i="110"/>
  <c r="AN149" i="110"/>
  <c r="AS149" i="110"/>
  <c r="V152" i="110"/>
  <c r="BR148" i="110"/>
  <c r="BN152" i="110"/>
  <c r="S149" i="110"/>
  <c r="CB148" i="110"/>
  <c r="T149" i="110"/>
  <c r="X149" i="110"/>
  <c r="BA99" i="110"/>
  <c r="BB149" i="110"/>
  <c r="R152" i="110"/>
  <c r="BC148" i="110"/>
  <c r="AC97" i="110"/>
  <c r="HW152" i="110"/>
  <c r="BV149" i="110"/>
  <c r="AR97" i="110"/>
  <c r="BZ97" i="110"/>
  <c r="BD152" i="110"/>
  <c r="BM148" i="110"/>
  <c r="BW148" i="110"/>
  <c r="Q152" i="110"/>
  <c r="AB152" i="110"/>
  <c r="AT148" i="110"/>
  <c r="HN149" i="110"/>
  <c r="BI152" i="110"/>
  <c r="AL152" i="110"/>
  <c r="HQ146" i="110"/>
  <c r="BE152" i="110"/>
  <c r="BF97" i="110"/>
  <c r="BG149" i="110"/>
  <c r="AA152" i="110"/>
  <c r="AQ152" i="110"/>
  <c r="AH149" i="110"/>
  <c r="AD149" i="110"/>
  <c r="BK97" i="110"/>
  <c r="BX152" i="110"/>
  <c r="AI149" i="110"/>
  <c r="AY152" i="110"/>
  <c r="HZ149" i="110"/>
  <c r="BS152" i="110"/>
  <c r="Z148" i="110"/>
  <c r="BL149" i="110"/>
  <c r="CA149" i="110"/>
  <c r="AZ152" i="110"/>
  <c r="HP94" i="110"/>
  <c r="BH148" i="110"/>
  <c r="AF152" i="110"/>
  <c r="BY152" i="110"/>
  <c r="AE148" i="110"/>
  <c r="AM98" i="110"/>
  <c r="Y149" i="110"/>
  <c r="AK152" i="110"/>
  <c r="BO152" i="110"/>
  <c r="BQ149" i="110"/>
  <c r="HO149" i="110"/>
  <c r="AJ148" i="110"/>
  <c r="AO148" i="110"/>
  <c r="HX152" i="110"/>
  <c r="BT152" i="110"/>
  <c r="W152" i="110"/>
  <c r="BU98" i="110"/>
  <c r="BP97" i="110"/>
  <c r="U148" i="110"/>
  <c r="BJ152" i="110"/>
  <c r="AG152" i="110"/>
  <c r="HR145" i="110"/>
  <c r="AP152" i="110"/>
  <c r="FY148" i="110" l="1"/>
  <c r="GY148" i="110" s="1"/>
  <c r="FE148" i="110"/>
  <c r="GU148" i="110" s="1"/>
  <c r="EW151" i="110"/>
  <c r="GB151" i="110" s="1"/>
  <c r="EZ148" i="110"/>
  <c r="FL151" i="110"/>
  <c r="GE151" i="110" s="1"/>
  <c r="FP147" i="110"/>
  <c r="HC147" i="110" s="1"/>
  <c r="FM151" i="110"/>
  <c r="GK151" i="110" s="1"/>
  <c r="FB151" i="110"/>
  <c r="GC151" i="110" s="1"/>
  <c r="FT148" i="110"/>
  <c r="GX148" i="110" s="1"/>
  <c r="DF152" i="110"/>
  <c r="EN152" i="110" s="1"/>
  <c r="CJ149" i="110"/>
  <c r="DR149" i="110" s="1"/>
  <c r="CO149" i="110"/>
  <c r="DW149" i="110" s="1"/>
  <c r="CZ148" i="110"/>
  <c r="EH148" i="110" s="1"/>
  <c r="CM152" i="110"/>
  <c r="DU152" i="110" s="1"/>
  <c r="DA152" i="110"/>
  <c r="EI152" i="110" s="1"/>
  <c r="CV152" i="110"/>
  <c r="ED152" i="110" s="1"/>
  <c r="CL152" i="110"/>
  <c r="DT152" i="110" s="1"/>
  <c r="CP148" i="110"/>
  <c r="DX148" i="110" s="1"/>
  <c r="CY149" i="110"/>
  <c r="EG149" i="110" s="1"/>
  <c r="CQ152" i="110"/>
  <c r="DY152" i="110" s="1"/>
  <c r="FL152" i="110" s="1"/>
  <c r="GE152" i="110" s="1"/>
  <c r="CT149" i="110"/>
  <c r="EB149" i="110" s="1"/>
  <c r="DD149" i="110"/>
  <c r="EL149" i="110" s="1"/>
  <c r="DB152" i="110"/>
  <c r="EJ152" i="110" s="1"/>
  <c r="CW152" i="110"/>
  <c r="EE152" i="110" s="1"/>
  <c r="CG152" i="110"/>
  <c r="DO152" i="110" s="1"/>
  <c r="CH152" i="110"/>
  <c r="DP152" i="110" s="1"/>
  <c r="DJ148" i="110"/>
  <c r="ER148" i="110" s="1"/>
  <c r="CR152" i="110"/>
  <c r="DZ152" i="110" s="1"/>
  <c r="CK148" i="110"/>
  <c r="DS148" i="110" s="1"/>
  <c r="DG152" i="110"/>
  <c r="EO152" i="110" s="1"/>
  <c r="DI149" i="110"/>
  <c r="EQ149" i="110" s="1"/>
  <c r="DE148" i="110"/>
  <c r="EM148" i="110" s="1"/>
  <c r="FU148" i="110" s="1"/>
  <c r="HD148" i="110" s="1"/>
  <c r="CU148" i="110"/>
  <c r="EC148" i="110" s="1"/>
  <c r="GT148" i="110"/>
  <c r="GT147" i="110"/>
  <c r="FR151" i="110"/>
  <c r="GL151" i="110" s="1"/>
  <c r="FG151" i="110"/>
  <c r="GD151" i="110" s="1"/>
  <c r="FH151" i="110"/>
  <c r="GJ151" i="110" s="1"/>
  <c r="FQ151" i="110"/>
  <c r="GF151" i="110" s="1"/>
  <c r="FC151" i="110"/>
  <c r="GI151" i="110" s="1"/>
  <c r="FU147" i="110"/>
  <c r="HD147" i="110" s="1"/>
  <c r="FV151" i="110"/>
  <c r="GG151" i="110" s="1"/>
  <c r="EX151" i="110"/>
  <c r="FK147" i="110"/>
  <c r="HB147" i="110" s="1"/>
  <c r="FA147" i="110"/>
  <c r="FW151" i="110"/>
  <c r="GM151" i="110" s="1"/>
  <c r="FJ148" i="110"/>
  <c r="GV148" i="110" s="1"/>
  <c r="FF147" i="110"/>
  <c r="HA147" i="110" s="1"/>
  <c r="FO148" i="110"/>
  <c r="GW148" i="110" s="1"/>
  <c r="FZ147" i="110"/>
  <c r="HE147" i="110" s="1"/>
  <c r="GB150" i="110"/>
  <c r="GH150" i="110"/>
  <c r="FS96" i="110"/>
  <c r="GR96" i="110" s="1"/>
  <c r="FI96" i="110"/>
  <c r="GP96" i="110" s="1"/>
  <c r="FD96" i="110"/>
  <c r="GO96" i="110" s="1"/>
  <c r="DH97" i="110"/>
  <c r="EP97" i="110" s="1"/>
  <c r="CN97" i="110"/>
  <c r="DV97" i="110" s="1"/>
  <c r="DC98" i="110"/>
  <c r="EK98" i="110" s="1"/>
  <c r="CX97" i="110"/>
  <c r="EF97" i="110" s="1"/>
  <c r="CI99" i="110"/>
  <c r="DQ99" i="110" s="1"/>
  <c r="CS97" i="110"/>
  <c r="EA97" i="110" s="1"/>
  <c r="FX96" i="110"/>
  <c r="GS96" i="110" s="1"/>
  <c r="GN95" i="110"/>
  <c r="FN96" i="110"/>
  <c r="GQ96" i="110" s="1"/>
  <c r="EY96" i="110"/>
  <c r="BX153" i="110"/>
  <c r="U149" i="110"/>
  <c r="HN150" i="110"/>
  <c r="HO150" i="110"/>
  <c r="AK153" i="110"/>
  <c r="BZ98" i="110"/>
  <c r="V153" i="110"/>
  <c r="AC98" i="110"/>
  <c r="HZ150" i="110"/>
  <c r="AE149" i="110"/>
  <c r="BC149" i="110"/>
  <c r="BN153" i="110"/>
  <c r="W153" i="110"/>
  <c r="BF98" i="110"/>
  <c r="HY99" i="110"/>
  <c r="BW149" i="110"/>
  <c r="AH150" i="110"/>
  <c r="AP153" i="110"/>
  <c r="S150" i="110"/>
  <c r="AM99" i="110"/>
  <c r="Q153" i="110"/>
  <c r="AD150" i="110"/>
  <c r="AN150" i="110"/>
  <c r="HP95" i="110"/>
  <c r="BQ150" i="110"/>
  <c r="BO153" i="110"/>
  <c r="BB150" i="110"/>
  <c r="BH149" i="110"/>
  <c r="AY153" i="110"/>
  <c r="BL150" i="110"/>
  <c r="CB149" i="110"/>
  <c r="BE153" i="110"/>
  <c r="HW153" i="110"/>
  <c r="AB153" i="110"/>
  <c r="BP98" i="110"/>
  <c r="BV150" i="110"/>
  <c r="AO149" i="110"/>
  <c r="BK98" i="110"/>
  <c r="AA153" i="110"/>
  <c r="AL153" i="110"/>
  <c r="Z149" i="110"/>
  <c r="AG153" i="110"/>
  <c r="BI153" i="110"/>
  <c r="HX153" i="110"/>
  <c r="AF153" i="110"/>
  <c r="BJ153" i="110"/>
  <c r="Y150" i="110"/>
  <c r="X150" i="110"/>
  <c r="T150" i="110"/>
  <c r="BS153" i="110"/>
  <c r="BU99" i="110"/>
  <c r="AJ149" i="110"/>
  <c r="AI150" i="110"/>
  <c r="R153" i="110"/>
  <c r="AZ153" i="110"/>
  <c r="BT153" i="110"/>
  <c r="CA150" i="110"/>
  <c r="AT149" i="110"/>
  <c r="HQ147" i="110"/>
  <c r="AR98" i="110"/>
  <c r="AQ153" i="110"/>
  <c r="BR149" i="110"/>
  <c r="HR146" i="110"/>
  <c r="IA149" i="110"/>
  <c r="BM149" i="110"/>
  <c r="BY153" i="110"/>
  <c r="BG150" i="110"/>
  <c r="BA100" i="110"/>
  <c r="BD153" i="110"/>
  <c r="AS150" i="110"/>
  <c r="FV152" i="110" l="1"/>
  <c r="GG152" i="110" s="1"/>
  <c r="FA148" i="110"/>
  <c r="GZ148" i="110" s="1"/>
  <c r="EW152" i="110"/>
  <c r="FF148" i="110"/>
  <c r="HA148" i="110" s="1"/>
  <c r="FG152" i="110"/>
  <c r="GD152" i="110" s="1"/>
  <c r="FE149" i="110"/>
  <c r="GU149" i="110" s="1"/>
  <c r="FP148" i="110"/>
  <c r="HC148" i="110" s="1"/>
  <c r="FJ149" i="110"/>
  <c r="GV149" i="110" s="1"/>
  <c r="FK148" i="110"/>
  <c r="HB148" i="110" s="1"/>
  <c r="FW152" i="110"/>
  <c r="GM152" i="110" s="1"/>
  <c r="FQ152" i="110"/>
  <c r="GF152" i="110" s="1"/>
  <c r="CT150" i="110"/>
  <c r="EB150" i="110" s="1"/>
  <c r="CV153" i="110"/>
  <c r="ED153" i="110" s="1"/>
  <c r="CG153" i="110"/>
  <c r="DO153" i="110" s="1"/>
  <c r="DE149" i="110"/>
  <c r="EM149" i="110" s="1"/>
  <c r="CK149" i="110"/>
  <c r="DS149" i="110" s="1"/>
  <c r="DA153" i="110"/>
  <c r="EI153" i="110" s="1"/>
  <c r="DI150" i="110"/>
  <c r="EQ150" i="110" s="1"/>
  <c r="CP149" i="110"/>
  <c r="DX149" i="110" s="1"/>
  <c r="CR153" i="110"/>
  <c r="DZ153" i="110" s="1"/>
  <c r="DB153" i="110"/>
  <c r="EJ153" i="110" s="1"/>
  <c r="CQ153" i="110"/>
  <c r="DY153" i="110" s="1"/>
  <c r="CJ150" i="110"/>
  <c r="DR150" i="110" s="1"/>
  <c r="DG153" i="110"/>
  <c r="EO153" i="110" s="1"/>
  <c r="CH153" i="110"/>
  <c r="DP153" i="110" s="1"/>
  <c r="CM153" i="110"/>
  <c r="DU153" i="110" s="1"/>
  <c r="CW153" i="110"/>
  <c r="EE153" i="110" s="1"/>
  <c r="DD150" i="110"/>
  <c r="EL150" i="110" s="1"/>
  <c r="CZ149" i="110"/>
  <c r="EH149" i="110" s="1"/>
  <c r="DJ149" i="110"/>
  <c r="ER149" i="110" s="1"/>
  <c r="CY150" i="110"/>
  <c r="EG150" i="110" s="1"/>
  <c r="CL153" i="110"/>
  <c r="DT153" i="110" s="1"/>
  <c r="CO150" i="110"/>
  <c r="DW150" i="110" s="1"/>
  <c r="DF153" i="110"/>
  <c r="EN153" i="110" s="1"/>
  <c r="CU149" i="110"/>
  <c r="EC149" i="110" s="1"/>
  <c r="FC152" i="110"/>
  <c r="GI152" i="110" s="1"/>
  <c r="FM152" i="110"/>
  <c r="GK152" i="110" s="1"/>
  <c r="FH152" i="110"/>
  <c r="GJ152" i="110" s="1"/>
  <c r="FR152" i="110"/>
  <c r="GL152" i="110" s="1"/>
  <c r="EX152" i="110"/>
  <c r="FO149" i="110"/>
  <c r="GW149" i="110" s="1"/>
  <c r="FB152" i="110"/>
  <c r="GC152" i="110" s="1"/>
  <c r="EZ149" i="110"/>
  <c r="FT149" i="110"/>
  <c r="GX149" i="110" s="1"/>
  <c r="GZ147" i="110"/>
  <c r="FZ148" i="110"/>
  <c r="HE148" i="110" s="1"/>
  <c r="GH151" i="110"/>
  <c r="FY149" i="110"/>
  <c r="GY149" i="110" s="1"/>
  <c r="GB152" i="110"/>
  <c r="FN97" i="110"/>
  <c r="GQ97" i="110" s="1"/>
  <c r="FX97" i="110"/>
  <c r="GS97" i="110" s="1"/>
  <c r="CI100" i="110"/>
  <c r="DQ100" i="110" s="1"/>
  <c r="CN98" i="110"/>
  <c r="DV98" i="110" s="1"/>
  <c r="CX98" i="110"/>
  <c r="EF98" i="110" s="1"/>
  <c r="CS98" i="110"/>
  <c r="EA98" i="110" s="1"/>
  <c r="DH98" i="110"/>
  <c r="EP98" i="110" s="1"/>
  <c r="DC99" i="110"/>
  <c r="EK99" i="110" s="1"/>
  <c r="FD97" i="110"/>
  <c r="GO97" i="110" s="1"/>
  <c r="FS97" i="110"/>
  <c r="GR97" i="110" s="1"/>
  <c r="EY97" i="110"/>
  <c r="GN96" i="110"/>
  <c r="FI97" i="110"/>
  <c r="GP97" i="110" s="1"/>
  <c r="BT154" i="110"/>
  <c r="AR99" i="110"/>
  <c r="AP154" i="110"/>
  <c r="HR147" i="110"/>
  <c r="AT150" i="110"/>
  <c r="AG154" i="110"/>
  <c r="AQ154" i="110"/>
  <c r="AI151" i="110"/>
  <c r="AM100" i="110"/>
  <c r="BS154" i="110"/>
  <c r="BL151" i="110"/>
  <c r="Z150" i="110"/>
  <c r="AN151" i="110"/>
  <c r="BZ99" i="110"/>
  <c r="BV151" i="110"/>
  <c r="AE150" i="110"/>
  <c r="BJ154" i="110"/>
  <c r="BX154" i="110"/>
  <c r="BI154" i="110"/>
  <c r="BN154" i="110"/>
  <c r="Y151" i="110"/>
  <c r="W154" i="110"/>
  <c r="AK154" i="110"/>
  <c r="CB150" i="110"/>
  <c r="Q154" i="110"/>
  <c r="HP96" i="110"/>
  <c r="HZ151" i="110"/>
  <c r="HQ148" i="110"/>
  <c r="R154" i="110"/>
  <c r="BA101" i="110"/>
  <c r="BM150" i="110"/>
  <c r="BH150" i="110"/>
  <c r="AD151" i="110"/>
  <c r="HO151" i="110"/>
  <c r="HN151" i="110"/>
  <c r="AC99" i="110"/>
  <c r="HW154" i="110"/>
  <c r="BR150" i="110"/>
  <c r="S151" i="110"/>
  <c r="BF99" i="110"/>
  <c r="BB151" i="110"/>
  <c r="BP99" i="110"/>
  <c r="BK99" i="110"/>
  <c r="BY154" i="110"/>
  <c r="IA150" i="110"/>
  <c r="BG151" i="110"/>
  <c r="AZ154" i="110"/>
  <c r="HX154" i="110"/>
  <c r="AJ150" i="110"/>
  <c r="HY100" i="110"/>
  <c r="AY154" i="110"/>
  <c r="T151" i="110"/>
  <c r="BW150" i="110"/>
  <c r="BE154" i="110"/>
  <c r="CA151" i="110"/>
  <c r="X151" i="110"/>
  <c r="AS151" i="110"/>
  <c r="BO154" i="110"/>
  <c r="AA154" i="110"/>
  <c r="U150" i="110"/>
  <c r="AO150" i="110"/>
  <c r="V154" i="110"/>
  <c r="BU100" i="110"/>
  <c r="AB154" i="110"/>
  <c r="BQ151" i="110"/>
  <c r="AL154" i="110"/>
  <c r="BD154" i="110"/>
  <c r="AH151" i="110"/>
  <c r="BC150" i="110"/>
  <c r="AF154" i="110"/>
  <c r="FE150" i="110" l="1"/>
  <c r="GU150" i="110" s="1"/>
  <c r="FF149" i="110"/>
  <c r="HA149" i="110" s="1"/>
  <c r="FJ150" i="110"/>
  <c r="GV150" i="110" s="1"/>
  <c r="FG153" i="110"/>
  <c r="GD153" i="110" s="1"/>
  <c r="FY150" i="110"/>
  <c r="GY150" i="110" s="1"/>
  <c r="FT150" i="110"/>
  <c r="GX150" i="110" s="1"/>
  <c r="FM153" i="110"/>
  <c r="GK153" i="110" s="1"/>
  <c r="FA149" i="110"/>
  <c r="GZ149" i="110" s="1"/>
  <c r="DI151" i="110"/>
  <c r="EQ151" i="110" s="1"/>
  <c r="CK150" i="110"/>
  <c r="DS150" i="110" s="1"/>
  <c r="CG154" i="110"/>
  <c r="DO154" i="110" s="1"/>
  <c r="CZ150" i="110"/>
  <c r="EH150" i="110" s="1"/>
  <c r="DA154" i="110"/>
  <c r="EI154" i="110" s="1"/>
  <c r="CL154" i="110"/>
  <c r="DT154" i="110" s="1"/>
  <c r="CJ151" i="110"/>
  <c r="DR151" i="110" s="1"/>
  <c r="DD151" i="110"/>
  <c r="EL151" i="110" s="1"/>
  <c r="CH154" i="110"/>
  <c r="DP154" i="110" s="1"/>
  <c r="CP150" i="110"/>
  <c r="DX150" i="110" s="1"/>
  <c r="CV154" i="110"/>
  <c r="ED154" i="110" s="1"/>
  <c r="DE150" i="110"/>
  <c r="EM150" i="110" s="1"/>
  <c r="CY151" i="110"/>
  <c r="EG151" i="110" s="1"/>
  <c r="CW154" i="110"/>
  <c r="EE154" i="110" s="1"/>
  <c r="DG154" i="110"/>
  <c r="EO154" i="110" s="1"/>
  <c r="CU150" i="110"/>
  <c r="EC150" i="110" s="1"/>
  <c r="CQ154" i="110"/>
  <c r="DY154" i="110" s="1"/>
  <c r="EW154" i="110" s="1"/>
  <c r="CM154" i="110"/>
  <c r="DU154" i="110" s="1"/>
  <c r="DJ150" i="110"/>
  <c r="ER150" i="110" s="1"/>
  <c r="DF154" i="110"/>
  <c r="EN154" i="110" s="1"/>
  <c r="DB154" i="110"/>
  <c r="EJ154" i="110" s="1"/>
  <c r="CO151" i="110"/>
  <c r="DW151" i="110" s="1"/>
  <c r="CR154" i="110"/>
  <c r="DZ154" i="110" s="1"/>
  <c r="CT151" i="110"/>
  <c r="EB151" i="110" s="1"/>
  <c r="EX153" i="110"/>
  <c r="FR153" i="110"/>
  <c r="GL153" i="110" s="1"/>
  <c r="GH152" i="110"/>
  <c r="FC153" i="110"/>
  <c r="GI153" i="110" s="1"/>
  <c r="EZ150" i="110"/>
  <c r="FH153" i="110"/>
  <c r="GJ153" i="110" s="1"/>
  <c r="FW153" i="110"/>
  <c r="GM153" i="110" s="1"/>
  <c r="FZ149" i="110"/>
  <c r="HE149" i="110" s="1"/>
  <c r="FL153" i="110"/>
  <c r="GE153" i="110" s="1"/>
  <c r="EW153" i="110"/>
  <c r="GT149" i="110"/>
  <c r="FK149" i="110"/>
  <c r="HB149" i="110" s="1"/>
  <c r="FB153" i="110"/>
  <c r="GC153" i="110" s="1"/>
  <c r="FU149" i="110"/>
  <c r="HD149" i="110" s="1"/>
  <c r="FV153" i="110"/>
  <c r="GG153" i="110" s="1"/>
  <c r="FO150" i="110"/>
  <c r="GW150" i="110" s="1"/>
  <c r="FP149" i="110"/>
  <c r="HC149" i="110" s="1"/>
  <c r="FQ153" i="110"/>
  <c r="GF153" i="110" s="1"/>
  <c r="EY98" i="110"/>
  <c r="GN98" i="110" s="1"/>
  <c r="DC100" i="110"/>
  <c r="EK100" i="110" s="1"/>
  <c r="CS99" i="110"/>
  <c r="EA99" i="110" s="1"/>
  <c r="DH99" i="110"/>
  <c r="EP99" i="110" s="1"/>
  <c r="CX99" i="110"/>
  <c r="EF99" i="110" s="1"/>
  <c r="CN99" i="110"/>
  <c r="DV99" i="110" s="1"/>
  <c r="CI101" i="110"/>
  <c r="DQ101" i="110" s="1"/>
  <c r="FD98" i="110"/>
  <c r="GO98" i="110" s="1"/>
  <c r="FX98" i="110"/>
  <c r="GS98" i="110" s="1"/>
  <c r="FN98" i="110"/>
  <c r="GQ98" i="110" s="1"/>
  <c r="GN97" i="110"/>
  <c r="FI98" i="110"/>
  <c r="GP98" i="110" s="1"/>
  <c r="FS98" i="110"/>
  <c r="GR98" i="110" s="1"/>
  <c r="AY155" i="110"/>
  <c r="CB151" i="110"/>
  <c r="BL152" i="110"/>
  <c r="BT155" i="110"/>
  <c r="IA151" i="110"/>
  <c r="BH151" i="110"/>
  <c r="BJ155" i="110"/>
  <c r="AH152" i="110"/>
  <c r="U151" i="110"/>
  <c r="BQ152" i="110"/>
  <c r="HZ152" i="110"/>
  <c r="BV152" i="110"/>
  <c r="AE151" i="110"/>
  <c r="BF100" i="110"/>
  <c r="BU101" i="110"/>
  <c r="BD155" i="110"/>
  <c r="Y152" i="110"/>
  <c r="AO151" i="110"/>
  <c r="HW155" i="110"/>
  <c r="BP100" i="110"/>
  <c r="R155" i="110"/>
  <c r="BR151" i="110"/>
  <c r="BI155" i="110"/>
  <c r="HR148" i="110"/>
  <c r="AZ155" i="110"/>
  <c r="BC151" i="110"/>
  <c r="AA155" i="110"/>
  <c r="AD152" i="110"/>
  <c r="BW151" i="110"/>
  <c r="W155" i="110"/>
  <c r="AB155" i="110"/>
  <c r="BN155" i="110"/>
  <c r="AF155" i="110"/>
  <c r="BX155" i="110"/>
  <c r="Z151" i="110"/>
  <c r="BY155" i="110"/>
  <c r="Q155" i="110"/>
  <c r="AR100" i="110"/>
  <c r="HO152" i="110"/>
  <c r="BZ100" i="110"/>
  <c r="AK155" i="110"/>
  <c r="BA102" i="110"/>
  <c r="AT151" i="110"/>
  <c r="AQ155" i="110"/>
  <c r="CA152" i="110"/>
  <c r="AG155" i="110"/>
  <c r="BO155" i="110"/>
  <c r="BS155" i="110"/>
  <c r="HQ149" i="110"/>
  <c r="V155" i="110"/>
  <c r="AN152" i="110"/>
  <c r="AJ151" i="110"/>
  <c r="BE155" i="110"/>
  <c r="X152" i="110"/>
  <c r="BK100" i="110"/>
  <c r="HP97" i="110"/>
  <c r="BG152" i="110"/>
  <c r="AM101" i="110"/>
  <c r="HN152" i="110"/>
  <c r="AS152" i="110"/>
  <c r="AI152" i="110"/>
  <c r="AC100" i="110"/>
  <c r="BB152" i="110"/>
  <c r="HX155" i="110"/>
  <c r="S152" i="110"/>
  <c r="AL155" i="110"/>
  <c r="HY101" i="110"/>
  <c r="AP155" i="110"/>
  <c r="BM151" i="110"/>
  <c r="T152" i="110"/>
  <c r="FV154" i="110" l="1"/>
  <c r="GG154" i="110" s="1"/>
  <c r="FA150" i="110"/>
  <c r="FQ154" i="110"/>
  <c r="GF154" i="110" s="1"/>
  <c r="FP150" i="110"/>
  <c r="HC150" i="110" s="1"/>
  <c r="EX154" i="110"/>
  <c r="GH154" i="110" s="1"/>
  <c r="FW154" i="110"/>
  <c r="GM154" i="110" s="1"/>
  <c r="FT151" i="110"/>
  <c r="GX151" i="110" s="1"/>
  <c r="CY152" i="110"/>
  <c r="EG152" i="110" s="1"/>
  <c r="CZ151" i="110"/>
  <c r="EH151" i="110" s="1"/>
  <c r="CJ152" i="110"/>
  <c r="DR152" i="110" s="1"/>
  <c r="DE151" i="110"/>
  <c r="EM151" i="110" s="1"/>
  <c r="DB155" i="110"/>
  <c r="EJ155" i="110" s="1"/>
  <c r="DD152" i="110"/>
  <c r="EL152" i="110" s="1"/>
  <c r="DF155" i="110"/>
  <c r="EN155" i="110" s="1"/>
  <c r="CL155" i="110"/>
  <c r="DT155" i="110" s="1"/>
  <c r="CT152" i="110"/>
  <c r="EB152" i="110" s="1"/>
  <c r="CQ155" i="110"/>
  <c r="DY155" i="110" s="1"/>
  <c r="CM155" i="110"/>
  <c r="DU155" i="110" s="1"/>
  <c r="CR155" i="110"/>
  <c r="DZ155" i="110" s="1"/>
  <c r="EX155" i="110" s="1"/>
  <c r="DJ151" i="110"/>
  <c r="ER151" i="110" s="1"/>
  <c r="CU151" i="110"/>
  <c r="EC151" i="110" s="1"/>
  <c r="DG155" i="110"/>
  <c r="EO155" i="110" s="1"/>
  <c r="CV155" i="110"/>
  <c r="ED155" i="110" s="1"/>
  <c r="DA155" i="110"/>
  <c r="EI155" i="110" s="1"/>
  <c r="CK151" i="110"/>
  <c r="DS151" i="110" s="1"/>
  <c r="CP151" i="110"/>
  <c r="DX151" i="110" s="1"/>
  <c r="CG155" i="110"/>
  <c r="DO155" i="110" s="1"/>
  <c r="DI152" i="110"/>
  <c r="EQ152" i="110" s="1"/>
  <c r="CO152" i="110"/>
  <c r="DW152" i="110" s="1"/>
  <c r="CW155" i="110"/>
  <c r="EE155" i="110" s="1"/>
  <c r="CH155" i="110"/>
  <c r="DP155" i="110" s="1"/>
  <c r="FR154" i="110"/>
  <c r="GL154" i="110" s="1"/>
  <c r="GB154" i="110"/>
  <c r="GZ150" i="110"/>
  <c r="FE151" i="110"/>
  <c r="GU151" i="110" s="1"/>
  <c r="FJ151" i="110"/>
  <c r="GV151" i="110" s="1"/>
  <c r="FK150" i="110"/>
  <c r="HB150" i="110" s="1"/>
  <c r="GB153" i="110"/>
  <c r="GH153" i="110"/>
  <c r="FC154" i="110"/>
  <c r="GI154" i="110" s="1"/>
  <c r="FL154" i="110"/>
  <c r="GE154" i="110" s="1"/>
  <c r="FF150" i="110"/>
  <c r="HA150" i="110" s="1"/>
  <c r="FH154" i="110"/>
  <c r="GJ154" i="110" s="1"/>
  <c r="FG154" i="110"/>
  <c r="GD154" i="110" s="1"/>
  <c r="FU150" i="110"/>
  <c r="HD150" i="110" s="1"/>
  <c r="FM154" i="110"/>
  <c r="GK154" i="110" s="1"/>
  <c r="FB154" i="110"/>
  <c r="GC154" i="110" s="1"/>
  <c r="FZ150" i="110"/>
  <c r="HE150" i="110" s="1"/>
  <c r="FY151" i="110"/>
  <c r="GY151" i="110" s="1"/>
  <c r="GT150" i="110"/>
  <c r="FO151" i="110"/>
  <c r="GW151" i="110" s="1"/>
  <c r="EZ151" i="110"/>
  <c r="FX99" i="110"/>
  <c r="GS99" i="110" s="1"/>
  <c r="CI102" i="110"/>
  <c r="DQ102" i="110" s="1"/>
  <c r="DC101" i="110"/>
  <c r="EK101" i="110" s="1"/>
  <c r="CN100" i="110"/>
  <c r="DV100" i="110" s="1"/>
  <c r="DH100" i="110"/>
  <c r="EP100" i="110" s="1"/>
  <c r="CS100" i="110"/>
  <c r="EA100" i="110" s="1"/>
  <c r="CX100" i="110"/>
  <c r="EF100" i="110" s="1"/>
  <c r="FI99" i="110"/>
  <c r="GP99" i="110" s="1"/>
  <c r="FD99" i="110"/>
  <c r="GO99" i="110" s="1"/>
  <c r="EY99" i="110"/>
  <c r="FN99" i="110"/>
  <c r="GQ99" i="110" s="1"/>
  <c r="FS99" i="110"/>
  <c r="GR99" i="110" s="1"/>
  <c r="Y153" i="110"/>
  <c r="BH152" i="110"/>
  <c r="AO152" i="110"/>
  <c r="BQ153" i="110"/>
  <c r="HY102" i="110"/>
  <c r="BA103" i="110"/>
  <c r="AE152" i="110"/>
  <c r="AZ156" i="110"/>
  <c r="AD153" i="110"/>
  <c r="BF101" i="110"/>
  <c r="AQ156" i="110"/>
  <c r="Z152" i="110"/>
  <c r="X153" i="110"/>
  <c r="HP98" i="110"/>
  <c r="Q156" i="110"/>
  <c r="BU102" i="110"/>
  <c r="BI156" i="110"/>
  <c r="AK156" i="110"/>
  <c r="BZ101" i="110"/>
  <c r="S153" i="110"/>
  <c r="AY156" i="110"/>
  <c r="AN153" i="110"/>
  <c r="AT152" i="110"/>
  <c r="BD156" i="110"/>
  <c r="AR101" i="110"/>
  <c r="BS156" i="110"/>
  <c r="BM152" i="110"/>
  <c r="HZ153" i="110"/>
  <c r="U152" i="110"/>
  <c r="HO153" i="110"/>
  <c r="AJ152" i="110"/>
  <c r="BV153" i="110"/>
  <c r="BX156" i="110"/>
  <c r="HW156" i="110"/>
  <c r="BC152" i="110"/>
  <c r="IA152" i="110"/>
  <c r="AF156" i="110"/>
  <c r="V156" i="110"/>
  <c r="AA156" i="110"/>
  <c r="W156" i="110"/>
  <c r="HN153" i="110"/>
  <c r="HQ150" i="110"/>
  <c r="BY156" i="110"/>
  <c r="AI153" i="110"/>
  <c r="BG153" i="110"/>
  <c r="AG156" i="110"/>
  <c r="BK101" i="110"/>
  <c r="AH153" i="110"/>
  <c r="CA153" i="110"/>
  <c r="AS153" i="110"/>
  <c r="HR149" i="110"/>
  <c r="BL153" i="110"/>
  <c r="AL156" i="110"/>
  <c r="BP101" i="110"/>
  <c r="BR152" i="110"/>
  <c r="AC101" i="110"/>
  <c r="BJ156" i="110"/>
  <c r="CB152" i="110"/>
  <c r="BW152" i="110"/>
  <c r="AM102" i="110"/>
  <c r="T153" i="110"/>
  <c r="BB153" i="110"/>
  <c r="BN156" i="110"/>
  <c r="BO156" i="110"/>
  <c r="R156" i="110"/>
  <c r="HX156" i="110"/>
  <c r="BT156" i="110"/>
  <c r="AB156" i="110"/>
  <c r="AP156" i="110"/>
  <c r="BE156" i="110"/>
  <c r="EW155" i="110" l="1"/>
  <c r="FC155" i="110"/>
  <c r="GI155" i="110" s="1"/>
  <c r="FH155" i="110"/>
  <c r="GJ155" i="110" s="1"/>
  <c r="FR155" i="110"/>
  <c r="GL155" i="110" s="1"/>
  <c r="FO152" i="110"/>
  <c r="GW152" i="110" s="1"/>
  <c r="FK151" i="110"/>
  <c r="HB151" i="110" s="1"/>
  <c r="FG155" i="110"/>
  <c r="GD155" i="110" s="1"/>
  <c r="FQ155" i="110"/>
  <c r="GF155" i="110" s="1"/>
  <c r="FV155" i="110"/>
  <c r="GG155" i="110" s="1"/>
  <c r="FP151" i="110"/>
  <c r="HC151" i="110" s="1"/>
  <c r="CM156" i="110"/>
  <c r="DU156" i="110" s="1"/>
  <c r="DF156" i="110"/>
  <c r="EN156" i="110" s="1"/>
  <c r="DE152" i="110"/>
  <c r="EM152" i="110" s="1"/>
  <c r="CZ152" i="110"/>
  <c r="EH152" i="110" s="1"/>
  <c r="DI153" i="110"/>
  <c r="EQ153" i="110" s="1"/>
  <c r="DG156" i="110"/>
  <c r="EO156" i="110" s="1"/>
  <c r="CH156" i="110"/>
  <c r="DP156" i="110" s="1"/>
  <c r="CU152" i="110"/>
  <c r="EC152" i="110" s="1"/>
  <c r="CY153" i="110"/>
  <c r="EG153" i="110" s="1"/>
  <c r="CW156" i="110"/>
  <c r="EE156" i="110" s="1"/>
  <c r="DD153" i="110"/>
  <c r="EL153" i="110" s="1"/>
  <c r="DJ152" i="110"/>
  <c r="ER152" i="110" s="1"/>
  <c r="DA156" i="110"/>
  <c r="EI156" i="110" s="1"/>
  <c r="CQ156" i="110"/>
  <c r="DY156" i="110" s="1"/>
  <c r="FV156" i="110" s="1"/>
  <c r="GG156" i="110" s="1"/>
  <c r="CG156" i="110"/>
  <c r="DO156" i="110" s="1"/>
  <c r="CR156" i="110"/>
  <c r="DZ156" i="110" s="1"/>
  <c r="FC156" i="110" s="1"/>
  <c r="GI156" i="110" s="1"/>
  <c r="CT153" i="110"/>
  <c r="EB153" i="110" s="1"/>
  <c r="CK152" i="110"/>
  <c r="DS152" i="110" s="1"/>
  <c r="CP152" i="110"/>
  <c r="DX152" i="110" s="1"/>
  <c r="CV156" i="110"/>
  <c r="ED156" i="110" s="1"/>
  <c r="DB156" i="110"/>
  <c r="EJ156" i="110" s="1"/>
  <c r="CO153" i="110"/>
  <c r="DW153" i="110" s="1"/>
  <c r="CL156" i="110"/>
  <c r="DT156" i="110" s="1"/>
  <c r="CJ153" i="110"/>
  <c r="DR153" i="110" s="1"/>
  <c r="FL155" i="110"/>
  <c r="GE155" i="110" s="1"/>
  <c r="FZ151" i="110"/>
  <c r="HE151" i="110" s="1"/>
  <c r="GT151" i="110"/>
  <c r="FM155" i="110"/>
  <c r="GK155" i="110" s="1"/>
  <c r="FA151" i="110"/>
  <c r="FB155" i="110"/>
  <c r="GC155" i="110" s="1"/>
  <c r="FF151" i="110"/>
  <c r="HA151" i="110" s="1"/>
  <c r="FU151" i="110"/>
  <c r="HD151" i="110" s="1"/>
  <c r="FY152" i="110"/>
  <c r="GY152" i="110" s="1"/>
  <c r="GB155" i="110"/>
  <c r="FJ152" i="110"/>
  <c r="GV152" i="110" s="1"/>
  <c r="EZ152" i="110"/>
  <c r="FT152" i="110"/>
  <c r="GX152" i="110" s="1"/>
  <c r="FW155" i="110"/>
  <c r="GM155" i="110" s="1"/>
  <c r="FE152" i="110"/>
  <c r="GU152" i="110" s="1"/>
  <c r="GH155" i="110"/>
  <c r="FS100" i="110"/>
  <c r="GR100" i="110" s="1"/>
  <c r="FN100" i="110"/>
  <c r="GQ100" i="110" s="1"/>
  <c r="CX101" i="110"/>
  <c r="EF101" i="110" s="1"/>
  <c r="CS101" i="110"/>
  <c r="EA101" i="110" s="1"/>
  <c r="DC102" i="110"/>
  <c r="EK102" i="110" s="1"/>
  <c r="DH101" i="110"/>
  <c r="EP101" i="110" s="1"/>
  <c r="CN101" i="110"/>
  <c r="DV101" i="110" s="1"/>
  <c r="CI103" i="110"/>
  <c r="DQ103" i="110" s="1"/>
  <c r="FX100" i="110"/>
  <c r="GS100" i="110" s="1"/>
  <c r="FI100" i="110"/>
  <c r="GP100" i="110" s="1"/>
  <c r="FD100" i="110"/>
  <c r="GO100" i="110" s="1"/>
  <c r="EY100" i="110"/>
  <c r="GN99" i="110"/>
  <c r="AQ157" i="110"/>
  <c r="HY103" i="110"/>
  <c r="AF157" i="110"/>
  <c r="Q157" i="110"/>
  <c r="IA153" i="110"/>
  <c r="BP102" i="110"/>
  <c r="U153" i="110"/>
  <c r="AZ157" i="110"/>
  <c r="V157" i="110"/>
  <c r="AT153" i="110"/>
  <c r="CB153" i="110"/>
  <c r="BK102" i="110"/>
  <c r="Y154" i="110"/>
  <c r="BU103" i="110"/>
  <c r="BJ157" i="110"/>
  <c r="BD157" i="110"/>
  <c r="BO157" i="110"/>
  <c r="CA154" i="110"/>
  <c r="BV154" i="110"/>
  <c r="AB157" i="110"/>
  <c r="BX157" i="110"/>
  <c r="HN154" i="110"/>
  <c r="BA104" i="110"/>
  <c r="AP157" i="110"/>
  <c r="AO153" i="110"/>
  <c r="HW157" i="110"/>
  <c r="HX157" i="110"/>
  <c r="BM153" i="110"/>
  <c r="BS157" i="110"/>
  <c r="AJ153" i="110"/>
  <c r="AC102" i="110"/>
  <c r="X154" i="110"/>
  <c r="AL157" i="110"/>
  <c r="BW153" i="110"/>
  <c r="AI154" i="110"/>
  <c r="S154" i="110"/>
  <c r="AM103" i="110"/>
  <c r="AK157" i="110"/>
  <c r="HQ151" i="110"/>
  <c r="AA157" i="110"/>
  <c r="BF102" i="110"/>
  <c r="R157" i="110"/>
  <c r="HO154" i="110"/>
  <c r="AY157" i="110"/>
  <c r="BQ154" i="110"/>
  <c r="T154" i="110"/>
  <c r="BZ102" i="110"/>
  <c r="AS154" i="110"/>
  <c r="AR102" i="110"/>
  <c r="BY157" i="110"/>
  <c r="BE157" i="110"/>
  <c r="AG157" i="110"/>
  <c r="BC153" i="110"/>
  <c r="BI157" i="110"/>
  <c r="HP99" i="110"/>
  <c r="BR153" i="110"/>
  <c r="AH154" i="110"/>
  <c r="AN154" i="110"/>
  <c r="HZ154" i="110"/>
  <c r="BN157" i="110"/>
  <c r="BT157" i="110"/>
  <c r="AE153" i="110"/>
  <c r="BL154" i="110"/>
  <c r="AD154" i="110"/>
  <c r="BB154" i="110"/>
  <c r="W157" i="110"/>
  <c r="Z153" i="110"/>
  <c r="BH153" i="110"/>
  <c r="BG154" i="110"/>
  <c r="HR150" i="110"/>
  <c r="EW156" i="110" l="1"/>
  <c r="FG156" i="110"/>
  <c r="GD156" i="110" s="1"/>
  <c r="FO153" i="110"/>
  <c r="GW153" i="110" s="1"/>
  <c r="FB156" i="110"/>
  <c r="GC156" i="110" s="1"/>
  <c r="FJ153" i="110"/>
  <c r="GV153" i="110" s="1"/>
  <c r="FZ152" i="110"/>
  <c r="HE152" i="110" s="1"/>
  <c r="FH156" i="110"/>
  <c r="GJ156" i="110" s="1"/>
  <c r="FM156" i="110"/>
  <c r="GK156" i="110" s="1"/>
  <c r="FT153" i="110"/>
  <c r="GX153" i="110" s="1"/>
  <c r="FQ156" i="110"/>
  <c r="GF156" i="110" s="1"/>
  <c r="CW157" i="110"/>
  <c r="EE157" i="110" s="1"/>
  <c r="CJ154" i="110"/>
  <c r="DR154" i="110" s="1"/>
  <c r="DB157" i="110"/>
  <c r="EJ157" i="110" s="1"/>
  <c r="CK153" i="110"/>
  <c r="DS153" i="110" s="1"/>
  <c r="CY154" i="110"/>
  <c r="EG154" i="110" s="1"/>
  <c r="DE153" i="110"/>
  <c r="EM153" i="110" s="1"/>
  <c r="DA157" i="110"/>
  <c r="EI157" i="110" s="1"/>
  <c r="CV157" i="110"/>
  <c r="ED157" i="110" s="1"/>
  <c r="CG157" i="110"/>
  <c r="DO157" i="110" s="1"/>
  <c r="CU153" i="110"/>
  <c r="EC153" i="110" s="1"/>
  <c r="CH157" i="110"/>
  <c r="DP157" i="110" s="1"/>
  <c r="DF157" i="110"/>
  <c r="EN157" i="110" s="1"/>
  <c r="CP153" i="110"/>
  <c r="DX153" i="110" s="1"/>
  <c r="CT154" i="110"/>
  <c r="EB154" i="110" s="1"/>
  <c r="CM157" i="110"/>
  <c r="DU157" i="110" s="1"/>
  <c r="CL157" i="110"/>
  <c r="DT157" i="110" s="1"/>
  <c r="DJ153" i="110"/>
  <c r="ER153" i="110" s="1"/>
  <c r="DG157" i="110"/>
  <c r="EO157" i="110" s="1"/>
  <c r="CR157" i="110"/>
  <c r="DZ157" i="110" s="1"/>
  <c r="DD154" i="110"/>
  <c r="EL154" i="110" s="1"/>
  <c r="DI154" i="110"/>
  <c r="EQ154" i="110" s="1"/>
  <c r="CO154" i="110"/>
  <c r="DW154" i="110" s="1"/>
  <c r="CQ157" i="110"/>
  <c r="DY157" i="110" s="1"/>
  <c r="CZ153" i="110"/>
  <c r="EH153" i="110" s="1"/>
  <c r="FU152" i="110"/>
  <c r="HD152" i="110" s="1"/>
  <c r="FP152" i="110"/>
  <c r="HC152" i="110" s="1"/>
  <c r="FK152" i="110"/>
  <c r="HB152" i="110" s="1"/>
  <c r="FY153" i="110"/>
  <c r="GY153" i="110" s="1"/>
  <c r="EX156" i="110"/>
  <c r="GT152" i="110"/>
  <c r="FL156" i="110"/>
  <c r="GE156" i="110" s="1"/>
  <c r="FR156" i="110"/>
  <c r="GL156" i="110" s="1"/>
  <c r="FW156" i="110"/>
  <c r="GM156" i="110" s="1"/>
  <c r="EZ153" i="110"/>
  <c r="FA152" i="110"/>
  <c r="GZ151" i="110"/>
  <c r="FE153" i="110"/>
  <c r="GU153" i="110" s="1"/>
  <c r="FF152" i="110"/>
  <c r="HA152" i="110" s="1"/>
  <c r="GB156" i="110"/>
  <c r="FN101" i="110"/>
  <c r="GQ101" i="110" s="1"/>
  <c r="EY101" i="110"/>
  <c r="GN101" i="110" s="1"/>
  <c r="FX101" i="110"/>
  <c r="GS101" i="110" s="1"/>
  <c r="FI101" i="110"/>
  <c r="GP101" i="110" s="1"/>
  <c r="DC103" i="110"/>
  <c r="EK103" i="110" s="1"/>
  <c r="CN102" i="110"/>
  <c r="DV102" i="110" s="1"/>
  <c r="CI104" i="110"/>
  <c r="DQ104" i="110" s="1"/>
  <c r="CS102" i="110"/>
  <c r="EA102" i="110" s="1"/>
  <c r="DH102" i="110"/>
  <c r="EP102" i="110" s="1"/>
  <c r="CX102" i="110"/>
  <c r="EF102" i="110" s="1"/>
  <c r="FS101" i="110"/>
  <c r="GR101" i="110" s="1"/>
  <c r="FD101" i="110"/>
  <c r="GO101" i="110" s="1"/>
  <c r="GN100" i="110"/>
  <c r="AZ158" i="110"/>
  <c r="AY158" i="110"/>
  <c r="BB155" i="110"/>
  <c r="AP158" i="110"/>
  <c r="AQ158" i="110"/>
  <c r="BL155" i="110"/>
  <c r="AF158" i="110"/>
  <c r="Y155" i="110"/>
  <c r="AS155" i="110"/>
  <c r="HY104" i="110"/>
  <c r="BJ158" i="110"/>
  <c r="BY158" i="110"/>
  <c r="AK158" i="110"/>
  <c r="X155" i="110"/>
  <c r="S155" i="110"/>
  <c r="T155" i="110"/>
  <c r="U154" i="110"/>
  <c r="BP103" i="110"/>
  <c r="BG155" i="110"/>
  <c r="BH154" i="110"/>
  <c r="BK103" i="110"/>
  <c r="BE158" i="110"/>
  <c r="BT158" i="110"/>
  <c r="HR151" i="110"/>
  <c r="AT154" i="110"/>
  <c r="BO158" i="110"/>
  <c r="AO154" i="110"/>
  <c r="BZ103" i="110"/>
  <c r="BX158" i="110"/>
  <c r="AC103" i="110"/>
  <c r="AE154" i="110"/>
  <c r="BD158" i="110"/>
  <c r="AG158" i="110"/>
  <c r="R158" i="110"/>
  <c r="BI158" i="110"/>
  <c r="AI155" i="110"/>
  <c r="HZ155" i="110"/>
  <c r="BR154" i="110"/>
  <c r="IA154" i="110"/>
  <c r="HW158" i="110"/>
  <c r="BQ155" i="110"/>
  <c r="AH155" i="110"/>
  <c r="HN155" i="110"/>
  <c r="BV155" i="110"/>
  <c r="HQ152" i="110"/>
  <c r="W158" i="110"/>
  <c r="BS158" i="110"/>
  <c r="CB154" i="110"/>
  <c r="AR103" i="110"/>
  <c r="CA155" i="110"/>
  <c r="AJ154" i="110"/>
  <c r="BW154" i="110"/>
  <c r="HP100" i="110"/>
  <c r="AA158" i="110"/>
  <c r="AD155" i="110"/>
  <c r="BF103" i="110"/>
  <c r="BM154" i="110"/>
  <c r="HO155" i="110"/>
  <c r="AM104" i="110"/>
  <c r="AL158" i="110"/>
  <c r="BN158" i="110"/>
  <c r="Z154" i="110"/>
  <c r="BA105" i="110"/>
  <c r="BU104" i="110"/>
  <c r="AB158" i="110"/>
  <c r="AN155" i="110"/>
  <c r="BC154" i="110"/>
  <c r="V158" i="110"/>
  <c r="HX158" i="110"/>
  <c r="Q158" i="110"/>
  <c r="FG157" i="110" l="1"/>
  <c r="GD157" i="110" s="1"/>
  <c r="FF153" i="110"/>
  <c r="HA153" i="110" s="1"/>
  <c r="FO154" i="110"/>
  <c r="GW154" i="110" s="1"/>
  <c r="FA153" i="110"/>
  <c r="FE154" i="110"/>
  <c r="GU154" i="110" s="1"/>
  <c r="FC157" i="110"/>
  <c r="GI157" i="110" s="1"/>
  <c r="FQ157" i="110"/>
  <c r="GF157" i="110" s="1"/>
  <c r="DD155" i="110"/>
  <c r="EL155" i="110" s="1"/>
  <c r="CY155" i="110"/>
  <c r="EG155" i="110" s="1"/>
  <c r="CO155" i="110"/>
  <c r="DW155" i="110" s="1"/>
  <c r="CR158" i="110"/>
  <c r="DZ158" i="110"/>
  <c r="CP154" i="110"/>
  <c r="DX154" i="110" s="1"/>
  <c r="DF158" i="110"/>
  <c r="EN158" i="110" s="1"/>
  <c r="DJ154" i="110"/>
  <c r="ER154" i="110" s="1"/>
  <c r="DE154" i="110"/>
  <c r="EM154" i="110" s="1"/>
  <c r="DI155" i="110"/>
  <c r="EQ155" i="110" s="1"/>
  <c r="CL158" i="110"/>
  <c r="DT158" i="110" s="1"/>
  <c r="FV158" i="110" s="1"/>
  <c r="GG158" i="110" s="1"/>
  <c r="CZ154" i="110"/>
  <c r="EH154" i="110" s="1"/>
  <c r="DG158" i="110"/>
  <c r="EO158" i="110" s="1"/>
  <c r="CJ155" i="110"/>
  <c r="DR155" i="110" s="1"/>
  <c r="CM158" i="110"/>
  <c r="DU158" i="110" s="1"/>
  <c r="CU154" i="110"/>
  <c r="EC154" i="110" s="1"/>
  <c r="CQ158" i="110"/>
  <c r="DY158" i="110" s="1"/>
  <c r="FG158" i="110" s="1"/>
  <c r="GD158" i="110" s="1"/>
  <c r="CW158" i="110"/>
  <c r="EE158" i="110" s="1"/>
  <c r="CG158" i="110"/>
  <c r="DO158" i="110" s="1"/>
  <c r="DA158" i="110"/>
  <c r="EI158" i="110" s="1"/>
  <c r="CK154" i="110"/>
  <c r="DS154" i="110" s="1"/>
  <c r="CV158" i="110"/>
  <c r="ED158" i="110" s="1"/>
  <c r="CT155" i="110"/>
  <c r="EB155" i="110" s="1"/>
  <c r="FJ155" i="110" s="1"/>
  <c r="GV155" i="110" s="1"/>
  <c r="CH158" i="110"/>
  <c r="DP158" i="110" s="1"/>
  <c r="DB158" i="110"/>
  <c r="EJ158" i="110" s="1"/>
  <c r="GZ153" i="110"/>
  <c r="EZ154" i="110"/>
  <c r="GH156" i="110"/>
  <c r="FY154" i="110"/>
  <c r="GY154" i="110" s="1"/>
  <c r="FZ153" i="110"/>
  <c r="HE153" i="110" s="1"/>
  <c r="FJ154" i="110"/>
  <c r="GV154" i="110" s="1"/>
  <c r="FB157" i="110"/>
  <c r="GC157" i="110" s="1"/>
  <c r="FU153" i="110"/>
  <c r="HD153" i="110" s="1"/>
  <c r="FT154" i="110"/>
  <c r="GX154" i="110" s="1"/>
  <c r="GZ152" i="110"/>
  <c r="FH157" i="110"/>
  <c r="GJ157" i="110" s="1"/>
  <c r="FL157" i="110"/>
  <c r="GE157" i="110" s="1"/>
  <c r="FK153" i="110"/>
  <c r="HB153" i="110" s="1"/>
  <c r="GT153" i="110"/>
  <c r="EX157" i="110"/>
  <c r="EW157" i="110"/>
  <c r="FP153" i="110"/>
  <c r="HC153" i="110" s="1"/>
  <c r="FM157" i="110"/>
  <c r="GK157" i="110" s="1"/>
  <c r="FV157" i="110"/>
  <c r="GG157" i="110" s="1"/>
  <c r="FR157" i="110"/>
  <c r="GL157" i="110" s="1"/>
  <c r="FW157" i="110"/>
  <c r="GM157" i="110" s="1"/>
  <c r="FI102" i="110"/>
  <c r="GP102" i="110" s="1"/>
  <c r="FS102" i="110"/>
  <c r="GR102" i="110" s="1"/>
  <c r="FN102" i="110"/>
  <c r="GQ102" i="110" s="1"/>
  <c r="CI105" i="110"/>
  <c r="DQ105" i="110" s="1"/>
  <c r="CN103" i="110"/>
  <c r="DV103" i="110" s="1"/>
  <c r="CX103" i="110"/>
  <c r="EF103" i="110" s="1"/>
  <c r="DC104" i="110"/>
  <c r="EK104" i="110" s="1"/>
  <c r="DH103" i="110"/>
  <c r="EP103" i="110" s="1"/>
  <c r="CS103" i="110"/>
  <c r="EA103" i="110" s="1"/>
  <c r="FX102" i="110"/>
  <c r="GS102" i="110" s="1"/>
  <c r="FD102" i="110"/>
  <c r="GO102" i="110" s="1"/>
  <c r="EY102" i="110"/>
  <c r="HZ156" i="110"/>
  <c r="AO155" i="110"/>
  <c r="BL156" i="110"/>
  <c r="Y156" i="110"/>
  <c r="BA106" i="110"/>
  <c r="AA159" i="110"/>
  <c r="AY159" i="110"/>
  <c r="X156" i="110"/>
  <c r="BS159" i="110"/>
  <c r="BJ159" i="110"/>
  <c r="W159" i="110"/>
  <c r="HQ153" i="110"/>
  <c r="AL159" i="110"/>
  <c r="BE159" i="110"/>
  <c r="AJ155" i="110"/>
  <c r="AR104" i="110"/>
  <c r="BC155" i="110"/>
  <c r="Q159" i="110"/>
  <c r="BW155" i="110"/>
  <c r="U155" i="110"/>
  <c r="HR152" i="110"/>
  <c r="AZ159" i="110"/>
  <c r="BZ104" i="110"/>
  <c r="AE155" i="110"/>
  <c r="T156" i="110"/>
  <c r="HW159" i="110"/>
  <c r="AQ159" i="110"/>
  <c r="Z155" i="110"/>
  <c r="BK104" i="110"/>
  <c r="HY105" i="110"/>
  <c r="AT155" i="110"/>
  <c r="BF104" i="110"/>
  <c r="AI156" i="110"/>
  <c r="IA155" i="110"/>
  <c r="BN159" i="110"/>
  <c r="HP101" i="110"/>
  <c r="AK159" i="110"/>
  <c r="AH156" i="110"/>
  <c r="BT159" i="110"/>
  <c r="BD159" i="110"/>
  <c r="BM155" i="110"/>
  <c r="AP159" i="110"/>
  <c r="AC104" i="110"/>
  <c r="BP104" i="110"/>
  <c r="BI159" i="110"/>
  <c r="S156" i="110"/>
  <c r="BH155" i="110"/>
  <c r="AF159" i="110"/>
  <c r="HX159" i="110"/>
  <c r="CA156" i="110"/>
  <c r="BO159" i="110"/>
  <c r="BQ156" i="110"/>
  <c r="AM105" i="110"/>
  <c r="BU105" i="110"/>
  <c r="HO156" i="110"/>
  <c r="BV156" i="110"/>
  <c r="AG159" i="110"/>
  <c r="R159" i="110"/>
  <c r="HN156" i="110"/>
  <c r="AS156" i="110"/>
  <c r="V159" i="110"/>
  <c r="BR155" i="110"/>
  <c r="AN156" i="110"/>
  <c r="BX159" i="110"/>
  <c r="AB159" i="110"/>
  <c r="AD156" i="110"/>
  <c r="BY159" i="110"/>
  <c r="BG156" i="110"/>
  <c r="BB156" i="110"/>
  <c r="CB155" i="110"/>
  <c r="FO155" i="110" l="1"/>
  <c r="GW155" i="110" s="1"/>
  <c r="EZ155" i="110"/>
  <c r="GT155" i="110" s="1"/>
  <c r="FM158" i="110"/>
  <c r="GK158" i="110" s="1"/>
  <c r="FR158" i="110"/>
  <c r="GL158" i="110" s="1"/>
  <c r="FE155" i="110"/>
  <c r="GU155" i="110" s="1"/>
  <c r="FK154" i="110"/>
  <c r="HB154" i="110" s="1"/>
  <c r="EW158" i="110"/>
  <c r="GB158" i="110" s="1"/>
  <c r="FQ158" i="110"/>
  <c r="GF158" i="110" s="1"/>
  <c r="FW158" i="110"/>
  <c r="GM158" i="110" s="1"/>
  <c r="CV159" i="110"/>
  <c r="ED159" i="110" s="1"/>
  <c r="DJ155" i="110"/>
  <c r="ER155" i="110" s="1"/>
  <c r="CQ159" i="110"/>
  <c r="DY159" i="110" s="1"/>
  <c r="CJ156" i="110"/>
  <c r="DR156" i="110" s="1"/>
  <c r="CU155" i="110"/>
  <c r="EC155" i="110" s="1"/>
  <c r="CR159" i="110"/>
  <c r="DZ159" i="110" s="1"/>
  <c r="FC159" i="110" s="1"/>
  <c r="GI159" i="110" s="1"/>
  <c r="CH159" i="110"/>
  <c r="DP159" i="110" s="1"/>
  <c r="CG159" i="110"/>
  <c r="DO159" i="110" s="1"/>
  <c r="DF159" i="110"/>
  <c r="EN159" i="110" s="1"/>
  <c r="CO156" i="110"/>
  <c r="DW156" i="110" s="1"/>
  <c r="CL159" i="110"/>
  <c r="DT159" i="110" s="1"/>
  <c r="CT156" i="110"/>
  <c r="EB156" i="110" s="1"/>
  <c r="DG159" i="110"/>
  <c r="EO159" i="110" s="1"/>
  <c r="CP155" i="110"/>
  <c r="DX155" i="110" s="1"/>
  <c r="CY156" i="110"/>
  <c r="EG156" i="110" s="1"/>
  <c r="DB159" i="110"/>
  <c r="EJ159" i="110" s="1"/>
  <c r="CK155" i="110"/>
  <c r="DS155" i="110" s="1"/>
  <c r="CM159" i="110"/>
  <c r="DU159" i="110" s="1"/>
  <c r="CW159" i="110"/>
  <c r="EE159" i="110" s="1"/>
  <c r="DI156" i="110"/>
  <c r="EQ156" i="110" s="1"/>
  <c r="DA159" i="110"/>
  <c r="EI159" i="110" s="1"/>
  <c r="DE155" i="110"/>
  <c r="EM155" i="110" s="1"/>
  <c r="CZ155" i="110"/>
  <c r="EH155" i="110" s="1"/>
  <c r="DD156" i="110"/>
  <c r="EL156" i="110" s="1"/>
  <c r="GH157" i="110"/>
  <c r="FH158" i="110"/>
  <c r="GJ158" i="110" s="1"/>
  <c r="FF154" i="110"/>
  <c r="HA154" i="110" s="1"/>
  <c r="FB158" i="110"/>
  <c r="GC158" i="110" s="1"/>
  <c r="FY155" i="110"/>
  <c r="GY155" i="110" s="1"/>
  <c r="GB157" i="110"/>
  <c r="FC158" i="110"/>
  <c r="GI158" i="110" s="1"/>
  <c r="EX158" i="110"/>
  <c r="FU154" i="110"/>
  <c r="HD154" i="110" s="1"/>
  <c r="FT155" i="110"/>
  <c r="GX155" i="110" s="1"/>
  <c r="FZ154" i="110"/>
  <c r="HE154" i="110" s="1"/>
  <c r="FL158" i="110"/>
  <c r="GE158" i="110" s="1"/>
  <c r="GT154" i="110"/>
  <c r="FP154" i="110"/>
  <c r="HC154" i="110" s="1"/>
  <c r="FA154" i="110"/>
  <c r="EY103" i="110"/>
  <c r="GN103" i="110" s="1"/>
  <c r="DC105" i="110"/>
  <c r="EK105" i="110" s="1"/>
  <c r="CS104" i="110"/>
  <c r="EA104" i="110" s="1"/>
  <c r="DH104" i="110"/>
  <c r="EP104" i="110" s="1"/>
  <c r="CX104" i="110"/>
  <c r="EF104" i="110" s="1"/>
  <c r="CN104" i="110"/>
  <c r="DV104" i="110" s="1"/>
  <c r="CI106" i="110"/>
  <c r="DQ106" i="110" s="1"/>
  <c r="FN103" i="110"/>
  <c r="GQ103" i="110" s="1"/>
  <c r="GN102" i="110"/>
  <c r="FX103" i="110"/>
  <c r="GS103" i="110" s="1"/>
  <c r="FS103" i="110"/>
  <c r="GR103" i="110" s="1"/>
  <c r="FD103" i="110"/>
  <c r="GO103" i="110" s="1"/>
  <c r="FI103" i="110"/>
  <c r="GP103" i="110" s="1"/>
  <c r="BQ157" i="110"/>
  <c r="CA157" i="110"/>
  <c r="IA156" i="110"/>
  <c r="AB160" i="110"/>
  <c r="HX160" i="110"/>
  <c r="BP105" i="110"/>
  <c r="AP160" i="110"/>
  <c r="BY160" i="110"/>
  <c r="BX160" i="110"/>
  <c r="AY160" i="110"/>
  <c r="AH157" i="110"/>
  <c r="AZ160" i="110"/>
  <c r="CB156" i="110"/>
  <c r="AK160" i="110"/>
  <c r="HO157" i="110"/>
  <c r="Z156" i="110"/>
  <c r="HP102" i="110"/>
  <c r="HW160" i="110"/>
  <c r="AC105" i="110"/>
  <c r="BT160" i="110"/>
  <c r="AG160" i="110"/>
  <c r="BN160" i="110"/>
  <c r="AI157" i="110"/>
  <c r="BH156" i="110"/>
  <c r="AA160" i="110"/>
  <c r="Y157" i="110"/>
  <c r="AQ160" i="110"/>
  <c r="BF105" i="110"/>
  <c r="U156" i="110"/>
  <c r="BV157" i="110"/>
  <c r="AL160" i="110"/>
  <c r="AR105" i="110"/>
  <c r="Q160" i="110"/>
  <c r="HR153" i="110"/>
  <c r="S157" i="110"/>
  <c r="R160" i="110"/>
  <c r="HY106" i="110"/>
  <c r="BS160" i="110"/>
  <c r="AS157" i="110"/>
  <c r="AN157" i="110"/>
  <c r="HN157" i="110"/>
  <c r="BL157" i="110"/>
  <c r="BA107" i="110"/>
  <c r="X157" i="110"/>
  <c r="BO160" i="110"/>
  <c r="HZ157" i="110"/>
  <c r="BM156" i="110"/>
  <c r="AE156" i="110"/>
  <c r="BK105" i="110"/>
  <c r="BU106" i="110"/>
  <c r="V160" i="110"/>
  <c r="AT156" i="110"/>
  <c r="BJ160" i="110"/>
  <c r="AO156" i="110"/>
  <c r="T157" i="110"/>
  <c r="BI160" i="110"/>
  <c r="AF160" i="110"/>
  <c r="BG157" i="110"/>
  <c r="BB157" i="110"/>
  <c r="AM106" i="110"/>
  <c r="AJ156" i="110"/>
  <c r="BC156" i="110"/>
  <c r="HQ154" i="110"/>
  <c r="BR156" i="110"/>
  <c r="BE160" i="110"/>
  <c r="BD160" i="110"/>
  <c r="W160" i="110"/>
  <c r="BZ105" i="110"/>
  <c r="BW156" i="110"/>
  <c r="AD157" i="110"/>
  <c r="FY156" i="110" l="1"/>
  <c r="GY156" i="110" s="1"/>
  <c r="FA155" i="110"/>
  <c r="GZ155" i="110" s="1"/>
  <c r="FT156" i="110"/>
  <c r="GX156" i="110" s="1"/>
  <c r="FG159" i="110"/>
  <c r="GD159" i="110" s="1"/>
  <c r="FH159" i="110"/>
  <c r="GJ159" i="110" s="1"/>
  <c r="EW159" i="110"/>
  <c r="GB159" i="110" s="1"/>
  <c r="FW159" i="110"/>
  <c r="GM159" i="110" s="1"/>
  <c r="FF155" i="110"/>
  <c r="HA155" i="110" s="1"/>
  <c r="FR159" i="110"/>
  <c r="GL159" i="110" s="1"/>
  <c r="DG160" i="110"/>
  <c r="EO160" i="110" s="1"/>
  <c r="DE156" i="110"/>
  <c r="EM156" i="110" s="1"/>
  <c r="DF160" i="110"/>
  <c r="EN160" i="110" s="1"/>
  <c r="CQ160" i="110"/>
  <c r="DY160" i="110" s="1"/>
  <c r="CK156" i="110"/>
  <c r="DS156" i="110" s="1"/>
  <c r="DJ156" i="110"/>
  <c r="ER156" i="110" s="1"/>
  <c r="DA160" i="110"/>
  <c r="EI160" i="110" s="1"/>
  <c r="CM160" i="110"/>
  <c r="DU160" i="110" s="1"/>
  <c r="DD157" i="110"/>
  <c r="EL157" i="110" s="1"/>
  <c r="DB160" i="110"/>
  <c r="EJ160" i="110" s="1"/>
  <c r="CH160" i="110"/>
  <c r="DP160" i="110" s="1"/>
  <c r="CT157" i="110"/>
  <c r="EB157" i="110" s="1"/>
  <c r="CL160" i="110"/>
  <c r="DT160" i="110" s="1"/>
  <c r="DI157" i="110"/>
  <c r="EQ157" i="110" s="1"/>
  <c r="CY157" i="110"/>
  <c r="EG157" i="110" s="1"/>
  <c r="CR160" i="110"/>
  <c r="DZ160" i="110" s="1"/>
  <c r="CJ157" i="110"/>
  <c r="DR157" i="110" s="1"/>
  <c r="FO157" i="110" s="1"/>
  <c r="GW157" i="110" s="1"/>
  <c r="CW160" i="110"/>
  <c r="EE160" i="110" s="1"/>
  <c r="CP156" i="110"/>
  <c r="DX156" i="110" s="1"/>
  <c r="CG160" i="110"/>
  <c r="DO160" i="110" s="1"/>
  <c r="CZ156" i="110"/>
  <c r="EH156" i="110" s="1"/>
  <c r="CO157" i="110"/>
  <c r="DW157" i="110" s="1"/>
  <c r="CU156" i="110"/>
  <c r="EC156" i="110" s="1"/>
  <c r="CV160" i="110"/>
  <c r="ED160" i="110" s="1"/>
  <c r="FK155" i="110"/>
  <c r="HB155" i="110" s="1"/>
  <c r="EX159" i="110"/>
  <c r="FU155" i="110"/>
  <c r="HD155" i="110" s="1"/>
  <c r="FM159" i="110"/>
  <c r="GK159" i="110" s="1"/>
  <c r="FL159" i="110"/>
  <c r="GE159" i="110" s="1"/>
  <c r="EZ156" i="110"/>
  <c r="GH158" i="110"/>
  <c r="FV159" i="110"/>
  <c r="GG159" i="110" s="1"/>
  <c r="FO156" i="110"/>
  <c r="GW156" i="110" s="1"/>
  <c r="FQ159" i="110"/>
  <c r="GF159" i="110" s="1"/>
  <c r="FE156" i="110"/>
  <c r="GU156" i="110" s="1"/>
  <c r="FJ156" i="110"/>
  <c r="GV156" i="110" s="1"/>
  <c r="FB159" i="110"/>
  <c r="GC159" i="110" s="1"/>
  <c r="GZ154" i="110"/>
  <c r="FP155" i="110"/>
  <c r="HC155" i="110" s="1"/>
  <c r="FZ155" i="110"/>
  <c r="HE155" i="110" s="1"/>
  <c r="FD104" i="110"/>
  <c r="GO104" i="110" s="1"/>
  <c r="CN105" i="110"/>
  <c r="DV105" i="110" s="1"/>
  <c r="CX105" i="110"/>
  <c r="EF105" i="110" s="1"/>
  <c r="CS105" i="110"/>
  <c r="EA105" i="110" s="1"/>
  <c r="DC106" i="110"/>
  <c r="EK106" i="110" s="1"/>
  <c r="CI107" i="110"/>
  <c r="DQ107" i="110" s="1"/>
  <c r="DH105" i="110"/>
  <c r="EP105" i="110" s="1"/>
  <c r="FI104" i="110"/>
  <c r="GP104" i="110" s="1"/>
  <c r="FX104" i="110"/>
  <c r="GS104" i="110" s="1"/>
  <c r="EY104" i="110"/>
  <c r="FS104" i="110"/>
  <c r="GR104" i="110" s="1"/>
  <c r="FN104" i="110"/>
  <c r="GQ104" i="110" s="1"/>
  <c r="BV158" i="110"/>
  <c r="AF161" i="110"/>
  <c r="AO157" i="110"/>
  <c r="Y158" i="110"/>
  <c r="AK161" i="110"/>
  <c r="HR154" i="110"/>
  <c r="AL161" i="110"/>
  <c r="AD158" i="110"/>
  <c r="BL158" i="110"/>
  <c r="BO161" i="110"/>
  <c r="HN158" i="110"/>
  <c r="BE161" i="110"/>
  <c r="AH158" i="110"/>
  <c r="AI158" i="110"/>
  <c r="BT161" i="110"/>
  <c r="BN161" i="110"/>
  <c r="IA157" i="110"/>
  <c r="BB158" i="110"/>
  <c r="AA161" i="110"/>
  <c r="BZ106" i="110"/>
  <c r="AB161" i="110"/>
  <c r="BH157" i="110"/>
  <c r="BQ158" i="110"/>
  <c r="T158" i="110"/>
  <c r="HO158" i="110"/>
  <c r="BC157" i="110"/>
  <c r="BG158" i="110"/>
  <c r="BW157" i="110"/>
  <c r="AN158" i="110"/>
  <c r="U157" i="110"/>
  <c r="BX161" i="110"/>
  <c r="BA108" i="110"/>
  <c r="AY161" i="110"/>
  <c r="AM107" i="110"/>
  <c r="BP106" i="110"/>
  <c r="R161" i="110"/>
  <c r="AE157" i="110"/>
  <c r="BY161" i="110"/>
  <c r="AQ161" i="110"/>
  <c r="BF106" i="110"/>
  <c r="W161" i="110"/>
  <c r="BI161" i="110"/>
  <c r="V161" i="110"/>
  <c r="AR106" i="110"/>
  <c r="BR157" i="110"/>
  <c r="HW161" i="110"/>
  <c r="AP161" i="110"/>
  <c r="S158" i="110"/>
  <c r="BS161" i="110"/>
  <c r="AS158" i="110"/>
  <c r="AT157" i="110"/>
  <c r="AJ157" i="110"/>
  <c r="CA158" i="110"/>
  <c r="X158" i="110"/>
  <c r="HZ158" i="110"/>
  <c r="HP103" i="110"/>
  <c r="BD161" i="110"/>
  <c r="Q161" i="110"/>
  <c r="CB157" i="110"/>
  <c r="Z157" i="110"/>
  <c r="HQ155" i="110"/>
  <c r="BM157" i="110"/>
  <c r="BK106" i="110"/>
  <c r="AZ161" i="110"/>
  <c r="AC106" i="110"/>
  <c r="BJ161" i="110"/>
  <c r="HY107" i="110"/>
  <c r="BU107" i="110"/>
  <c r="HX161" i="110"/>
  <c r="AG161" i="110"/>
  <c r="FR160" i="110" l="1"/>
  <c r="GL160" i="110" s="1"/>
  <c r="EX160" i="110"/>
  <c r="GH160" i="110" s="1"/>
  <c r="FT157" i="110"/>
  <c r="GX157" i="110" s="1"/>
  <c r="FG160" i="110"/>
  <c r="GD160" i="110" s="1"/>
  <c r="FP156" i="110"/>
  <c r="HC156" i="110" s="1"/>
  <c r="FA156" i="110"/>
  <c r="GZ156" i="110" s="1"/>
  <c r="CZ157" i="110"/>
  <c r="EH157" i="110" s="1"/>
  <c r="CL161" i="110"/>
  <c r="DT161" i="110" s="1"/>
  <c r="CG161" i="110"/>
  <c r="DO161" i="110" s="1"/>
  <c r="DF161" i="110"/>
  <c r="EN161" i="110" s="1"/>
  <c r="CJ158" i="110"/>
  <c r="DR158" i="110" s="1"/>
  <c r="CK157" i="110"/>
  <c r="DS157" i="110" s="1"/>
  <c r="CW161" i="110"/>
  <c r="EE161" i="110" s="1"/>
  <c r="CR161" i="110"/>
  <c r="DZ161" i="110" s="1"/>
  <c r="CH161" i="110"/>
  <c r="DP161" i="110" s="1"/>
  <c r="CV161" i="110"/>
  <c r="ED161" i="110" s="1"/>
  <c r="CT158" i="110"/>
  <c r="EB158" i="110" s="1"/>
  <c r="DA161" i="110"/>
  <c r="EI161" i="110" s="1"/>
  <c r="DJ157" i="110"/>
  <c r="ER157" i="110" s="1"/>
  <c r="DB161" i="110"/>
  <c r="EJ161" i="110" s="1"/>
  <c r="CY158" i="110"/>
  <c r="EG158" i="110" s="1"/>
  <c r="DI158" i="110"/>
  <c r="EQ158" i="110" s="1"/>
  <c r="CQ161" i="110"/>
  <c r="DY161" i="110" s="1"/>
  <c r="DE157" i="110"/>
  <c r="EM157" i="110" s="1"/>
  <c r="CP157" i="110"/>
  <c r="DX157" i="110" s="1"/>
  <c r="DD158" i="110"/>
  <c r="EL158" i="110" s="1"/>
  <c r="CU157" i="110"/>
  <c r="EC157" i="110" s="1"/>
  <c r="DG161" i="110"/>
  <c r="EO161" i="110" s="1"/>
  <c r="CO158" i="110"/>
  <c r="DW158" i="110" s="1"/>
  <c r="CM161" i="110"/>
  <c r="DU161" i="110" s="1"/>
  <c r="FU156" i="110"/>
  <c r="HD156" i="110" s="1"/>
  <c r="FZ156" i="110"/>
  <c r="HE156" i="110" s="1"/>
  <c r="FJ157" i="110"/>
  <c r="GV157" i="110" s="1"/>
  <c r="FW160" i="110"/>
  <c r="GM160" i="110" s="1"/>
  <c r="FK156" i="110"/>
  <c r="HB156" i="110" s="1"/>
  <c r="FQ160" i="110"/>
  <c r="GF160" i="110" s="1"/>
  <c r="FL160" i="110"/>
  <c r="GE160" i="110" s="1"/>
  <c r="GT156" i="110"/>
  <c r="EW160" i="110"/>
  <c r="FB160" i="110"/>
  <c r="GC160" i="110" s="1"/>
  <c r="FY157" i="110"/>
  <c r="GY157" i="110" s="1"/>
  <c r="FC160" i="110"/>
  <c r="GI160" i="110" s="1"/>
  <c r="FV160" i="110"/>
  <c r="GG160" i="110" s="1"/>
  <c r="FE157" i="110"/>
  <c r="GU157" i="110" s="1"/>
  <c r="FM160" i="110"/>
  <c r="GK160" i="110" s="1"/>
  <c r="FF156" i="110"/>
  <c r="HA156" i="110" s="1"/>
  <c r="EZ157" i="110"/>
  <c r="FH160" i="110"/>
  <c r="GJ160" i="110" s="1"/>
  <c r="GH159" i="110"/>
  <c r="FI105" i="110"/>
  <c r="GP105" i="110" s="1"/>
  <c r="FD105" i="110"/>
  <c r="GO105" i="110" s="1"/>
  <c r="CS106" i="110"/>
  <c r="EA106" i="110" s="1"/>
  <c r="CI108" i="110"/>
  <c r="DQ108" i="110" s="1"/>
  <c r="CX106" i="110"/>
  <c r="EF106" i="110" s="1"/>
  <c r="CN106" i="110"/>
  <c r="DV106" i="110" s="1"/>
  <c r="DC107" i="110"/>
  <c r="EK107" i="110" s="1"/>
  <c r="DH106" i="110"/>
  <c r="EP106" i="110" s="1"/>
  <c r="FX105" i="110"/>
  <c r="GS105" i="110" s="1"/>
  <c r="EY105" i="110"/>
  <c r="GN104" i="110"/>
  <c r="FN105" i="110"/>
  <c r="GQ105" i="110" s="1"/>
  <c r="FS105" i="110"/>
  <c r="GR105" i="110" s="1"/>
  <c r="BH158" i="110"/>
  <c r="AH159" i="110"/>
  <c r="AD159" i="110"/>
  <c r="BS162" i="110"/>
  <c r="AP162" i="110"/>
  <c r="BR158" i="110"/>
  <c r="X159" i="110"/>
  <c r="AL162" i="110"/>
  <c r="AS159" i="110"/>
  <c r="BA109" i="110"/>
  <c r="AQ162" i="110"/>
  <c r="HN159" i="110"/>
  <c r="BG159" i="110"/>
  <c r="BC158" i="110"/>
  <c r="Z158" i="110"/>
  <c r="BK107" i="110"/>
  <c r="HR155" i="110"/>
  <c r="BO162" i="110"/>
  <c r="AC107" i="110"/>
  <c r="BF107" i="110"/>
  <c r="V162" i="110"/>
  <c r="BJ162" i="110"/>
  <c r="AR107" i="110"/>
  <c r="Q162" i="110"/>
  <c r="HW162" i="110"/>
  <c r="AZ162" i="110"/>
  <c r="BU108" i="110"/>
  <c r="AA162" i="110"/>
  <c r="U158" i="110"/>
  <c r="T159" i="110"/>
  <c r="BD162" i="110"/>
  <c r="HP104" i="110"/>
  <c r="IA158" i="110"/>
  <c r="CA159" i="110"/>
  <c r="HZ159" i="110"/>
  <c r="AI159" i="110"/>
  <c r="BL159" i="110"/>
  <c r="AT158" i="110"/>
  <c r="AJ158" i="110"/>
  <c r="W162" i="110"/>
  <c r="R162" i="110"/>
  <c r="BM158" i="110"/>
  <c r="BW158" i="110"/>
  <c r="AK162" i="110"/>
  <c r="S159" i="110"/>
  <c r="BP107" i="110"/>
  <c r="BI162" i="110"/>
  <c r="CB158" i="110"/>
  <c r="BX162" i="110"/>
  <c r="AB162" i="110"/>
  <c r="BT162" i="110"/>
  <c r="AO158" i="110"/>
  <c r="HQ156" i="110"/>
  <c r="AE158" i="110"/>
  <c r="AF162" i="110"/>
  <c r="HO159" i="110"/>
  <c r="AG162" i="110"/>
  <c r="AN159" i="110"/>
  <c r="HX162" i="110"/>
  <c r="BZ107" i="110"/>
  <c r="HY108" i="110"/>
  <c r="AM108" i="110"/>
  <c r="BE162" i="110"/>
  <c r="Y159" i="110"/>
  <c r="BN162" i="110"/>
  <c r="BV159" i="110"/>
  <c r="BY162" i="110"/>
  <c r="AY162" i="110"/>
  <c r="BQ159" i="110"/>
  <c r="BB159" i="110"/>
  <c r="FK157" i="110" l="1"/>
  <c r="HB157" i="110" s="1"/>
  <c r="FQ161" i="110"/>
  <c r="GF161" i="110" s="1"/>
  <c r="FY158" i="110"/>
  <c r="GY158" i="110" s="1"/>
  <c r="FG161" i="110"/>
  <c r="GD161" i="110" s="1"/>
  <c r="FW161" i="110"/>
  <c r="GM161" i="110" s="1"/>
  <c r="FO158" i="110"/>
  <c r="GW158" i="110" s="1"/>
  <c r="EX161" i="110"/>
  <c r="GH161" i="110" s="1"/>
  <c r="DG162" i="110"/>
  <c r="EO162" i="110" s="1"/>
  <c r="DE158" i="110"/>
  <c r="EM158" i="110" s="1"/>
  <c r="CR162" i="110"/>
  <c r="DZ162" i="110" s="1"/>
  <c r="DJ158" i="110"/>
  <c r="ER158" i="110" s="1"/>
  <c r="CQ162" i="110"/>
  <c r="DY162" i="110" s="1"/>
  <c r="FQ162" i="110" s="1"/>
  <c r="GF162" i="110" s="1"/>
  <c r="CW162" i="110"/>
  <c r="EE162" i="110" s="1"/>
  <c r="DI159" i="110"/>
  <c r="EQ159" i="110" s="1"/>
  <c r="DA162" i="110"/>
  <c r="EI162" i="110" s="1"/>
  <c r="CG162" i="110"/>
  <c r="DO162" i="110" s="1"/>
  <c r="CU158" i="110"/>
  <c r="EC158" i="110" s="1"/>
  <c r="FK158" i="110" s="1"/>
  <c r="HB158" i="110" s="1"/>
  <c r="CM162" i="110"/>
  <c r="DU162" i="110" s="1"/>
  <c r="DD159" i="110"/>
  <c r="EL159" i="110" s="1"/>
  <c r="DB162" i="110"/>
  <c r="EJ162" i="110" s="1"/>
  <c r="CT159" i="110"/>
  <c r="EB159" i="110" s="1"/>
  <c r="CL162" i="110"/>
  <c r="DT162" i="110" s="1"/>
  <c r="CJ159" i="110"/>
  <c r="DR159" i="110" s="1"/>
  <c r="EZ159" i="110" s="1"/>
  <c r="CH162" i="110"/>
  <c r="DP162" i="110" s="1"/>
  <c r="CO159" i="110"/>
  <c r="DW159" i="110" s="1"/>
  <c r="CP158" i="110"/>
  <c r="DX158" i="110" s="1"/>
  <c r="CY159" i="110"/>
  <c r="EG159" i="110" s="1"/>
  <c r="CV162" i="110"/>
  <c r="ED162" i="110" s="1"/>
  <c r="DF162" i="110"/>
  <c r="EN162" i="110" s="1"/>
  <c r="CK158" i="110"/>
  <c r="DS158" i="110" s="1"/>
  <c r="CZ158" i="110"/>
  <c r="EH158" i="110" s="1"/>
  <c r="FR161" i="110"/>
  <c r="GL161" i="110" s="1"/>
  <c r="FM161" i="110"/>
  <c r="GK161" i="110" s="1"/>
  <c r="FA157" i="110"/>
  <c r="FB161" i="110"/>
  <c r="GC161" i="110" s="1"/>
  <c r="FT158" i="110"/>
  <c r="GX158" i="110" s="1"/>
  <c r="FV161" i="110"/>
  <c r="GG161" i="110" s="1"/>
  <c r="GB160" i="110"/>
  <c r="FE158" i="110"/>
  <c r="GU158" i="110" s="1"/>
  <c r="FL161" i="110"/>
  <c r="GE161" i="110" s="1"/>
  <c r="EZ158" i="110"/>
  <c r="EW161" i="110"/>
  <c r="FC161" i="110"/>
  <c r="GI161" i="110" s="1"/>
  <c r="FJ158" i="110"/>
  <c r="GV158" i="110" s="1"/>
  <c r="GT157" i="110"/>
  <c r="FH161" i="110"/>
  <c r="GJ161" i="110" s="1"/>
  <c r="FP157" i="110"/>
  <c r="HC157" i="110" s="1"/>
  <c r="FZ157" i="110"/>
  <c r="HE157" i="110" s="1"/>
  <c r="FF157" i="110"/>
  <c r="HA157" i="110" s="1"/>
  <c r="FU157" i="110"/>
  <c r="HD157" i="110" s="1"/>
  <c r="FS106" i="110"/>
  <c r="GR106" i="110" s="1"/>
  <c r="FI106" i="110"/>
  <c r="GP106" i="110" s="1"/>
  <c r="FN106" i="110"/>
  <c r="GQ106" i="110" s="1"/>
  <c r="FX106" i="110"/>
  <c r="GS106" i="110" s="1"/>
  <c r="EY106" i="110"/>
  <c r="GN106" i="110" s="1"/>
  <c r="FD106" i="110"/>
  <c r="GO106" i="110" s="1"/>
  <c r="DH107" i="110"/>
  <c r="EP107" i="110" s="1"/>
  <c r="CI109" i="110"/>
  <c r="DQ109" i="110" s="1"/>
  <c r="DC108" i="110"/>
  <c r="EK108" i="110" s="1"/>
  <c r="CS107" i="110"/>
  <c r="EA107" i="110" s="1"/>
  <c r="CN107" i="110"/>
  <c r="DV107" i="110" s="1"/>
  <c r="CX107" i="110"/>
  <c r="EF107" i="110" s="1"/>
  <c r="GN105" i="110"/>
  <c r="BY163" i="110"/>
  <c r="AK163" i="110"/>
  <c r="BM159" i="110"/>
  <c r="HX163" i="110"/>
  <c r="AS160" i="110"/>
  <c r="HR156" i="110"/>
  <c r="Y160" i="110"/>
  <c r="BV160" i="110"/>
  <c r="AL163" i="110"/>
  <c r="IA159" i="110"/>
  <c r="AF163" i="110"/>
  <c r="AY163" i="110"/>
  <c r="HZ160" i="110"/>
  <c r="BF108" i="110"/>
  <c r="T160" i="110"/>
  <c r="AN160" i="110"/>
  <c r="BN163" i="110"/>
  <c r="AG163" i="110"/>
  <c r="BO163" i="110"/>
  <c r="AD160" i="110"/>
  <c r="AR108" i="110"/>
  <c r="AH160" i="110"/>
  <c r="AT159" i="110"/>
  <c r="HW163" i="110"/>
  <c r="AQ163" i="110"/>
  <c r="HP105" i="110"/>
  <c r="X160" i="110"/>
  <c r="BL160" i="110"/>
  <c r="BC159" i="110"/>
  <c r="HO160" i="110"/>
  <c r="BB160" i="110"/>
  <c r="AP163" i="110"/>
  <c r="BT163" i="110"/>
  <c r="BX163" i="110"/>
  <c r="Z159" i="110"/>
  <c r="AZ163" i="110"/>
  <c r="BZ108" i="110"/>
  <c r="BQ160" i="110"/>
  <c r="BS163" i="110"/>
  <c r="AB163" i="110"/>
  <c r="BH159" i="110"/>
  <c r="HN160" i="110"/>
  <c r="BR159" i="110"/>
  <c r="W163" i="110"/>
  <c r="BJ163" i="110"/>
  <c r="AM109" i="110"/>
  <c r="HY109" i="110"/>
  <c r="V163" i="110"/>
  <c r="BA110" i="110"/>
  <c r="BU109" i="110"/>
  <c r="R163" i="110"/>
  <c r="AE159" i="110"/>
  <c r="BG160" i="110"/>
  <c r="CA160" i="110"/>
  <c r="BI163" i="110"/>
  <c r="S160" i="110"/>
  <c r="AA163" i="110"/>
  <c r="HQ157" i="110"/>
  <c r="CB159" i="110"/>
  <c r="BW159" i="110"/>
  <c r="AJ159" i="110"/>
  <c r="U159" i="110"/>
  <c r="AO159" i="110"/>
  <c r="BP108" i="110"/>
  <c r="Q163" i="110"/>
  <c r="BD163" i="110"/>
  <c r="BE163" i="110"/>
  <c r="BK108" i="110"/>
  <c r="AI160" i="110"/>
  <c r="AC108" i="110"/>
  <c r="FP158" i="110" l="1"/>
  <c r="HC158" i="110" s="1"/>
  <c r="FV162" i="110"/>
  <c r="GG162" i="110" s="1"/>
  <c r="FA158" i="110"/>
  <c r="GZ158" i="110" s="1"/>
  <c r="FG162" i="110"/>
  <c r="GD162" i="110" s="1"/>
  <c r="FZ158" i="110"/>
  <c r="HE158" i="110" s="1"/>
  <c r="FL162" i="110"/>
  <c r="GE162" i="110" s="1"/>
  <c r="FY159" i="110"/>
  <c r="GY159" i="110" s="1"/>
  <c r="FF158" i="110"/>
  <c r="HA158" i="110" s="1"/>
  <c r="DA163" i="110"/>
  <c r="EI163" i="110" s="1"/>
  <c r="DD160" i="110"/>
  <c r="EL160" i="110" s="1"/>
  <c r="DI160" i="110"/>
  <c r="EQ160" i="110" s="1"/>
  <c r="DJ159" i="110"/>
  <c r="ER159" i="110" s="1"/>
  <c r="CM163" i="110"/>
  <c r="DU163" i="110" s="1"/>
  <c r="CY160" i="110"/>
  <c r="EG160" i="110" s="1"/>
  <c r="CJ160" i="110"/>
  <c r="DR160" i="110" s="1"/>
  <c r="CP159" i="110"/>
  <c r="DX159" i="110" s="1"/>
  <c r="CL163" i="110"/>
  <c r="DT163" i="110" s="1"/>
  <c r="CR163" i="110"/>
  <c r="CO160" i="110"/>
  <c r="DW160" i="110" s="1"/>
  <c r="DZ163" i="110"/>
  <c r="CH163" i="110"/>
  <c r="DP163" i="110" s="1"/>
  <c r="CK159" i="110"/>
  <c r="DS159" i="110" s="1"/>
  <c r="CW163" i="110"/>
  <c r="EE163" i="110" s="1"/>
  <c r="CZ159" i="110"/>
  <c r="EH159" i="110" s="1"/>
  <c r="CT160" i="110"/>
  <c r="EB160" i="110" s="1"/>
  <c r="CG163" i="110"/>
  <c r="DO163" i="110" s="1"/>
  <c r="DE159" i="110"/>
  <c r="EM159" i="110" s="1"/>
  <c r="DB163" i="110"/>
  <c r="EJ163" i="110" s="1"/>
  <c r="CQ163" i="110"/>
  <c r="DY163" i="110" s="1"/>
  <c r="DF163" i="110"/>
  <c r="EN163" i="110" s="1"/>
  <c r="CV163" i="110"/>
  <c r="ED163" i="110" s="1"/>
  <c r="CU159" i="110"/>
  <c r="EC159" i="110" s="1"/>
  <c r="DG163" i="110"/>
  <c r="EO163" i="110" s="1"/>
  <c r="EX162" i="110"/>
  <c r="FR162" i="110"/>
  <c r="GL162" i="110" s="1"/>
  <c r="FC162" i="110"/>
  <c r="GI162" i="110" s="1"/>
  <c r="FM162" i="110"/>
  <c r="GK162" i="110" s="1"/>
  <c r="FW162" i="110"/>
  <c r="GM162" i="110" s="1"/>
  <c r="FH162" i="110"/>
  <c r="GJ162" i="110" s="1"/>
  <c r="FU158" i="110"/>
  <c r="HD158" i="110" s="1"/>
  <c r="FJ159" i="110"/>
  <c r="GV159" i="110" s="1"/>
  <c r="FE159" i="110"/>
  <c r="GU159" i="110" s="1"/>
  <c r="FT159" i="110"/>
  <c r="GX159" i="110" s="1"/>
  <c r="GB161" i="110"/>
  <c r="FB162" i="110"/>
  <c r="GC162" i="110" s="1"/>
  <c r="GT159" i="110"/>
  <c r="EW162" i="110"/>
  <c r="GZ157" i="110"/>
  <c r="GT158" i="110"/>
  <c r="FO159" i="110"/>
  <c r="GW159" i="110" s="1"/>
  <c r="FI107" i="110"/>
  <c r="GP107" i="110" s="1"/>
  <c r="DC109" i="110"/>
  <c r="EK109" i="110" s="1"/>
  <c r="CN108" i="110"/>
  <c r="DV108" i="110" s="1"/>
  <c r="CX108" i="110"/>
  <c r="EF108" i="110" s="1"/>
  <c r="CI110" i="110"/>
  <c r="DQ110" i="110" s="1"/>
  <c r="DH108" i="110"/>
  <c r="EP108" i="110" s="1"/>
  <c r="CS108" i="110"/>
  <c r="EA108" i="110" s="1"/>
  <c r="FX107" i="110"/>
  <c r="GS107" i="110" s="1"/>
  <c r="FN107" i="110"/>
  <c r="GQ107" i="110" s="1"/>
  <c r="FD107" i="110"/>
  <c r="GO107" i="110" s="1"/>
  <c r="EY107" i="110"/>
  <c r="FS107" i="110"/>
  <c r="GR107" i="110" s="1"/>
  <c r="AD161" i="110"/>
  <c r="AG164" i="110"/>
  <c r="HP106" i="110"/>
  <c r="AE160" i="110"/>
  <c r="AR109" i="110"/>
  <c r="BN164" i="110"/>
  <c r="BL161" i="110"/>
  <c r="BF109" i="110"/>
  <c r="AP164" i="110"/>
  <c r="HZ161" i="110"/>
  <c r="AJ160" i="110"/>
  <c r="CA161" i="110"/>
  <c r="CB160" i="110"/>
  <c r="HX164" i="110"/>
  <c r="Y161" i="110"/>
  <c r="AB164" i="110"/>
  <c r="AL164" i="110"/>
  <c r="V164" i="110"/>
  <c r="BH160" i="110"/>
  <c r="T161" i="110"/>
  <c r="IA160" i="110"/>
  <c r="BV161" i="110"/>
  <c r="HN161" i="110"/>
  <c r="BJ164" i="110"/>
  <c r="HW164" i="110"/>
  <c r="BW160" i="110"/>
  <c r="BQ161" i="110"/>
  <c r="BZ109" i="110"/>
  <c r="BR160" i="110"/>
  <c r="BB161" i="110"/>
  <c r="AY164" i="110"/>
  <c r="BD164" i="110"/>
  <c r="BA111" i="110"/>
  <c r="BU110" i="110"/>
  <c r="BG161" i="110"/>
  <c r="X161" i="110"/>
  <c r="BO164" i="110"/>
  <c r="AI161" i="110"/>
  <c r="AK164" i="110"/>
  <c r="BX164" i="110"/>
  <c r="HO161" i="110"/>
  <c r="HY110" i="110"/>
  <c r="BM160" i="110"/>
  <c r="BC160" i="110"/>
  <c r="AC109" i="110"/>
  <c r="AF164" i="110"/>
  <c r="HQ158" i="110"/>
  <c r="BI164" i="110"/>
  <c r="AM110" i="110"/>
  <c r="BK109" i="110"/>
  <c r="HR157" i="110"/>
  <c r="BS164" i="110"/>
  <c r="S161" i="110"/>
  <c r="AS161" i="110"/>
  <c r="AA164" i="110"/>
  <c r="AH161" i="110"/>
  <c r="U160" i="110"/>
  <c r="BP109" i="110"/>
  <c r="AO160" i="110"/>
  <c r="W164" i="110"/>
  <c r="AZ164" i="110"/>
  <c r="BY164" i="110"/>
  <c r="BE164" i="110"/>
  <c r="AT160" i="110"/>
  <c r="AN161" i="110"/>
  <c r="Z160" i="110"/>
  <c r="AQ164" i="110"/>
  <c r="BT164" i="110"/>
  <c r="Q164" i="110"/>
  <c r="R164" i="110"/>
  <c r="FJ160" i="110" l="1"/>
  <c r="GV160" i="110" s="1"/>
  <c r="FV163" i="110"/>
  <c r="GG163" i="110" s="1"/>
  <c r="FW163" i="110"/>
  <c r="GM163" i="110" s="1"/>
  <c r="FC163" i="110"/>
  <c r="GI163" i="110" s="1"/>
  <c r="FP159" i="110"/>
  <c r="HC159" i="110" s="1"/>
  <c r="EX163" i="110"/>
  <c r="FA159" i="110"/>
  <c r="GZ159" i="110" s="1"/>
  <c r="DJ160" i="110"/>
  <c r="ER160" i="110" s="1"/>
  <c r="CO161" i="110"/>
  <c r="DW161" i="110" s="1"/>
  <c r="CV164" i="110"/>
  <c r="ED164" i="110" s="1"/>
  <c r="CH164" i="110"/>
  <c r="DP164" i="110" s="1"/>
  <c r="DF164" i="110"/>
  <c r="EN164" i="110" s="1"/>
  <c r="CZ160" i="110"/>
  <c r="EH160" i="110" s="1"/>
  <c r="CR164" i="110"/>
  <c r="DZ164" i="110" s="1"/>
  <c r="DI161" i="110"/>
  <c r="EQ161" i="110" s="1"/>
  <c r="CQ164" i="110"/>
  <c r="DY164" i="110" s="1"/>
  <c r="CL164" i="110"/>
  <c r="DT164" i="110" s="1"/>
  <c r="DG164" i="110"/>
  <c r="EO164" i="110" s="1"/>
  <c r="CK160" i="110"/>
  <c r="DS160" i="110" s="1"/>
  <c r="CJ161" i="110"/>
  <c r="DR161" i="110" s="1"/>
  <c r="DD161" i="110"/>
  <c r="EL161" i="110" s="1"/>
  <c r="CP160" i="110"/>
  <c r="DX160" i="110" s="1"/>
  <c r="DB164" i="110"/>
  <c r="EJ164" i="110" s="1"/>
  <c r="CU160" i="110"/>
  <c r="EC160" i="110" s="1"/>
  <c r="CG164" i="110"/>
  <c r="DO164" i="110" s="1"/>
  <c r="CW164" i="110"/>
  <c r="EE164" i="110" s="1"/>
  <c r="CY161" i="110"/>
  <c r="EG161" i="110" s="1"/>
  <c r="DA164" i="110"/>
  <c r="EI164" i="110" s="1"/>
  <c r="DE160" i="110"/>
  <c r="EM160" i="110" s="1"/>
  <c r="CT161" i="110"/>
  <c r="EB161" i="110" s="1"/>
  <c r="CM164" i="110"/>
  <c r="DU164" i="110" s="1"/>
  <c r="GH163" i="110"/>
  <c r="FR163" i="110"/>
  <c r="GL163" i="110" s="1"/>
  <c r="FU159" i="110"/>
  <c r="HD159" i="110" s="1"/>
  <c r="FM163" i="110"/>
  <c r="GK163" i="110" s="1"/>
  <c r="FE160" i="110"/>
  <c r="GU160" i="110" s="1"/>
  <c r="GB162" i="110"/>
  <c r="FB163" i="110"/>
  <c r="GC163" i="110" s="1"/>
  <c r="FF159" i="110"/>
  <c r="HA159" i="110" s="1"/>
  <c r="FO160" i="110"/>
  <c r="GW160" i="110" s="1"/>
  <c r="FL163" i="110"/>
  <c r="GE163" i="110" s="1"/>
  <c r="FK159" i="110"/>
  <c r="HB159" i="110" s="1"/>
  <c r="FY160" i="110"/>
  <c r="GY160" i="110" s="1"/>
  <c r="FQ163" i="110"/>
  <c r="GF163" i="110" s="1"/>
  <c r="EZ160" i="110"/>
  <c r="FZ159" i="110"/>
  <c r="HE159" i="110" s="1"/>
  <c r="GH162" i="110"/>
  <c r="EW163" i="110"/>
  <c r="FT160" i="110"/>
  <c r="GX160" i="110" s="1"/>
  <c r="FG163" i="110"/>
  <c r="GD163" i="110" s="1"/>
  <c r="FH163" i="110"/>
  <c r="GJ163" i="110" s="1"/>
  <c r="FI108" i="110"/>
  <c r="GP108" i="110" s="1"/>
  <c r="FS108" i="110"/>
  <c r="GR108" i="110" s="1"/>
  <c r="CX109" i="110"/>
  <c r="EF109" i="110" s="1"/>
  <c r="CN109" i="110"/>
  <c r="DV109" i="110" s="1"/>
  <c r="DC110" i="110"/>
  <c r="EK110" i="110" s="1"/>
  <c r="CS109" i="110"/>
  <c r="EA109" i="110" s="1"/>
  <c r="DH109" i="110"/>
  <c r="EP109" i="110" s="1"/>
  <c r="CI111" i="110"/>
  <c r="DQ111" i="110" s="1"/>
  <c r="EY108" i="110"/>
  <c r="GN108" i="110" s="1"/>
  <c r="FD108" i="110"/>
  <c r="GO108" i="110" s="1"/>
  <c r="FX108" i="110"/>
  <c r="GS108" i="110" s="1"/>
  <c r="FN108" i="110"/>
  <c r="GQ108" i="110" s="1"/>
  <c r="GN107" i="110"/>
  <c r="AQ165" i="110"/>
  <c r="CB161" i="110"/>
  <c r="HN162" i="110"/>
  <c r="BF110" i="110"/>
  <c r="Z161" i="110"/>
  <c r="S162" i="110"/>
  <c r="BP110" i="110"/>
  <c r="AY165" i="110"/>
  <c r="V165" i="110"/>
  <c r="AC110" i="110"/>
  <c r="AL165" i="110"/>
  <c r="BX165" i="110"/>
  <c r="AH162" i="110"/>
  <c r="AJ161" i="110"/>
  <c r="R165" i="110"/>
  <c r="W165" i="110"/>
  <c r="BA112" i="110"/>
  <c r="X162" i="110"/>
  <c r="AI162" i="110"/>
  <c r="Q165" i="110"/>
  <c r="BK110" i="110"/>
  <c r="BI165" i="110"/>
  <c r="AR110" i="110"/>
  <c r="AG165" i="110"/>
  <c r="AM111" i="110"/>
  <c r="Y162" i="110"/>
  <c r="BB162" i="110"/>
  <c r="BT165" i="110"/>
  <c r="HO162" i="110"/>
  <c r="BH161" i="110"/>
  <c r="AK165" i="110"/>
  <c r="HZ162" i="110"/>
  <c r="AE161" i="110"/>
  <c r="BO165" i="110"/>
  <c r="AS162" i="110"/>
  <c r="BY165" i="110"/>
  <c r="BS165" i="110"/>
  <c r="CA162" i="110"/>
  <c r="BN165" i="110"/>
  <c r="AT161" i="110"/>
  <c r="HQ159" i="110"/>
  <c r="BV162" i="110"/>
  <c r="BZ110" i="110"/>
  <c r="HX165" i="110"/>
  <c r="HR158" i="110"/>
  <c r="AP165" i="110"/>
  <c r="U161" i="110"/>
  <c r="BJ165" i="110"/>
  <c r="AN162" i="110"/>
  <c r="BQ162" i="110"/>
  <c r="AD162" i="110"/>
  <c r="AF165" i="110"/>
  <c r="BE165" i="110"/>
  <c r="AZ165" i="110"/>
  <c r="HP107" i="110"/>
  <c r="BL162" i="110"/>
  <c r="T162" i="110"/>
  <c r="HY111" i="110"/>
  <c r="AO161" i="110"/>
  <c r="BU111" i="110"/>
  <c r="BR161" i="110"/>
  <c r="BM161" i="110"/>
  <c r="BG162" i="110"/>
  <c r="AB165" i="110"/>
  <c r="BD165" i="110"/>
  <c r="HW165" i="110"/>
  <c r="IA161" i="110"/>
  <c r="BW161" i="110"/>
  <c r="BC161" i="110"/>
  <c r="AA165" i="110"/>
  <c r="FK160" i="110" l="1"/>
  <c r="HB160" i="110" s="1"/>
  <c r="EX164" i="110"/>
  <c r="FE161" i="110"/>
  <c r="GU161" i="110" s="1"/>
  <c r="FU160" i="110"/>
  <c r="HD160" i="110" s="1"/>
  <c r="FY161" i="110"/>
  <c r="GY161" i="110" s="1"/>
  <c r="FZ160" i="110"/>
  <c r="HE160" i="110" s="1"/>
  <c r="FG164" i="110"/>
  <c r="GD164" i="110" s="1"/>
  <c r="CT162" i="110"/>
  <c r="EB162" i="110" s="1"/>
  <c r="DE161" i="110"/>
  <c r="EM161" i="110" s="1"/>
  <c r="CU161" i="110"/>
  <c r="EC161" i="110" s="1"/>
  <c r="CW165" i="110"/>
  <c r="EE165" i="110" s="1"/>
  <c r="CK161" i="110"/>
  <c r="DS161" i="110" s="1"/>
  <c r="CL165" i="110"/>
  <c r="DT165" i="110" s="1"/>
  <c r="CZ161" i="110"/>
  <c r="EH161" i="110" s="1"/>
  <c r="CH165" i="110"/>
  <c r="DP165" i="110" s="1"/>
  <c r="CR165" i="110"/>
  <c r="DZ165" i="110" s="1"/>
  <c r="DA165" i="110"/>
  <c r="EI165" i="110" s="1"/>
  <c r="DB165" i="110"/>
  <c r="EJ165" i="110" s="1"/>
  <c r="DF165" i="110"/>
  <c r="EN165" i="110" s="1"/>
  <c r="CV165" i="110"/>
  <c r="ED165" i="110" s="1"/>
  <c r="CM165" i="110"/>
  <c r="DU165" i="110" s="1"/>
  <c r="CP161" i="110"/>
  <c r="DX161" i="110" s="1"/>
  <c r="CJ162" i="110"/>
  <c r="DR162" i="110" s="1"/>
  <c r="CQ165" i="110"/>
  <c r="DY165" i="110" s="1"/>
  <c r="CO162" i="110"/>
  <c r="DW162" i="110" s="1"/>
  <c r="DD162" i="110"/>
  <c r="EL162" i="110" s="1"/>
  <c r="DG165" i="110"/>
  <c r="EO165" i="110" s="1"/>
  <c r="DJ161" i="110"/>
  <c r="ER161" i="110" s="1"/>
  <c r="CG165" i="110"/>
  <c r="DO165" i="110" s="1"/>
  <c r="DI162" i="110"/>
  <c r="EQ162" i="110" s="1"/>
  <c r="CY162" i="110"/>
  <c r="EG162" i="110" s="1"/>
  <c r="FM164" i="110"/>
  <c r="GK164" i="110" s="1"/>
  <c r="FC164" i="110"/>
  <c r="GI164" i="110" s="1"/>
  <c r="FW164" i="110"/>
  <c r="GM164" i="110" s="1"/>
  <c r="FR164" i="110"/>
  <c r="GL164" i="110" s="1"/>
  <c r="FH164" i="110"/>
  <c r="GJ164" i="110" s="1"/>
  <c r="GH164" i="110"/>
  <c r="FT161" i="110"/>
  <c r="GX161" i="110" s="1"/>
  <c r="FF160" i="110"/>
  <c r="HA160" i="110" s="1"/>
  <c r="EZ161" i="110"/>
  <c r="FJ161" i="110"/>
  <c r="GV161" i="110" s="1"/>
  <c r="FA160" i="110"/>
  <c r="FO161" i="110"/>
  <c r="GW161" i="110" s="1"/>
  <c r="FB164" i="110"/>
  <c r="GC164" i="110" s="1"/>
  <c r="GT160" i="110"/>
  <c r="GB163" i="110"/>
  <c r="FV164" i="110"/>
  <c r="GG164" i="110" s="1"/>
  <c r="EW164" i="110"/>
  <c r="FQ164" i="110"/>
  <c r="GF164" i="110" s="1"/>
  <c r="FL164" i="110"/>
  <c r="GE164" i="110" s="1"/>
  <c r="FP160" i="110"/>
  <c r="HC160" i="110" s="1"/>
  <c r="FD109" i="110"/>
  <c r="GO109" i="110" s="1"/>
  <c r="FN109" i="110"/>
  <c r="GQ109" i="110" s="1"/>
  <c r="FX109" i="110"/>
  <c r="GS109" i="110" s="1"/>
  <c r="EY109" i="110"/>
  <c r="GN109" i="110" s="1"/>
  <c r="DC111" i="110"/>
  <c r="EK111" i="110" s="1"/>
  <c r="CX110" i="110"/>
  <c r="EF110" i="110" s="1"/>
  <c r="CI112" i="110"/>
  <c r="DQ112" i="110" s="1"/>
  <c r="DH110" i="110"/>
  <c r="EP110" i="110" s="1"/>
  <c r="CN110" i="110"/>
  <c r="DV110" i="110" s="1"/>
  <c r="CS110" i="110"/>
  <c r="EA110" i="110" s="1"/>
  <c r="FS109" i="110"/>
  <c r="GR109" i="110" s="1"/>
  <c r="FI109" i="110"/>
  <c r="GP109" i="110" s="1"/>
  <c r="AG166" i="110"/>
  <c r="BG163" i="110"/>
  <c r="W166" i="110"/>
  <c r="BN166" i="110"/>
  <c r="AE162" i="110"/>
  <c r="V166" i="110"/>
  <c r="AR111" i="110"/>
  <c r="AO162" i="110"/>
  <c r="Z162" i="110"/>
  <c r="R166" i="110"/>
  <c r="CB162" i="110"/>
  <c r="BF111" i="110"/>
  <c r="AD163" i="110"/>
  <c r="HZ163" i="110"/>
  <c r="HP108" i="110"/>
  <c r="HQ160" i="110"/>
  <c r="BK111" i="110"/>
  <c r="AF166" i="110"/>
  <c r="AI163" i="110"/>
  <c r="S163" i="110"/>
  <c r="X163" i="110"/>
  <c r="CA163" i="110"/>
  <c r="BW162" i="110"/>
  <c r="HX166" i="110"/>
  <c r="HO163" i="110"/>
  <c r="BP111" i="110"/>
  <c r="BV163" i="110"/>
  <c r="BC162" i="110"/>
  <c r="BL163" i="110"/>
  <c r="BQ163" i="110"/>
  <c r="BY166" i="110"/>
  <c r="AZ166" i="110"/>
  <c r="BM162" i="110"/>
  <c r="HN163" i="110"/>
  <c r="BE166" i="110"/>
  <c r="AB166" i="110"/>
  <c r="BB163" i="110"/>
  <c r="AK166" i="110"/>
  <c r="AQ166" i="110"/>
  <c r="AC111" i="110"/>
  <c r="HR159" i="110"/>
  <c r="HY112" i="110"/>
  <c r="Q166" i="110"/>
  <c r="HW166" i="110"/>
  <c r="U162" i="110"/>
  <c r="BH162" i="110"/>
  <c r="AM112" i="110"/>
  <c r="AS163" i="110"/>
  <c r="BJ166" i="110"/>
  <c r="BT166" i="110"/>
  <c r="BX166" i="110"/>
  <c r="BR162" i="110"/>
  <c r="AA166" i="110"/>
  <c r="T163" i="110"/>
  <c r="AT162" i="110"/>
  <c r="AL166" i="110"/>
  <c r="Y163" i="110"/>
  <c r="AP166" i="110"/>
  <c r="IA162" i="110"/>
  <c r="AJ162" i="110"/>
  <c r="BI166" i="110"/>
  <c r="BA113" i="110"/>
  <c r="BZ111" i="110"/>
  <c r="BD166" i="110"/>
  <c r="AY166" i="110"/>
  <c r="BS166" i="110"/>
  <c r="AH163" i="110"/>
  <c r="AN163" i="110"/>
  <c r="BO166" i="110"/>
  <c r="BU112" i="110"/>
  <c r="FA161" i="110" l="1"/>
  <c r="FY162" i="110"/>
  <c r="GY162" i="110" s="1"/>
  <c r="FV165" i="110"/>
  <c r="GG165" i="110" s="1"/>
  <c r="FB165" i="110"/>
  <c r="GC165" i="110" s="1"/>
  <c r="FG165" i="110"/>
  <c r="GD165" i="110" s="1"/>
  <c r="EW165" i="110"/>
  <c r="GB165" i="110" s="1"/>
  <c r="FT162" i="110"/>
  <c r="GX162" i="110" s="1"/>
  <c r="FJ162" i="110"/>
  <c r="GV162" i="110" s="1"/>
  <c r="FC165" i="110"/>
  <c r="GI165" i="110" s="1"/>
  <c r="FE162" i="110"/>
  <c r="GU162" i="110" s="1"/>
  <c r="CH166" i="110"/>
  <c r="DP166" i="110" s="1"/>
  <c r="CT163" i="110"/>
  <c r="EB163" i="110" s="1"/>
  <c r="CZ162" i="110"/>
  <c r="EH162" i="110" s="1"/>
  <c r="CW166" i="110"/>
  <c r="EE166" i="110" s="1"/>
  <c r="CG166" i="110"/>
  <c r="DO166" i="110" s="1"/>
  <c r="DB166" i="110"/>
  <c r="EJ166" i="110" s="1"/>
  <c r="CK162" i="110"/>
  <c r="DS162" i="110" s="1"/>
  <c r="CL166" i="110"/>
  <c r="DT166" i="110" s="1"/>
  <c r="CR166" i="110"/>
  <c r="DZ166" i="110" s="1"/>
  <c r="DG166" i="110"/>
  <c r="EO166" i="110" s="1"/>
  <c r="CV166" i="110"/>
  <c r="ED166" i="110" s="1"/>
  <c r="DD163" i="110"/>
  <c r="EL163" i="110" s="1"/>
  <c r="CU162" i="110"/>
  <c r="EC162" i="110" s="1"/>
  <c r="CY163" i="110"/>
  <c r="EG163" i="110" s="1"/>
  <c r="DE162" i="110"/>
  <c r="EM162" i="110" s="1"/>
  <c r="CO163" i="110"/>
  <c r="DW163" i="110" s="1"/>
  <c r="CJ163" i="110"/>
  <c r="DR163" i="110" s="1"/>
  <c r="DF166" i="110"/>
  <c r="EN166" i="110" s="1"/>
  <c r="CQ166" i="110"/>
  <c r="DY166" i="110" s="1"/>
  <c r="CP162" i="110"/>
  <c r="DX162" i="110" s="1"/>
  <c r="DI163" i="110"/>
  <c r="EQ163" i="110" s="1"/>
  <c r="DJ162" i="110"/>
  <c r="ER162" i="110" s="1"/>
  <c r="CM166" i="110"/>
  <c r="DU166" i="110" s="1"/>
  <c r="DA166" i="110"/>
  <c r="EI166" i="110" s="1"/>
  <c r="FL166" i="110" s="1"/>
  <c r="GE166" i="110" s="1"/>
  <c r="GZ161" i="110"/>
  <c r="EZ162" i="110"/>
  <c r="FQ165" i="110"/>
  <c r="GF165" i="110" s="1"/>
  <c r="FO162" i="110"/>
  <c r="GW162" i="110" s="1"/>
  <c r="FH165" i="110"/>
  <c r="GJ165" i="110" s="1"/>
  <c r="FZ161" i="110"/>
  <c r="HE161" i="110" s="1"/>
  <c r="FW165" i="110"/>
  <c r="GM165" i="110" s="1"/>
  <c r="FF161" i="110"/>
  <c r="HA161" i="110" s="1"/>
  <c r="FR165" i="110"/>
  <c r="GL165" i="110" s="1"/>
  <c r="GZ160" i="110"/>
  <c r="FL165" i="110"/>
  <c r="GE165" i="110" s="1"/>
  <c r="FM165" i="110"/>
  <c r="GK165" i="110" s="1"/>
  <c r="FU161" i="110"/>
  <c r="HD161" i="110" s="1"/>
  <c r="FK161" i="110"/>
  <c r="HB161" i="110" s="1"/>
  <c r="EX165" i="110"/>
  <c r="FP161" i="110"/>
  <c r="HC161" i="110" s="1"/>
  <c r="GB164" i="110"/>
  <c r="GT161" i="110"/>
  <c r="FN110" i="110"/>
  <c r="GQ110" i="110" s="1"/>
  <c r="EY110" i="110"/>
  <c r="GN110" i="110" s="1"/>
  <c r="FS110" i="110"/>
  <c r="GR110" i="110" s="1"/>
  <c r="FD110" i="110"/>
  <c r="GO110" i="110" s="1"/>
  <c r="CX111" i="110"/>
  <c r="EF111" i="110" s="1"/>
  <c r="DH111" i="110"/>
  <c r="EP111" i="110" s="1"/>
  <c r="CN111" i="110"/>
  <c r="DV111" i="110" s="1"/>
  <c r="DC112" i="110"/>
  <c r="EK112" i="110" s="1"/>
  <c r="CS111" i="110"/>
  <c r="EA111" i="110" s="1"/>
  <c r="CI113" i="110"/>
  <c r="DQ113" i="110" s="1"/>
  <c r="FX110" i="110"/>
  <c r="GS110" i="110" s="1"/>
  <c r="FI110" i="110"/>
  <c r="GP110" i="110" s="1"/>
  <c r="BI167" i="110"/>
  <c r="AB167" i="110"/>
  <c r="BZ112" i="110"/>
  <c r="AT163" i="110"/>
  <c r="X164" i="110"/>
  <c r="AQ167" i="110"/>
  <c r="AC112" i="110"/>
  <c r="BS167" i="110"/>
  <c r="IA163" i="110"/>
  <c r="HQ161" i="110"/>
  <c r="AS164" i="110"/>
  <c r="HX167" i="110"/>
  <c r="BR163" i="110"/>
  <c r="AK167" i="110"/>
  <c r="BD167" i="110"/>
  <c r="AI164" i="110"/>
  <c r="AF167" i="110"/>
  <c r="BP112" i="110"/>
  <c r="HN164" i="110"/>
  <c r="HY113" i="110"/>
  <c r="HZ164" i="110"/>
  <c r="HW167" i="110"/>
  <c r="BQ164" i="110"/>
  <c r="BL164" i="110"/>
  <c r="AO163" i="110"/>
  <c r="R167" i="110"/>
  <c r="BO167" i="110"/>
  <c r="BM163" i="110"/>
  <c r="AN164" i="110"/>
  <c r="Q167" i="110"/>
  <c r="AZ167" i="110"/>
  <c r="W167" i="110"/>
  <c r="BN167" i="110"/>
  <c r="AJ163" i="110"/>
  <c r="BF112" i="110"/>
  <c r="BJ167" i="110"/>
  <c r="CA164" i="110"/>
  <c r="AP167" i="110"/>
  <c r="BB164" i="110"/>
  <c r="BH163" i="110"/>
  <c r="BU113" i="110"/>
  <c r="AH164" i="110"/>
  <c r="BW163" i="110"/>
  <c r="U163" i="110"/>
  <c r="Z163" i="110"/>
  <c r="AE163" i="110"/>
  <c r="T164" i="110"/>
  <c r="AM113" i="110"/>
  <c r="HO164" i="110"/>
  <c r="Y164" i="110"/>
  <c r="AG167" i="110"/>
  <c r="BV164" i="110"/>
  <c r="AD164" i="110"/>
  <c r="AR112" i="110"/>
  <c r="BC163" i="110"/>
  <c r="BT167" i="110"/>
  <c r="AA167" i="110"/>
  <c r="HR160" i="110"/>
  <c r="BE167" i="110"/>
  <c r="BX167" i="110"/>
  <c r="BY167" i="110"/>
  <c r="S164" i="110"/>
  <c r="BK112" i="110"/>
  <c r="AY167" i="110"/>
  <c r="AL167" i="110"/>
  <c r="CB163" i="110"/>
  <c r="BA114" i="110"/>
  <c r="V167" i="110"/>
  <c r="BG164" i="110"/>
  <c r="HP109" i="110"/>
  <c r="EZ163" i="110" l="1"/>
  <c r="FA162" i="110"/>
  <c r="FY163" i="110"/>
  <c r="GY163" i="110" s="1"/>
  <c r="FG166" i="110"/>
  <c r="GD166" i="110" s="1"/>
  <c r="FM166" i="110"/>
  <c r="GK166" i="110" s="1"/>
  <c r="FW166" i="110"/>
  <c r="GM166" i="110" s="1"/>
  <c r="FV166" i="110"/>
  <c r="GG166" i="110" s="1"/>
  <c r="FK162" i="110"/>
  <c r="HB162" i="110" s="1"/>
  <c r="FB166" i="110"/>
  <c r="GC166" i="110" s="1"/>
  <c r="DD164" i="110"/>
  <c r="EL164" i="110" s="1"/>
  <c r="DE163" i="110"/>
  <c r="CR167" i="110"/>
  <c r="DZ167" i="110" s="1"/>
  <c r="EX167" i="110" s="1"/>
  <c r="CT164" i="110"/>
  <c r="EB164" i="110" s="1"/>
  <c r="DJ163" i="110"/>
  <c r="ER163" i="110" s="1"/>
  <c r="CY164" i="110"/>
  <c r="EG164" i="110" s="1"/>
  <c r="CL167" i="110"/>
  <c r="DT167" i="110" s="1"/>
  <c r="DI164" i="110"/>
  <c r="EQ164" i="110" s="1"/>
  <c r="CK163" i="110"/>
  <c r="DS163" i="110" s="1"/>
  <c r="CG167" i="110"/>
  <c r="DO167" i="110" s="1"/>
  <c r="CU163" i="110"/>
  <c r="EC163" i="110" s="1"/>
  <c r="DF167" i="110"/>
  <c r="EN167" i="110" s="1"/>
  <c r="CP163" i="110"/>
  <c r="DX163" i="110" s="1"/>
  <c r="CV167" i="110"/>
  <c r="ED167" i="110" s="1"/>
  <c r="CW167" i="110"/>
  <c r="EE167" i="110" s="1"/>
  <c r="DA167" i="110"/>
  <c r="EI167" i="110" s="1"/>
  <c r="DB167" i="110"/>
  <c r="EJ167" i="110" s="1"/>
  <c r="CJ164" i="110"/>
  <c r="DR164" i="110" s="1"/>
  <c r="CZ163" i="110"/>
  <c r="EH163" i="110" s="1"/>
  <c r="CM167" i="110"/>
  <c r="DU167" i="110" s="1"/>
  <c r="CQ167" i="110"/>
  <c r="DY167" i="110" s="1"/>
  <c r="CO164" i="110"/>
  <c r="DW164" i="110" s="1"/>
  <c r="DG167" i="110"/>
  <c r="EO167" i="110" s="1"/>
  <c r="CH167" i="110"/>
  <c r="DP167" i="110" s="1"/>
  <c r="EM163" i="110"/>
  <c r="GT163" i="110"/>
  <c r="GZ162" i="110"/>
  <c r="FU162" i="110"/>
  <c r="HD162" i="110" s="1"/>
  <c r="FF162" i="110"/>
  <c r="HA162" i="110" s="1"/>
  <c r="FE163" i="110"/>
  <c r="GU163" i="110" s="1"/>
  <c r="FP162" i="110"/>
  <c r="HC162" i="110" s="1"/>
  <c r="FQ166" i="110"/>
  <c r="GF166" i="110" s="1"/>
  <c r="FT163" i="110"/>
  <c r="GX163" i="110" s="1"/>
  <c r="FZ162" i="110"/>
  <c r="HE162" i="110" s="1"/>
  <c r="EW166" i="110"/>
  <c r="FR166" i="110"/>
  <c r="GL166" i="110" s="1"/>
  <c r="FO163" i="110"/>
  <c r="GW163" i="110" s="1"/>
  <c r="FH166" i="110"/>
  <c r="GJ166" i="110" s="1"/>
  <c r="FJ163" i="110"/>
  <c r="GV163" i="110" s="1"/>
  <c r="FC166" i="110"/>
  <c r="GI166" i="110" s="1"/>
  <c r="GT162" i="110"/>
  <c r="EX166" i="110"/>
  <c r="GH165" i="110"/>
  <c r="FX111" i="110"/>
  <c r="GS111" i="110" s="1"/>
  <c r="FN111" i="110"/>
  <c r="GQ111" i="110" s="1"/>
  <c r="EY111" i="110"/>
  <c r="GN111" i="110" s="1"/>
  <c r="FD111" i="110"/>
  <c r="GO111" i="110" s="1"/>
  <c r="CI114" i="110"/>
  <c r="DQ114" i="110" s="1"/>
  <c r="CS112" i="110"/>
  <c r="EA112" i="110" s="1"/>
  <c r="CX112" i="110"/>
  <c r="EF112" i="110" s="1"/>
  <c r="DH112" i="110"/>
  <c r="EP112" i="110" s="1"/>
  <c r="DC113" i="110"/>
  <c r="EK113" i="110" s="1"/>
  <c r="CN112" i="110"/>
  <c r="DV112" i="110" s="1"/>
  <c r="FS111" i="110"/>
  <c r="GR111" i="110" s="1"/>
  <c r="FI111" i="110"/>
  <c r="GP111" i="110" s="1"/>
  <c r="BB165" i="110"/>
  <c r="AA168" i="110"/>
  <c r="BK113" i="110"/>
  <c r="U164" i="110"/>
  <c r="HN165" i="110"/>
  <c r="BX168" i="110"/>
  <c r="AH165" i="110"/>
  <c r="R168" i="110"/>
  <c r="T165" i="110"/>
  <c r="HO165" i="110"/>
  <c r="AK168" i="110"/>
  <c r="AB168" i="110"/>
  <c r="X165" i="110"/>
  <c r="AE164" i="110"/>
  <c r="BJ168" i="110"/>
  <c r="BS168" i="110"/>
  <c r="W168" i="110"/>
  <c r="AI165" i="110"/>
  <c r="HX168" i="110"/>
  <c r="AP168" i="110"/>
  <c r="HW168" i="110"/>
  <c r="BF113" i="110"/>
  <c r="BR164" i="110"/>
  <c r="BY168" i="110"/>
  <c r="HR161" i="110"/>
  <c r="BD168" i="110"/>
  <c r="AN165" i="110"/>
  <c r="AQ168" i="110"/>
  <c r="IA164" i="110"/>
  <c r="AO164" i="110"/>
  <c r="AC113" i="110"/>
  <c r="AR113" i="110"/>
  <c r="BZ113" i="110"/>
  <c r="CB164" i="110"/>
  <c r="BA115" i="110"/>
  <c r="BE168" i="110"/>
  <c r="Q168" i="110"/>
  <c r="V168" i="110"/>
  <c r="HQ162" i="110"/>
  <c r="BC164" i="110"/>
  <c r="HY114" i="110"/>
  <c r="BM164" i="110"/>
  <c r="BO168" i="110"/>
  <c r="HZ165" i="110"/>
  <c r="BI168" i="110"/>
  <c r="AZ168" i="110"/>
  <c r="Z164" i="110"/>
  <c r="AF168" i="110"/>
  <c r="HP110" i="110"/>
  <c r="BP113" i="110"/>
  <c r="BN168" i="110"/>
  <c r="AT164" i="110"/>
  <c r="AM114" i="110"/>
  <c r="BH164" i="110"/>
  <c r="S165" i="110"/>
  <c r="BW164" i="110"/>
  <c r="AJ164" i="110"/>
  <c r="BQ165" i="110"/>
  <c r="BT168" i="110"/>
  <c r="AY168" i="110"/>
  <c r="AD165" i="110"/>
  <c r="BL165" i="110"/>
  <c r="AG168" i="110"/>
  <c r="AS165" i="110"/>
  <c r="BV165" i="110"/>
  <c r="BU114" i="110"/>
  <c r="AL168" i="110"/>
  <c r="CA165" i="110"/>
  <c r="BG165" i="110"/>
  <c r="Y165" i="110"/>
  <c r="FW167" i="110" l="1"/>
  <c r="GM167" i="110" s="1"/>
  <c r="FR167" i="110"/>
  <c r="GL167" i="110" s="1"/>
  <c r="FJ164" i="110"/>
  <c r="GV164" i="110" s="1"/>
  <c r="FM167" i="110"/>
  <c r="GK167" i="110" s="1"/>
  <c r="FH167" i="110"/>
  <c r="GJ167" i="110" s="1"/>
  <c r="FA163" i="110"/>
  <c r="FC167" i="110"/>
  <c r="GI167" i="110" s="1"/>
  <c r="EW167" i="110"/>
  <c r="GB167" i="110" s="1"/>
  <c r="FP163" i="110"/>
  <c r="HC163" i="110" s="1"/>
  <c r="EZ164" i="110"/>
  <c r="GT164" i="110" s="1"/>
  <c r="FY164" i="110"/>
  <c r="GY164" i="110" s="1"/>
  <c r="DA168" i="110"/>
  <c r="EI168" i="110" s="1"/>
  <c r="CG168" i="110"/>
  <c r="DO168" i="110" s="1"/>
  <c r="DI165" i="110"/>
  <c r="EQ165" i="110" s="1"/>
  <c r="CQ168" i="110"/>
  <c r="DY168" i="110" s="1"/>
  <c r="CW168" i="110"/>
  <c r="EE168" i="110" s="1"/>
  <c r="CU164" i="110"/>
  <c r="EC164" i="110" s="1"/>
  <c r="CR168" i="110"/>
  <c r="CJ165" i="110"/>
  <c r="DR165" i="110" s="1"/>
  <c r="FO165" i="110" s="1"/>
  <c r="GW165" i="110" s="1"/>
  <c r="CV168" i="110"/>
  <c r="ED168" i="110" s="1"/>
  <c r="CY165" i="110"/>
  <c r="EG165" i="110" s="1"/>
  <c r="DE164" i="110"/>
  <c r="EM164" i="110" s="1"/>
  <c r="CM168" i="110"/>
  <c r="DU168" i="110" s="1"/>
  <c r="CZ164" i="110"/>
  <c r="EH164" i="110" s="1"/>
  <c r="CO165" i="110"/>
  <c r="DW165" i="110" s="1"/>
  <c r="CT165" i="110"/>
  <c r="EB165" i="110" s="1"/>
  <c r="DB168" i="110"/>
  <c r="EJ168" i="110" s="1"/>
  <c r="CP164" i="110"/>
  <c r="DX164" i="110" s="1"/>
  <c r="CK164" i="110"/>
  <c r="DS164" i="110" s="1"/>
  <c r="DJ164" i="110"/>
  <c r="ER164" i="110" s="1"/>
  <c r="CL168" i="110"/>
  <c r="DT168" i="110" s="1"/>
  <c r="CH168" i="110"/>
  <c r="DP168" i="110" s="1"/>
  <c r="DG168" i="110"/>
  <c r="EO168" i="110" s="1"/>
  <c r="DZ168" i="110"/>
  <c r="DF168" i="110"/>
  <c r="EN168" i="110" s="1"/>
  <c r="DD165" i="110"/>
  <c r="EL165" i="110" s="1"/>
  <c r="GZ163" i="110"/>
  <c r="FE164" i="110"/>
  <c r="GU164" i="110" s="1"/>
  <c r="FO164" i="110"/>
  <c r="GW164" i="110" s="1"/>
  <c r="FK163" i="110"/>
  <c r="HB163" i="110" s="1"/>
  <c r="GB166" i="110"/>
  <c r="FT164" i="110"/>
  <c r="GX164" i="110" s="1"/>
  <c r="FF163" i="110"/>
  <c r="HA163" i="110" s="1"/>
  <c r="FU163" i="110"/>
  <c r="HD163" i="110" s="1"/>
  <c r="FL167" i="110"/>
  <c r="GE167" i="110" s="1"/>
  <c r="FZ163" i="110"/>
  <c r="HE163" i="110" s="1"/>
  <c r="FV167" i="110"/>
  <c r="GG167" i="110" s="1"/>
  <c r="GH166" i="110"/>
  <c r="FB167" i="110"/>
  <c r="GC167" i="110" s="1"/>
  <c r="FQ167" i="110"/>
  <c r="GF167" i="110" s="1"/>
  <c r="FG167" i="110"/>
  <c r="GD167" i="110" s="1"/>
  <c r="GH167" i="110"/>
  <c r="EY112" i="110"/>
  <c r="GN112" i="110" s="1"/>
  <c r="FX112" i="110"/>
  <c r="GS112" i="110" s="1"/>
  <c r="FD112" i="110"/>
  <c r="GO112" i="110" s="1"/>
  <c r="CI115" i="110"/>
  <c r="DQ115" i="110" s="1"/>
  <c r="DH113" i="110"/>
  <c r="EP113" i="110" s="1"/>
  <c r="CX113" i="110"/>
  <c r="EF113" i="110" s="1"/>
  <c r="CN113" i="110"/>
  <c r="DV113" i="110" s="1"/>
  <c r="CS113" i="110"/>
  <c r="EA113" i="110" s="1"/>
  <c r="DC114" i="110"/>
  <c r="EK114" i="110" s="1"/>
  <c r="FI112" i="110"/>
  <c r="GP112" i="110" s="1"/>
  <c r="FS112" i="110"/>
  <c r="GR112" i="110" s="1"/>
  <c r="FN112" i="110"/>
  <c r="GQ112" i="110" s="1"/>
  <c r="BN169" i="110"/>
  <c r="BF114" i="110"/>
  <c r="BD169" i="110"/>
  <c r="AY169" i="110"/>
  <c r="HR162" i="110"/>
  <c r="AC114" i="110"/>
  <c r="AL169" i="110"/>
  <c r="HZ166" i="110"/>
  <c r="AD166" i="110"/>
  <c r="BW165" i="110"/>
  <c r="AQ169" i="110"/>
  <c r="BA116" i="110"/>
  <c r="AM115" i="110"/>
  <c r="HO166" i="110"/>
  <c r="BZ114" i="110"/>
  <c r="BC165" i="110"/>
  <c r="BT169" i="110"/>
  <c r="BR165" i="110"/>
  <c r="AA169" i="110"/>
  <c r="AJ165" i="110"/>
  <c r="HN166" i="110"/>
  <c r="BL166" i="110"/>
  <c r="AE165" i="110"/>
  <c r="AF169" i="110"/>
  <c r="AH166" i="110"/>
  <c r="AS166" i="110"/>
  <c r="BK114" i="110"/>
  <c r="CB165" i="110"/>
  <c r="S166" i="110"/>
  <c r="X166" i="110"/>
  <c r="AI166" i="110"/>
  <c r="BM165" i="110"/>
  <c r="AN166" i="110"/>
  <c r="BS169" i="110"/>
  <c r="AK169" i="110"/>
  <c r="BI169" i="110"/>
  <c r="V169" i="110"/>
  <c r="AP169" i="110"/>
  <c r="T166" i="110"/>
  <c r="BO169" i="110"/>
  <c r="BV166" i="110"/>
  <c r="AR114" i="110"/>
  <c r="BU115" i="110"/>
  <c r="BY169" i="110"/>
  <c r="Q169" i="110"/>
  <c r="BJ169" i="110"/>
  <c r="U165" i="110"/>
  <c r="BB166" i="110"/>
  <c r="BE169" i="110"/>
  <c r="R169" i="110"/>
  <c r="BG166" i="110"/>
  <c r="AZ169" i="110"/>
  <c r="AO165" i="110"/>
  <c r="BX169" i="110"/>
  <c r="IA165" i="110"/>
  <c r="Y166" i="110"/>
  <c r="BQ166" i="110"/>
  <c r="Z165" i="110"/>
  <c r="HX169" i="110"/>
  <c r="AB169" i="110"/>
  <c r="AG169" i="110"/>
  <c r="HQ163" i="110"/>
  <c r="HW169" i="110"/>
  <c r="HP111" i="110"/>
  <c r="BP114" i="110"/>
  <c r="HY115" i="110"/>
  <c r="CA166" i="110"/>
  <c r="AT165" i="110"/>
  <c r="BH165" i="110"/>
  <c r="W169" i="110"/>
  <c r="FH168" i="110" l="1"/>
  <c r="GJ168" i="110" s="1"/>
  <c r="FP164" i="110"/>
  <c r="HC164" i="110" s="1"/>
  <c r="FV168" i="110"/>
  <c r="GG168" i="110" s="1"/>
  <c r="FM168" i="110"/>
  <c r="GK168" i="110" s="1"/>
  <c r="FE165" i="110"/>
  <c r="GU165" i="110" s="1"/>
  <c r="FC168" i="110"/>
  <c r="GI168" i="110" s="1"/>
  <c r="FG168" i="110"/>
  <c r="GD168" i="110" s="1"/>
  <c r="FZ164" i="110"/>
  <c r="HE164" i="110" s="1"/>
  <c r="FB168" i="110"/>
  <c r="GC168" i="110" s="1"/>
  <c r="FU164" i="110"/>
  <c r="HD164" i="110" s="1"/>
  <c r="FJ165" i="110"/>
  <c r="GV165" i="110" s="1"/>
  <c r="FK164" i="110"/>
  <c r="HB164" i="110" s="1"/>
  <c r="FT165" i="110"/>
  <c r="GX165" i="110" s="1"/>
  <c r="EX168" i="110"/>
  <c r="GH168" i="110" s="1"/>
  <c r="CZ165" i="110"/>
  <c r="EH165" i="110" s="1"/>
  <c r="DB169" i="110"/>
  <c r="EJ169" i="110" s="1"/>
  <c r="DF169" i="110"/>
  <c r="EN169" i="110" s="1"/>
  <c r="CU165" i="110"/>
  <c r="EC165" i="110" s="1"/>
  <c r="CH169" i="110"/>
  <c r="DP169" i="110" s="1"/>
  <c r="CM169" i="110"/>
  <c r="DU169" i="110" s="1"/>
  <c r="DG169" i="110"/>
  <c r="EO169" i="110" s="1"/>
  <c r="CK165" i="110"/>
  <c r="DS165" i="110" s="1"/>
  <c r="CT166" i="110"/>
  <c r="EB166" i="110" s="1"/>
  <c r="DE165" i="110"/>
  <c r="EM165" i="110" s="1"/>
  <c r="CW169" i="110"/>
  <c r="EE169" i="110" s="1"/>
  <c r="CG169" i="110"/>
  <c r="DO169" i="110" s="1"/>
  <c r="CJ166" i="110"/>
  <c r="DR166" i="110" s="1"/>
  <c r="CQ169" i="110"/>
  <c r="DY169" i="110" s="1"/>
  <c r="CL169" i="110"/>
  <c r="DT169" i="110" s="1"/>
  <c r="CP165" i="110"/>
  <c r="DX165" i="110" s="1"/>
  <c r="CO166" i="110"/>
  <c r="DW166" i="110" s="1"/>
  <c r="CY166" i="110"/>
  <c r="EG166" i="110" s="1"/>
  <c r="CR169" i="110"/>
  <c r="DZ169" i="110" s="1"/>
  <c r="DA169" i="110"/>
  <c r="EI169" i="110" s="1"/>
  <c r="DD166" i="110"/>
  <c r="EL166" i="110" s="1"/>
  <c r="DJ165" i="110"/>
  <c r="ER165" i="110" s="1"/>
  <c r="CV169" i="110"/>
  <c r="ED169" i="110" s="1"/>
  <c r="DI166" i="110"/>
  <c r="EQ166" i="110" s="1"/>
  <c r="FL168" i="110"/>
  <c r="GE168" i="110" s="1"/>
  <c r="FR168" i="110"/>
  <c r="GL168" i="110" s="1"/>
  <c r="EZ165" i="110"/>
  <c r="FW168" i="110"/>
  <c r="GM168" i="110" s="1"/>
  <c r="FF164" i="110"/>
  <c r="HA164" i="110" s="1"/>
  <c r="FY165" i="110"/>
  <c r="GY165" i="110" s="1"/>
  <c r="EW168" i="110"/>
  <c r="FA164" i="110"/>
  <c r="FQ168" i="110"/>
  <c r="GF168" i="110" s="1"/>
  <c r="FS113" i="110"/>
  <c r="GR113" i="110" s="1"/>
  <c r="FD113" i="110"/>
  <c r="GO113" i="110" s="1"/>
  <c r="CN114" i="110"/>
  <c r="DV114" i="110" s="1"/>
  <c r="CS114" i="110"/>
  <c r="EA114" i="110" s="1"/>
  <c r="CX114" i="110"/>
  <c r="EF114" i="110" s="1"/>
  <c r="DC115" i="110"/>
  <c r="EK115" i="110" s="1"/>
  <c r="DH114" i="110"/>
  <c r="EP114" i="110" s="1"/>
  <c r="CI116" i="110"/>
  <c r="DQ116" i="110" s="1"/>
  <c r="FX113" i="110"/>
  <c r="GS113" i="110" s="1"/>
  <c r="FI113" i="110"/>
  <c r="GP113" i="110" s="1"/>
  <c r="FN113" i="110"/>
  <c r="GQ113" i="110" s="1"/>
  <c r="EY113" i="110"/>
  <c r="BW166" i="110"/>
  <c r="BL167" i="110"/>
  <c r="BA117" i="110"/>
  <c r="HO167" i="110"/>
  <c r="Z166" i="110"/>
  <c r="BM166" i="110"/>
  <c r="AD167" i="110"/>
  <c r="AS167" i="110"/>
  <c r="HN167" i="110"/>
  <c r="BZ115" i="110"/>
  <c r="AR115" i="110"/>
  <c r="T167" i="110"/>
  <c r="AI167" i="110"/>
  <c r="BR166" i="110"/>
  <c r="BP115" i="110"/>
  <c r="BQ167" i="110"/>
  <c r="AN167" i="110"/>
  <c r="HY116" i="110"/>
  <c r="AJ166" i="110"/>
  <c r="IA166" i="110"/>
  <c r="AE166" i="110"/>
  <c r="AH167" i="110"/>
  <c r="HR163" i="110"/>
  <c r="BC166" i="110"/>
  <c r="AO166" i="110"/>
  <c r="U166" i="110"/>
  <c r="HP112" i="110"/>
  <c r="BU116" i="110"/>
  <c r="AM116" i="110"/>
  <c r="BK115" i="110"/>
  <c r="HQ164" i="110"/>
  <c r="AC115" i="110"/>
  <c r="AT166" i="110"/>
  <c r="BG167" i="110"/>
  <c r="CB166" i="110"/>
  <c r="X167" i="110"/>
  <c r="BV167" i="110"/>
  <c r="BH166" i="110"/>
  <c r="BF115" i="110"/>
  <c r="HZ167" i="110"/>
  <c r="BB167" i="110"/>
  <c r="S167" i="110"/>
  <c r="CA167" i="110"/>
  <c r="Y167" i="110"/>
  <c r="FP165" i="110" l="1"/>
  <c r="HC165" i="110" s="1"/>
  <c r="EZ166" i="110"/>
  <c r="GT166" i="110" s="1"/>
  <c r="FV169" i="110"/>
  <c r="GG169" i="110" s="1"/>
  <c r="EW169" i="110"/>
  <c r="GB169" i="110" s="1"/>
  <c r="FJ166" i="110"/>
  <c r="GV166" i="110" s="1"/>
  <c r="FO166" i="110"/>
  <c r="GW166" i="110" s="1"/>
  <c r="FF165" i="110"/>
  <c r="HA165" i="110" s="1"/>
  <c r="FU165" i="110"/>
  <c r="HD165" i="110" s="1"/>
  <c r="FY166" i="110"/>
  <c r="GY166" i="110" s="1"/>
  <c r="FL169" i="110"/>
  <c r="GE169" i="110" s="1"/>
  <c r="DJ166" i="110"/>
  <c r="ER166" i="110" s="1"/>
  <c r="CK166" i="110"/>
  <c r="DS166" i="110" s="1"/>
  <c r="CU166" i="110"/>
  <c r="EC166" i="110" s="1"/>
  <c r="CP166" i="110"/>
  <c r="DX166" i="110" s="1"/>
  <c r="DE166" i="110"/>
  <c r="EM166" i="110" s="1"/>
  <c r="CJ167" i="110"/>
  <c r="DR167" i="110" s="1"/>
  <c r="DD167" i="110"/>
  <c r="EL167" i="110" s="1"/>
  <c r="FE167" i="110" s="1"/>
  <c r="GU167" i="110" s="1"/>
  <c r="CO167" i="110"/>
  <c r="DW167" i="110" s="1"/>
  <c r="CT167" i="110"/>
  <c r="EB167" i="110" s="1"/>
  <c r="DI167" i="110"/>
  <c r="EQ167" i="110" s="1"/>
  <c r="CY167" i="110"/>
  <c r="EG167" i="110" s="1"/>
  <c r="CZ166" i="110"/>
  <c r="EH166" i="110" s="1"/>
  <c r="FM169" i="110"/>
  <c r="GK169" i="110" s="1"/>
  <c r="EX169" i="110"/>
  <c r="FT166" i="110"/>
  <c r="GX166" i="110" s="1"/>
  <c r="GZ164" i="110"/>
  <c r="FR169" i="110"/>
  <c r="GL169" i="110" s="1"/>
  <c r="FG169" i="110"/>
  <c r="GD169" i="110" s="1"/>
  <c r="FK165" i="110"/>
  <c r="HB165" i="110" s="1"/>
  <c r="FW169" i="110"/>
  <c r="GM169" i="110" s="1"/>
  <c r="GB168" i="110"/>
  <c r="FQ169" i="110"/>
  <c r="GF169" i="110" s="1"/>
  <c r="FZ165" i="110"/>
  <c r="HE165" i="110" s="1"/>
  <c r="FC169" i="110"/>
  <c r="GI169" i="110" s="1"/>
  <c r="FE166" i="110"/>
  <c r="GU166" i="110" s="1"/>
  <c r="FB169" i="110"/>
  <c r="GC169" i="110" s="1"/>
  <c r="FA165" i="110"/>
  <c r="FH169" i="110"/>
  <c r="GJ169" i="110" s="1"/>
  <c r="GT165" i="110"/>
  <c r="FS114" i="110"/>
  <c r="GR114" i="110" s="1"/>
  <c r="FD114" i="110"/>
  <c r="GO114" i="110" s="1"/>
  <c r="DC116" i="110"/>
  <c r="EK116" i="110" s="1"/>
  <c r="CN115" i="110"/>
  <c r="DV115" i="110" s="1"/>
  <c r="CX115" i="110"/>
  <c r="EF115" i="110" s="1"/>
  <c r="DH115" i="110"/>
  <c r="EP115" i="110" s="1"/>
  <c r="CI117" i="110"/>
  <c r="DQ117" i="110" s="1"/>
  <c r="CS115" i="110"/>
  <c r="EA115" i="110" s="1"/>
  <c r="FN114" i="110"/>
  <c r="GQ114" i="110" s="1"/>
  <c r="FX114" i="110"/>
  <c r="GS114" i="110" s="1"/>
  <c r="EY114" i="110"/>
  <c r="FI114" i="110"/>
  <c r="GP114" i="110" s="1"/>
  <c r="GN113" i="110"/>
  <c r="BR167" i="110"/>
  <c r="HN168" i="110"/>
  <c r="Z167" i="110"/>
  <c r="HR164" i="110"/>
  <c r="BP116" i="110"/>
  <c r="T168" i="110"/>
  <c r="BK116" i="110"/>
  <c r="AM117" i="110"/>
  <c r="S168" i="110"/>
  <c r="X168" i="110"/>
  <c r="AE167" i="110"/>
  <c r="HP113" i="110"/>
  <c r="BQ168" i="110"/>
  <c r="AJ167" i="110"/>
  <c r="BF116" i="110"/>
  <c r="BW167" i="110"/>
  <c r="CA168" i="110"/>
  <c r="HY117" i="110"/>
  <c r="BC167" i="110"/>
  <c r="IA167" i="110"/>
  <c r="BZ116" i="110"/>
  <c r="CB167" i="110"/>
  <c r="AR116" i="110"/>
  <c r="BA118" i="110"/>
  <c r="BH167" i="110"/>
  <c r="AD168" i="110"/>
  <c r="BB168" i="110"/>
  <c r="BM167" i="110"/>
  <c r="BV168" i="110"/>
  <c r="HO168" i="110"/>
  <c r="AT167" i="110"/>
  <c r="AH168" i="110"/>
  <c r="AC116" i="110"/>
  <c r="HZ168" i="110"/>
  <c r="AI168" i="110"/>
  <c r="AS168" i="110"/>
  <c r="BL168" i="110"/>
  <c r="AO167" i="110"/>
  <c r="BU117" i="110"/>
  <c r="Y168" i="110"/>
  <c r="BG168" i="110"/>
  <c r="U167" i="110"/>
  <c r="HQ165" i="110"/>
  <c r="AN168" i="110"/>
  <c r="FY167" i="110" l="1"/>
  <c r="GY167" i="110" s="1"/>
  <c r="FA166" i="110"/>
  <c r="GZ166" i="110" s="1"/>
  <c r="FO167" i="110"/>
  <c r="GW167" i="110" s="1"/>
  <c r="CT168" i="110"/>
  <c r="EB168" i="110" s="1"/>
  <c r="CU167" i="110"/>
  <c r="EC167" i="110" s="1"/>
  <c r="DJ167" i="110"/>
  <c r="ER167" i="110" s="1"/>
  <c r="CJ168" i="110"/>
  <c r="DR168" i="110" s="1"/>
  <c r="DI168" i="110"/>
  <c r="EQ168" i="110" s="1"/>
  <c r="CO168" i="110"/>
  <c r="DW168" i="110" s="1"/>
  <c r="DE167" i="110"/>
  <c r="CZ167" i="110"/>
  <c r="EH167" i="110" s="1"/>
  <c r="EM167" i="110"/>
  <c r="FA167" i="110" s="1"/>
  <c r="DD168" i="110"/>
  <c r="EL168" i="110" s="1"/>
  <c r="CP167" i="110"/>
  <c r="DX167" i="110" s="1"/>
  <c r="CK167" i="110"/>
  <c r="DS167" i="110" s="1"/>
  <c r="CY168" i="110"/>
  <c r="EG168" i="110" s="1"/>
  <c r="FT167" i="110"/>
  <c r="GX167" i="110" s="1"/>
  <c r="FJ167" i="110"/>
  <c r="GV167" i="110" s="1"/>
  <c r="EZ167" i="110"/>
  <c r="GH169" i="110"/>
  <c r="FF166" i="110"/>
  <c r="HA166" i="110" s="1"/>
  <c r="FK166" i="110"/>
  <c r="HB166" i="110" s="1"/>
  <c r="FZ166" i="110"/>
  <c r="HE166" i="110" s="1"/>
  <c r="FU166" i="110"/>
  <c r="HD166" i="110" s="1"/>
  <c r="FP166" i="110"/>
  <c r="HC166" i="110" s="1"/>
  <c r="GZ165" i="110"/>
  <c r="FX115" i="110"/>
  <c r="GS115" i="110" s="1"/>
  <c r="FI115" i="110"/>
  <c r="GP115" i="110" s="1"/>
  <c r="FS115" i="110"/>
  <c r="GR115" i="110" s="1"/>
  <c r="CX116" i="110"/>
  <c r="EF116" i="110" s="1"/>
  <c r="DH116" i="110"/>
  <c r="EP116" i="110" s="1"/>
  <c r="CN116" i="110"/>
  <c r="DV116" i="110" s="1"/>
  <c r="DC117" i="110"/>
  <c r="EK117" i="110" s="1"/>
  <c r="CS116" i="110"/>
  <c r="EA116" i="110" s="1"/>
  <c r="CI118" i="110"/>
  <c r="DQ118" i="110" s="1"/>
  <c r="GN114" i="110"/>
  <c r="EY115" i="110"/>
  <c r="FD115" i="110"/>
  <c r="GO115" i="110" s="1"/>
  <c r="FN115" i="110"/>
  <c r="GQ115" i="110" s="1"/>
  <c r="BF117" i="110"/>
  <c r="CA169" i="110"/>
  <c r="T169" i="110"/>
  <c r="AJ168" i="110"/>
  <c r="AM118" i="110"/>
  <c r="HZ169" i="110"/>
  <c r="CB168" i="110"/>
  <c r="AN169" i="110"/>
  <c r="AO168" i="110"/>
  <c r="BK117" i="110"/>
  <c r="BZ117" i="110"/>
  <c r="HQ166" i="110"/>
  <c r="AD169" i="110"/>
  <c r="BW168" i="110"/>
  <c r="HO169" i="110"/>
  <c r="BH168" i="110"/>
  <c r="BC168" i="110"/>
  <c r="Z168" i="110"/>
  <c r="AR117" i="110"/>
  <c r="U168" i="110"/>
  <c r="HY118" i="110"/>
  <c r="AE168" i="110"/>
  <c r="AH169" i="110"/>
  <c r="AC117" i="110"/>
  <c r="BG169" i="110"/>
  <c r="S169" i="110"/>
  <c r="AT168" i="110"/>
  <c r="AI169" i="110"/>
  <c r="BP117" i="110"/>
  <c r="Y169" i="110"/>
  <c r="HN169" i="110"/>
  <c r="IA168" i="110"/>
  <c r="BA119" i="110"/>
  <c r="BB169" i="110"/>
  <c r="BL169" i="110"/>
  <c r="HR165" i="110"/>
  <c r="HP114" i="110"/>
  <c r="BM168" i="110"/>
  <c r="BR168" i="110"/>
  <c r="BQ169" i="110"/>
  <c r="X169" i="110"/>
  <c r="AS169" i="110"/>
  <c r="BU118" i="110"/>
  <c r="BV169" i="110"/>
  <c r="FE168" i="110" l="1"/>
  <c r="GU168" i="110" s="1"/>
  <c r="FP167" i="110"/>
  <c r="HC167" i="110" s="1"/>
  <c r="FK167" i="110"/>
  <c r="HB167" i="110" s="1"/>
  <c r="FJ168" i="110"/>
  <c r="GV168" i="110" s="1"/>
  <c r="FZ167" i="110"/>
  <c r="HE167" i="110" s="1"/>
  <c r="FT168" i="110"/>
  <c r="GX168" i="110" s="1"/>
  <c r="FU167" i="110"/>
  <c r="HD167" i="110" s="1"/>
  <c r="DD169" i="110"/>
  <c r="EL169" i="110" s="1"/>
  <c r="CJ169" i="110"/>
  <c r="DR169" i="110" s="1"/>
  <c r="CZ168" i="110"/>
  <c r="EH168" i="110" s="1"/>
  <c r="DI169" i="110"/>
  <c r="EQ169" i="110" s="1"/>
  <c r="CY169" i="110"/>
  <c r="EG169" i="110" s="1"/>
  <c r="CK168" i="110"/>
  <c r="DS168" i="110" s="1"/>
  <c r="DE168" i="110"/>
  <c r="EM168" i="110" s="1"/>
  <c r="DJ168" i="110"/>
  <c r="ER168" i="110" s="1"/>
  <c r="CO169" i="110"/>
  <c r="DW169" i="110" s="1"/>
  <c r="CP168" i="110"/>
  <c r="DX168" i="110" s="1"/>
  <c r="CU168" i="110"/>
  <c r="EC168" i="110" s="1"/>
  <c r="CT169" i="110"/>
  <c r="EB169" i="110" s="1"/>
  <c r="FF167" i="110"/>
  <c r="HA167" i="110" s="1"/>
  <c r="GZ167" i="110"/>
  <c r="GT167" i="110"/>
  <c r="EZ168" i="110"/>
  <c r="FY168" i="110"/>
  <c r="GY168" i="110" s="1"/>
  <c r="FO168" i="110"/>
  <c r="GW168" i="110" s="1"/>
  <c r="FX116" i="110"/>
  <c r="GS116" i="110" s="1"/>
  <c r="FI116" i="110"/>
  <c r="GP116" i="110" s="1"/>
  <c r="EY116" i="110"/>
  <c r="GN116" i="110" s="1"/>
  <c r="CI119" i="110"/>
  <c r="DQ119" i="110" s="1"/>
  <c r="CS117" i="110"/>
  <c r="EA117" i="110" s="1"/>
  <c r="CN117" i="110"/>
  <c r="DV117" i="110" s="1"/>
  <c r="DC118" i="110"/>
  <c r="EK118" i="110" s="1"/>
  <c r="CX117" i="110"/>
  <c r="EF117" i="110" s="1"/>
  <c r="DH117" i="110"/>
  <c r="EP117" i="110" s="1"/>
  <c r="FS116" i="110"/>
  <c r="GR116" i="110" s="1"/>
  <c r="FN116" i="110"/>
  <c r="GQ116" i="110" s="1"/>
  <c r="GN115" i="110"/>
  <c r="FD116" i="110"/>
  <c r="GO116" i="110" s="1"/>
  <c r="BA120" i="110"/>
  <c r="BW169" i="110"/>
  <c r="HY119" i="110"/>
  <c r="AJ169" i="110"/>
  <c r="IA169" i="110"/>
  <c r="BH169" i="110"/>
  <c r="AR118" i="110"/>
  <c r="HQ167" i="110"/>
  <c r="BU119" i="110"/>
  <c r="BR169" i="110"/>
  <c r="HR166" i="110"/>
  <c r="U169" i="110"/>
  <c r="AE169" i="110"/>
  <c r="AC118" i="110"/>
  <c r="BP118" i="110"/>
  <c r="AT169" i="110"/>
  <c r="BM169" i="110"/>
  <c r="BK118" i="110"/>
  <c r="HP115" i="110"/>
  <c r="BZ118" i="110"/>
  <c r="Z169" i="110"/>
  <c r="BF118" i="110"/>
  <c r="AM119" i="110"/>
  <c r="BC169" i="110"/>
  <c r="AO169" i="110"/>
  <c r="CB169" i="110"/>
  <c r="EZ169" i="110" l="1"/>
  <c r="FZ168" i="110"/>
  <c r="HE168" i="110" s="1"/>
  <c r="FU168" i="110"/>
  <c r="HD168" i="110" s="1"/>
  <c r="FP168" i="110"/>
  <c r="HC168" i="110" s="1"/>
  <c r="FT169" i="110"/>
  <c r="GX169" i="110" s="1"/>
  <c r="FE169" i="110"/>
  <c r="GU169" i="110" s="1"/>
  <c r="CU169" i="110"/>
  <c r="EC169" i="110" s="1"/>
  <c r="CZ169" i="110"/>
  <c r="EH169" i="110" s="1"/>
  <c r="CP169" i="110"/>
  <c r="DX169" i="110" s="1"/>
  <c r="DJ169" i="110"/>
  <c r="ER169" i="110" s="1"/>
  <c r="CK169" i="110"/>
  <c r="DS169" i="110" s="1"/>
  <c r="DE169" i="110"/>
  <c r="EM169" i="110" s="1"/>
  <c r="GT169" i="110"/>
  <c r="FK168" i="110"/>
  <c r="HB168" i="110" s="1"/>
  <c r="FA168" i="110"/>
  <c r="FF168" i="110"/>
  <c r="HA168" i="110" s="1"/>
  <c r="FJ169" i="110"/>
  <c r="GV169" i="110" s="1"/>
  <c r="FO169" i="110"/>
  <c r="GW169" i="110" s="1"/>
  <c r="GT168" i="110"/>
  <c r="FY169" i="110"/>
  <c r="GY169" i="110" s="1"/>
  <c r="EY117" i="110"/>
  <c r="GN117" i="110" s="1"/>
  <c r="FX117" i="110"/>
  <c r="GS117" i="110" s="1"/>
  <c r="FS117" i="110"/>
  <c r="GR117" i="110" s="1"/>
  <c r="FD117" i="110"/>
  <c r="GO117" i="110" s="1"/>
  <c r="CS118" i="110"/>
  <c r="EA118" i="110" s="1"/>
  <c r="DC119" i="110"/>
  <c r="EK119" i="110" s="1"/>
  <c r="CN118" i="110"/>
  <c r="DV118" i="110" s="1"/>
  <c r="CX118" i="110"/>
  <c r="EF118" i="110" s="1"/>
  <c r="CI120" i="110"/>
  <c r="DQ120" i="110" s="1"/>
  <c r="DH118" i="110"/>
  <c r="EP118" i="110" s="1"/>
  <c r="FI117" i="110"/>
  <c r="GP117" i="110" s="1"/>
  <c r="FN117" i="110"/>
  <c r="GQ117" i="110" s="1"/>
  <c r="HQ168" i="110"/>
  <c r="HP116" i="110"/>
  <c r="AR119" i="110"/>
  <c r="BA121" i="110"/>
  <c r="HY120" i="110"/>
  <c r="BK119" i="110"/>
  <c r="BP119" i="110"/>
  <c r="BU120" i="110"/>
  <c r="AC119" i="110"/>
  <c r="AM120" i="110"/>
  <c r="BZ119" i="110"/>
  <c r="BF119" i="110"/>
  <c r="HR167" i="110"/>
  <c r="FF169" i="110" l="1"/>
  <c r="HA169" i="110" s="1"/>
  <c r="FK169" i="110"/>
  <c r="HB169" i="110" s="1"/>
  <c r="FA169" i="110"/>
  <c r="FP169" i="110"/>
  <c r="HC169" i="110" s="1"/>
  <c r="FU169" i="110"/>
  <c r="HD169" i="110" s="1"/>
  <c r="FZ169" i="110"/>
  <c r="HE169" i="110" s="1"/>
  <c r="GZ168" i="110"/>
  <c r="FD118" i="110"/>
  <c r="GO118" i="110" s="1"/>
  <c r="EY118" i="110"/>
  <c r="GN118" i="110" s="1"/>
  <c r="CI121" i="110"/>
  <c r="DQ121" i="110" s="1"/>
  <c r="CN119" i="110"/>
  <c r="DV119" i="110" s="1"/>
  <c r="DH119" i="110"/>
  <c r="EP119" i="110" s="1"/>
  <c r="DC120" i="110"/>
  <c r="EK120" i="110" s="1"/>
  <c r="CX119" i="110"/>
  <c r="EF119" i="110" s="1"/>
  <c r="CS119" i="110"/>
  <c r="EA119" i="110" s="1"/>
  <c r="FN118" i="110"/>
  <c r="GQ118" i="110" s="1"/>
  <c r="FX118" i="110"/>
  <c r="GS118" i="110" s="1"/>
  <c r="FS118" i="110"/>
  <c r="GR118" i="110" s="1"/>
  <c r="FI118" i="110"/>
  <c r="GP118" i="110" s="1"/>
  <c r="BU121" i="110"/>
  <c r="BF120" i="110"/>
  <c r="HY121" i="110"/>
  <c r="BA122" i="110"/>
  <c r="AR120" i="110"/>
  <c r="AM121" i="110"/>
  <c r="HP117" i="110"/>
  <c r="BZ120" i="110"/>
  <c r="HQ169" i="110"/>
  <c r="BP120" i="110"/>
  <c r="BK120" i="110"/>
  <c r="HR168" i="110"/>
  <c r="AC120" i="110"/>
  <c r="GZ169" i="110" l="1"/>
  <c r="FX119" i="110"/>
  <c r="GS119" i="110" s="1"/>
  <c r="EY119" i="110"/>
  <c r="GN119" i="110" s="1"/>
  <c r="DH120" i="110"/>
  <c r="EP120" i="110" s="1"/>
  <c r="CI122" i="110"/>
  <c r="DQ122" i="110" s="1"/>
  <c r="CS120" i="110"/>
  <c r="EA120" i="110" s="1"/>
  <c r="CN120" i="110"/>
  <c r="DV120" i="110" s="1"/>
  <c r="CX120" i="110"/>
  <c r="EF120" i="110" s="1"/>
  <c r="DC121" i="110"/>
  <c r="EK121" i="110" s="1"/>
  <c r="FI119" i="110"/>
  <c r="GP119" i="110" s="1"/>
  <c r="FD119" i="110"/>
  <c r="GO119" i="110" s="1"/>
  <c r="FN119" i="110"/>
  <c r="GQ119" i="110" s="1"/>
  <c r="FS119" i="110"/>
  <c r="GR119" i="110" s="1"/>
  <c r="AR121" i="110"/>
  <c r="BU122" i="110"/>
  <c r="BK121" i="110"/>
  <c r="HR169" i="110"/>
  <c r="BZ121" i="110"/>
  <c r="AC121" i="110"/>
  <c r="HY122" i="110"/>
  <c r="BA123" i="110"/>
  <c r="AM122" i="110"/>
  <c r="BP121" i="110"/>
  <c r="HP118" i="110"/>
  <c r="BF121" i="110"/>
  <c r="FI120" i="110" l="1"/>
  <c r="GP120" i="110" s="1"/>
  <c r="FS120" i="110"/>
  <c r="GR120" i="110" s="1"/>
  <c r="EY120" i="110"/>
  <c r="GN120" i="110" s="1"/>
  <c r="FD120" i="110"/>
  <c r="GO120" i="110" s="1"/>
  <c r="FN120" i="110"/>
  <c r="GQ120" i="110" s="1"/>
  <c r="CI123" i="110"/>
  <c r="DQ123" i="110" s="1"/>
  <c r="DH121" i="110"/>
  <c r="EP121" i="110" s="1"/>
  <c r="CN121" i="110"/>
  <c r="DV121" i="110" s="1"/>
  <c r="DC122" i="110"/>
  <c r="EK122" i="110" s="1"/>
  <c r="CS121" i="110"/>
  <c r="EA121" i="110" s="1"/>
  <c r="CX121" i="110"/>
  <c r="EF121" i="110" s="1"/>
  <c r="FX120" i="110"/>
  <c r="GS120" i="110" s="1"/>
  <c r="HP119" i="110"/>
  <c r="AR122" i="110"/>
  <c r="BA124" i="110"/>
  <c r="BP122" i="110"/>
  <c r="BZ122" i="110"/>
  <c r="BF122" i="110"/>
  <c r="AC122" i="110"/>
  <c r="HY123" i="110"/>
  <c r="AM123" i="110"/>
  <c r="BK122" i="110"/>
  <c r="BU123" i="110"/>
  <c r="EY121" i="110" l="1"/>
  <c r="GN121" i="110" s="1"/>
  <c r="FI121" i="110"/>
  <c r="GP121" i="110" s="1"/>
  <c r="CX122" i="110"/>
  <c r="EF122" i="110" s="1"/>
  <c r="CN122" i="110"/>
  <c r="DV122" i="110" s="1"/>
  <c r="CS122" i="110"/>
  <c r="EA122" i="110" s="1"/>
  <c r="DH122" i="110"/>
  <c r="EP122" i="110" s="1"/>
  <c r="DC123" i="110"/>
  <c r="EK123" i="110" s="1"/>
  <c r="CI124" i="110"/>
  <c r="DQ124" i="110" s="1"/>
  <c r="FX121" i="110"/>
  <c r="GS121" i="110" s="1"/>
  <c r="FS121" i="110"/>
  <c r="GR121" i="110" s="1"/>
  <c r="FN121" i="110"/>
  <c r="GQ121" i="110" s="1"/>
  <c r="FD121" i="110"/>
  <c r="GO121" i="110" s="1"/>
  <c r="BP123" i="110"/>
  <c r="BF123" i="110"/>
  <c r="BA125" i="110"/>
  <c r="AR123" i="110"/>
  <c r="AC123" i="110"/>
  <c r="HY124" i="110"/>
  <c r="BK123" i="110"/>
  <c r="BU124" i="110"/>
  <c r="AM124" i="110"/>
  <c r="BZ123" i="110"/>
  <c r="HP120" i="110"/>
  <c r="FN122" i="110" l="1"/>
  <c r="GQ122" i="110" s="1"/>
  <c r="CS123" i="110"/>
  <c r="EA123" i="110" s="1"/>
  <c r="CI125" i="110"/>
  <c r="DQ125" i="110" s="1"/>
  <c r="CN123" i="110"/>
  <c r="DV123" i="110" s="1"/>
  <c r="CX123" i="110"/>
  <c r="EF123" i="110" s="1"/>
  <c r="DC124" i="110"/>
  <c r="EK124" i="110" s="1"/>
  <c r="DH123" i="110"/>
  <c r="EP123" i="110" s="1"/>
  <c r="FS122" i="110"/>
  <c r="GR122" i="110" s="1"/>
  <c r="FD122" i="110"/>
  <c r="GO122" i="110" s="1"/>
  <c r="FI122" i="110"/>
  <c r="GP122" i="110" s="1"/>
  <c r="FX122" i="110"/>
  <c r="GS122" i="110" s="1"/>
  <c r="EY122" i="110"/>
  <c r="BP124" i="110"/>
  <c r="HY125" i="110"/>
  <c r="HP121" i="110"/>
  <c r="AM125" i="110"/>
  <c r="BZ124" i="110"/>
  <c r="BF124" i="110"/>
  <c r="AC124" i="110"/>
  <c r="AR124" i="110"/>
  <c r="BK124" i="110"/>
  <c r="BA126" i="110"/>
  <c r="BU125" i="110"/>
  <c r="FS123" i="110" l="1"/>
  <c r="GR123" i="110" s="1"/>
  <c r="FN123" i="110"/>
  <c r="GQ123" i="110" s="1"/>
  <c r="EY123" i="110"/>
  <c r="GN123" i="110" s="1"/>
  <c r="CS124" i="110"/>
  <c r="EA124" i="110" s="1"/>
  <c r="CN124" i="110"/>
  <c r="DV124" i="110" s="1"/>
  <c r="DH124" i="110"/>
  <c r="EP124" i="110" s="1"/>
  <c r="CX124" i="110"/>
  <c r="EF124" i="110" s="1"/>
  <c r="DC125" i="110"/>
  <c r="EK125" i="110" s="1"/>
  <c r="CI126" i="110"/>
  <c r="DQ126" i="110" s="1"/>
  <c r="GN122" i="110"/>
  <c r="FI123" i="110"/>
  <c r="GP123" i="110" s="1"/>
  <c r="FX123" i="110"/>
  <c r="GS123" i="110" s="1"/>
  <c r="FD123" i="110"/>
  <c r="GO123" i="110" s="1"/>
  <c r="AM126" i="110"/>
  <c r="BF125" i="110"/>
  <c r="HY126" i="110"/>
  <c r="BP125" i="110"/>
  <c r="BU126" i="110"/>
  <c r="BA127" i="110"/>
  <c r="AR125" i="110"/>
  <c r="AC125" i="110"/>
  <c r="BK125" i="110"/>
  <c r="BZ125" i="110"/>
  <c r="HP122" i="110"/>
  <c r="FI124" i="110" l="1"/>
  <c r="GP124" i="110" s="1"/>
  <c r="CX125" i="110"/>
  <c r="EF125" i="110" s="1"/>
  <c r="DH125" i="110"/>
  <c r="EP125" i="110" s="1"/>
  <c r="CI127" i="110"/>
  <c r="DQ127" i="110" s="1"/>
  <c r="CN125" i="110"/>
  <c r="DV125" i="110" s="1"/>
  <c r="DC126" i="110"/>
  <c r="EK126" i="110" s="1"/>
  <c r="CS125" i="110"/>
  <c r="EA125" i="110" s="1"/>
  <c r="FD124" i="110"/>
  <c r="GO124" i="110" s="1"/>
  <c r="FN124" i="110"/>
  <c r="GQ124" i="110" s="1"/>
  <c r="FX124" i="110"/>
  <c r="GS124" i="110" s="1"/>
  <c r="FS124" i="110"/>
  <c r="GR124" i="110" s="1"/>
  <c r="EY124" i="110"/>
  <c r="AM127" i="110"/>
  <c r="HP123" i="110"/>
  <c r="BK126" i="110"/>
  <c r="BP126" i="110"/>
  <c r="AR126" i="110"/>
  <c r="BA128" i="110"/>
  <c r="HY127" i="110"/>
  <c r="BU127" i="110"/>
  <c r="BZ126" i="110"/>
  <c r="BF126" i="110"/>
  <c r="AC126" i="110"/>
  <c r="FD125" i="110" l="1"/>
  <c r="GO125" i="110" s="1"/>
  <c r="FS125" i="110"/>
  <c r="GR125" i="110" s="1"/>
  <c r="EY125" i="110"/>
  <c r="GN125" i="110" s="1"/>
  <c r="FN125" i="110"/>
  <c r="GQ125" i="110" s="1"/>
  <c r="CN126" i="110"/>
  <c r="DV126" i="110" s="1"/>
  <c r="CS126" i="110"/>
  <c r="EA126" i="110" s="1"/>
  <c r="CI128" i="110"/>
  <c r="DQ128" i="110" s="1"/>
  <c r="CX126" i="110"/>
  <c r="EF126" i="110" s="1"/>
  <c r="DH126" i="110"/>
  <c r="EP126" i="110" s="1"/>
  <c r="DC127" i="110"/>
  <c r="EK127" i="110" s="1"/>
  <c r="FX125" i="110"/>
  <c r="GS125" i="110" s="1"/>
  <c r="GN124" i="110"/>
  <c r="FI125" i="110"/>
  <c r="GP125" i="110" s="1"/>
  <c r="BZ127" i="110"/>
  <c r="HP124" i="110"/>
  <c r="BU128" i="110"/>
  <c r="BP127" i="110"/>
  <c r="AM128" i="110"/>
  <c r="AC127" i="110"/>
  <c r="BK127" i="110"/>
  <c r="HY128" i="110"/>
  <c r="BF127" i="110"/>
  <c r="AR127" i="110"/>
  <c r="BA129" i="110"/>
  <c r="FI126" i="110" l="1"/>
  <c r="GP126" i="110" s="1"/>
  <c r="FS126" i="110"/>
  <c r="GR126" i="110" s="1"/>
  <c r="CI129" i="110"/>
  <c r="DQ129" i="110" s="1"/>
  <c r="CX127" i="110"/>
  <c r="EF127" i="110" s="1"/>
  <c r="CS127" i="110"/>
  <c r="EA127" i="110" s="1"/>
  <c r="DC128" i="110"/>
  <c r="EK128" i="110" s="1"/>
  <c r="DH127" i="110"/>
  <c r="EP127" i="110" s="1"/>
  <c r="CN127" i="110"/>
  <c r="DV127" i="110" s="1"/>
  <c r="FN126" i="110"/>
  <c r="GQ126" i="110" s="1"/>
  <c r="EY126" i="110"/>
  <c r="FD126" i="110"/>
  <c r="GO126" i="110" s="1"/>
  <c r="FX126" i="110"/>
  <c r="GS126" i="110" s="1"/>
  <c r="HP125" i="110"/>
  <c r="AR128" i="110"/>
  <c r="BF128" i="110"/>
  <c r="AM129" i="110"/>
  <c r="BZ128" i="110"/>
  <c r="HY129" i="110"/>
  <c r="BP128" i="110"/>
  <c r="BA130" i="110"/>
  <c r="BU129" i="110"/>
  <c r="BK128" i="110"/>
  <c r="AC128" i="110"/>
  <c r="FN127" i="110" l="1"/>
  <c r="GQ127" i="110" s="1"/>
  <c r="FX127" i="110"/>
  <c r="GS127" i="110" s="1"/>
  <c r="DH128" i="110"/>
  <c r="EP128" i="110" s="1"/>
  <c r="DC129" i="110"/>
  <c r="EK129" i="110" s="1"/>
  <c r="CS128" i="110"/>
  <c r="EA128" i="110" s="1"/>
  <c r="CX128" i="110"/>
  <c r="EF128" i="110" s="1"/>
  <c r="CN128" i="110"/>
  <c r="DV128" i="110" s="1"/>
  <c r="CI130" i="110"/>
  <c r="DQ130" i="110" s="1"/>
  <c r="GN126" i="110"/>
  <c r="EY127" i="110"/>
  <c r="FS127" i="110"/>
  <c r="GR127" i="110" s="1"/>
  <c r="FI127" i="110"/>
  <c r="GP127" i="110" s="1"/>
  <c r="FD127" i="110"/>
  <c r="GO127" i="110" s="1"/>
  <c r="AR129" i="110"/>
  <c r="AM130" i="110"/>
  <c r="BA131" i="110"/>
  <c r="BP129" i="110"/>
  <c r="HY130" i="110"/>
  <c r="BF129" i="110"/>
  <c r="AC129" i="110"/>
  <c r="BK129" i="110"/>
  <c r="BU130" i="110"/>
  <c r="HP126" i="110"/>
  <c r="BZ129" i="110"/>
  <c r="FX128" i="110" l="1"/>
  <c r="GS128" i="110" s="1"/>
  <c r="FD128" i="110"/>
  <c r="GO128" i="110" s="1"/>
  <c r="FI128" i="110"/>
  <c r="GP128" i="110" s="1"/>
  <c r="FS128" i="110"/>
  <c r="GR128" i="110" s="1"/>
  <c r="CN129" i="110"/>
  <c r="DV129" i="110" s="1"/>
  <c r="CX129" i="110"/>
  <c r="EF129" i="110" s="1"/>
  <c r="DH129" i="110"/>
  <c r="EP129" i="110" s="1"/>
  <c r="CS129" i="110"/>
  <c r="EA129" i="110" s="1"/>
  <c r="CI131" i="110"/>
  <c r="DQ131" i="110" s="1"/>
  <c r="DC130" i="110"/>
  <c r="EK130" i="110" s="1"/>
  <c r="EY128" i="110"/>
  <c r="GN127" i="110"/>
  <c r="FN128" i="110"/>
  <c r="GQ128" i="110" s="1"/>
  <c r="AR130" i="110"/>
  <c r="BU131" i="110"/>
  <c r="BK130" i="110"/>
  <c r="AM131" i="110"/>
  <c r="HY131" i="110"/>
  <c r="BA132" i="110"/>
  <c r="HP127" i="110"/>
  <c r="AC130" i="110"/>
  <c r="BP130" i="110"/>
  <c r="BZ130" i="110"/>
  <c r="BF130" i="110"/>
  <c r="EY129" i="110" l="1"/>
  <c r="GN129" i="110" s="1"/>
  <c r="FX129" i="110"/>
  <c r="GS129" i="110" s="1"/>
  <c r="CS130" i="110"/>
  <c r="EA130" i="110" s="1"/>
  <c r="CI132" i="110"/>
  <c r="DQ132" i="110" s="1"/>
  <c r="DH130" i="110"/>
  <c r="EP130" i="110" s="1"/>
  <c r="DC131" i="110"/>
  <c r="EK131" i="110" s="1"/>
  <c r="CX130" i="110"/>
  <c r="EF130" i="110" s="1"/>
  <c r="CN130" i="110"/>
  <c r="DV130" i="110" s="1"/>
  <c r="GN128" i="110"/>
  <c r="FD129" i="110"/>
  <c r="GO129" i="110" s="1"/>
  <c r="FI129" i="110"/>
  <c r="GP129" i="110" s="1"/>
  <c r="FS129" i="110"/>
  <c r="GR129" i="110" s="1"/>
  <c r="FN129" i="110"/>
  <c r="GQ129" i="110" s="1"/>
  <c r="AR131" i="110"/>
  <c r="BK131" i="110"/>
  <c r="BA133" i="110"/>
  <c r="AC131" i="110"/>
  <c r="BZ131" i="110"/>
  <c r="BP131" i="110"/>
  <c r="AM132" i="110"/>
  <c r="BF131" i="110"/>
  <c r="HP128" i="110"/>
  <c r="HY132" i="110"/>
  <c r="BU132" i="110"/>
  <c r="FN130" i="110" l="1"/>
  <c r="GQ130" i="110" s="1"/>
  <c r="FX130" i="110"/>
  <c r="GS130" i="110" s="1"/>
  <c r="CS131" i="110"/>
  <c r="EA131" i="110" s="1"/>
  <c r="CX131" i="110"/>
  <c r="EF131" i="110" s="1"/>
  <c r="DC132" i="110"/>
  <c r="EK132" i="110" s="1"/>
  <c r="DH131" i="110"/>
  <c r="EP131" i="110" s="1"/>
  <c r="CN131" i="110"/>
  <c r="DV131" i="110" s="1"/>
  <c r="CI133" i="110"/>
  <c r="DQ133" i="110" s="1"/>
  <c r="FD130" i="110"/>
  <c r="GO130" i="110" s="1"/>
  <c r="FS130" i="110"/>
  <c r="GR130" i="110" s="1"/>
  <c r="FI130" i="110"/>
  <c r="GP130" i="110" s="1"/>
  <c r="EY130" i="110"/>
  <c r="BK132" i="110"/>
  <c r="AC132" i="110"/>
  <c r="BP132" i="110"/>
  <c r="BZ132" i="110"/>
  <c r="BU133" i="110"/>
  <c r="HY133" i="110"/>
  <c r="BF132" i="110"/>
  <c r="AR132" i="110"/>
  <c r="AM133" i="110"/>
  <c r="BA134" i="110"/>
  <c r="HP129" i="110"/>
  <c r="EY131" i="110" l="1"/>
  <c r="GN131" i="110" s="1"/>
  <c r="FI131" i="110"/>
  <c r="GP131" i="110" s="1"/>
  <c r="FD131" i="110"/>
  <c r="GO131" i="110" s="1"/>
  <c r="FS131" i="110"/>
  <c r="GR131" i="110" s="1"/>
  <c r="DH132" i="110"/>
  <c r="EP132" i="110" s="1"/>
  <c r="CI134" i="110"/>
  <c r="DQ134" i="110" s="1"/>
  <c r="DC133" i="110"/>
  <c r="EK133" i="110" s="1"/>
  <c r="CX132" i="110"/>
  <c r="EF132" i="110" s="1"/>
  <c r="CS132" i="110"/>
  <c r="EA132" i="110" s="1"/>
  <c r="CN132" i="110"/>
  <c r="DV132" i="110" s="1"/>
  <c r="FX131" i="110"/>
  <c r="GS131" i="110" s="1"/>
  <c r="FN131" i="110"/>
  <c r="GQ131" i="110" s="1"/>
  <c r="GN130" i="110"/>
  <c r="AM134" i="110"/>
  <c r="BZ133" i="110"/>
  <c r="AR133" i="110"/>
  <c r="BK133" i="110"/>
  <c r="HP130" i="110"/>
  <c r="HY134" i="110"/>
  <c r="AC133" i="110"/>
  <c r="BF133" i="110"/>
  <c r="BA135" i="110"/>
  <c r="BP133" i="110"/>
  <c r="BU134" i="110"/>
  <c r="FN132" i="110" l="1"/>
  <c r="GQ132" i="110" s="1"/>
  <c r="FI132" i="110"/>
  <c r="GP132" i="110" s="1"/>
  <c r="CS133" i="110"/>
  <c r="EA133" i="110" s="1"/>
  <c r="CX133" i="110"/>
  <c r="EF133" i="110" s="1"/>
  <c r="DH133" i="110"/>
  <c r="EP133" i="110" s="1"/>
  <c r="CI135" i="110"/>
  <c r="DQ135" i="110" s="1"/>
  <c r="DC134" i="110"/>
  <c r="EK134" i="110" s="1"/>
  <c r="CN133" i="110"/>
  <c r="DV133" i="110" s="1"/>
  <c r="EY132" i="110"/>
  <c r="FD132" i="110"/>
  <c r="GO132" i="110" s="1"/>
  <c r="FS132" i="110"/>
  <c r="GR132" i="110" s="1"/>
  <c r="FX132" i="110"/>
  <c r="GS132" i="110" s="1"/>
  <c r="AR134" i="110"/>
  <c r="BK134" i="110"/>
  <c r="BA136" i="110"/>
  <c r="AM135" i="110"/>
  <c r="BU135" i="110"/>
  <c r="BF134" i="110"/>
  <c r="AC134" i="110"/>
  <c r="HP131" i="110"/>
  <c r="HY135" i="110"/>
  <c r="BZ134" i="110"/>
  <c r="BP134" i="110"/>
  <c r="FD133" i="110" l="1"/>
  <c r="GO133" i="110" s="1"/>
  <c r="FN133" i="110"/>
  <c r="GQ133" i="110" s="1"/>
  <c r="EY133" i="110"/>
  <c r="GN133" i="110" s="1"/>
  <c r="CI136" i="110"/>
  <c r="DQ136" i="110" s="1"/>
  <c r="CN134" i="110"/>
  <c r="DV134" i="110" s="1"/>
  <c r="CS134" i="110"/>
  <c r="EA134" i="110" s="1"/>
  <c r="DH134" i="110"/>
  <c r="EP134" i="110" s="1"/>
  <c r="CX134" i="110"/>
  <c r="EF134" i="110" s="1"/>
  <c r="DC135" i="110"/>
  <c r="EK135" i="110" s="1"/>
  <c r="GN132" i="110"/>
  <c r="FX133" i="110"/>
  <c r="GS133" i="110" s="1"/>
  <c r="FI133" i="110"/>
  <c r="GP133" i="110" s="1"/>
  <c r="FS133" i="110"/>
  <c r="GR133" i="110" s="1"/>
  <c r="BP135" i="110"/>
  <c r="BZ135" i="110"/>
  <c r="AM136" i="110"/>
  <c r="BK135" i="110"/>
  <c r="BU136" i="110"/>
  <c r="HP132" i="110"/>
  <c r="AC135" i="110"/>
  <c r="BF135" i="110"/>
  <c r="HY136" i="110"/>
  <c r="AR135" i="110"/>
  <c r="BA137" i="110"/>
  <c r="FD134" i="110" l="1"/>
  <c r="GO134" i="110" s="1"/>
  <c r="FX134" i="110"/>
  <c r="GS134" i="110" s="1"/>
  <c r="FS134" i="110"/>
  <c r="GR134" i="110" s="1"/>
  <c r="CS135" i="110"/>
  <c r="EA135" i="110" s="1"/>
  <c r="DC136" i="110"/>
  <c r="EK136" i="110" s="1"/>
  <c r="DH135" i="110"/>
  <c r="EP135" i="110" s="1"/>
  <c r="CN135" i="110"/>
  <c r="DV135" i="110" s="1"/>
  <c r="CX135" i="110"/>
  <c r="EF135" i="110" s="1"/>
  <c r="CI137" i="110"/>
  <c r="DQ137" i="110" s="1"/>
  <c r="EY134" i="110"/>
  <c r="FN134" i="110"/>
  <c r="GQ134" i="110" s="1"/>
  <c r="FI134" i="110"/>
  <c r="GP134" i="110" s="1"/>
  <c r="BP136" i="110"/>
  <c r="BF136" i="110"/>
  <c r="AC136" i="110"/>
  <c r="BA138" i="110"/>
  <c r="BU137" i="110"/>
  <c r="AR136" i="110"/>
  <c r="BZ136" i="110"/>
  <c r="HP133" i="110"/>
  <c r="HY137" i="110"/>
  <c r="BK136" i="110"/>
  <c r="AM137" i="110"/>
  <c r="FN135" i="110" l="1"/>
  <c r="GQ135" i="110" s="1"/>
  <c r="FX135" i="110"/>
  <c r="GS135" i="110" s="1"/>
  <c r="DH136" i="110"/>
  <c r="EP136" i="110" s="1"/>
  <c r="CI138" i="110"/>
  <c r="DQ138" i="110" s="1"/>
  <c r="DC137" i="110"/>
  <c r="EK137" i="110" s="1"/>
  <c r="CN136" i="110"/>
  <c r="DV136" i="110" s="1"/>
  <c r="CX136" i="110"/>
  <c r="EF136" i="110" s="1"/>
  <c r="CS136" i="110"/>
  <c r="EA136" i="110" s="1"/>
  <c r="FS135" i="110"/>
  <c r="GR135" i="110" s="1"/>
  <c r="GN134" i="110"/>
  <c r="FD135" i="110"/>
  <c r="GO135" i="110" s="1"/>
  <c r="FI135" i="110"/>
  <c r="GP135" i="110" s="1"/>
  <c r="EY135" i="110"/>
  <c r="HY138" i="110"/>
  <c r="BA139" i="110"/>
  <c r="BP137" i="110"/>
  <c r="AR137" i="110"/>
  <c r="AM138" i="110"/>
  <c r="BK137" i="110"/>
  <c r="AC137" i="110"/>
  <c r="HP134" i="110"/>
  <c r="BZ137" i="110"/>
  <c r="BU138" i="110"/>
  <c r="BF137" i="110"/>
  <c r="FS136" i="110" l="1"/>
  <c r="GR136" i="110" s="1"/>
  <c r="FN136" i="110"/>
  <c r="GQ136" i="110" s="1"/>
  <c r="FX136" i="110"/>
  <c r="GS136" i="110" s="1"/>
  <c r="FI136" i="110"/>
  <c r="GP136" i="110" s="1"/>
  <c r="CN137" i="110"/>
  <c r="DV137" i="110" s="1"/>
  <c r="DC138" i="110"/>
  <c r="EK138" i="110" s="1"/>
  <c r="CS137" i="110"/>
  <c r="EA137" i="110" s="1"/>
  <c r="CI139" i="110"/>
  <c r="DQ139" i="110" s="1"/>
  <c r="CX137" i="110"/>
  <c r="EF137" i="110" s="1"/>
  <c r="DH137" i="110"/>
  <c r="EP137" i="110" s="1"/>
  <c r="EY136" i="110"/>
  <c r="GN135" i="110"/>
  <c r="FD136" i="110"/>
  <c r="GO136" i="110" s="1"/>
  <c r="BF138" i="110"/>
  <c r="BP138" i="110"/>
  <c r="HY139" i="110"/>
  <c r="BZ138" i="110"/>
  <c r="AM139" i="110"/>
  <c r="AC138" i="110"/>
  <c r="BA140" i="110"/>
  <c r="BK138" i="110"/>
  <c r="BU139" i="110"/>
  <c r="HP135" i="110"/>
  <c r="AR138" i="110"/>
  <c r="FX137" i="110" l="1"/>
  <c r="GS137" i="110" s="1"/>
  <c r="EY137" i="110"/>
  <c r="GN137" i="110" s="1"/>
  <c r="DC139" i="110"/>
  <c r="EK139" i="110" s="1"/>
  <c r="DH138" i="110"/>
  <c r="EP138" i="110" s="1"/>
  <c r="CX138" i="110"/>
  <c r="EF138" i="110" s="1"/>
  <c r="CN138" i="110"/>
  <c r="DV138" i="110" s="1"/>
  <c r="CI140" i="110"/>
  <c r="DQ140" i="110" s="1"/>
  <c r="CS138" i="110"/>
  <c r="EA138" i="110" s="1"/>
  <c r="GN136" i="110"/>
  <c r="FS137" i="110"/>
  <c r="GR137" i="110" s="1"/>
  <c r="FN137" i="110"/>
  <c r="GQ137" i="110" s="1"/>
  <c r="FD137" i="110"/>
  <c r="GO137" i="110" s="1"/>
  <c r="FI137" i="110"/>
  <c r="GP137" i="110" s="1"/>
  <c r="AC139" i="110"/>
  <c r="BZ139" i="110"/>
  <c r="BK139" i="110"/>
  <c r="AR139" i="110"/>
  <c r="BU140" i="110"/>
  <c r="HP136" i="110"/>
  <c r="BA141" i="110"/>
  <c r="BF139" i="110"/>
  <c r="AM140" i="110"/>
  <c r="BP139" i="110"/>
  <c r="HY140" i="110"/>
  <c r="EY138" i="110" l="1"/>
  <c r="GN138" i="110" s="1"/>
  <c r="FI138" i="110"/>
  <c r="GP138" i="110" s="1"/>
  <c r="CN139" i="110"/>
  <c r="DV139" i="110" s="1"/>
  <c r="CX139" i="110"/>
  <c r="EF139" i="110" s="1"/>
  <c r="CS139" i="110"/>
  <c r="EA139" i="110" s="1"/>
  <c r="CI141" i="110"/>
  <c r="DQ141" i="110" s="1"/>
  <c r="DH139" i="110"/>
  <c r="EP139" i="110" s="1"/>
  <c r="DC140" i="110"/>
  <c r="EK140" i="110" s="1"/>
  <c r="FN138" i="110"/>
  <c r="GQ138" i="110" s="1"/>
  <c r="FS138" i="110"/>
  <c r="GR138" i="110" s="1"/>
  <c r="FX138" i="110"/>
  <c r="GS138" i="110" s="1"/>
  <c r="FD138" i="110"/>
  <c r="GO138" i="110" s="1"/>
  <c r="BK140" i="110"/>
  <c r="BF140" i="110"/>
  <c r="BA142" i="110"/>
  <c r="BZ140" i="110"/>
  <c r="AC140" i="110"/>
  <c r="HY141" i="110"/>
  <c r="BU141" i="110"/>
  <c r="BP140" i="110"/>
  <c r="HP137" i="110"/>
  <c r="AR140" i="110"/>
  <c r="AM141" i="110"/>
  <c r="FX139" i="110" l="1"/>
  <c r="GS139" i="110" s="1"/>
  <c r="CX140" i="110"/>
  <c r="EF140" i="110" s="1"/>
  <c r="DC141" i="110"/>
  <c r="EK141" i="110" s="1"/>
  <c r="DH140" i="110"/>
  <c r="EP140" i="110" s="1"/>
  <c r="CI142" i="110"/>
  <c r="DQ142" i="110" s="1"/>
  <c r="CN140" i="110"/>
  <c r="DV140" i="110" s="1"/>
  <c r="CS140" i="110"/>
  <c r="EA140" i="110" s="1"/>
  <c r="FN139" i="110"/>
  <c r="GQ139" i="110" s="1"/>
  <c r="FI139" i="110"/>
  <c r="GP139" i="110" s="1"/>
  <c r="FS139" i="110"/>
  <c r="GR139" i="110" s="1"/>
  <c r="FD139" i="110"/>
  <c r="GO139" i="110" s="1"/>
  <c r="EY139" i="110"/>
  <c r="BA143" i="110"/>
  <c r="BK141" i="110"/>
  <c r="HY142" i="110"/>
  <c r="HP138" i="110"/>
  <c r="BF141" i="110"/>
  <c r="BZ141" i="110"/>
  <c r="BP141" i="110"/>
  <c r="AR141" i="110"/>
  <c r="AC141" i="110"/>
  <c r="AM142" i="110"/>
  <c r="BU142" i="110"/>
  <c r="FD140" i="110" l="1"/>
  <c r="GO140" i="110" s="1"/>
  <c r="CN141" i="110"/>
  <c r="DV141" i="110" s="1"/>
  <c r="DH141" i="110"/>
  <c r="EP141" i="110" s="1"/>
  <c r="CS141" i="110"/>
  <c r="EA141" i="110" s="1"/>
  <c r="CX141" i="110"/>
  <c r="EF141" i="110" s="1"/>
  <c r="CI143" i="110"/>
  <c r="DQ143" i="110" s="1"/>
  <c r="DC142" i="110"/>
  <c r="EK142" i="110" s="1"/>
  <c r="GN139" i="110"/>
  <c r="FS140" i="110"/>
  <c r="GR140" i="110" s="1"/>
  <c r="FN140" i="110"/>
  <c r="GQ140" i="110" s="1"/>
  <c r="FI140" i="110"/>
  <c r="GP140" i="110" s="1"/>
  <c r="EY140" i="110"/>
  <c r="FX140" i="110"/>
  <c r="GS140" i="110" s="1"/>
  <c r="BK142" i="110"/>
  <c r="BF142" i="110"/>
  <c r="BP142" i="110"/>
  <c r="BZ142" i="110"/>
  <c r="AC142" i="110"/>
  <c r="AM143" i="110"/>
  <c r="BA144" i="110"/>
  <c r="HY143" i="110"/>
  <c r="AR142" i="110"/>
  <c r="BU143" i="110"/>
  <c r="HP139" i="110"/>
  <c r="EY141" i="110" l="1"/>
  <c r="GN141" i="110" s="1"/>
  <c r="CS142" i="110"/>
  <c r="EA142" i="110" s="1"/>
  <c r="DC143" i="110"/>
  <c r="EK143" i="110" s="1"/>
  <c r="DH142" i="110"/>
  <c r="EP142" i="110" s="1"/>
  <c r="CI144" i="110"/>
  <c r="DQ144" i="110" s="1"/>
  <c r="CX142" i="110"/>
  <c r="EF142" i="110" s="1"/>
  <c r="CN142" i="110"/>
  <c r="DV142" i="110" s="1"/>
  <c r="FX141" i="110"/>
  <c r="GS141" i="110" s="1"/>
  <c r="FS141" i="110"/>
  <c r="GR141" i="110" s="1"/>
  <c r="FN141" i="110"/>
  <c r="GQ141" i="110" s="1"/>
  <c r="FI141" i="110"/>
  <c r="GP141" i="110" s="1"/>
  <c r="GN140" i="110"/>
  <c r="FD141" i="110"/>
  <c r="GO141" i="110" s="1"/>
  <c r="BP143" i="110"/>
  <c r="BK143" i="110"/>
  <c r="BF143" i="110"/>
  <c r="BU144" i="110"/>
  <c r="HY144" i="110"/>
  <c r="BA145" i="110"/>
  <c r="HP140" i="110"/>
  <c r="AM144" i="110"/>
  <c r="AC143" i="110"/>
  <c r="BZ143" i="110"/>
  <c r="AR143" i="110"/>
  <c r="FX142" i="110" l="1"/>
  <c r="GS142" i="110" s="1"/>
  <c r="CI145" i="110"/>
  <c r="DQ145" i="110" s="1"/>
  <c r="DH143" i="110"/>
  <c r="EP143" i="110" s="1"/>
  <c r="DC144" i="110"/>
  <c r="EK144" i="110" s="1"/>
  <c r="CN143" i="110"/>
  <c r="DV143" i="110" s="1"/>
  <c r="CS143" i="110"/>
  <c r="EA143" i="110" s="1"/>
  <c r="CX143" i="110"/>
  <c r="EF143" i="110" s="1"/>
  <c r="EY142" i="110"/>
  <c r="FS142" i="110"/>
  <c r="GR142" i="110" s="1"/>
  <c r="FD142" i="110"/>
  <c r="GO142" i="110" s="1"/>
  <c r="FN142" i="110"/>
  <c r="GQ142" i="110" s="1"/>
  <c r="FI142" i="110"/>
  <c r="GP142" i="110" s="1"/>
  <c r="AR144" i="110"/>
  <c r="BZ144" i="110"/>
  <c r="BP144" i="110"/>
  <c r="HY145" i="110"/>
  <c r="HP141" i="110"/>
  <c r="BU145" i="110"/>
  <c r="AC144" i="110"/>
  <c r="AM145" i="110"/>
  <c r="BA146" i="110"/>
  <c r="BF144" i="110"/>
  <c r="BK144" i="110"/>
  <c r="FS143" i="110" l="1"/>
  <c r="GR143" i="110" s="1"/>
  <c r="FI143" i="110"/>
  <c r="GP143" i="110" s="1"/>
  <c r="EY143" i="110"/>
  <c r="GN143" i="110" s="1"/>
  <c r="FD143" i="110"/>
  <c r="GO143" i="110" s="1"/>
  <c r="CN144" i="110"/>
  <c r="DV144" i="110" s="1"/>
  <c r="DC145" i="110"/>
  <c r="EK145" i="110" s="1"/>
  <c r="DH144" i="110"/>
  <c r="EP144" i="110" s="1"/>
  <c r="CX144" i="110"/>
  <c r="EF144" i="110" s="1"/>
  <c r="CS144" i="110"/>
  <c r="EA144" i="110" s="1"/>
  <c r="CI146" i="110"/>
  <c r="DQ146" i="110" s="1"/>
  <c r="FN143" i="110"/>
  <c r="GQ143" i="110" s="1"/>
  <c r="GN142" i="110"/>
  <c r="FX143" i="110"/>
  <c r="GS143" i="110" s="1"/>
  <c r="BP145" i="110"/>
  <c r="BF145" i="110"/>
  <c r="BA147" i="110"/>
  <c r="AC145" i="110"/>
  <c r="BU146" i="110"/>
  <c r="HP142" i="110"/>
  <c r="AM146" i="110"/>
  <c r="BK145" i="110"/>
  <c r="AR145" i="110"/>
  <c r="HY146" i="110"/>
  <c r="BZ145" i="110"/>
  <c r="FD144" i="110" l="1"/>
  <c r="GO144" i="110" s="1"/>
  <c r="FX144" i="110"/>
  <c r="GS144" i="110" s="1"/>
  <c r="DH145" i="110"/>
  <c r="EP145" i="110" s="1"/>
  <c r="DC146" i="110"/>
  <c r="EK146" i="110" s="1"/>
  <c r="CI147" i="110"/>
  <c r="DQ147" i="110" s="1"/>
  <c r="CN145" i="110"/>
  <c r="DV145" i="110" s="1"/>
  <c r="CX145" i="110"/>
  <c r="EF145" i="110" s="1"/>
  <c r="CS145" i="110"/>
  <c r="EA145" i="110" s="1"/>
  <c r="EY144" i="110"/>
  <c r="FS144" i="110"/>
  <c r="GR144" i="110" s="1"/>
  <c r="FN144" i="110"/>
  <c r="GQ144" i="110" s="1"/>
  <c r="FI144" i="110"/>
  <c r="GP144" i="110" s="1"/>
  <c r="BP146" i="110"/>
  <c r="BA148" i="110"/>
  <c r="AR146" i="110"/>
  <c r="AM147" i="110"/>
  <c r="AC146" i="110"/>
  <c r="HY147" i="110"/>
  <c r="BZ146" i="110"/>
  <c r="BK146" i="110"/>
  <c r="BU147" i="110"/>
  <c r="HP143" i="110"/>
  <c r="BF146" i="110"/>
  <c r="FX145" i="110" l="1"/>
  <c r="GS145" i="110" s="1"/>
  <c r="FN145" i="110"/>
  <c r="GQ145" i="110" s="1"/>
  <c r="CN146" i="110"/>
  <c r="DV146" i="110" s="1"/>
  <c r="CS146" i="110"/>
  <c r="EA146" i="110" s="1"/>
  <c r="CI148" i="110"/>
  <c r="DQ148" i="110" s="1"/>
  <c r="CX146" i="110"/>
  <c r="EF146" i="110" s="1"/>
  <c r="DC147" i="110"/>
  <c r="EK147" i="110" s="1"/>
  <c r="DH146" i="110"/>
  <c r="EP146" i="110" s="1"/>
  <c r="FD145" i="110"/>
  <c r="GO145" i="110" s="1"/>
  <c r="GN144" i="110"/>
  <c r="FI145" i="110"/>
  <c r="GP145" i="110" s="1"/>
  <c r="FS145" i="110"/>
  <c r="GR145" i="110" s="1"/>
  <c r="EY145" i="110"/>
  <c r="GN145" i="110" s="1"/>
  <c r="BP147" i="110"/>
  <c r="BZ147" i="110"/>
  <c r="BK147" i="110"/>
  <c r="BF147" i="110"/>
  <c r="AC147" i="110"/>
  <c r="HP144" i="110"/>
  <c r="AR147" i="110"/>
  <c r="BU148" i="110"/>
  <c r="BA149" i="110"/>
  <c r="HY148" i="110"/>
  <c r="AM148" i="110"/>
  <c r="FN146" i="110" l="1"/>
  <c r="GQ146" i="110" s="1"/>
  <c r="EY146" i="110"/>
  <c r="GN146" i="110" s="1"/>
  <c r="FX146" i="110"/>
  <c r="GS146" i="110" s="1"/>
  <c r="CS147" i="110"/>
  <c r="EA147" i="110" s="1"/>
  <c r="DC148" i="110"/>
  <c r="EK148" i="110" s="1"/>
  <c r="DH147" i="110"/>
  <c r="EP147" i="110" s="1"/>
  <c r="CX147" i="110"/>
  <c r="EF147" i="110" s="1"/>
  <c r="CN147" i="110"/>
  <c r="DV147" i="110" s="1"/>
  <c r="CI149" i="110"/>
  <c r="DQ149" i="110" s="1"/>
  <c r="FS146" i="110"/>
  <c r="GR146" i="110" s="1"/>
  <c r="FD146" i="110"/>
  <c r="GO146" i="110" s="1"/>
  <c r="FI146" i="110"/>
  <c r="GP146" i="110" s="1"/>
  <c r="HY149" i="110"/>
  <c r="BU149" i="110"/>
  <c r="BA150" i="110"/>
  <c r="BZ148" i="110"/>
  <c r="AC148" i="110"/>
  <c r="BP148" i="110"/>
  <c r="AM149" i="110"/>
  <c r="HP145" i="110"/>
  <c r="AR148" i="110"/>
  <c r="BK148" i="110"/>
  <c r="BF148" i="110"/>
  <c r="EY147" i="110" l="1"/>
  <c r="GN147" i="110" s="1"/>
  <c r="FI147" i="110"/>
  <c r="GP147" i="110" s="1"/>
  <c r="CX148" i="110"/>
  <c r="EF148" i="110" s="1"/>
  <c r="DH148" i="110"/>
  <c r="EP148" i="110" s="1"/>
  <c r="DC149" i="110"/>
  <c r="EK149" i="110" s="1"/>
  <c r="CI150" i="110"/>
  <c r="DQ150" i="110" s="1"/>
  <c r="CN148" i="110"/>
  <c r="DV148" i="110" s="1"/>
  <c r="CS148" i="110"/>
  <c r="EA148" i="110" s="1"/>
  <c r="FN147" i="110"/>
  <c r="GQ147" i="110" s="1"/>
  <c r="FD147" i="110"/>
  <c r="GO147" i="110" s="1"/>
  <c r="FS147" i="110"/>
  <c r="GR147" i="110" s="1"/>
  <c r="FX147" i="110"/>
  <c r="GS147" i="110" s="1"/>
  <c r="HP146" i="110"/>
  <c r="AC149" i="110"/>
  <c r="BP149" i="110"/>
  <c r="AM150" i="110"/>
  <c r="BZ149" i="110"/>
  <c r="BF149" i="110"/>
  <c r="AR149" i="110"/>
  <c r="BA151" i="110"/>
  <c r="BK149" i="110"/>
  <c r="BU150" i="110"/>
  <c r="HY150" i="110"/>
  <c r="FI148" i="110" l="1"/>
  <c r="GP148" i="110" s="1"/>
  <c r="EY148" i="110"/>
  <c r="GN148" i="110" s="1"/>
  <c r="CI151" i="110"/>
  <c r="DQ151" i="110" s="1"/>
  <c r="DC150" i="110"/>
  <c r="EK150" i="110" s="1"/>
  <c r="CS149" i="110"/>
  <c r="EA149" i="110" s="1"/>
  <c r="FI149" i="110" s="1"/>
  <c r="GP149" i="110" s="1"/>
  <c r="CN149" i="110"/>
  <c r="DV149" i="110" s="1"/>
  <c r="DH149" i="110"/>
  <c r="EP149" i="110" s="1"/>
  <c r="CX149" i="110"/>
  <c r="EF149" i="110" s="1"/>
  <c r="FS148" i="110"/>
  <c r="GR148" i="110" s="1"/>
  <c r="FN148" i="110"/>
  <c r="GQ148" i="110" s="1"/>
  <c r="FX148" i="110"/>
  <c r="GS148" i="110" s="1"/>
  <c r="FD148" i="110"/>
  <c r="GO148" i="110" s="1"/>
  <c r="BU151" i="110"/>
  <c r="BZ150" i="110"/>
  <c r="AM151" i="110"/>
  <c r="BK150" i="110"/>
  <c r="AC150" i="110"/>
  <c r="HP147" i="110"/>
  <c r="BP150" i="110"/>
  <c r="BF150" i="110"/>
  <c r="AR150" i="110"/>
  <c r="BA152" i="110"/>
  <c r="HY151" i="110"/>
  <c r="FX149" i="110" l="1"/>
  <c r="GS149" i="110" s="1"/>
  <c r="EY149" i="110"/>
  <c r="GN149" i="110" s="1"/>
  <c r="FS149" i="110"/>
  <c r="GR149" i="110" s="1"/>
  <c r="CN150" i="110"/>
  <c r="DV150" i="110" s="1"/>
  <c r="CS150" i="110"/>
  <c r="EA150" i="110" s="1"/>
  <c r="CX150" i="110"/>
  <c r="EF150" i="110" s="1"/>
  <c r="DH150" i="110"/>
  <c r="EP150" i="110" s="1"/>
  <c r="DC151" i="110"/>
  <c r="EK151" i="110" s="1"/>
  <c r="CI152" i="110"/>
  <c r="DQ152" i="110" s="1"/>
  <c r="FN149" i="110"/>
  <c r="GQ149" i="110" s="1"/>
  <c r="FD149" i="110"/>
  <c r="GO149" i="110" s="1"/>
  <c r="AC151" i="110"/>
  <c r="BA153" i="110"/>
  <c r="HY152" i="110"/>
  <c r="BK151" i="110"/>
  <c r="HP148" i="110"/>
  <c r="BP151" i="110"/>
  <c r="AM152" i="110"/>
  <c r="BZ151" i="110"/>
  <c r="AR151" i="110"/>
  <c r="BF151" i="110"/>
  <c r="BU152" i="110"/>
  <c r="EY150" i="110" l="1"/>
  <c r="GN150" i="110" s="1"/>
  <c r="FX150" i="110"/>
  <c r="GS150" i="110" s="1"/>
  <c r="CS151" i="110"/>
  <c r="EA151" i="110" s="1"/>
  <c r="CI153" i="110"/>
  <c r="DQ153" i="110" s="1"/>
  <c r="CX151" i="110"/>
  <c r="EF151" i="110" s="1"/>
  <c r="DC152" i="110"/>
  <c r="EK152" i="110" s="1"/>
  <c r="DH151" i="110"/>
  <c r="EP151" i="110" s="1"/>
  <c r="CN151" i="110"/>
  <c r="DV151" i="110" s="1"/>
  <c r="FS150" i="110"/>
  <c r="GR150" i="110" s="1"/>
  <c r="FD150" i="110"/>
  <c r="GO150" i="110" s="1"/>
  <c r="FN150" i="110"/>
  <c r="GQ150" i="110" s="1"/>
  <c r="FI150" i="110"/>
  <c r="GP150" i="110" s="1"/>
  <c r="BZ152" i="110"/>
  <c r="AR152" i="110"/>
  <c r="BF152" i="110"/>
  <c r="BK152" i="110"/>
  <c r="AM153" i="110"/>
  <c r="BA154" i="110"/>
  <c r="BP152" i="110"/>
  <c r="BU153" i="110"/>
  <c r="HY153" i="110"/>
  <c r="AC152" i="110"/>
  <c r="HP149" i="110"/>
  <c r="FI151" i="110" l="1"/>
  <c r="GP151" i="110" s="1"/>
  <c r="FN151" i="110"/>
  <c r="GQ151" i="110" s="1"/>
  <c r="FX151" i="110"/>
  <c r="GS151" i="110" s="1"/>
  <c r="FS151" i="110"/>
  <c r="GR151" i="110" s="1"/>
  <c r="CX152" i="110"/>
  <c r="EF152" i="110" s="1"/>
  <c r="CI154" i="110"/>
  <c r="DQ154" i="110" s="1"/>
  <c r="CN152" i="110"/>
  <c r="DV152" i="110" s="1"/>
  <c r="DC153" i="110"/>
  <c r="EK153" i="110" s="1"/>
  <c r="DH152" i="110"/>
  <c r="EP152" i="110" s="1"/>
  <c r="CS152" i="110"/>
  <c r="EA152" i="110" s="1"/>
  <c r="FD151" i="110"/>
  <c r="GO151" i="110" s="1"/>
  <c r="EY151" i="110"/>
  <c r="HY154" i="110"/>
  <c r="BU154" i="110"/>
  <c r="AM154" i="110"/>
  <c r="BK153" i="110"/>
  <c r="BZ153" i="110"/>
  <c r="BF153" i="110"/>
  <c r="AR153" i="110"/>
  <c r="AC153" i="110"/>
  <c r="BP153" i="110"/>
  <c r="HP150" i="110"/>
  <c r="BA155" i="110"/>
  <c r="FS152" i="110" l="1"/>
  <c r="GR152" i="110" s="1"/>
  <c r="FD152" i="110"/>
  <c r="GO152" i="110" s="1"/>
  <c r="CN153" i="110"/>
  <c r="DV153" i="110" s="1"/>
  <c r="CI155" i="110"/>
  <c r="DQ155" i="110" s="1"/>
  <c r="DC154" i="110"/>
  <c r="EK154" i="110" s="1"/>
  <c r="DH153" i="110"/>
  <c r="EP153" i="110" s="1"/>
  <c r="CX153" i="110"/>
  <c r="EF153" i="110" s="1"/>
  <c r="CS153" i="110"/>
  <c r="EA153" i="110" s="1"/>
  <c r="GN151" i="110"/>
  <c r="FX152" i="110"/>
  <c r="GS152" i="110" s="1"/>
  <c r="EY152" i="110"/>
  <c r="FI152" i="110"/>
  <c r="GP152" i="110" s="1"/>
  <c r="FN152" i="110"/>
  <c r="GQ152" i="110" s="1"/>
  <c r="HY155" i="110"/>
  <c r="BK154" i="110"/>
  <c r="BU155" i="110"/>
  <c r="AM155" i="110"/>
  <c r="BF154" i="110"/>
  <c r="BP154" i="110"/>
  <c r="AR154" i="110"/>
  <c r="AC154" i="110"/>
  <c r="HP151" i="110"/>
  <c r="BZ154" i="110"/>
  <c r="BA156" i="110"/>
  <c r="FI153" i="110" l="1"/>
  <c r="GP153" i="110" s="1"/>
  <c r="FX153" i="110"/>
  <c r="GS153" i="110" s="1"/>
  <c r="DC155" i="110"/>
  <c r="EK155" i="110" s="1"/>
  <c r="CI156" i="110"/>
  <c r="DQ156" i="110" s="1"/>
  <c r="CS154" i="110"/>
  <c r="EA154" i="110" s="1"/>
  <c r="CX154" i="110"/>
  <c r="EF154" i="110" s="1"/>
  <c r="DH154" i="110"/>
  <c r="EP154" i="110" s="1"/>
  <c r="CN154" i="110"/>
  <c r="DV154" i="110" s="1"/>
  <c r="FS153" i="110"/>
  <c r="GR153" i="110" s="1"/>
  <c r="FN153" i="110"/>
  <c r="GQ153" i="110" s="1"/>
  <c r="EY153" i="110"/>
  <c r="GN152" i="110"/>
  <c r="FD153" i="110"/>
  <c r="GO153" i="110" s="1"/>
  <c r="AM156" i="110"/>
  <c r="HP152" i="110"/>
  <c r="AR155" i="110"/>
  <c r="BA157" i="110"/>
  <c r="HY156" i="110"/>
  <c r="BZ155" i="110"/>
  <c r="BU156" i="110"/>
  <c r="BF155" i="110"/>
  <c r="BK155" i="110"/>
  <c r="AC155" i="110"/>
  <c r="BP155" i="110"/>
  <c r="FS154" i="110" l="1"/>
  <c r="GR154" i="110" s="1"/>
  <c r="FN154" i="110"/>
  <c r="GQ154" i="110" s="1"/>
  <c r="FD154" i="110"/>
  <c r="GO154" i="110" s="1"/>
  <c r="CX155" i="110"/>
  <c r="EF155" i="110" s="1"/>
  <c r="CS155" i="110"/>
  <c r="EA155" i="110" s="1"/>
  <c r="CN155" i="110"/>
  <c r="DV155" i="110" s="1"/>
  <c r="CI157" i="110"/>
  <c r="DQ157" i="110" s="1"/>
  <c r="DC156" i="110"/>
  <c r="EK156" i="110" s="1"/>
  <c r="DH155" i="110"/>
  <c r="EP155" i="110" s="1"/>
  <c r="GN153" i="110"/>
  <c r="FX154" i="110"/>
  <c r="GS154" i="110" s="1"/>
  <c r="FI154" i="110"/>
  <c r="GP154" i="110" s="1"/>
  <c r="EY154" i="110"/>
  <c r="BA158" i="110"/>
  <c r="HP153" i="110"/>
  <c r="AC156" i="110"/>
  <c r="AR156" i="110"/>
  <c r="BP156" i="110"/>
  <c r="BF156" i="110"/>
  <c r="BZ156" i="110"/>
  <c r="BU157" i="110"/>
  <c r="HY157" i="110"/>
  <c r="BK156" i="110"/>
  <c r="AM157" i="110"/>
  <c r="FD155" i="110" l="1"/>
  <c r="GO155" i="110" s="1"/>
  <c r="FX155" i="110"/>
  <c r="GS155" i="110" s="1"/>
  <c r="EY155" i="110"/>
  <c r="GN155" i="110" s="1"/>
  <c r="CN156" i="110"/>
  <c r="DV156" i="110" s="1"/>
  <c r="DH156" i="110"/>
  <c r="EP156" i="110" s="1"/>
  <c r="CS156" i="110"/>
  <c r="EA156" i="110" s="1"/>
  <c r="DC157" i="110"/>
  <c r="EK157" i="110" s="1"/>
  <c r="CI158" i="110"/>
  <c r="DQ158" i="110" s="1"/>
  <c r="CX156" i="110"/>
  <c r="EF156" i="110" s="1"/>
  <c r="FS155" i="110"/>
  <c r="GR155" i="110" s="1"/>
  <c r="FN155" i="110"/>
  <c r="GQ155" i="110" s="1"/>
  <c r="GN154" i="110"/>
  <c r="FI155" i="110"/>
  <c r="GP155" i="110" s="1"/>
  <c r="BK157" i="110"/>
  <c r="BZ157" i="110"/>
  <c r="HY158" i="110"/>
  <c r="AR157" i="110"/>
  <c r="AM158" i="110"/>
  <c r="BF157" i="110"/>
  <c r="BP157" i="110"/>
  <c r="BU158" i="110"/>
  <c r="AC157" i="110"/>
  <c r="BA159" i="110"/>
  <c r="HP154" i="110"/>
  <c r="FS156" i="110" l="1"/>
  <c r="GR156" i="110" s="1"/>
  <c r="DH157" i="110"/>
  <c r="EP157" i="110" s="1"/>
  <c r="CX157" i="110"/>
  <c r="EF157" i="110" s="1"/>
  <c r="CI159" i="110"/>
  <c r="DQ159" i="110" s="1"/>
  <c r="DC158" i="110"/>
  <c r="EK158" i="110" s="1"/>
  <c r="CN157" i="110"/>
  <c r="DV157" i="110" s="1"/>
  <c r="CS157" i="110"/>
  <c r="EA157" i="110" s="1"/>
  <c r="FD156" i="110"/>
  <c r="GO156" i="110" s="1"/>
  <c r="FX156" i="110"/>
  <c r="GS156" i="110" s="1"/>
  <c r="FI156" i="110"/>
  <c r="GP156" i="110" s="1"/>
  <c r="EY156" i="110"/>
  <c r="FN156" i="110"/>
  <c r="GQ156" i="110" s="1"/>
  <c r="AR158" i="110"/>
  <c r="BK158" i="110"/>
  <c r="BA160" i="110"/>
  <c r="BZ158" i="110"/>
  <c r="AC158" i="110"/>
  <c r="BU159" i="110"/>
  <c r="HP155" i="110"/>
  <c r="AM159" i="110"/>
  <c r="BF158" i="110"/>
  <c r="BP158" i="110"/>
  <c r="HY159" i="110"/>
  <c r="FN157" i="110" l="1"/>
  <c r="GQ157" i="110" s="1"/>
  <c r="EY157" i="110"/>
  <c r="GN157" i="110" s="1"/>
  <c r="FD157" i="110"/>
  <c r="GO157" i="110" s="1"/>
  <c r="DC159" i="110"/>
  <c r="EK159" i="110" s="1"/>
  <c r="CI160" i="110"/>
  <c r="DQ160" i="110" s="1"/>
  <c r="CX158" i="110"/>
  <c r="EF158" i="110" s="1"/>
  <c r="CS158" i="110"/>
  <c r="EA158" i="110" s="1"/>
  <c r="DH158" i="110"/>
  <c r="EP158" i="110" s="1"/>
  <c r="CN158" i="110"/>
  <c r="DV158" i="110" s="1"/>
  <c r="FI157" i="110"/>
  <c r="GP157" i="110" s="1"/>
  <c r="FS157" i="110"/>
  <c r="GR157" i="110" s="1"/>
  <c r="GN156" i="110"/>
  <c r="FX157" i="110"/>
  <c r="GS157" i="110" s="1"/>
  <c r="AM160" i="110"/>
  <c r="BF159" i="110"/>
  <c r="BP159" i="110"/>
  <c r="BZ159" i="110"/>
  <c r="AR159" i="110"/>
  <c r="BK159" i="110"/>
  <c r="AC159" i="110"/>
  <c r="HP156" i="110"/>
  <c r="HY160" i="110"/>
  <c r="BU160" i="110"/>
  <c r="BA161" i="110"/>
  <c r="FS158" i="110" l="1"/>
  <c r="GR158" i="110" s="1"/>
  <c r="FD158" i="110"/>
  <c r="GO158" i="110" s="1"/>
  <c r="DH159" i="110"/>
  <c r="EP159" i="110" s="1"/>
  <c r="CX159" i="110"/>
  <c r="EF159" i="110" s="1"/>
  <c r="CN159" i="110"/>
  <c r="DV159" i="110" s="1"/>
  <c r="CI161" i="110"/>
  <c r="DQ161" i="110" s="1"/>
  <c r="CS159" i="110"/>
  <c r="EA159" i="110" s="1"/>
  <c r="DC160" i="110"/>
  <c r="EK160" i="110" s="1"/>
  <c r="FI158" i="110"/>
  <c r="GP158" i="110" s="1"/>
  <c r="FN158" i="110"/>
  <c r="GQ158" i="110" s="1"/>
  <c r="EY158" i="110"/>
  <c r="FX158" i="110"/>
  <c r="GS158" i="110" s="1"/>
  <c r="AM161" i="110"/>
  <c r="BP160" i="110"/>
  <c r="BK160" i="110"/>
  <c r="BZ160" i="110"/>
  <c r="HP157" i="110"/>
  <c r="BF160" i="110"/>
  <c r="BU161" i="110"/>
  <c r="HY161" i="110"/>
  <c r="BA162" i="110"/>
  <c r="AC160" i="110"/>
  <c r="AR160" i="110"/>
  <c r="FI159" i="110" l="1"/>
  <c r="GP159" i="110" s="1"/>
  <c r="FD159" i="110"/>
  <c r="GO159" i="110" s="1"/>
  <c r="FS159" i="110"/>
  <c r="GR159" i="110" s="1"/>
  <c r="FN159" i="110"/>
  <c r="GQ159" i="110" s="1"/>
  <c r="FX159" i="110"/>
  <c r="GS159" i="110" s="1"/>
  <c r="EY159" i="110"/>
  <c r="GN159" i="110" s="1"/>
  <c r="DH160" i="110"/>
  <c r="EP160" i="110" s="1"/>
  <c r="CN160" i="110"/>
  <c r="DV160" i="110" s="1"/>
  <c r="DC161" i="110"/>
  <c r="EK161" i="110" s="1"/>
  <c r="CS160" i="110"/>
  <c r="EA160" i="110" s="1"/>
  <c r="CX160" i="110"/>
  <c r="EF160" i="110" s="1"/>
  <c r="CI162" i="110"/>
  <c r="DQ162" i="110" s="1"/>
  <c r="GN158" i="110"/>
  <c r="BF161" i="110"/>
  <c r="BZ161" i="110"/>
  <c r="BP161" i="110"/>
  <c r="BU162" i="110"/>
  <c r="BA163" i="110"/>
  <c r="HY162" i="110"/>
  <c r="AR161" i="110"/>
  <c r="AM162" i="110"/>
  <c r="HP158" i="110"/>
  <c r="AC161" i="110"/>
  <c r="BK161" i="110"/>
  <c r="EY160" i="110" l="1"/>
  <c r="GN160" i="110" s="1"/>
  <c r="FD160" i="110"/>
  <c r="GO160" i="110" s="1"/>
  <c r="FN160" i="110"/>
  <c r="GQ160" i="110" s="1"/>
  <c r="FS160" i="110"/>
  <c r="GR160" i="110" s="1"/>
  <c r="FI160" i="110"/>
  <c r="GP160" i="110" s="1"/>
  <c r="FX160" i="110"/>
  <c r="GS160" i="110" s="1"/>
  <c r="DC162" i="110"/>
  <c r="EK162" i="110" s="1"/>
  <c r="CI163" i="110"/>
  <c r="DQ163" i="110" s="1"/>
  <c r="CN161" i="110"/>
  <c r="DV161" i="110" s="1"/>
  <c r="CX161" i="110"/>
  <c r="EF161" i="110" s="1"/>
  <c r="CS161" i="110"/>
  <c r="EA161" i="110" s="1"/>
  <c r="DH161" i="110"/>
  <c r="EP161" i="110" s="1"/>
  <c r="HY163" i="110"/>
  <c r="BK162" i="110"/>
  <c r="BU163" i="110"/>
  <c r="BF162" i="110"/>
  <c r="AC162" i="110"/>
  <c r="BA164" i="110"/>
  <c r="AR162" i="110"/>
  <c r="AM163" i="110"/>
  <c r="BZ162" i="110"/>
  <c r="BP162" i="110"/>
  <c r="HP159" i="110"/>
  <c r="FX161" i="110" l="1"/>
  <c r="GS161" i="110" s="1"/>
  <c r="FD161" i="110"/>
  <c r="GO161" i="110" s="1"/>
  <c r="FS161" i="110"/>
  <c r="GR161" i="110" s="1"/>
  <c r="EY161" i="110"/>
  <c r="GN161" i="110" s="1"/>
  <c r="DH162" i="110"/>
  <c r="EP162" i="110" s="1"/>
  <c r="CI164" i="110"/>
  <c r="DQ164" i="110" s="1"/>
  <c r="CN162" i="110"/>
  <c r="DV162" i="110" s="1"/>
  <c r="CS162" i="110"/>
  <c r="EA162" i="110" s="1"/>
  <c r="CX162" i="110"/>
  <c r="EF162" i="110" s="1"/>
  <c r="DC163" i="110"/>
  <c r="EK163" i="110" s="1"/>
  <c r="FN161" i="110"/>
  <c r="GQ161" i="110" s="1"/>
  <c r="FI161" i="110"/>
  <c r="GP161" i="110" s="1"/>
  <c r="BK163" i="110"/>
  <c r="BP163" i="110"/>
  <c r="AR163" i="110"/>
  <c r="BA165" i="110"/>
  <c r="AM164" i="110"/>
  <c r="BU164" i="110"/>
  <c r="HP160" i="110"/>
  <c r="BF163" i="110"/>
  <c r="HY164" i="110"/>
  <c r="AC163" i="110"/>
  <c r="BZ163" i="110"/>
  <c r="EY162" i="110" l="1"/>
  <c r="GN162" i="110" s="1"/>
  <c r="FD162" i="110"/>
  <c r="GO162" i="110" s="1"/>
  <c r="FS162" i="110"/>
  <c r="GR162" i="110" s="1"/>
  <c r="FN162" i="110"/>
  <c r="GQ162" i="110" s="1"/>
  <c r="CN163" i="110"/>
  <c r="DV163" i="110" s="1"/>
  <c r="DC164" i="110"/>
  <c r="EK164" i="110" s="1"/>
  <c r="CI165" i="110"/>
  <c r="DQ165" i="110" s="1"/>
  <c r="CX163" i="110"/>
  <c r="EF163" i="110" s="1"/>
  <c r="CS163" i="110"/>
  <c r="EA163" i="110" s="1"/>
  <c r="DH163" i="110"/>
  <c r="EP163" i="110" s="1"/>
  <c r="FI162" i="110"/>
  <c r="GP162" i="110" s="1"/>
  <c r="FX162" i="110"/>
  <c r="GS162" i="110" s="1"/>
  <c r="BP164" i="110"/>
  <c r="BF164" i="110"/>
  <c r="AM165" i="110"/>
  <c r="HY165" i="110"/>
  <c r="BU165" i="110"/>
  <c r="AR164" i="110"/>
  <c r="BA166" i="110"/>
  <c r="BK164" i="110"/>
  <c r="HP161" i="110"/>
  <c r="AC164" i="110"/>
  <c r="BZ164" i="110"/>
  <c r="FN163" i="110" l="1"/>
  <c r="GQ163" i="110" s="1"/>
  <c r="EY163" i="110"/>
  <c r="GN163" i="110" s="1"/>
  <c r="DC165" i="110"/>
  <c r="EK165" i="110" s="1"/>
  <c r="CI166" i="110"/>
  <c r="DQ166" i="110" s="1"/>
  <c r="DH164" i="110"/>
  <c r="EP164" i="110" s="1"/>
  <c r="CN164" i="110"/>
  <c r="DV164" i="110" s="1"/>
  <c r="CS164" i="110"/>
  <c r="EA164" i="110" s="1"/>
  <c r="CX164" i="110"/>
  <c r="EF164" i="110" s="1"/>
  <c r="FI163" i="110"/>
  <c r="GP163" i="110" s="1"/>
  <c r="FX163" i="110"/>
  <c r="GS163" i="110" s="1"/>
  <c r="FD163" i="110"/>
  <c r="GO163" i="110" s="1"/>
  <c r="FS163" i="110"/>
  <c r="GR163" i="110" s="1"/>
  <c r="AR165" i="110"/>
  <c r="HP162" i="110"/>
  <c r="AC165" i="110"/>
  <c r="HY166" i="110"/>
  <c r="BU166" i="110"/>
  <c r="BK165" i="110"/>
  <c r="BZ165" i="110"/>
  <c r="BA167" i="110"/>
  <c r="BP165" i="110"/>
  <c r="AM166" i="110"/>
  <c r="BF165" i="110"/>
  <c r="EY164" i="110" l="1"/>
  <c r="GN164" i="110" s="1"/>
  <c r="DH165" i="110"/>
  <c r="EP165" i="110" s="1"/>
  <c r="CX165" i="110"/>
  <c r="EF165" i="110" s="1"/>
  <c r="CS165" i="110"/>
  <c r="EA165" i="110" s="1"/>
  <c r="CI167" i="110"/>
  <c r="DQ167" i="110" s="1"/>
  <c r="CN165" i="110"/>
  <c r="DV165" i="110" s="1"/>
  <c r="DC166" i="110"/>
  <c r="EK166" i="110" s="1"/>
  <c r="FS164" i="110"/>
  <c r="GR164" i="110" s="1"/>
  <c r="FD164" i="110"/>
  <c r="GO164" i="110" s="1"/>
  <c r="FN164" i="110"/>
  <c r="GQ164" i="110" s="1"/>
  <c r="FI164" i="110"/>
  <c r="GP164" i="110" s="1"/>
  <c r="FX164" i="110"/>
  <c r="GS164" i="110" s="1"/>
  <c r="BP166" i="110"/>
  <c r="BA168" i="110"/>
  <c r="AC166" i="110"/>
  <c r="BU167" i="110"/>
  <c r="HY167" i="110"/>
  <c r="AM167" i="110"/>
  <c r="BK166" i="110"/>
  <c r="BZ166" i="110"/>
  <c r="BF166" i="110"/>
  <c r="AR166" i="110"/>
  <c r="HP163" i="110"/>
  <c r="FX165" i="110" l="1"/>
  <c r="GS165" i="110" s="1"/>
  <c r="CN166" i="110"/>
  <c r="DV166" i="110" s="1"/>
  <c r="DC167" i="110"/>
  <c r="EK167" i="110" s="1"/>
  <c r="CI168" i="110"/>
  <c r="DQ168" i="110" s="1"/>
  <c r="CS166" i="110"/>
  <c r="EA166" i="110" s="1"/>
  <c r="CX166" i="110"/>
  <c r="EF166" i="110" s="1"/>
  <c r="DH166" i="110"/>
  <c r="EP166" i="110" s="1"/>
  <c r="FS165" i="110"/>
  <c r="GR165" i="110" s="1"/>
  <c r="FN165" i="110"/>
  <c r="GQ165" i="110" s="1"/>
  <c r="EY165" i="110"/>
  <c r="FI165" i="110"/>
  <c r="GP165" i="110" s="1"/>
  <c r="FD165" i="110"/>
  <c r="GO165" i="110" s="1"/>
  <c r="AR167" i="110"/>
  <c r="BA169" i="110"/>
  <c r="BF167" i="110"/>
  <c r="AC167" i="110"/>
  <c r="AM168" i="110"/>
  <c r="BU168" i="110"/>
  <c r="BK167" i="110"/>
  <c r="HY168" i="110"/>
  <c r="BZ167" i="110"/>
  <c r="BP167" i="110"/>
  <c r="HP164" i="110"/>
  <c r="FX166" i="110" l="1"/>
  <c r="GS166" i="110" s="1"/>
  <c r="FD166" i="110"/>
  <c r="GO166" i="110" s="1"/>
  <c r="FI166" i="110"/>
  <c r="GP166" i="110" s="1"/>
  <c r="DH167" i="110"/>
  <c r="EP167" i="110" s="1"/>
  <c r="DC168" i="110"/>
  <c r="EK168" i="110" s="1"/>
  <c r="CI169" i="110"/>
  <c r="DQ169" i="110" s="1"/>
  <c r="CX167" i="110"/>
  <c r="EF167" i="110" s="1"/>
  <c r="CS167" i="110"/>
  <c r="EA167" i="110" s="1"/>
  <c r="CN167" i="110"/>
  <c r="DV167" i="110" s="1"/>
  <c r="FN166" i="110"/>
  <c r="GQ166" i="110" s="1"/>
  <c r="EY166" i="110"/>
  <c r="FS166" i="110"/>
  <c r="GR166" i="110" s="1"/>
  <c r="GN165" i="110"/>
  <c r="BZ168" i="110"/>
  <c r="BF168" i="110"/>
  <c r="BP168" i="110"/>
  <c r="HP165" i="110"/>
  <c r="AM169" i="110"/>
  <c r="HY169" i="110"/>
  <c r="BK168" i="110"/>
  <c r="AC168" i="110"/>
  <c r="AR168" i="110"/>
  <c r="BU169" i="110"/>
  <c r="FS167" i="110" l="1"/>
  <c r="GR167" i="110" s="1"/>
  <c r="FD167" i="110"/>
  <c r="GO167" i="110" s="1"/>
  <c r="FI167" i="110"/>
  <c r="GP167" i="110" s="1"/>
  <c r="EY167" i="110"/>
  <c r="GN167" i="110" s="1"/>
  <c r="CS168" i="110"/>
  <c r="EA168" i="110" s="1"/>
  <c r="CX168" i="110"/>
  <c r="EF168" i="110" s="1"/>
  <c r="DC169" i="110"/>
  <c r="EK169" i="110" s="1"/>
  <c r="CN168" i="110"/>
  <c r="DV168" i="110" s="1"/>
  <c r="DH168" i="110"/>
  <c r="EP168" i="110" s="1"/>
  <c r="GN166" i="110"/>
  <c r="FX167" i="110"/>
  <c r="GS167" i="110" s="1"/>
  <c r="FN167" i="110"/>
  <c r="GQ167" i="110" s="1"/>
  <c r="BK169" i="110"/>
  <c r="BZ169" i="110"/>
  <c r="BP169" i="110"/>
  <c r="AC169" i="110"/>
  <c r="AR169" i="110"/>
  <c r="HP166" i="110"/>
  <c r="BF169" i="110"/>
  <c r="FS168" i="110" l="1"/>
  <c r="GR168" i="110" s="1"/>
  <c r="EY168" i="110"/>
  <c r="GN168" i="110" s="1"/>
  <c r="FN168" i="110"/>
  <c r="GQ168" i="110" s="1"/>
  <c r="CN169" i="110"/>
  <c r="DV169" i="110" s="1"/>
  <c r="CX169" i="110"/>
  <c r="EF169" i="110" s="1"/>
  <c r="DH169" i="110"/>
  <c r="EP169" i="110" s="1"/>
  <c r="CS169" i="110"/>
  <c r="EA169" i="110" s="1"/>
  <c r="FI168" i="110"/>
  <c r="GP168" i="110" s="1"/>
  <c r="FX168" i="110"/>
  <c r="GS168" i="110" s="1"/>
  <c r="FD168" i="110"/>
  <c r="GO168" i="110" s="1"/>
  <c r="HP167" i="110"/>
  <c r="FN169" i="110" l="1"/>
  <c r="GQ169" i="110" s="1"/>
  <c r="FS169" i="110"/>
  <c r="GR169" i="110" s="1"/>
  <c r="EY169" i="110"/>
  <c r="FI169" i="110"/>
  <c r="GP169" i="110" s="1"/>
  <c r="FX169" i="110"/>
  <c r="GS169" i="110" s="1"/>
  <c r="FD169" i="110"/>
  <c r="GO169" i="110" s="1"/>
  <c r="HP168" i="110"/>
  <c r="GN169" i="110" l="1"/>
  <c r="HP169" i="110"/>
</calcChain>
</file>

<file path=xl/sharedStrings.xml><?xml version="1.0" encoding="utf-8"?>
<sst xmlns="http://schemas.openxmlformats.org/spreadsheetml/2006/main" count="940" uniqueCount="297">
  <si>
    <t>橙</t>
    <phoneticPr fontId="1" type="noConversion"/>
  </si>
  <si>
    <t>蓝</t>
    <phoneticPr fontId="1" type="noConversion"/>
  </si>
  <si>
    <t>紫</t>
    <phoneticPr fontId="1" type="noConversion"/>
  </si>
  <si>
    <t>升阶次数</t>
    <phoneticPr fontId="1" type="noConversion"/>
  </si>
  <si>
    <t>消耗数量</t>
    <phoneticPr fontId="1" type="noConversion"/>
  </si>
  <si>
    <t>总消耗数量</t>
    <phoneticPr fontId="1" type="noConversion"/>
  </si>
  <si>
    <t>升星次数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</si>
  <si>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</si>
  <si>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</si>
  <si>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</si>
  <si>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</si>
  <si>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</si>
  <si>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时间差</t>
    <phoneticPr fontId="1" type="noConversion"/>
  </si>
  <si>
    <t>觉醒次数</t>
    <phoneticPr fontId="1" type="noConversion"/>
  </si>
  <si>
    <t>觉醒消耗</t>
    <phoneticPr fontId="1" type="noConversion"/>
  </si>
  <si>
    <t>觉醒总消耗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</si>
  <si>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</si>
  <si>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</si>
  <si>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</si>
  <si>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</si>
  <si>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</si>
  <si>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</si>
  <si>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</si>
  <si>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</si>
  <si>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</si>
  <si>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</si>
  <si>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</si>
  <si>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</si>
  <si>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</si>
  <si>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</si>
  <si>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</si>
  <si>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</si>
  <si>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</si>
  <si>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</si>
  <si>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</si>
  <si>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初始属性</t>
    <phoneticPr fontId="1" type="noConversion"/>
  </si>
  <si>
    <t>成长属性</t>
    <phoneticPr fontId="1" type="noConversion"/>
  </si>
  <si>
    <t>升阶次数</t>
    <phoneticPr fontId="1" type="noConversion"/>
  </si>
  <si>
    <t>升阶附加值</t>
    <phoneticPr fontId="1" type="noConversion"/>
  </si>
  <si>
    <t>升星次数</t>
    <phoneticPr fontId="1" type="noConversion"/>
  </si>
  <si>
    <t>单次升星附加值</t>
    <phoneticPr fontId="1" type="noConversion"/>
  </si>
  <si>
    <t>属性值=基础值+成长值*等级+升星附加值*升星次数+觉醒附加值*觉醒次数</t>
    <phoneticPr fontId="1" type="noConversion"/>
  </si>
  <si>
    <t>橙</t>
    <phoneticPr fontId="1" type="noConversion"/>
  </si>
  <si>
    <t>升星次数</t>
    <phoneticPr fontId="1" type="noConversion"/>
  </si>
  <si>
    <t>阶段</t>
    <phoneticPr fontId="1" type="noConversion"/>
  </si>
  <si>
    <t>等级</t>
    <phoneticPr fontId="1" type="noConversion"/>
  </si>
  <si>
    <t>状态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</si>
  <si>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</si>
  <si>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</si>
  <si>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</si>
  <si>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</si>
  <si>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</si>
  <si>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</si>
  <si>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</si>
  <si>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属性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</si>
  <si>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</si>
  <si>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</si>
  <si>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</si>
  <si>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</si>
  <si>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</si>
  <si>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</si>
  <si>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</si>
  <si>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基础属性属性</t>
    <phoneticPr fontId="1" type="noConversion"/>
  </si>
  <si>
    <t>1紫1星</t>
    <phoneticPr fontId="1" type="noConversion"/>
  </si>
  <si>
    <t>1橙1星</t>
    <phoneticPr fontId="1" type="noConversion"/>
  </si>
  <si>
    <t>6橙1星</t>
    <phoneticPr fontId="1" type="noConversion"/>
  </si>
  <si>
    <t>6橙3星</t>
    <phoneticPr fontId="1" type="noConversion"/>
  </si>
  <si>
    <t>6橙7星</t>
    <phoneticPr fontId="1" type="noConversion"/>
  </si>
  <si>
    <t>1星橙</t>
    <phoneticPr fontId="1" type="noConversion"/>
  </si>
  <si>
    <t>3星橙</t>
    <phoneticPr fontId="1" type="noConversion"/>
  </si>
  <si>
    <t>7星橙</t>
    <phoneticPr fontId="1" type="noConversion"/>
  </si>
  <si>
    <t>升星阶段</t>
    <phoneticPr fontId="1" type="noConversion"/>
  </si>
  <si>
    <t>升星属性</t>
    <phoneticPr fontId="1" type="noConversion"/>
  </si>
  <si>
    <t>总属性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</si>
  <si>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</si>
  <si>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</si>
  <si>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</si>
  <si>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</si>
  <si>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</si>
  <si>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蓝</t>
  </si>
  <si>
    <t>紫</t>
  </si>
  <si>
    <t>橙</t>
  </si>
  <si>
    <t>绿</t>
  </si>
  <si>
    <t>红</t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</si>
  <si>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</si>
  <si>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</si>
  <si>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</si>
  <si>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</si>
  <si>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主力上阵武将数量</t>
    <phoneticPr fontId="1" type="noConversion"/>
  </si>
  <si>
    <t>主力上阵武将星级</t>
    <phoneticPr fontId="1" type="noConversion"/>
  </si>
  <si>
    <t>累积天数</t>
    <phoneticPr fontId="1" type="noConversion"/>
  </si>
  <si>
    <t>品质</t>
  </si>
  <si>
    <t>指定价值</t>
  </si>
  <si>
    <t>价值</t>
    <phoneticPr fontId="1" type="noConversion"/>
  </si>
  <si>
    <t>时间差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</si>
  <si>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</si>
  <si>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</si>
  <si>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</si>
  <si>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</si>
  <si>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等级</t>
    <phoneticPr fontId="1" type="noConversion"/>
  </si>
  <si>
    <t>玩家武将数量累积消耗</t>
    <phoneticPr fontId="1" type="noConversion"/>
  </si>
  <si>
    <t>玩家等级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</si>
  <si>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</si>
  <si>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</si>
  <si>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</si>
  <si>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</si>
  <si>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</si>
  <si>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</si>
  <si>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觉醒需要消耗同资质的三张卡牌</t>
    <phoneticPr fontId="1" type="noConversion"/>
  </si>
  <si>
    <t>普通玩家</t>
    <phoneticPr fontId="1" type="noConversion"/>
  </si>
  <si>
    <t>橙</t>
    <phoneticPr fontId="1" type="noConversion"/>
  </si>
  <si>
    <t>红</t>
    <phoneticPr fontId="1" type="noConversion"/>
  </si>
  <si>
    <t>3天</t>
    <phoneticPr fontId="1" type="noConversion"/>
  </si>
  <si>
    <t>可觉醒的卡牌</t>
    <phoneticPr fontId="1" type="noConversion"/>
  </si>
  <si>
    <t>橙色</t>
    <phoneticPr fontId="1" type="noConversion"/>
  </si>
  <si>
    <t>紫</t>
    <phoneticPr fontId="1" type="noConversion"/>
  </si>
  <si>
    <t>紫1</t>
    <phoneticPr fontId="1" type="noConversion"/>
  </si>
  <si>
    <t>红色</t>
    <phoneticPr fontId="1" type="noConversion"/>
  </si>
  <si>
    <t>橙1</t>
    <phoneticPr fontId="1" type="noConversion"/>
  </si>
  <si>
    <t>等级</t>
    <phoneticPr fontId="1" type="noConversion"/>
  </si>
  <si>
    <t>上阵武将数</t>
    <phoneticPr fontId="1" type="noConversion"/>
  </si>
  <si>
    <t>时间</t>
    <phoneticPr fontId="1" type="noConversion"/>
  </si>
  <si>
    <t>完成等级</t>
    <phoneticPr fontId="1" type="noConversion"/>
  </si>
  <si>
    <t>3橙1觉</t>
    <phoneticPr fontId="1" type="noConversion"/>
  </si>
  <si>
    <t>1橙1觉</t>
    <phoneticPr fontId="1" type="noConversion"/>
  </si>
  <si>
    <t>4橙1觉，1橙2觉</t>
    <phoneticPr fontId="1" type="noConversion"/>
  </si>
  <si>
    <t>3橙1觉，3橙2觉</t>
    <phoneticPr fontId="1" type="noConversion"/>
  </si>
  <si>
    <t>1觉</t>
    <phoneticPr fontId="1" type="noConversion"/>
  </si>
  <si>
    <t>2觉</t>
    <phoneticPr fontId="1" type="noConversion"/>
  </si>
  <si>
    <t>品质</t>
    <phoneticPr fontId="1" type="noConversion"/>
  </si>
  <si>
    <t>描述</t>
    <phoneticPr fontId="1" type="noConversion"/>
  </si>
  <si>
    <t>状态</t>
    <phoneticPr fontId="1" type="noConversion"/>
  </si>
  <si>
    <t xml:space="preserve">品质 </t>
    <phoneticPr fontId="1" type="noConversion"/>
  </si>
  <si>
    <t>5橙2觉</t>
    <phoneticPr fontId="1" type="noConversion"/>
  </si>
  <si>
    <t>橙卡</t>
    <phoneticPr fontId="1" type="noConversion"/>
  </si>
  <si>
    <t>红卡</t>
    <phoneticPr fontId="1" type="noConversion"/>
  </si>
  <si>
    <t>消耗</t>
    <phoneticPr fontId="1" type="noConversion"/>
  </si>
  <si>
    <t>6橙2觉1觉红</t>
    <phoneticPr fontId="1" type="noConversion"/>
  </si>
  <si>
    <t>11橙2觉2觉红</t>
    <phoneticPr fontId="1" type="noConversion"/>
  </si>
  <si>
    <t>消耗低一资质武将卡</t>
    <phoneticPr fontId="1" type="noConversion"/>
  </si>
  <si>
    <t>消耗同一资质武将卡</t>
    <phoneticPr fontId="1" type="noConversion"/>
  </si>
  <si>
    <t>消耗同名武将卡</t>
    <phoneticPr fontId="1" type="noConversion"/>
  </si>
  <si>
    <t>消耗材料数量</t>
    <phoneticPr fontId="1" type="noConversion"/>
  </si>
  <si>
    <t>品质</t>
    <phoneticPr fontId="1" type="noConversion"/>
  </si>
  <si>
    <t>材料品质</t>
    <phoneticPr fontId="1" type="noConversion"/>
  </si>
  <si>
    <t>觉醒次数</t>
    <phoneticPr fontId="1" type="noConversion"/>
  </si>
  <si>
    <t>觉醒次数</t>
    <phoneticPr fontId="1" type="noConversion"/>
  </si>
  <si>
    <t>累积材料消耗</t>
    <phoneticPr fontId="1" type="noConversion"/>
  </si>
  <si>
    <t>累积卡牌消耗</t>
    <phoneticPr fontId="1" type="noConversion"/>
  </si>
  <si>
    <t>非r</t>
    <phoneticPr fontId="1" type="noConversion"/>
  </si>
  <si>
    <t>大殿等级</t>
  </si>
  <si>
    <t>大殿等级累积停留时间(天）</t>
  </si>
  <si>
    <t>大殿等级阶段停留时间（天）</t>
  </si>
  <si>
    <t>调整值</t>
    <phoneticPr fontId="1" type="noConversion"/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</si>
  <si>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</si>
  <si>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</si>
  <si>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</si>
  <si>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</si>
  <si>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天数</t>
    <phoneticPr fontId="1" type="noConversion"/>
  </si>
  <si>
    <t>每个等级玩家所需价值花费</t>
    <phoneticPr fontId="1" type="noConversion"/>
  </si>
  <si>
    <t>天数对应累积消耗钻石价值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</si>
  <si>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</si>
  <si>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</si>
  <si>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</si>
  <si>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</si>
  <si>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</si>
  <si>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定义等级对应累积消耗钻石价值</t>
  </si>
  <si>
    <t>怪物等级</t>
    <phoneticPr fontId="1" type="noConversion"/>
  </si>
  <si>
    <t>累积获取行军令</t>
  </si>
  <si>
    <t>阶段获取行军令</t>
  </si>
  <si>
    <t>橙+</t>
  </si>
  <si>
    <t>玩家阶段队伍实力</t>
    <phoneticPr fontId="1" type="noConversion"/>
  </si>
  <si>
    <t>非r完成预估</t>
    <phoneticPr fontId="1" type="noConversion"/>
  </si>
  <si>
    <t>上阵武将数量</t>
    <phoneticPr fontId="1" type="noConversion"/>
  </si>
  <si>
    <t>完成天数</t>
    <phoneticPr fontId="1" type="noConversion"/>
  </si>
  <si>
    <t>对应定义等级</t>
  </si>
  <si>
    <t>小r完成预估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</si>
  <si>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</si>
  <si>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</si>
  <si>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</si>
  <si>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定义等级</t>
    <phoneticPr fontId="1" type="noConversion"/>
  </si>
  <si>
    <t>预估养成队伍数量</t>
    <phoneticPr fontId="1" type="noConversion"/>
  </si>
  <si>
    <t>难度等级</t>
    <phoneticPr fontId="1" type="noConversion"/>
  </si>
  <si>
    <t>行军令产出装备经验</t>
    <phoneticPr fontId="1" type="noConversion"/>
  </si>
  <si>
    <t>定义等级</t>
    <phoneticPr fontId="1" type="noConversion"/>
  </si>
  <si>
    <t>装备经验</t>
    <phoneticPr fontId="1" type="noConversion"/>
  </si>
  <si>
    <t>匹配玩家层级</t>
    <phoneticPr fontId="1" type="noConversion"/>
  </si>
  <si>
    <t>匹配玩家数量</t>
    <phoneticPr fontId="1" type="noConversion"/>
  </si>
  <si>
    <t>各R总能量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</si>
  <si>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</si>
  <si>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</si>
  <si>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</si>
  <si>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</si>
  <si>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</si>
  <si>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匹配玩家总能量</t>
    <phoneticPr fontId="1" type="noConversion"/>
  </si>
  <si>
    <t>怪物调用模板</t>
    <phoneticPr fontId="1" type="noConversion"/>
  </si>
  <si>
    <t>怪物基础能量</t>
    <phoneticPr fontId="1" type="noConversion"/>
  </si>
  <si>
    <t>怪物难度系数</t>
    <phoneticPr fontId="1" type="noConversion"/>
  </si>
  <si>
    <t>怪物士兵攻击调整系数</t>
  </si>
  <si>
    <t>怪物士兵生命调整系数</t>
  </si>
  <si>
    <t>怪物兵力调整系数</t>
  </si>
  <si>
    <t>怪物武将攻击调整系数</t>
  </si>
  <si>
    <t>怪物武将生命调整系数</t>
  </si>
  <si>
    <t>实际难度调整系数</t>
  </si>
  <si>
    <t>标准难度系数-实际难度系数</t>
  </si>
  <si>
    <t>怪物设计</t>
    <phoneticPr fontId="1" type="noConversion"/>
  </si>
  <si>
    <t>奖励设计</t>
    <phoneticPr fontId="1" type="noConversion"/>
  </si>
  <si>
    <t>乐毅</t>
    <phoneticPr fontId="1" type="noConversion"/>
  </si>
  <si>
    <t>白起</t>
    <phoneticPr fontId="1" type="noConversion"/>
  </si>
  <si>
    <t>阵容-武将</t>
    <phoneticPr fontId="1" type="noConversion"/>
  </si>
  <si>
    <t>吴起</t>
    <phoneticPr fontId="1" type="noConversion"/>
  </si>
  <si>
    <t>阵容-宝物</t>
    <phoneticPr fontId="1" type="noConversion"/>
  </si>
  <si>
    <t>义渠骇</t>
    <phoneticPr fontId="1" type="noConversion"/>
  </si>
  <si>
    <t>司马穰苴</t>
    <phoneticPr fontId="1" type="noConversion"/>
  </si>
  <si>
    <t>偃旗息鼓</t>
    <phoneticPr fontId="1" type="noConversion"/>
  </si>
  <si>
    <t>阵容-兵法1</t>
    <phoneticPr fontId="1" type="noConversion"/>
  </si>
  <si>
    <t>阵容-兵法2</t>
    <phoneticPr fontId="1" type="noConversion"/>
  </si>
  <si>
    <t>蓄势待发</t>
    <phoneticPr fontId="1" type="noConversion"/>
  </si>
  <si>
    <t>奇正之势</t>
    <phoneticPr fontId="1" type="noConversion"/>
  </si>
  <si>
    <t>阵容-特殊</t>
    <phoneticPr fontId="1" type="noConversion"/>
  </si>
  <si>
    <t>神妙行军法</t>
    <phoneticPr fontId="1" type="noConversion"/>
  </si>
  <si>
    <t>双翼铜神兽</t>
  </si>
  <si>
    <t>王孙诰编钟</t>
  </si>
  <si>
    <t>同时刷新数量上限</t>
    <phoneticPr fontId="1" type="noConversion"/>
  </si>
  <si>
    <t>刷新时间间隔</t>
    <phoneticPr fontId="1" type="noConversion"/>
  </si>
  <si>
    <t>最小组队人数</t>
    <phoneticPr fontId="1" type="noConversion"/>
  </si>
  <si>
    <t>最大组队人数</t>
    <phoneticPr fontId="1" type="noConversion"/>
  </si>
  <si>
    <t>日最多奖励次数</t>
    <phoneticPr fontId="1" type="noConversion"/>
  </si>
  <si>
    <t>攻打积分</t>
    <phoneticPr fontId="1" type="noConversion"/>
  </si>
  <si>
    <t>战斗奖励-士兵装备材料</t>
    <phoneticPr fontId="1" type="noConversion"/>
  </si>
  <si>
    <t>初始100怒气，额外特性-怒气不会降低，免疫debuff</t>
    <phoneticPr fontId="1" type="noConversion"/>
  </si>
  <si>
    <t>图纸品质</t>
    <phoneticPr fontId="1" type="noConversion"/>
  </si>
  <si>
    <t>产出装备概率</t>
    <phoneticPr fontId="1" type="noConversion"/>
  </si>
  <si>
    <t>消耗对应品质材料数量</t>
    <phoneticPr fontId="1" type="noConversion"/>
  </si>
  <si>
    <t>定义等级对应累计蓝色装备材料产出数</t>
    <phoneticPr fontId="1" type="noConversion"/>
  </si>
  <si>
    <t>定义等级对应累计紫色装备材料产出数</t>
    <phoneticPr fontId="1" type="noConversion"/>
  </si>
  <si>
    <t>定义等级对应累计橙色装备材料产出数</t>
    <phoneticPr fontId="1" type="noConversion"/>
  </si>
  <si>
    <t>定义等级对应累计红色装备材料产出数</t>
    <phoneticPr fontId="1" type="noConversion"/>
  </si>
  <si>
    <t>定义等级对应累计橙色装备图纸产出数</t>
  </si>
  <si>
    <t>定义等级对应累计红色装备图纸产出数</t>
  </si>
  <si>
    <t>定义等级对应累计绿色装备材料消耗数</t>
  </si>
  <si>
    <t>定义等级对应累计蓝色装备材料消耗数</t>
  </si>
  <si>
    <t>定义等级对应累计紫色装备材料消耗数</t>
  </si>
  <si>
    <t>装备材料产出</t>
    <phoneticPr fontId="1" type="noConversion"/>
  </si>
  <si>
    <t>装备图纸产出</t>
    <phoneticPr fontId="1" type="noConversion"/>
  </si>
  <si>
    <t>装备材料消耗</t>
    <phoneticPr fontId="1" type="noConversion"/>
  </si>
  <si>
    <t>定义等级对应累计红色装备材料消耗数</t>
    <phoneticPr fontId="1" type="noConversion"/>
  </si>
  <si>
    <t>装备材料产销</t>
    <phoneticPr fontId="1" type="noConversion"/>
  </si>
  <si>
    <t>定义等级对应累计红色装备材料产销比</t>
    <phoneticPr fontId="1" type="noConversion"/>
  </si>
  <si>
    <t>定义等级对应累计红色装备产出数</t>
  </si>
  <si>
    <t>装备产出</t>
    <phoneticPr fontId="1" type="noConversion"/>
  </si>
  <si>
    <t>品质</t>
    <phoneticPr fontId="1" type="noConversion"/>
  </si>
  <si>
    <t>装备转换经验</t>
    <phoneticPr fontId="1" type="noConversion"/>
  </si>
  <si>
    <t>装备经验产出</t>
    <phoneticPr fontId="1" type="noConversion"/>
  </si>
  <si>
    <t>定义等级对应累计装备经验产出数</t>
    <phoneticPr fontId="1" type="noConversion"/>
  </si>
  <si>
    <t>装备经验</t>
    <phoneticPr fontId="1" type="noConversion"/>
  </si>
  <si>
    <t>排行榜结算周期天数</t>
    <phoneticPr fontId="1" type="noConversion"/>
  </si>
  <si>
    <t>上限</t>
    <phoneticPr fontId="1" type="noConversion"/>
  </si>
  <si>
    <t>下限</t>
    <phoneticPr fontId="1" type="noConversion"/>
  </si>
  <si>
    <t>奖励-装备材料</t>
    <phoneticPr fontId="1" type="noConversion"/>
  </si>
  <si>
    <t>奖励-装备图纸</t>
    <phoneticPr fontId="1" type="noConversion"/>
  </si>
  <si>
    <t>排行榜开启天数</t>
    <phoneticPr fontId="1" type="noConversion"/>
  </si>
  <si>
    <t>对应玩家层级</t>
    <phoneticPr fontId="1" type="noConversion"/>
  </si>
  <si>
    <t>奖励已汇总到军团势力点战斗奖励设计中</t>
    <phoneticPr fontId="1" type="noConversion"/>
  </si>
  <si>
    <t>非r定义等级对应累计装备产出数</t>
    <phoneticPr fontId="1" type="noConversion"/>
  </si>
  <si>
    <t>橙+</t>
    <phoneticPr fontId="1" type="noConversion"/>
  </si>
  <si>
    <t>红+</t>
    <phoneticPr fontId="1" type="noConversion"/>
  </si>
  <si>
    <t>小r定义等级对应累计装备产出数</t>
    <phoneticPr fontId="1" type="noConversion"/>
  </si>
  <si>
    <t>中r定义等级对应累计装备产出数</t>
    <phoneticPr fontId="1" type="noConversion"/>
  </si>
  <si>
    <t>大r定义等级对应累计装备产出数</t>
    <phoneticPr fontId="1" type="noConversion"/>
  </si>
  <si>
    <t>超r定义等级对应累计装备产出数</t>
    <phoneticPr fontId="1" type="noConversion"/>
  </si>
  <si>
    <t>战斗奖励-士兵装备随机图纸</t>
    <phoneticPr fontId="1" type="noConversion"/>
  </si>
  <si>
    <t>红+</t>
    <phoneticPr fontId="1" type="noConversion"/>
  </si>
  <si>
    <t>定义等级对应累计橙+装备材料产出数</t>
    <phoneticPr fontId="1" type="noConversion"/>
  </si>
  <si>
    <t>定义等级对应累计红+装备材料产出数</t>
    <phoneticPr fontId="1" type="noConversion"/>
  </si>
  <si>
    <t>定义等级对应累计蓝色装备图纸产出数</t>
    <phoneticPr fontId="1" type="noConversion"/>
  </si>
  <si>
    <t>定义等级对应累计紫色装备图纸产出数</t>
    <phoneticPr fontId="1" type="noConversion"/>
  </si>
  <si>
    <t>定义等级对应累计橙色装备图纸产出数</t>
    <phoneticPr fontId="1" type="noConversion"/>
  </si>
  <si>
    <t>定义等级对应累计橙+装备图纸产出数</t>
    <phoneticPr fontId="1" type="noConversion"/>
  </si>
  <si>
    <t>定义等级对应累计红+装备图纸产出数</t>
    <phoneticPr fontId="1" type="noConversion"/>
  </si>
  <si>
    <t>定义等级对应累计橙+装备材料消耗数</t>
    <phoneticPr fontId="1" type="noConversion"/>
  </si>
  <si>
    <t>定义等级对应累计蓝色装备材料产销比</t>
    <phoneticPr fontId="1" type="noConversion"/>
  </si>
  <si>
    <t>定义等级对应累计紫色装备材料产销比</t>
    <phoneticPr fontId="1" type="noConversion"/>
  </si>
  <si>
    <t>定义等级对应累计橙色装备材料产销比</t>
    <phoneticPr fontId="1" type="noConversion"/>
  </si>
  <si>
    <t>定义等级对应累计橙+装备材料产销比</t>
    <phoneticPr fontId="1" type="noConversion"/>
  </si>
  <si>
    <t>定义等级对应累计红+装备材料产销比</t>
    <phoneticPr fontId="1" type="noConversion"/>
  </si>
  <si>
    <t>这里的橙+装备材料实际上是橙色装备材料，便于统计书写为橙+</t>
    <phoneticPr fontId="1" type="noConversion"/>
  </si>
  <si>
    <t>定义等级对应累计蓝色装备产出数</t>
    <phoneticPr fontId="1" type="noConversion"/>
  </si>
  <si>
    <t>定义等级对应累计紫色装备产出数</t>
    <phoneticPr fontId="1" type="noConversion"/>
  </si>
  <si>
    <t>定义等级对应累计橙色装备产出数</t>
    <phoneticPr fontId="1" type="noConversion"/>
  </si>
  <si>
    <t>定义等级对应累计橙+装备产出数</t>
    <phoneticPr fontId="1" type="noConversion"/>
  </si>
  <si>
    <t>定义等级对应累计红+装备产出数</t>
    <phoneticPr fontId="1" type="noConversion"/>
  </si>
  <si>
    <t>排行榜名次（军团）</t>
    <phoneticPr fontId="1" type="noConversion"/>
  </si>
  <si>
    <t xml:space="preserve"> </t>
    <phoneticPr fontId="1" type="noConversion"/>
  </si>
  <si>
    <t>战斗奖励-额外道具</t>
    <phoneticPr fontId="1" type="noConversion"/>
  </si>
  <si>
    <t>刀币</t>
    <phoneticPr fontId="1" type="noConversion"/>
  </si>
  <si>
    <t>刀币产出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</si>
</sst>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theme="0"/>
      <name val="宋体"/>
      <family val="3"/>
      <charset val="134"/>
      <scheme val="minor"/>
    </font>
    <font>
      <sz val="18"/>
      <color theme="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/>
    <xf numFmtId="0" fontId="5" fillId="2" borderId="0" xfId="0" applyFont="1" applyFill="1" applyAlignment="1">
      <alignment horizontal="center"/>
    </xf>
    <xf numFmtId="0" fontId="5" fillId="0" borderId="0" xfId="0" applyFont="1"/>
    <xf numFmtId="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2" borderId="0" xfId="0" applyFont="1" applyFill="1"/>
    <xf numFmtId="0" fontId="4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5" fillId="3" borderId="0" xfId="0" applyNumberFormat="1" applyFon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 wrapText="1"/>
    </xf>
    <xf numFmtId="176" fontId="4" fillId="3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5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&#20853;&#3501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J104">
            <v>3.4999999999999978</v>
          </cell>
          <cell r="BK104">
            <v>3.5699999999999976</v>
          </cell>
          <cell r="BL104">
            <v>3.7099999999999977</v>
          </cell>
          <cell r="BM104">
            <v>3.9899999999999971</v>
          </cell>
          <cell r="BN104">
            <v>4.8999999999999968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J105">
            <v>3.4999999999999978</v>
          </cell>
          <cell r="BK105">
            <v>3.5699999999999976</v>
          </cell>
          <cell r="BL105">
            <v>3.7099999999999977</v>
          </cell>
          <cell r="BM105">
            <v>3.9899999999999971</v>
          </cell>
          <cell r="BN105">
            <v>4.8999999999999968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J106">
            <v>3.4999999999999978</v>
          </cell>
          <cell r="BK106">
            <v>3.5699999999999976</v>
          </cell>
          <cell r="BL106">
            <v>3.7099999999999977</v>
          </cell>
          <cell r="BM106">
            <v>3.9899999999999971</v>
          </cell>
          <cell r="BN106">
            <v>4.8999999999999968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J107">
            <v>3.4999999999999978</v>
          </cell>
          <cell r="BK107">
            <v>3.5699999999999976</v>
          </cell>
          <cell r="BL107">
            <v>3.7099999999999977</v>
          </cell>
          <cell r="BM107">
            <v>3.9899999999999971</v>
          </cell>
          <cell r="BN107">
            <v>4.8999999999999968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J108">
            <v>3.4999999999999978</v>
          </cell>
          <cell r="BK108">
            <v>3.5699999999999976</v>
          </cell>
          <cell r="BL108">
            <v>3.7099999999999977</v>
          </cell>
          <cell r="BM108">
            <v>3.9899999999999971</v>
          </cell>
          <cell r="BN108">
            <v>4.8999999999999968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J109">
            <v>3.4999999999999978</v>
          </cell>
          <cell r="BK109">
            <v>3.5699999999999976</v>
          </cell>
          <cell r="BL109">
            <v>3.7099999999999977</v>
          </cell>
          <cell r="BM109">
            <v>3.9899999999999971</v>
          </cell>
          <cell r="BN109">
            <v>4.8999999999999968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J110">
            <v>3.4999999999999978</v>
          </cell>
          <cell r="BK110">
            <v>3.5699999999999976</v>
          </cell>
          <cell r="BL110">
            <v>3.7099999999999977</v>
          </cell>
          <cell r="BM110">
            <v>3.9899999999999971</v>
          </cell>
          <cell r="BN110">
            <v>4.8999999999999968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J111">
            <v>3.4999999999999978</v>
          </cell>
          <cell r="BK111">
            <v>3.5699999999999976</v>
          </cell>
          <cell r="BL111">
            <v>3.7099999999999977</v>
          </cell>
          <cell r="BM111">
            <v>3.9899999999999971</v>
          </cell>
          <cell r="BN111">
            <v>4.8999999999999968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J112">
            <v>3.4999999999999978</v>
          </cell>
          <cell r="BK112">
            <v>3.5699999999999976</v>
          </cell>
          <cell r="BL112">
            <v>3.7099999999999977</v>
          </cell>
          <cell r="BM112">
            <v>3.9899999999999971</v>
          </cell>
          <cell r="BN112">
            <v>4.8999999999999968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J113">
            <v>3.4999999999999978</v>
          </cell>
          <cell r="BK113">
            <v>3.5699999999999976</v>
          </cell>
          <cell r="BL113">
            <v>3.7099999999999977</v>
          </cell>
          <cell r="BM113">
            <v>3.9899999999999971</v>
          </cell>
          <cell r="BN113">
            <v>4.8999999999999968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J114">
            <v>3.4999999999999978</v>
          </cell>
          <cell r="BK114">
            <v>3.5699999999999976</v>
          </cell>
          <cell r="BL114">
            <v>3.7099999999999977</v>
          </cell>
          <cell r="BM114">
            <v>3.9899999999999971</v>
          </cell>
          <cell r="BN114">
            <v>4.8999999999999968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J115">
            <v>3.4999999999999978</v>
          </cell>
          <cell r="BK115">
            <v>3.5699999999999976</v>
          </cell>
          <cell r="BL115">
            <v>3.7099999999999977</v>
          </cell>
          <cell r="BM115">
            <v>3.9899999999999971</v>
          </cell>
          <cell r="BN115">
            <v>4.8999999999999968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J116">
            <v>3.4999999999999978</v>
          </cell>
          <cell r="BK116">
            <v>3.5699999999999976</v>
          </cell>
          <cell r="BL116">
            <v>3.7099999999999977</v>
          </cell>
          <cell r="BM116">
            <v>3.9899999999999971</v>
          </cell>
          <cell r="BN116">
            <v>4.8999999999999968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J117">
            <v>3.4999999999999978</v>
          </cell>
          <cell r="BK117">
            <v>3.5699999999999976</v>
          </cell>
          <cell r="BL117">
            <v>3.7099999999999977</v>
          </cell>
          <cell r="BM117">
            <v>3.9899999999999971</v>
          </cell>
          <cell r="BN117">
            <v>4.8999999999999968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J118">
            <v>3.4999999999999978</v>
          </cell>
          <cell r="BK118">
            <v>3.5699999999999976</v>
          </cell>
          <cell r="BL118">
            <v>3.7099999999999977</v>
          </cell>
          <cell r="BM118">
            <v>3.9899999999999971</v>
          </cell>
          <cell r="BN118">
            <v>4.8999999999999968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J119">
            <v>3.4999999999999978</v>
          </cell>
          <cell r="BK119">
            <v>3.5699999999999976</v>
          </cell>
          <cell r="BL119">
            <v>3.7099999999999977</v>
          </cell>
          <cell r="BM119">
            <v>3.9899999999999971</v>
          </cell>
          <cell r="BN119">
            <v>4.8999999999999968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J120">
            <v>3.4999999999999978</v>
          </cell>
          <cell r="BK120">
            <v>3.5699999999999976</v>
          </cell>
          <cell r="BL120">
            <v>3.7099999999999977</v>
          </cell>
          <cell r="BM120">
            <v>3.9899999999999971</v>
          </cell>
          <cell r="BN120">
            <v>4.8999999999999968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J121">
            <v>3.4999999999999978</v>
          </cell>
          <cell r="BK121">
            <v>3.5699999999999976</v>
          </cell>
          <cell r="BL121">
            <v>3.7099999999999977</v>
          </cell>
          <cell r="BM121">
            <v>3.9899999999999971</v>
          </cell>
          <cell r="BN121">
            <v>4.8999999999999968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J122">
            <v>3.4999999999999978</v>
          </cell>
          <cell r="BK122">
            <v>3.5699999999999976</v>
          </cell>
          <cell r="BL122">
            <v>3.7099999999999977</v>
          </cell>
          <cell r="BM122">
            <v>3.9899999999999971</v>
          </cell>
          <cell r="BN122">
            <v>4.8999999999999968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J123">
            <v>3.4999999999999978</v>
          </cell>
          <cell r="BK123">
            <v>3.5699999999999976</v>
          </cell>
          <cell r="BL123">
            <v>3.7099999999999977</v>
          </cell>
          <cell r="BM123">
            <v>3.9899999999999971</v>
          </cell>
          <cell r="BN123">
            <v>4.8999999999999968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J124">
            <v>3.4999999999999978</v>
          </cell>
          <cell r="BK124">
            <v>3.5699999999999976</v>
          </cell>
          <cell r="BL124">
            <v>3.7099999999999977</v>
          </cell>
          <cell r="BM124">
            <v>3.9899999999999971</v>
          </cell>
          <cell r="BN124">
            <v>4.8999999999999968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J125">
            <v>3.4999999999999978</v>
          </cell>
          <cell r="BK125">
            <v>3.5699999999999976</v>
          </cell>
          <cell r="BL125">
            <v>3.7099999999999977</v>
          </cell>
          <cell r="BM125">
            <v>3.9899999999999971</v>
          </cell>
          <cell r="BN125">
            <v>4.8999999999999968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J126">
            <v>3.4999999999999978</v>
          </cell>
          <cell r="BK126">
            <v>3.5699999999999976</v>
          </cell>
          <cell r="BL126">
            <v>3.7099999999999977</v>
          </cell>
          <cell r="BM126">
            <v>3.9899999999999971</v>
          </cell>
          <cell r="BN126">
            <v>4.8999999999999968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J127">
            <v>3.4999999999999978</v>
          </cell>
          <cell r="BK127">
            <v>3.5699999999999976</v>
          </cell>
          <cell r="BL127">
            <v>3.7099999999999977</v>
          </cell>
          <cell r="BM127">
            <v>3.9899999999999971</v>
          </cell>
          <cell r="BN127">
            <v>4.8999999999999968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J128">
            <v>3.4999999999999978</v>
          </cell>
          <cell r="BK128">
            <v>3.5699999999999976</v>
          </cell>
          <cell r="BL128">
            <v>3.7099999999999977</v>
          </cell>
          <cell r="BM128">
            <v>3.9899999999999971</v>
          </cell>
          <cell r="BN128">
            <v>4.8999999999999968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J129">
            <v>3.4999999999999978</v>
          </cell>
          <cell r="BK129">
            <v>3.5699999999999976</v>
          </cell>
          <cell r="BL129">
            <v>3.7099999999999977</v>
          </cell>
          <cell r="BM129">
            <v>3.9899999999999971</v>
          </cell>
          <cell r="BN129">
            <v>4.8999999999999968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J130">
            <v>3.4999999999999978</v>
          </cell>
          <cell r="BK130">
            <v>3.5699999999999976</v>
          </cell>
          <cell r="BL130">
            <v>3.7099999999999977</v>
          </cell>
          <cell r="BM130">
            <v>3.9899999999999971</v>
          </cell>
          <cell r="BN130">
            <v>4.8999999999999968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J131">
            <v>3.4999999999999978</v>
          </cell>
          <cell r="BK131">
            <v>3.5699999999999976</v>
          </cell>
          <cell r="BL131">
            <v>3.7099999999999977</v>
          </cell>
          <cell r="BM131">
            <v>3.9899999999999971</v>
          </cell>
          <cell r="BN131">
            <v>4.8999999999999968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J132">
            <v>3.4999999999999978</v>
          </cell>
          <cell r="BK132">
            <v>3.5699999999999976</v>
          </cell>
          <cell r="BL132">
            <v>3.7099999999999977</v>
          </cell>
          <cell r="BM132">
            <v>3.9899999999999971</v>
          </cell>
          <cell r="BN132">
            <v>4.8999999999999968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J133">
            <v>3.4999999999999978</v>
          </cell>
          <cell r="BK133">
            <v>3.5699999999999976</v>
          </cell>
          <cell r="BL133">
            <v>3.7099999999999977</v>
          </cell>
          <cell r="BM133">
            <v>3.9899999999999971</v>
          </cell>
          <cell r="BN133">
            <v>4.8999999999999968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J134">
            <v>3.4999999999999978</v>
          </cell>
          <cell r="BK134">
            <v>3.5699999999999976</v>
          </cell>
          <cell r="BL134">
            <v>3.7099999999999977</v>
          </cell>
          <cell r="BM134">
            <v>3.9899999999999971</v>
          </cell>
          <cell r="BN134">
            <v>4.8999999999999968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J135">
            <v>3.4999999999999978</v>
          </cell>
          <cell r="BK135">
            <v>3.5699999999999976</v>
          </cell>
          <cell r="BL135">
            <v>3.7099999999999977</v>
          </cell>
          <cell r="BM135">
            <v>3.9899999999999971</v>
          </cell>
          <cell r="BN135">
            <v>4.8999999999999968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J136">
            <v>3.4999999999999978</v>
          </cell>
          <cell r="BK136">
            <v>3.5699999999999976</v>
          </cell>
          <cell r="BL136">
            <v>3.7099999999999977</v>
          </cell>
          <cell r="BM136">
            <v>3.9899999999999971</v>
          </cell>
          <cell r="BN136">
            <v>4.8999999999999968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J137">
            <v>3.4999999999999978</v>
          </cell>
          <cell r="BK137">
            <v>3.5699999999999976</v>
          </cell>
          <cell r="BL137">
            <v>3.7099999999999977</v>
          </cell>
          <cell r="BM137">
            <v>3.9899999999999971</v>
          </cell>
          <cell r="BN137">
            <v>4.8999999999999968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J138">
            <v>3.4999999999999978</v>
          </cell>
          <cell r="BK138">
            <v>3.5699999999999976</v>
          </cell>
          <cell r="BL138">
            <v>3.7099999999999977</v>
          </cell>
          <cell r="BM138">
            <v>3.9899999999999971</v>
          </cell>
          <cell r="BN138">
            <v>4.8999999999999968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J139">
            <v>3.4999999999999978</v>
          </cell>
          <cell r="BK139">
            <v>3.5699999999999976</v>
          </cell>
          <cell r="BL139">
            <v>3.7099999999999977</v>
          </cell>
          <cell r="BM139">
            <v>3.9899999999999971</v>
          </cell>
          <cell r="BN139">
            <v>4.8999999999999968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J140">
            <v>3.4999999999999978</v>
          </cell>
          <cell r="BK140">
            <v>3.5699999999999976</v>
          </cell>
          <cell r="BL140">
            <v>3.7099999999999977</v>
          </cell>
          <cell r="BM140">
            <v>3.9899999999999971</v>
          </cell>
          <cell r="BN140">
            <v>4.8999999999999968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J141">
            <v>3.4999999999999978</v>
          </cell>
          <cell r="BK141">
            <v>3.5699999999999976</v>
          </cell>
          <cell r="BL141">
            <v>3.7099999999999977</v>
          </cell>
          <cell r="BM141">
            <v>3.9899999999999971</v>
          </cell>
          <cell r="BN141">
            <v>4.8999999999999968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J142">
            <v>3.4999999999999978</v>
          </cell>
          <cell r="BK142">
            <v>3.5699999999999976</v>
          </cell>
          <cell r="BL142">
            <v>3.7099999999999977</v>
          </cell>
          <cell r="BM142">
            <v>3.9899999999999971</v>
          </cell>
          <cell r="BN142">
            <v>4.8999999999999968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J143">
            <v>3.4999999999999978</v>
          </cell>
          <cell r="BK143">
            <v>3.5699999999999976</v>
          </cell>
          <cell r="BL143">
            <v>3.7099999999999977</v>
          </cell>
          <cell r="BM143">
            <v>3.9899999999999971</v>
          </cell>
          <cell r="BN143">
            <v>4.8999999999999968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J144">
            <v>3.4999999999999978</v>
          </cell>
          <cell r="BK144">
            <v>3.5699999999999976</v>
          </cell>
          <cell r="BL144">
            <v>3.7099999999999977</v>
          </cell>
          <cell r="BM144">
            <v>3.9899999999999971</v>
          </cell>
          <cell r="BN144">
            <v>4.8999999999999968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J145">
            <v>3.4999999999999978</v>
          </cell>
          <cell r="BK145">
            <v>3.5699999999999976</v>
          </cell>
          <cell r="BL145">
            <v>3.7099999999999977</v>
          </cell>
          <cell r="BM145">
            <v>3.9899999999999971</v>
          </cell>
          <cell r="BN145">
            <v>4.8999999999999968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J146">
            <v>3.4999999999999978</v>
          </cell>
          <cell r="BK146">
            <v>3.5699999999999976</v>
          </cell>
          <cell r="BL146">
            <v>3.7099999999999977</v>
          </cell>
          <cell r="BM146">
            <v>3.9899999999999971</v>
          </cell>
          <cell r="BN146">
            <v>4.8999999999999968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J147">
            <v>3.4999999999999978</v>
          </cell>
          <cell r="BK147">
            <v>3.5699999999999976</v>
          </cell>
          <cell r="BL147">
            <v>3.7099999999999977</v>
          </cell>
          <cell r="BM147">
            <v>3.9899999999999971</v>
          </cell>
          <cell r="BN147">
            <v>4.8999999999999968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J148">
            <v>3.4999999999999978</v>
          </cell>
          <cell r="BK148">
            <v>3.5699999999999976</v>
          </cell>
          <cell r="BL148">
            <v>3.7099999999999977</v>
          </cell>
          <cell r="BM148">
            <v>3.9899999999999971</v>
          </cell>
          <cell r="BN148">
            <v>4.8999999999999968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J149">
            <v>3.4999999999999978</v>
          </cell>
          <cell r="BK149">
            <v>3.5699999999999976</v>
          </cell>
          <cell r="BL149">
            <v>3.7099999999999977</v>
          </cell>
          <cell r="BM149">
            <v>3.9899999999999971</v>
          </cell>
          <cell r="BN149">
            <v>4.8999999999999968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J150">
            <v>3.4999999999999978</v>
          </cell>
          <cell r="BK150">
            <v>3.5699999999999976</v>
          </cell>
          <cell r="BL150">
            <v>3.7099999999999977</v>
          </cell>
          <cell r="BM150">
            <v>3.9899999999999971</v>
          </cell>
          <cell r="BN150">
            <v>4.8999999999999968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J151">
            <v>3.4999999999999978</v>
          </cell>
          <cell r="BK151">
            <v>3.5699999999999976</v>
          </cell>
          <cell r="BL151">
            <v>3.7099999999999977</v>
          </cell>
          <cell r="BM151">
            <v>3.9899999999999971</v>
          </cell>
          <cell r="BN151">
            <v>4.8999999999999968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J152">
            <v>3.4999999999999978</v>
          </cell>
          <cell r="BK152">
            <v>3.5699999999999976</v>
          </cell>
          <cell r="BL152">
            <v>3.7099999999999977</v>
          </cell>
          <cell r="BM152">
            <v>3.9899999999999971</v>
          </cell>
          <cell r="BN152">
            <v>4.8999999999999968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J153">
            <v>3.4999999999999978</v>
          </cell>
          <cell r="BK153">
            <v>3.5699999999999976</v>
          </cell>
          <cell r="BL153">
            <v>3.7099999999999977</v>
          </cell>
          <cell r="BM153">
            <v>3.9899999999999971</v>
          </cell>
          <cell r="BN153">
            <v>4.8999999999999968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J154">
            <v>3.4999999999999978</v>
          </cell>
          <cell r="BK154">
            <v>3.5699999999999976</v>
          </cell>
          <cell r="BL154">
            <v>3.7099999999999977</v>
          </cell>
          <cell r="BM154">
            <v>3.9899999999999971</v>
          </cell>
          <cell r="BN154">
            <v>4.8999999999999968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J155">
            <v>3.4999999999999978</v>
          </cell>
          <cell r="BK155">
            <v>3.5699999999999976</v>
          </cell>
          <cell r="BL155">
            <v>3.7099999999999977</v>
          </cell>
          <cell r="BM155">
            <v>3.9899999999999971</v>
          </cell>
          <cell r="BN155">
            <v>4.8999999999999968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J156">
            <v>3.4999999999999978</v>
          </cell>
          <cell r="BK156">
            <v>3.5699999999999976</v>
          </cell>
          <cell r="BL156">
            <v>3.7099999999999977</v>
          </cell>
          <cell r="BM156">
            <v>3.9899999999999971</v>
          </cell>
          <cell r="BN156">
            <v>4.8999999999999968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J157">
            <v>3.4999999999999978</v>
          </cell>
          <cell r="BK157">
            <v>3.5699999999999976</v>
          </cell>
          <cell r="BL157">
            <v>3.7099999999999977</v>
          </cell>
          <cell r="BM157">
            <v>3.9899999999999971</v>
          </cell>
          <cell r="BN157">
            <v>4.8999999999999968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J158">
            <v>3.4999999999999978</v>
          </cell>
          <cell r="BK158">
            <v>3.5699999999999976</v>
          </cell>
          <cell r="BL158">
            <v>3.7099999999999977</v>
          </cell>
          <cell r="BM158">
            <v>3.9899999999999971</v>
          </cell>
          <cell r="BN158">
            <v>4.8999999999999968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J159">
            <v>3.4999999999999978</v>
          </cell>
          <cell r="BK159">
            <v>3.5699999999999976</v>
          </cell>
          <cell r="BL159">
            <v>3.7099999999999977</v>
          </cell>
          <cell r="BM159">
            <v>3.9899999999999971</v>
          </cell>
          <cell r="BN159">
            <v>4.8999999999999968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J160">
            <v>3.4999999999999978</v>
          </cell>
          <cell r="BK160">
            <v>3.5699999999999976</v>
          </cell>
          <cell r="BL160">
            <v>3.7099999999999977</v>
          </cell>
          <cell r="BM160">
            <v>3.9899999999999971</v>
          </cell>
          <cell r="BN160">
            <v>4.8999999999999968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J161">
            <v>3.4999999999999978</v>
          </cell>
          <cell r="BK161">
            <v>3.5699999999999976</v>
          </cell>
          <cell r="BL161">
            <v>3.7099999999999977</v>
          </cell>
          <cell r="BM161">
            <v>3.9899999999999971</v>
          </cell>
          <cell r="BN161">
            <v>4.8999999999999968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J162">
            <v>3.4999999999999978</v>
          </cell>
          <cell r="BK162">
            <v>3.5699999999999976</v>
          </cell>
          <cell r="BL162">
            <v>3.7099999999999977</v>
          </cell>
          <cell r="BM162">
            <v>3.9899999999999971</v>
          </cell>
          <cell r="BN162">
            <v>4.8999999999999968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J163">
            <v>3.4999999999999978</v>
          </cell>
          <cell r="BK163">
            <v>3.5699999999999976</v>
          </cell>
          <cell r="BL163">
            <v>3.7099999999999977</v>
          </cell>
          <cell r="BM163">
            <v>3.9899999999999971</v>
          </cell>
          <cell r="BN163">
            <v>4.8999999999999968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  <row r="4"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  <cell r="S4">
            <v>3.301579276669484</v>
          </cell>
          <cell r="T4">
            <v>4.0057487176130557</v>
          </cell>
          <cell r="U4">
            <v>4.2565036636761029</v>
          </cell>
          <cell r="V4">
            <v>3.3562706551221395</v>
          </cell>
          <cell r="W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  <cell r="S5">
            <v>3.5385450531941309</v>
          </cell>
          <cell r="T5">
            <v>4.3729574914048808</v>
          </cell>
          <cell r="U5">
            <v>4.7379178238780568</v>
          </cell>
          <cell r="V5">
            <v>3.8360903380584515</v>
          </cell>
          <cell r="W5">
            <v>2.0647740222048903</v>
          </cell>
          <cell r="FZ5">
            <v>1</v>
          </cell>
          <cell r="GA5">
            <v>50</v>
          </cell>
          <cell r="GB5">
            <v>0.2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  <cell r="S6">
            <v>3.7925186840025358</v>
          </cell>
          <cell r="T6">
            <v>4.7416054390315399</v>
          </cell>
          <cell r="U6">
            <v>5.2162445871259582</v>
          </cell>
          <cell r="V6">
            <v>4.2616074646240509</v>
          </cell>
          <cell r="W6">
            <v>2.2964498953609902</v>
          </cell>
          <cell r="FZ6">
            <v>2</v>
          </cell>
          <cell r="GA6">
            <v>72.5</v>
          </cell>
          <cell r="GB6">
            <v>0.2</v>
          </cell>
        </row>
        <row r="7"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  <cell r="S7">
            <v>4.0647208816869824</v>
          </cell>
          <cell r="T7">
            <v>5.1013523064929878</v>
          </cell>
          <cell r="U7">
            <v>5.6418940596115075</v>
          </cell>
          <cell r="V7">
            <v>4.6222318266889175</v>
          </cell>
          <cell r="W7">
            <v>2.5421977482120637</v>
          </cell>
          <cell r="FZ7">
            <v>3</v>
          </cell>
          <cell r="GA7">
            <v>94.612499999999997</v>
          </cell>
          <cell r="GB7">
            <v>0.2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  <cell r="S8">
            <v>4.3564599736092422</v>
          </cell>
          <cell r="T8">
            <v>5.390000269548505</v>
          </cell>
          <cell r="U8">
            <v>5.9146714683889243</v>
          </cell>
          <cell r="V8">
            <v>4.829158208476553</v>
          </cell>
          <cell r="W8">
            <v>2.6219200604110853</v>
          </cell>
          <cell r="FZ8">
            <v>4</v>
          </cell>
          <cell r="GA8">
            <v>111.12238124999999</v>
          </cell>
          <cell r="GB8">
            <v>0.2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  <cell r="S9">
            <v>4.6691381903159304</v>
          </cell>
          <cell r="T9">
            <v>5.8275002585885893</v>
          </cell>
          <cell r="U9">
            <v>6.3893466122555971</v>
          </cell>
          <cell r="V9">
            <v>5.2981486797665625</v>
          </cell>
          <cell r="W9">
            <v>2.9714149570392223</v>
          </cell>
          <cell r="FZ9">
            <v>5</v>
          </cell>
          <cell r="GA9">
            <v>127.79073843749998</v>
          </cell>
          <cell r="GB9">
            <v>0.2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  <cell r="S10">
            <v>5.0042584052953565</v>
          </cell>
          <cell r="T10">
            <v>6.348145114187858</v>
          </cell>
          <cell r="U10">
            <v>7.039028738638855</v>
          </cell>
          <cell r="V10">
            <v>5.6754640798982869</v>
          </cell>
          <cell r="W10">
            <v>2.9484601579872187</v>
          </cell>
          <cell r="FZ10">
            <v>6</v>
          </cell>
          <cell r="GA10">
            <v>143.76458074218749</v>
          </cell>
          <cell r="GB10">
            <v>0.2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  <cell r="S11">
            <v>5.3634313584697573</v>
          </cell>
          <cell r="T11">
            <v>6.4829494706873092</v>
          </cell>
          <cell r="U11">
            <v>6.805355185245098</v>
          </cell>
          <cell r="V11">
            <v>5.4022691408134094</v>
          </cell>
          <cell r="W11">
            <v>2.9670526156587975</v>
          </cell>
          <cell r="FZ11">
            <v>7</v>
          </cell>
          <cell r="GA11">
            <v>158.14103881640625</v>
          </cell>
          <cell r="GB11">
            <v>0.2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  <cell r="S12">
            <v>5.7483833981428631</v>
          </cell>
          <cell r="T12">
            <v>7.1102250893535697</v>
          </cell>
          <cell r="U12">
            <v>7.9458549138438315</v>
          </cell>
          <cell r="V12">
            <v>6.7680879980519819</v>
          </cell>
          <cell r="W12">
            <v>3.7217559200085297</v>
          </cell>
          <cell r="FZ12">
            <v>8</v>
          </cell>
          <cell r="GA12">
            <v>170.0016167276367</v>
          </cell>
          <cell r="GB12">
            <v>0.2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  <cell r="S13">
            <v>6.1609647786137174</v>
          </cell>
          <cell r="T13">
            <v>7.8911158430917041</v>
          </cell>
          <cell r="U13">
            <v>8.7976829473360709</v>
          </cell>
          <cell r="V13">
            <v>7.4300716084996523</v>
          </cell>
          <cell r="W13">
            <v>4.2505555624872571</v>
          </cell>
          <cell r="FZ13">
            <v>9</v>
          </cell>
          <cell r="GA13">
            <v>178.50169756401854</v>
          </cell>
          <cell r="GB13">
            <v>0.2</v>
          </cell>
        </row>
        <row r="14"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  <cell r="S14">
            <v>6.6031585533389716</v>
          </cell>
          <cell r="T14">
            <v>8.412706183936784</v>
          </cell>
          <cell r="U14">
            <v>9.5583127221793944</v>
          </cell>
          <cell r="V14">
            <v>7.825515307726846</v>
          </cell>
          <cell r="W14">
            <v>4.5811655858719362</v>
          </cell>
          <cell r="FZ14">
            <v>10</v>
          </cell>
          <cell r="GA14">
            <v>187.42678244221949</v>
          </cell>
          <cell r="GB14">
            <v>0.2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  <cell r="S15">
            <v>7.0770901063882548</v>
          </cell>
          <cell r="T15">
            <v>8.8630708549544863</v>
          </cell>
          <cell r="U15">
            <v>10.128844123345857</v>
          </cell>
          <cell r="V15">
            <v>8.9007866127133966</v>
          </cell>
          <cell r="W15">
            <v>4.9366928803899413</v>
          </cell>
          <cell r="FZ15">
            <v>11</v>
          </cell>
          <cell r="GA15">
            <v>196.79812156433047</v>
          </cell>
          <cell r="GB15">
            <v>0.2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  <cell r="S16">
            <v>7.5850373680050751</v>
          </cell>
          <cell r="T16">
            <v>10.062409219974484</v>
          </cell>
          <cell r="U16">
            <v>11.248414547532178</v>
          </cell>
          <cell r="V16">
            <v>9.6174556648753224</v>
          </cell>
          <cell r="W16">
            <v>5.4638305151119226</v>
          </cell>
          <cell r="FZ16">
            <v>12</v>
          </cell>
          <cell r="GA16">
            <v>206.638027642547</v>
          </cell>
          <cell r="GB16">
            <v>0.2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  <cell r="S17">
            <v>8.1294417633739613</v>
          </cell>
          <cell r="T17">
            <v>10.104840528711506</v>
          </cell>
          <cell r="U17">
            <v>11.381498374356227</v>
          </cell>
          <cell r="V17">
            <v>9.3210190241238422</v>
          </cell>
          <cell r="W17">
            <v>5.0933116378743506</v>
          </cell>
          <cell r="FZ17">
            <v>13</v>
          </cell>
          <cell r="GA17">
            <v>216.96992902467437</v>
          </cell>
          <cell r="GB17">
            <v>0.2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  <cell r="S18">
            <v>8.7129199472184666</v>
          </cell>
          <cell r="T18">
            <v>11.104861686258573</v>
          </cell>
          <cell r="U18">
            <v>12.590584844217148</v>
          </cell>
          <cell r="V18">
            <v>10.598052198117657</v>
          </cell>
          <cell r="W18">
            <v>6.0803600073774788</v>
          </cell>
          <cell r="FZ18">
            <v>14</v>
          </cell>
          <cell r="GA18">
            <v>227.8184254759081</v>
          </cell>
          <cell r="GB18">
            <v>0.2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  <cell r="S19">
            <v>9.338276380631882</v>
          </cell>
          <cell r="T19">
            <v>12.007492964323077</v>
          </cell>
          <cell r="U19">
            <v>13.376907614716941</v>
          </cell>
          <cell r="V19">
            <v>11.626271351329862</v>
          </cell>
          <cell r="W19">
            <v>6.9488886109986296</v>
          </cell>
          <cell r="FZ19">
            <v>15</v>
          </cell>
          <cell r="GA19">
            <v>239.20934674970351</v>
          </cell>
          <cell r="GB19">
            <v>0.2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  <cell r="S20">
            <v>10.00851681059072</v>
          </cell>
          <cell r="T20">
            <v>12.378753807142473</v>
          </cell>
          <cell r="U20">
            <v>13.706399445591472</v>
          </cell>
          <cell r="V20">
            <v>11.574914009800366</v>
          </cell>
          <cell r="W20">
            <v>6.0267262739382517</v>
          </cell>
          <cell r="FZ20">
            <v>16</v>
          </cell>
          <cell r="GA20">
            <v>251.16981408718871</v>
          </cell>
          <cell r="GB20">
            <v>0.2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  <cell r="S21">
            <v>10.726862716939507</v>
          </cell>
          <cell r="T21">
            <v>13.949649929740161</v>
          </cell>
          <cell r="U21">
            <v>16.249502999918548</v>
          </cell>
          <cell r="V21">
            <v>13.639606237173552</v>
          </cell>
          <cell r="W21">
            <v>7.4608395048378071</v>
          </cell>
          <cell r="FZ21">
            <v>17</v>
          </cell>
          <cell r="GA21">
            <v>263.72830479154817</v>
          </cell>
          <cell r="GB21">
            <v>0.2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  <cell r="S22">
            <v>11.496766796285726</v>
          </cell>
          <cell r="T22">
            <v>14.862618437429063</v>
          </cell>
          <cell r="U22">
            <v>16.55744009748426</v>
          </cell>
          <cell r="V22">
            <v>13.69169388932562</v>
          </cell>
          <cell r="W22">
            <v>7.9467232639674563</v>
          </cell>
          <cell r="FZ22">
            <v>18</v>
          </cell>
          <cell r="GA22">
            <v>276.91472003112557</v>
          </cell>
          <cell r="GB22">
            <v>0.2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  <cell r="S23">
            <v>12.321929557227435</v>
          </cell>
          <cell r="T23">
            <v>15.429896387529396</v>
          </cell>
          <cell r="U23">
            <v>16.942795230657964</v>
          </cell>
          <cell r="V23">
            <v>14.475585704813511</v>
          </cell>
          <cell r="W23">
            <v>7.9515617196322239</v>
          </cell>
          <cell r="FZ23">
            <v>19</v>
          </cell>
          <cell r="GA23">
            <v>290.76045603268187</v>
          </cell>
          <cell r="GB23">
            <v>0.2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  <cell r="S24">
            <v>13.206317106677943</v>
          </cell>
          <cell r="T24">
            <v>16.628235833858753</v>
          </cell>
          <cell r="U24">
            <v>19.060523265296126</v>
          </cell>
          <cell r="V24">
            <v>16.11658314626456</v>
          </cell>
          <cell r="W24">
            <v>9.451789036600033</v>
          </cell>
          <cell r="FZ24">
            <v>20</v>
          </cell>
          <cell r="GA24">
            <v>305.29847883431597</v>
          </cell>
          <cell r="GB24">
            <v>0.2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  <cell r="S25">
            <v>14.154180212776481</v>
          </cell>
          <cell r="T25">
            <v>18.247606574024616</v>
          </cell>
          <cell r="U25">
            <v>20.774774667816786</v>
          </cell>
          <cell r="V25">
            <v>17.632074256469139</v>
          </cell>
          <cell r="W25">
            <v>9.997915590934781</v>
          </cell>
          <cell r="FZ25">
            <v>21</v>
          </cell>
          <cell r="GA25">
            <v>320.56340277603181</v>
          </cell>
          <cell r="GB25">
            <v>0.2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  <cell r="S26">
            <v>15.17007473601015</v>
          </cell>
          <cell r="T26">
            <v>19.019174283174948</v>
          </cell>
          <cell r="U26">
            <v>21.067860740680686</v>
          </cell>
          <cell r="V26">
            <v>17.703313545432394</v>
          </cell>
          <cell r="W26">
            <v>9.492272569044772</v>
          </cell>
          <cell r="FZ26">
            <v>22</v>
          </cell>
          <cell r="GA26">
            <v>336.59157291483342</v>
          </cell>
          <cell r="GB26">
            <v>0.2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  <cell r="S27">
            <v>16.258883526747951</v>
          </cell>
          <cell r="T27">
            <v>20.994884972740977</v>
          </cell>
          <cell r="U27">
            <v>23.973952470715318</v>
          </cell>
          <cell r="V27">
            <v>20.040496062984573</v>
          </cell>
          <cell r="W27">
            <v>11.16539761946332</v>
          </cell>
          <cell r="FZ27">
            <v>23</v>
          </cell>
          <cell r="GA27">
            <v>353.42115156057508</v>
          </cell>
          <cell r="GB27">
            <v>0.2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  <cell r="S28">
            <v>17.42583989443699</v>
          </cell>
          <cell r="T28">
            <v>22.297438079941202</v>
          </cell>
          <cell r="U28">
            <v>24.991986556164989</v>
          </cell>
          <cell r="V28">
            <v>21.030149641573388</v>
          </cell>
          <cell r="W28">
            <v>11.432959937559872</v>
          </cell>
          <cell r="FZ28">
            <v>24</v>
          </cell>
          <cell r="GA28">
            <v>371.09220913860383</v>
          </cell>
          <cell r="GB28">
            <v>0.2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  <cell r="S29">
            <v>18.676552761263707</v>
          </cell>
          <cell r="T29">
            <v>23.750604535683692</v>
          </cell>
          <cell r="U29">
            <v>26.627546722035561</v>
          </cell>
          <cell r="V29">
            <v>21.943313171130086</v>
          </cell>
          <cell r="W29">
            <v>12.290927010553759</v>
          </cell>
          <cell r="FZ29">
            <v>25</v>
          </cell>
          <cell r="GA29">
            <v>389.64681959553405</v>
          </cell>
          <cell r="GB29">
            <v>0.2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  <cell r="S30">
            <v>20.017033621181469</v>
          </cell>
          <cell r="T30">
            <v>25.425223745417838</v>
          </cell>
          <cell r="U30">
            <v>28.397828085644562</v>
          </cell>
          <cell r="V30">
            <v>23.600191882358104</v>
          </cell>
          <cell r="W30">
            <v>13.332535509094015</v>
          </cell>
          <cell r="FZ30">
            <v>26</v>
          </cell>
          <cell r="GA30">
            <v>409.12916057531078</v>
          </cell>
          <cell r="GB30">
            <v>0.2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  <cell r="S31">
            <v>21.45372543387893</v>
          </cell>
          <cell r="T31">
            <v>27.01391669217719</v>
          </cell>
          <cell r="U31">
            <v>29.671276156687725</v>
          </cell>
          <cell r="V31">
            <v>25.210453861380188</v>
          </cell>
          <cell r="W31">
            <v>14.909334446745675</v>
          </cell>
          <cell r="FZ31">
            <v>27</v>
          </cell>
          <cell r="GA31">
            <v>429.58561860407633</v>
          </cell>
          <cell r="GB31">
            <v>0.2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  <cell r="S32">
            <v>22.993533592571453</v>
          </cell>
          <cell r="T32">
            <v>29.539997284927551</v>
          </cell>
          <cell r="U32">
            <v>34.193500169971742</v>
          </cell>
          <cell r="V32">
            <v>29.653733073472608</v>
          </cell>
          <cell r="W32">
            <v>16.776596113891969</v>
          </cell>
          <cell r="FZ32">
            <v>28</v>
          </cell>
          <cell r="GA32">
            <v>451.06489953428019</v>
          </cell>
          <cell r="GB32">
            <v>0.2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  <cell r="S33">
            <v>24.643859114454926</v>
          </cell>
          <cell r="T33">
            <v>31.509217998053202</v>
          </cell>
          <cell r="U33">
            <v>35.586651164986563</v>
          </cell>
          <cell r="V33">
            <v>29.838091358934946</v>
          </cell>
          <cell r="W33">
            <v>16.892672166111794</v>
          </cell>
          <cell r="FZ33">
            <v>29</v>
          </cell>
          <cell r="GA33">
            <v>473.61814451099423</v>
          </cell>
          <cell r="GB33">
            <v>0.2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  <cell r="S34">
            <v>26.412634213355773</v>
          </cell>
          <cell r="T34">
            <v>34.096865720090534</v>
          </cell>
          <cell r="U34">
            <v>38.325704527967673</v>
          </cell>
          <cell r="V34">
            <v>31.856913224499408</v>
          </cell>
          <cell r="W34">
            <v>18.294413005475576</v>
          </cell>
          <cell r="FZ34">
            <v>30</v>
          </cell>
          <cell r="GA34">
            <v>497.29905173654396</v>
          </cell>
          <cell r="GB34">
            <v>0.2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  <cell r="S35">
            <v>28.308360425553076</v>
          </cell>
          <cell r="T35">
            <v>36.210668832445549</v>
          </cell>
          <cell r="U35">
            <v>40.319228110203483</v>
          </cell>
          <cell r="V35">
            <v>34.333333314652236</v>
          </cell>
          <cell r="W35">
            <v>19.235247794309004</v>
          </cell>
          <cell r="FZ35">
            <v>31</v>
          </cell>
          <cell r="GA35">
            <v>522.16400432337116</v>
          </cell>
          <cell r="GB35">
            <v>0.2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  <cell r="S36">
            <v>30.3401494720203</v>
          </cell>
          <cell r="T36">
            <v>37.524868386794594</v>
          </cell>
          <cell r="U36">
            <v>42.159568434116977</v>
          </cell>
          <cell r="V36">
            <v>36.106049239140475</v>
          </cell>
          <cell r="W36">
            <v>20.357454876015282</v>
          </cell>
          <cell r="FZ36">
            <v>32</v>
          </cell>
          <cell r="GA36">
            <v>548.27220453953976</v>
          </cell>
          <cell r="GB36">
            <v>0.2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  <cell r="S37">
            <v>32.517767053495845</v>
          </cell>
          <cell r="T37">
            <v>41.468787244598957</v>
          </cell>
          <cell r="U37">
            <v>47.521187549283127</v>
          </cell>
          <cell r="V37">
            <v>40.445138288241083</v>
          </cell>
          <cell r="W37">
            <v>22.499551644974815</v>
          </cell>
          <cell r="FZ37">
            <v>33</v>
          </cell>
          <cell r="GA37">
            <v>575.68581476651673</v>
          </cell>
          <cell r="GB37">
            <v>0.2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  <cell r="S38">
            <v>34.851679788873923</v>
          </cell>
          <cell r="T38">
            <v>45.152835477131134</v>
          </cell>
          <cell r="U38">
            <v>51.22532515745138</v>
          </cell>
          <cell r="V38">
            <v>42.41385911589191</v>
          </cell>
          <cell r="W38">
            <v>23.634524458487078</v>
          </cell>
          <cell r="FZ38">
            <v>34</v>
          </cell>
          <cell r="GA38">
            <v>604.47010550484254</v>
          </cell>
          <cell r="GB38">
            <v>0.2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  <cell r="S39">
            <v>37.353105522527528</v>
          </cell>
          <cell r="T39">
            <v>48.321504768596242</v>
          </cell>
          <cell r="U39">
            <v>53.309474206200321</v>
          </cell>
          <cell r="V39">
            <v>44.243018719306065</v>
          </cell>
          <cell r="W39">
            <v>23.506438507189046</v>
          </cell>
          <cell r="FZ39">
            <v>35</v>
          </cell>
          <cell r="GA39">
            <v>634.69361078008467</v>
          </cell>
          <cell r="GB39">
            <v>0.2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  <cell r="S40">
            <v>40.03406724236288</v>
          </cell>
          <cell r="T40">
            <v>50.733909326708613</v>
          </cell>
          <cell r="U40">
            <v>57.017942885682601</v>
          </cell>
          <cell r="V40">
            <v>46.001121722715084</v>
          </cell>
          <cell r="W40">
            <v>26.901413666991516</v>
          </cell>
          <cell r="FZ40">
            <v>36</v>
          </cell>
          <cell r="GA40">
            <v>666.42829131908888</v>
          </cell>
          <cell r="GB40">
            <v>0.2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  <cell r="S41">
            <v>42.907450867757916</v>
          </cell>
          <cell r="T41">
            <v>54.181820289233201</v>
          </cell>
          <cell r="U41">
            <v>59.327252939814457</v>
          </cell>
          <cell r="V41">
            <v>49.393219297181076</v>
          </cell>
          <cell r="W41">
            <v>27.900054143174202</v>
          </cell>
          <cell r="FZ41">
            <v>37</v>
          </cell>
          <cell r="GA41">
            <v>699.74970588504334</v>
          </cell>
          <cell r="GB41">
            <v>0.2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  <cell r="S42">
            <v>45.987067185142905</v>
          </cell>
          <cell r="T42">
            <v>57.288173051836793</v>
          </cell>
          <cell r="U42">
            <v>63.419615445035902</v>
          </cell>
          <cell r="V42">
            <v>53.92050680542377</v>
          </cell>
          <cell r="W42">
            <v>30.829529897149428</v>
          </cell>
          <cell r="FZ42">
            <v>38</v>
          </cell>
          <cell r="GA42">
            <v>734.73719117929556</v>
          </cell>
          <cell r="GB42">
            <v>0.2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  <cell r="S43">
            <v>49.287718228909853</v>
          </cell>
          <cell r="T43">
            <v>61.099366902564498</v>
          </cell>
          <cell r="U43">
            <v>69.705600744244066</v>
          </cell>
          <cell r="V43">
            <v>59.871140272948878</v>
          </cell>
          <cell r="W43">
            <v>33.969272006234064</v>
          </cell>
          <cell r="FZ43">
            <v>39</v>
          </cell>
          <cell r="GA43">
            <v>771.47405073826042</v>
          </cell>
          <cell r="GB43">
            <v>0.2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  <cell r="S44">
            <v>52.825268426711432</v>
          </cell>
          <cell r="T44">
            <v>67.417743251686829</v>
          </cell>
          <cell r="U44">
            <v>76.438705597610351</v>
          </cell>
          <cell r="V44">
            <v>64.755256849242642</v>
          </cell>
          <cell r="W44">
            <v>37.148082544202907</v>
          </cell>
          <cell r="FZ44">
            <v>40</v>
          </cell>
          <cell r="GA44">
            <v>810.04775327517348</v>
          </cell>
          <cell r="GB44">
            <v>0.2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  <cell r="S45">
            <v>56.616720851106265</v>
          </cell>
          <cell r="T45">
            <v>74.853147244352272</v>
          </cell>
          <cell r="U45">
            <v>84.245763522632615</v>
          </cell>
          <cell r="V45">
            <v>71.327185629192286</v>
          </cell>
          <cell r="W45">
            <v>39.948493944401321</v>
          </cell>
          <cell r="FZ45">
            <v>41</v>
          </cell>
          <cell r="GA45">
            <v>842.44966340618043</v>
          </cell>
          <cell r="GB45">
            <v>0.2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  <cell r="S46">
            <v>60.680298944040715</v>
          </cell>
          <cell r="T46">
            <v>77.461225048165375</v>
          </cell>
          <cell r="U46">
            <v>87.520707942075205</v>
          </cell>
          <cell r="V46">
            <v>71.918297273384269</v>
          </cell>
          <cell r="W46">
            <v>40.262703058230272</v>
          </cell>
          <cell r="FZ46">
            <v>42</v>
          </cell>
          <cell r="GA46">
            <v>867.72315330836591</v>
          </cell>
          <cell r="GB46">
            <v>0.2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  <cell r="S47">
            <v>65.03553410699169</v>
          </cell>
          <cell r="T47">
            <v>82.771289784351893</v>
          </cell>
          <cell r="U47">
            <v>92.039762995292904</v>
          </cell>
          <cell r="V47">
            <v>77.00361463320769</v>
          </cell>
          <cell r="W47">
            <v>42.676980576238066</v>
          </cell>
          <cell r="FZ47">
            <v>43</v>
          </cell>
          <cell r="GA47">
            <v>885.07761637453325</v>
          </cell>
          <cell r="GB47">
            <v>0.2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  <cell r="S48">
            <v>69.703359577747733</v>
          </cell>
          <cell r="T48">
            <v>88.856975544656279</v>
          </cell>
          <cell r="U48">
            <v>98.573564069574786</v>
          </cell>
          <cell r="V48">
            <v>82.894221683162641</v>
          </cell>
          <cell r="W48">
            <v>45.864737089580899</v>
          </cell>
          <cell r="FZ48">
            <v>44</v>
          </cell>
          <cell r="GA48">
            <v>902.77916870202398</v>
          </cell>
          <cell r="GB48">
            <v>0.2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  <cell r="S49">
            <v>74.706211045054602</v>
          </cell>
          <cell r="T49">
            <v>94.466986274591363</v>
          </cell>
          <cell r="U49">
            <v>104.93660520158119</v>
          </cell>
          <cell r="V49">
            <v>87.833465751732092</v>
          </cell>
          <cell r="W49">
            <v>46.913862458638619</v>
          </cell>
          <cell r="FZ49">
            <v>45</v>
          </cell>
          <cell r="GA49">
            <v>920.83475207606443</v>
          </cell>
          <cell r="GB49">
            <v>0.2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  <cell r="S50">
            <v>80.068134484726215</v>
          </cell>
          <cell r="T50">
            <v>101.36608396847578</v>
          </cell>
          <cell r="U50">
            <v>112.79118286538915</v>
          </cell>
          <cell r="V50">
            <v>93.749486361063418</v>
          </cell>
          <cell r="W50">
            <v>50.277105269295248</v>
          </cell>
          <cell r="FZ50">
            <v>46</v>
          </cell>
          <cell r="GA50">
            <v>939.25144711758571</v>
          </cell>
          <cell r="GB50">
            <v>0.2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  <cell r="S51">
            <v>85.814901735516059</v>
          </cell>
          <cell r="T51">
            <v>107.34291648566955</v>
          </cell>
          <cell r="U51">
            <v>121.26962786293393</v>
          </cell>
          <cell r="V51">
            <v>96.169074883359372</v>
          </cell>
          <cell r="W51">
            <v>53.349627282773668</v>
          </cell>
          <cell r="FZ51">
            <v>47</v>
          </cell>
          <cell r="GA51">
            <v>958.0364760599374</v>
          </cell>
          <cell r="GB51">
            <v>0.2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  <cell r="S52">
            <v>91.97413437028581</v>
          </cell>
          <cell r="T52">
            <v>116.64859859292187</v>
          </cell>
          <cell r="U52">
            <v>126.48438717593126</v>
          </cell>
          <cell r="V52">
            <v>102.87802012537895</v>
          </cell>
          <cell r="W52">
            <v>60.446778195834099</v>
          </cell>
          <cell r="FZ52">
            <v>48</v>
          </cell>
          <cell r="GA52">
            <v>977.19720558113613</v>
          </cell>
          <cell r="GB52">
            <v>0.2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  <cell r="S53">
            <v>98.575436457819478</v>
          </cell>
          <cell r="T53">
            <v>125.21373380512864</v>
          </cell>
          <cell r="U53">
            <v>135.21999276697875</v>
          </cell>
          <cell r="V53">
            <v>115.18817681027645</v>
          </cell>
          <cell r="W53">
            <v>66.016829580804824</v>
          </cell>
          <cell r="FZ53">
            <v>49</v>
          </cell>
          <cell r="GA53">
            <v>996.74114969275888</v>
          </cell>
          <cell r="GB53">
            <v>0.2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  <cell r="S54">
            <v>105.65053685342286</v>
          </cell>
          <cell r="T54">
            <v>126.83884543528279</v>
          </cell>
          <cell r="U54">
            <v>143.64978785153039</v>
          </cell>
          <cell r="V54">
            <v>123.67660863686388</v>
          </cell>
          <cell r="W54">
            <v>67.717268826051964</v>
          </cell>
          <cell r="FZ54">
            <v>50</v>
          </cell>
          <cell r="GA54">
            <v>1016.675972686614</v>
          </cell>
          <cell r="GB54">
            <v>0.2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  <cell r="S55">
            <v>113.23344170221276</v>
          </cell>
          <cell r="T55">
            <v>144.24687475509609</v>
          </cell>
          <cell r="U55">
            <v>165.86419369142277</v>
          </cell>
          <cell r="V55">
            <v>138.34190787351508</v>
          </cell>
          <cell r="W55">
            <v>74.60478157150726</v>
          </cell>
          <cell r="FZ55">
            <v>51</v>
          </cell>
          <cell r="GA55">
            <v>1037.0094921403463</v>
          </cell>
          <cell r="GB55">
            <v>0.2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  <cell r="S56">
            <v>121.36059788808052</v>
          </cell>
          <cell r="T56">
            <v>157.24517530695266</v>
          </cell>
          <cell r="U56">
            <v>179.61038394870866</v>
          </cell>
          <cell r="V56">
            <v>143.06935468448</v>
          </cell>
          <cell r="W56">
            <v>79.140541181885055</v>
          </cell>
          <cell r="FZ56">
            <v>52</v>
          </cell>
          <cell r="GA56">
            <v>1057.7496819831533</v>
          </cell>
          <cell r="GB56">
            <v>0.2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  <cell r="S57">
            <v>130.07106821398406</v>
          </cell>
          <cell r="T57">
            <v>168.80317023052703</v>
          </cell>
          <cell r="U57">
            <v>179.57703873908986</v>
          </cell>
          <cell r="V57">
            <v>148.60750202088911</v>
          </cell>
          <cell r="W57">
            <v>79.635822534567296</v>
          </cell>
          <cell r="FZ57">
            <v>53</v>
          </cell>
          <cell r="GA57">
            <v>1078.9046756228165</v>
          </cell>
          <cell r="GB57">
            <v>0.2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  <cell r="S58">
            <v>139.40671915549592</v>
          </cell>
          <cell r="T58">
            <v>173.20405960983817</v>
          </cell>
          <cell r="U58">
            <v>190.05706971502195</v>
          </cell>
          <cell r="V58">
            <v>156.57904780639592</v>
          </cell>
          <cell r="W58">
            <v>85.783897098642001</v>
          </cell>
          <cell r="FZ58">
            <v>54</v>
          </cell>
          <cell r="GA58">
            <v>1100.482769135273</v>
          </cell>
          <cell r="GB58">
            <v>0.2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  <cell r="S59">
            <v>149.4124220901092</v>
          </cell>
          <cell r="T59">
            <v>183.7550058923598</v>
          </cell>
          <cell r="U59">
            <v>204.4209482275096</v>
          </cell>
          <cell r="V59">
            <v>167.69104458551737</v>
          </cell>
          <cell r="W59">
            <v>91.985654064828623</v>
          </cell>
          <cell r="FZ59">
            <v>55</v>
          </cell>
          <cell r="GA59">
            <v>1122.4924245179784</v>
          </cell>
          <cell r="GB59">
            <v>0.2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  <cell r="S60">
            <v>160.13626896945243</v>
          </cell>
          <cell r="T60">
            <v>203.34712407264396</v>
          </cell>
          <cell r="U60">
            <v>220.89541015527629</v>
          </cell>
          <cell r="V60">
            <v>180.68009210843866</v>
          </cell>
          <cell r="W60">
            <v>100.77431646687455</v>
          </cell>
          <cell r="FZ60">
            <v>56</v>
          </cell>
          <cell r="GA60">
            <v>1144.9422730083379</v>
          </cell>
          <cell r="GB60">
            <v>0.2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  <cell r="S61">
            <v>171.62980347103075</v>
          </cell>
          <cell r="T61">
            <v>211.02775998721108</v>
          </cell>
          <cell r="U61">
            <v>236.36917270020831</v>
          </cell>
          <cell r="V61">
            <v>196.48115766203091</v>
          </cell>
          <cell r="W61">
            <v>107.16948523492761</v>
          </cell>
          <cell r="FZ61">
            <v>57</v>
          </cell>
          <cell r="GA61">
            <v>1167.8411184685046</v>
          </cell>
          <cell r="GB61">
            <v>0.2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  <cell r="S62">
            <v>183.94826874057389</v>
          </cell>
          <cell r="T62">
            <v>233.18461249513894</v>
          </cell>
          <cell r="U62">
            <v>256.13252519549087</v>
          </cell>
          <cell r="V62">
            <v>209.64311385567453</v>
          </cell>
          <cell r="W62">
            <v>118.15452088971665</v>
          </cell>
          <cell r="FZ62">
            <v>58</v>
          </cell>
          <cell r="GA62">
            <v>1191.1979408378747</v>
          </cell>
          <cell r="GB62">
            <v>0.2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  <cell r="FZ63">
            <v>59</v>
          </cell>
          <cell r="GA63">
            <v>1215.0218996546323</v>
          </cell>
          <cell r="GB63">
            <v>0.2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  <cell r="FZ64">
            <v>60</v>
          </cell>
          <cell r="GA64">
            <v>1239.3223376477249</v>
          </cell>
          <cell r="GB64">
            <v>0.2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  <cell r="FZ65">
            <v>61</v>
          </cell>
          <cell r="GA65">
            <v>1264.1087844006795</v>
          </cell>
          <cell r="GB65">
            <v>0.2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  <cell r="FZ66">
            <v>62</v>
          </cell>
          <cell r="GA66">
            <v>1289.3909600886932</v>
          </cell>
          <cell r="GB66">
            <v>0.2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  <cell r="FZ67">
            <v>63</v>
          </cell>
          <cell r="GA67">
            <v>1315.178779290467</v>
          </cell>
          <cell r="GB67">
            <v>0.2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  <cell r="FZ68">
            <v>64</v>
          </cell>
          <cell r="GA68">
            <v>1341.4823548762763</v>
          </cell>
          <cell r="GB68">
            <v>0.2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  <cell r="FZ69">
            <v>65</v>
          </cell>
          <cell r="GA69">
            <v>1368.3120019738019</v>
          </cell>
          <cell r="GB69">
            <v>0.2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  <cell r="FZ70">
            <v>66</v>
          </cell>
          <cell r="GA70">
            <v>1395.6782420132779</v>
          </cell>
          <cell r="GB70">
            <v>0.2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  <cell r="FZ71">
            <v>67</v>
          </cell>
          <cell r="GA71">
            <v>1423.5918068535434</v>
          </cell>
          <cell r="GB71">
            <v>0.2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  <cell r="FZ72">
            <v>68</v>
          </cell>
          <cell r="GA72">
            <v>1452.0636429906142</v>
          </cell>
          <cell r="GB72">
            <v>0.2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  <cell r="FZ73">
            <v>69</v>
          </cell>
          <cell r="GA73">
            <v>1481.1049158504266</v>
          </cell>
          <cell r="GB73">
            <v>0.2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  <cell r="FZ74">
            <v>70</v>
          </cell>
          <cell r="GA74">
            <v>1510.7270141674351</v>
          </cell>
          <cell r="GB74">
            <v>0.2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  <cell r="FZ75">
            <v>71</v>
          </cell>
          <cell r="GA75">
            <v>1540.9415544507838</v>
          </cell>
          <cell r="GB75">
            <v>0.2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  <cell r="FZ76">
            <v>72</v>
          </cell>
          <cell r="GA76">
            <v>1571.7603855397995</v>
          </cell>
          <cell r="GB76">
            <v>0.2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  <cell r="FZ77">
            <v>73</v>
          </cell>
          <cell r="GA77">
            <v>1603.1955932505955</v>
          </cell>
          <cell r="GB77">
            <v>0.2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  <cell r="FZ78">
            <v>74</v>
          </cell>
          <cell r="GA78">
            <v>1635.2595051156075</v>
          </cell>
          <cell r="GB78">
            <v>0.2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  <cell r="FZ79">
            <v>75</v>
          </cell>
          <cell r="GA79">
            <v>1667.9646952179196</v>
          </cell>
          <cell r="GB79">
            <v>0.2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  <cell r="FZ80">
            <v>76</v>
          </cell>
          <cell r="GA80">
            <v>1701.3239891222779</v>
          </cell>
          <cell r="GB80">
            <v>0.2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  <cell r="FZ81">
            <v>77</v>
          </cell>
          <cell r="GA81">
            <v>1735.3504689047236</v>
          </cell>
          <cell r="GB81">
            <v>0.2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  <cell r="FZ82">
            <v>78</v>
          </cell>
          <cell r="GA82">
            <v>1770.057478282818</v>
          </cell>
          <cell r="GB82">
            <v>0.2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  <cell r="FZ83">
            <v>79</v>
          </cell>
          <cell r="GA83">
            <v>1805.4586278484744</v>
          </cell>
          <cell r="GB83">
            <v>0.2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  <cell r="FZ84">
            <v>80</v>
          </cell>
          <cell r="GA84">
            <v>1841.5678004054439</v>
          </cell>
          <cell r="GB84">
            <v>0.2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  <cell r="FZ85">
            <v>81</v>
          </cell>
          <cell r="GA85">
            <v>1878.3991564135529</v>
          </cell>
          <cell r="GB85">
            <v>0.2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  <cell r="FZ86">
            <v>82</v>
          </cell>
          <cell r="GA86">
            <v>1915.9671395418241</v>
          </cell>
          <cell r="GB86">
            <v>0.2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  <cell r="FZ87">
            <v>83</v>
          </cell>
          <cell r="GA87">
            <v>1954.2864823326606</v>
          </cell>
          <cell r="GB87">
            <v>0.2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  <cell r="FZ88">
            <v>84</v>
          </cell>
          <cell r="GA88">
            <v>1993.3722119793138</v>
          </cell>
          <cell r="GB88">
            <v>0.2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  <cell r="FZ89">
            <v>85</v>
          </cell>
          <cell r="GA89">
            <v>2033.2396562189001</v>
          </cell>
          <cell r="GB89">
            <v>0.2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  <cell r="FZ90">
            <v>86</v>
          </cell>
          <cell r="GA90">
            <v>2073.904449343278</v>
          </cell>
          <cell r="GB90">
            <v>0.2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  <cell r="FZ91">
            <v>87</v>
          </cell>
          <cell r="GA91">
            <v>2115.3825383301437</v>
          </cell>
          <cell r="GB91">
            <v>0.2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  <cell r="FZ92">
            <v>88</v>
          </cell>
          <cell r="GA92">
            <v>2157.6901890967465</v>
          </cell>
          <cell r="GB92">
            <v>0.2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  <cell r="S93">
            <v>1577.2069833251153</v>
          </cell>
          <cell r="T93">
            <v>1765.2358799379908</v>
          </cell>
          <cell r="U93">
            <v>1958.3578090478222</v>
          </cell>
          <cell r="V93">
            <v>1501.3106250065575</v>
          </cell>
          <cell r="W93">
            <v>809.75177137829269</v>
          </cell>
          <cell r="FZ93">
            <v>89</v>
          </cell>
          <cell r="GA93">
            <v>2200.8439928786815</v>
          </cell>
          <cell r="GB93">
            <v>0.2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  <cell r="S94">
            <v>1690.4085896547767</v>
          </cell>
          <cell r="T94">
            <v>2111.0189947737017</v>
          </cell>
          <cell r="U94">
            <v>2212.7652871286118</v>
          </cell>
          <cell r="V94">
            <v>1825.9207559202514</v>
          </cell>
          <cell r="W94">
            <v>969.32923648476935</v>
          </cell>
          <cell r="FZ94">
            <v>90</v>
          </cell>
          <cell r="GA94">
            <v>2244.8608727362553</v>
          </cell>
          <cell r="GB94">
            <v>0.2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  <cell r="S95">
            <v>1811.7350672353678</v>
          </cell>
          <cell r="T95">
            <v>2187.7920356058094</v>
          </cell>
          <cell r="U95">
            <v>2428.1578045264323</v>
          </cell>
          <cell r="V95">
            <v>1952.502896714519</v>
          </cell>
          <cell r="W95">
            <v>1004.599870104912</v>
          </cell>
          <cell r="FZ95">
            <v>91</v>
          </cell>
          <cell r="GA95">
            <v>2289.7580901909805</v>
          </cell>
          <cell r="GB95">
            <v>0.2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  <cell r="S96">
            <v>1941.7695662093211</v>
          </cell>
          <cell r="T96">
            <v>2415.3337926559689</v>
          </cell>
          <cell r="U96">
            <v>2598.9720254198182</v>
          </cell>
          <cell r="V96">
            <v>2055.4386795331884</v>
          </cell>
          <cell r="W96">
            <v>1102.5818951374476</v>
          </cell>
          <cell r="FZ96">
            <v>92</v>
          </cell>
          <cell r="GA96">
            <v>2335.5532519948001</v>
          </cell>
          <cell r="GB96">
            <v>0.2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  <cell r="S97">
            <v>2081.1370914237377</v>
          </cell>
          <cell r="T97">
            <v>2543.189659740834</v>
          </cell>
          <cell r="U97">
            <v>2763.3817858339753</v>
          </cell>
          <cell r="V97">
            <v>2181.6003886505823</v>
          </cell>
          <cell r="W97">
            <v>1163.1541715777712</v>
          </cell>
          <cell r="FZ97">
            <v>93</v>
          </cell>
          <cell r="GA97">
            <v>2382.264317034696</v>
          </cell>
          <cell r="GB97">
            <v>0.2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  <cell r="S98">
            <v>2230.5075064879311</v>
          </cell>
          <cell r="T98">
            <v>2804.5027463372026</v>
          </cell>
          <cell r="U98">
            <v>2903.776365749196</v>
          </cell>
          <cell r="V98">
            <v>2336.6258772201109</v>
          </cell>
          <cell r="W98">
            <v>1359.7987723246188</v>
          </cell>
          <cell r="FZ98">
            <v>94</v>
          </cell>
          <cell r="GA98">
            <v>2429.9096033753899</v>
          </cell>
          <cell r="GB98">
            <v>0.2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  <cell r="S99">
            <v>2390.5987534417582</v>
          </cell>
          <cell r="T99">
            <v>2872.8705130062299</v>
          </cell>
          <cell r="U99">
            <v>3095.6660046156831</v>
          </cell>
          <cell r="V99">
            <v>2606.98293381439</v>
          </cell>
          <cell r="W99">
            <v>1443.5743748337882</v>
          </cell>
          <cell r="FZ99">
            <v>95</v>
          </cell>
          <cell r="GA99">
            <v>2478.5077954428975</v>
          </cell>
          <cell r="GB99">
            <v>0.2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  <cell r="S100">
            <v>2562.1803035111952</v>
          </cell>
          <cell r="T100">
            <v>3127.2530292850206</v>
          </cell>
          <cell r="U100">
            <v>3579.3473068275853</v>
          </cell>
          <cell r="V100">
            <v>2997.7323145745104</v>
          </cell>
          <cell r="W100">
            <v>1693.7972999294034</v>
          </cell>
          <cell r="FZ100">
            <v>96</v>
          </cell>
          <cell r="GA100">
            <v>2528.0779513517555</v>
          </cell>
          <cell r="GB100">
            <v>0.2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  <cell r="S101">
            <v>2746.076855536543</v>
          </cell>
          <cell r="T101">
            <v>3526.6814771044665</v>
          </cell>
          <cell r="U101">
            <v>3974.0565522227625</v>
          </cell>
          <cell r="V101">
            <v>3308.3621362125632</v>
          </cell>
          <cell r="W101">
            <v>1799.5490964436503</v>
          </cell>
          <cell r="FZ101">
            <v>97</v>
          </cell>
          <cell r="GA101">
            <v>2578.6395103787904</v>
          </cell>
          <cell r="GB101">
            <v>0.2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  <cell r="S102">
            <v>2943.1722998491459</v>
          </cell>
          <cell r="T102">
            <v>3762.8082135029254</v>
          </cell>
          <cell r="U102">
            <v>4155.7640778267232</v>
          </cell>
          <cell r="V102">
            <v>3447.6403332465561</v>
          </cell>
          <cell r="W102">
            <v>1732.8227321052364</v>
          </cell>
          <cell r="FZ102">
            <v>98</v>
          </cell>
          <cell r="GA102">
            <v>2630.2123005863664</v>
          </cell>
          <cell r="GB102">
            <v>0.2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  <cell r="S103">
            <v>3154.4139666502233</v>
          </cell>
          <cell r="T103">
            <v>3944.2794379878469</v>
          </cell>
          <cell r="U103">
            <v>4371.5641898492104</v>
          </cell>
          <cell r="V103">
            <v>3381.1724841133255</v>
          </cell>
          <cell r="W103">
            <v>1769.3629510584033</v>
          </cell>
          <cell r="FZ103">
            <v>99</v>
          </cell>
          <cell r="GA103">
            <v>2682.8165465980937</v>
          </cell>
          <cell r="GB103">
            <v>0.2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  <cell r="S104">
            <v>3380.8171793095098</v>
          </cell>
          <cell r="T104">
            <v>4272.4389792014263</v>
          </cell>
          <cell r="U104">
            <v>4510.4067082575857</v>
          </cell>
          <cell r="V104">
            <v>3478.4733036623365</v>
          </cell>
          <cell r="W104">
            <v>1920.3872554320005</v>
          </cell>
          <cell r="FZ104">
            <v>100</v>
          </cell>
          <cell r="GA104">
            <v>2736.4728775300555</v>
          </cell>
          <cell r="GB104">
            <v>0.2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  <cell r="S105">
            <v>3623.4701344707792</v>
          </cell>
          <cell r="T105">
            <v>4362.8325848179593</v>
          </cell>
          <cell r="U105">
            <v>4548.1738450043485</v>
          </cell>
          <cell r="V105">
            <v>3707.8333396956223</v>
          </cell>
          <cell r="W105">
            <v>2074.3097858203364</v>
          </cell>
          <cell r="FZ105">
            <v>101</v>
          </cell>
          <cell r="GA105">
            <v>2791.2023350806567</v>
          </cell>
          <cell r="GB105">
            <v>0.2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  <cell r="S106">
            <v>3883.5391324186494</v>
          </cell>
          <cell r="T106">
            <v>4630.885907546035</v>
          </cell>
          <cell r="U106">
            <v>5029.5731836195046</v>
          </cell>
          <cell r="V106">
            <v>4224.6708721464456</v>
          </cell>
          <cell r="W106">
            <v>2294.0766249940425</v>
          </cell>
          <cell r="FZ106">
            <v>102</v>
          </cell>
          <cell r="GA106">
            <v>2847.0263817822697</v>
          </cell>
          <cell r="GB106">
            <v>0.2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  <cell r="S107">
            <v>4162.2741828474682</v>
          </cell>
          <cell r="T107">
            <v>5183.8998965025967</v>
          </cell>
          <cell r="U107">
            <v>5815.5755060425872</v>
          </cell>
          <cell r="V107">
            <v>4746.6682431136578</v>
          </cell>
          <cell r="W107">
            <v>2540.3058772189543</v>
          </cell>
          <cell r="FZ107">
            <v>103</v>
          </cell>
          <cell r="GA107">
            <v>2903.9669094179153</v>
          </cell>
          <cell r="GB107">
            <v>0.2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  <cell r="S108">
            <v>4461.0150129758622</v>
          </cell>
          <cell r="T108">
            <v>5634.834307619356</v>
          </cell>
          <cell r="U108">
            <v>6167.2122250305401</v>
          </cell>
          <cell r="V108">
            <v>4995.0086300202383</v>
          </cell>
          <cell r="W108">
            <v>2667.0081276489</v>
          </cell>
          <cell r="FZ108">
            <v>104</v>
          </cell>
          <cell r="GA108">
            <v>2962.0462476062735</v>
          </cell>
          <cell r="GB108">
            <v>0.2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  <cell r="S109">
            <v>4781.1975068834727</v>
          </cell>
          <cell r="T109">
            <v>6004.6652907472017</v>
          </cell>
          <cell r="U109">
            <v>6505.4532631804323</v>
          </cell>
          <cell r="V109">
            <v>5231.0641273925139</v>
          </cell>
          <cell r="W109">
            <v>2698.6658778796627</v>
          </cell>
          <cell r="FZ109">
            <v>105</v>
          </cell>
          <cell r="GA109">
            <v>3021.2871725583991</v>
          </cell>
          <cell r="GB109">
            <v>0.2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  <cell r="S110">
            <v>5124.3606070224341</v>
          </cell>
          <cell r="T110">
            <v>6328.7350160844362</v>
          </cell>
          <cell r="U110">
            <v>7003.6439255133446</v>
          </cell>
          <cell r="V110">
            <v>5329.0924300315673</v>
          </cell>
          <cell r="W110">
            <v>2846.6296138036487</v>
          </cell>
          <cell r="FZ110">
            <v>106</v>
          </cell>
          <cell r="GA110">
            <v>3081.7129160095669</v>
          </cell>
          <cell r="GB110">
            <v>0.2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  <cell r="S111">
            <v>5492.1537110731006</v>
          </cell>
          <cell r="T111">
            <v>6827.5231280621665</v>
          </cell>
          <cell r="U111">
            <v>6958.2651245740271</v>
          </cell>
          <cell r="V111">
            <v>5724.9071512479131</v>
          </cell>
          <cell r="W111">
            <v>3183.0035627315665</v>
          </cell>
          <cell r="FZ111">
            <v>107</v>
          </cell>
          <cell r="GA111">
            <v>3143.3471743297582</v>
          </cell>
          <cell r="GB111">
            <v>0.2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  <cell r="S112">
            <v>5886.3445996982919</v>
          </cell>
          <cell r="T112">
            <v>6959.269949602909</v>
          </cell>
          <cell r="U112">
            <v>7595.3615030053188</v>
          </cell>
          <cell r="V112">
            <v>6192.0703785223159</v>
          </cell>
          <cell r="W112">
            <v>3445.5266175636789</v>
          </cell>
          <cell r="FZ112">
            <v>108</v>
          </cell>
          <cell r="GA112">
            <v>3206.2141178163533</v>
          </cell>
          <cell r="GB112">
            <v>0.2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  <cell r="S113">
            <v>6308.8279333004321</v>
          </cell>
          <cell r="T113">
            <v>7817.0355398159154</v>
          </cell>
          <cell r="U113">
            <v>8710.3705157723016</v>
          </cell>
          <cell r="V113">
            <v>7166.3095241674018</v>
          </cell>
          <cell r="W113">
            <v>3858.6700569071982</v>
          </cell>
          <cell r="FZ113">
            <v>109</v>
          </cell>
          <cell r="GA113">
            <v>3270.3384001726804</v>
          </cell>
          <cell r="GB113">
            <v>0.2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  <cell r="S114">
            <v>6761.6343586190196</v>
          </cell>
          <cell r="T114">
            <v>8554.4882082000986</v>
          </cell>
          <cell r="U114">
            <v>9390.1957118525897</v>
          </cell>
          <cell r="V114">
            <v>7745.548454712145</v>
          </cell>
          <cell r="W114">
            <v>4235.1011845577596</v>
          </cell>
          <cell r="FZ114">
            <v>110</v>
          </cell>
          <cell r="GA114">
            <v>3335.745168176134</v>
          </cell>
          <cell r="GB114">
            <v>0.2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  <cell r="S115">
            <v>7246.9402689415583</v>
          </cell>
          <cell r="T115">
            <v>9086.6139328801364</v>
          </cell>
          <cell r="U115">
            <v>9911.6166106327146</v>
          </cell>
          <cell r="V115">
            <v>8107.8374191055191</v>
          </cell>
          <cell r="W115">
            <v>4119.3288515132517</v>
          </cell>
          <cell r="FZ115">
            <v>111</v>
          </cell>
          <cell r="GA115">
            <v>3402.4600715396568</v>
          </cell>
          <cell r="GB115">
            <v>0.2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  <cell r="S116">
            <v>7767.0782648372988</v>
          </cell>
          <cell r="T116">
            <v>9711.8091715078335</v>
          </cell>
          <cell r="U116">
            <v>10676.56455770912</v>
          </cell>
          <cell r="V116">
            <v>8284.8450773496297</v>
          </cell>
          <cell r="W116">
            <v>4375.1082786001862</v>
          </cell>
          <cell r="FZ116">
            <v>112</v>
          </cell>
          <cell r="GA116">
            <v>3470.5092729704502</v>
          </cell>
          <cell r="GB116">
            <v>0.2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  <cell r="S117">
            <v>8324.5483656949655</v>
          </cell>
          <cell r="T117">
            <v>10377.513101535675</v>
          </cell>
          <cell r="U117">
            <v>10888.997810055298</v>
          </cell>
          <cell r="V117">
            <v>8610.4146038025356</v>
          </cell>
          <cell r="W117">
            <v>4672.3425206851971</v>
          </cell>
          <cell r="FZ117">
            <v>113</v>
          </cell>
          <cell r="GA117">
            <v>3539.9194584298593</v>
          </cell>
          <cell r="GB117">
            <v>0.2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  <cell r="S118">
            <v>8922.0300259516953</v>
          </cell>
          <cell r="T118">
            <v>10620.580243997101</v>
          </cell>
          <cell r="U118">
            <v>11247.078541824565</v>
          </cell>
          <cell r="V118">
            <v>9041.3339758280199</v>
          </cell>
          <cell r="W118">
            <v>4930.0628649360442</v>
          </cell>
          <cell r="FZ118">
            <v>114</v>
          </cell>
          <cell r="GA118">
            <v>3610.7178475984565</v>
          </cell>
          <cell r="GB118">
            <v>0.2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  <cell r="S119">
            <v>9562.3950137669453</v>
          </cell>
          <cell r="T119">
            <v>11640.496704309073</v>
          </cell>
          <cell r="U119">
            <v>12645.154787737323</v>
          </cell>
          <cell r="V119">
            <v>10501.853051124926</v>
          </cell>
          <cell r="W119">
            <v>5611.9409676120849</v>
          </cell>
          <cell r="FZ119">
            <v>115</v>
          </cell>
          <cell r="GA119">
            <v>3682.9322045504259</v>
          </cell>
          <cell r="GB119">
            <v>0.2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  <cell r="S120">
            <v>10248.721214044723</v>
          </cell>
          <cell r="T120">
            <v>12728.452423915354</v>
          </cell>
          <cell r="U120">
            <v>13990.513454552216</v>
          </cell>
          <cell r="V120">
            <v>11228.23643862849</v>
          </cell>
          <cell r="W120">
            <v>6151.7600180044537</v>
          </cell>
          <cell r="FZ120">
            <v>116</v>
          </cell>
          <cell r="GA120">
            <v>3756.5908486414346</v>
          </cell>
          <cell r="GB120">
            <v>0.2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  <cell r="S121">
            <v>10984.307422146492</v>
          </cell>
          <cell r="T121">
            <v>13645.218265383213</v>
          </cell>
          <cell r="U121">
            <v>14880.118683798879</v>
          </cell>
          <cell r="V121">
            <v>12296.066669183288</v>
          </cell>
          <cell r="W121">
            <v>6492.9826602631656</v>
          </cell>
          <cell r="FZ121">
            <v>117</v>
          </cell>
          <cell r="GA121">
            <v>3831.7226656142634</v>
          </cell>
          <cell r="GB121">
            <v>0.2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  <cell r="S122">
            <v>11772.689199396438</v>
          </cell>
          <cell r="T122">
            <v>14730.408068639692</v>
          </cell>
          <cell r="U122">
            <v>16233.252307319344</v>
          </cell>
          <cell r="V122">
            <v>12966.209677383944</v>
          </cell>
          <cell r="W122">
            <v>6607.464125453087</v>
          </cell>
          <cell r="FZ122">
            <v>118</v>
          </cell>
          <cell r="GA122">
            <v>3908.3571189265485</v>
          </cell>
          <cell r="GB122">
            <v>0.2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  <cell r="S123">
            <v>12617.655866600864</v>
          </cell>
          <cell r="T123">
            <v>15798.690079631808</v>
          </cell>
          <cell r="U123">
            <v>17053.188334517967</v>
          </cell>
          <cell r="V123">
            <v>12893.033432881493</v>
          </cell>
          <cell r="W123">
            <v>6974.7397283747705</v>
          </cell>
          <cell r="FZ123">
            <v>119</v>
          </cell>
          <cell r="GA123">
            <v>3986.5242613050796</v>
          </cell>
          <cell r="GB123">
            <v>0.2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  <cell r="S124">
            <v>13523.268717238243</v>
          </cell>
          <cell r="T124">
            <v>16444.532527120202</v>
          </cell>
          <cell r="U124">
            <v>17001.758446379419</v>
          </cell>
          <cell r="V124">
            <v>13754.806798974401</v>
          </cell>
          <cell r="W124">
            <v>7761.4989475343173</v>
          </cell>
          <cell r="FZ124">
            <v>120</v>
          </cell>
          <cell r="GA124">
            <v>4066.2547465311814</v>
          </cell>
          <cell r="GB124">
            <v>0.2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  <cell r="S125">
            <v>14493.880537882942</v>
          </cell>
          <cell r="T125">
            <v>17286.413972422743</v>
          </cell>
          <cell r="U125">
            <v>18646.812250225048</v>
          </cell>
          <cell r="V125">
            <v>15352.195310120587</v>
          </cell>
          <cell r="W125">
            <v>8308.8302769613656</v>
          </cell>
          <cell r="FZ125">
            <v>121</v>
          </cell>
          <cell r="GA125">
            <v>4147.5798414618048</v>
          </cell>
          <cell r="GB125">
            <v>0.2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  <cell r="S126">
            <v>15534.156529674598</v>
          </cell>
          <cell r="T126">
            <v>19188.97209214652</v>
          </cell>
          <cell r="U126">
            <v>21486.680824227165</v>
          </cell>
          <cell r="V126">
            <v>17676.047178547509</v>
          </cell>
          <cell r="W126">
            <v>9517.909142074961</v>
          </cell>
          <cell r="FZ126">
            <v>122</v>
          </cell>
          <cell r="GA126">
            <v>4230.531438291041</v>
          </cell>
          <cell r="GB126">
            <v>0.2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  <cell r="S127">
            <v>16649.096731389698</v>
          </cell>
          <cell r="T127">
            <v>21145.508173662412</v>
          </cell>
          <cell r="U127">
            <v>22881.57364708517</v>
          </cell>
          <cell r="V127">
            <v>18674.157072608476</v>
          </cell>
          <cell r="W127">
            <v>10234.600639989832</v>
          </cell>
          <cell r="FZ127">
            <v>123</v>
          </cell>
          <cell r="GA127">
            <v>4315.1420670568623</v>
          </cell>
          <cell r="GB127">
            <v>0.2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  <cell r="S128">
            <v>17844.060051903652</v>
          </cell>
          <cell r="T128">
            <v>21928.709712001029</v>
          </cell>
          <cell r="U128">
            <v>24457.293365593301</v>
          </cell>
          <cell r="V128">
            <v>19819.810120765527</v>
          </cell>
          <cell r="W128">
            <v>9692.7588700609631</v>
          </cell>
          <cell r="FZ128">
            <v>124</v>
          </cell>
          <cell r="GA128">
            <v>4401.4449083979998</v>
          </cell>
          <cell r="GB128">
            <v>0.2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  <cell r="S129">
            <v>19124.790027533832</v>
          </cell>
          <cell r="T129">
            <v>24156.89555053151</v>
          </cell>
          <cell r="U129">
            <v>26020.785862274875</v>
          </cell>
          <cell r="V129">
            <v>19609.992684286495</v>
          </cell>
          <cell r="W129">
            <v>10332.762355995394</v>
          </cell>
          <cell r="FZ129">
            <v>125</v>
          </cell>
          <cell r="GA129">
            <v>4489.4738065659603</v>
          </cell>
          <cell r="GB129">
            <v>0.2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  <cell r="S130">
            <v>20497.442428089504</v>
          </cell>
          <cell r="T130">
            <v>25391.652404370368</v>
          </cell>
          <cell r="U130">
            <v>25729.152165059873</v>
          </cell>
          <cell r="V130">
            <v>20244.996385860199</v>
          </cell>
          <cell r="W130">
            <v>11288.807927249611</v>
          </cell>
          <cell r="FZ130">
            <v>126</v>
          </cell>
          <cell r="GA130">
            <v>4579.2632826972795</v>
          </cell>
          <cell r="GB130">
            <v>0.2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  <cell r="S131">
            <v>21968.614844292344</v>
          </cell>
          <cell r="T131">
            <v>25303.111759458843</v>
          </cell>
          <cell r="U131">
            <v>27051.749296638009</v>
          </cell>
          <cell r="V131">
            <v>22216.377718748932</v>
          </cell>
          <cell r="W131">
            <v>12275.100573627482</v>
          </cell>
          <cell r="FZ131">
            <v>127</v>
          </cell>
          <cell r="GA131">
            <v>4670.848548351225</v>
          </cell>
          <cell r="GB131">
            <v>0.2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  <cell r="S132">
            <v>23545.378398793458</v>
          </cell>
          <cell r="T132">
            <v>29030.171925581992</v>
          </cell>
          <cell r="U132">
            <v>32159.183969719626</v>
          </cell>
          <cell r="V132">
            <v>26539.271184243029</v>
          </cell>
          <cell r="W132">
            <v>14069.091319715604</v>
          </cell>
          <cell r="FZ132">
            <v>128</v>
          </cell>
          <cell r="GA132">
            <v>4764.26551931825</v>
          </cell>
          <cell r="GB132">
            <v>0.2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  <cell r="S133">
            <v>25235.311733201728</v>
          </cell>
          <cell r="T133">
            <v>31662.564882704406</v>
          </cell>
          <cell r="U133">
            <v>34820.433772797522</v>
          </cell>
          <cell r="V133">
            <v>28281.404745844833</v>
          </cell>
          <cell r="W133">
            <v>15365.888146790501</v>
          </cell>
          <cell r="FZ133">
            <v>129</v>
          </cell>
          <cell r="GA133">
            <v>4859.5508297046154</v>
          </cell>
          <cell r="GB133">
            <v>0.2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  <cell r="S134">
            <v>27046.537434476486</v>
          </cell>
          <cell r="T134">
            <v>33621.580953834928</v>
          </cell>
          <cell r="U134">
            <v>36680.886832763092</v>
          </cell>
          <cell r="V134">
            <v>30209.150897948828</v>
          </cell>
          <cell r="W134">
            <v>15528.605352406041</v>
          </cell>
          <cell r="FZ134">
            <v>130</v>
          </cell>
          <cell r="GA134">
            <v>4956.741846298708</v>
          </cell>
          <cell r="GB134">
            <v>0.2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  <cell r="S135">
            <v>28987.761075765884</v>
          </cell>
          <cell r="T135">
            <v>36177.691114817862</v>
          </cell>
          <cell r="U135">
            <v>40118.620534628979</v>
          </cell>
          <cell r="V135">
            <v>30898.14674087835</v>
          </cell>
          <cell r="W135">
            <v>16048.679510850576</v>
          </cell>
          <cell r="FZ135">
            <v>131</v>
          </cell>
          <cell r="GA135">
            <v>5055.876683224682</v>
          </cell>
          <cell r="GB135">
            <v>0.2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  <cell r="S136">
            <v>31068.313059349195</v>
          </cell>
          <cell r="T136">
            <v>38801.443162012263</v>
          </cell>
          <cell r="U136">
            <v>40153.657879734645</v>
          </cell>
          <cell r="V136">
            <v>31211.354224102746</v>
          </cell>
          <cell r="W136">
            <v>16937.14866838092</v>
          </cell>
          <cell r="FZ136">
            <v>132</v>
          </cell>
          <cell r="GA136">
            <v>5156.9942168891757</v>
          </cell>
          <cell r="GB136">
            <v>0.2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  <cell r="S137">
            <v>33298.193462779454</v>
          </cell>
          <cell r="T137">
            <v>39442.96953022352</v>
          </cell>
          <cell r="U137">
            <v>41546.639281778713</v>
          </cell>
          <cell r="V137">
            <v>33725.304930514074</v>
          </cell>
          <cell r="W137">
            <v>18523.526525497786</v>
          </cell>
          <cell r="FZ137">
            <v>133</v>
          </cell>
          <cell r="GA137">
            <v>5260.1341012269595</v>
          </cell>
          <cell r="GB137">
            <v>0.2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  <cell r="S138">
            <v>35688.120103807247</v>
          </cell>
          <cell r="T138">
            <v>43235.764708103146</v>
          </cell>
          <cell r="U138">
            <v>46628.868264898192</v>
          </cell>
          <cell r="V138">
            <v>38499.71369011316</v>
          </cell>
          <cell r="W138">
            <v>20998.249976290273</v>
          </cell>
          <cell r="FZ138">
            <v>134</v>
          </cell>
          <cell r="GA138">
            <v>5365.3367832514987</v>
          </cell>
          <cell r="GB138">
            <v>0.2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  <cell r="S139">
            <v>38249.580055067665</v>
          </cell>
          <cell r="T139">
            <v>47614.197505020187</v>
          </cell>
          <cell r="U139">
            <v>53522.943266283488</v>
          </cell>
          <cell r="V139">
            <v>43070.45325287804</v>
          </cell>
          <cell r="W139">
            <v>23179.039491696982</v>
          </cell>
          <cell r="FZ139">
            <v>135</v>
          </cell>
          <cell r="GA139">
            <v>5472.6435189165286</v>
          </cell>
          <cell r="GB139">
            <v>0.2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  <cell r="S140">
            <v>40994.884856179124</v>
          </cell>
          <cell r="T140">
            <v>51424.088255146286</v>
          </cell>
          <cell r="U140">
            <v>55613.521038986742</v>
          </cell>
          <cell r="V140">
            <v>45349.218665891327</v>
          </cell>
          <cell r="W140">
            <v>24102.930579012784</v>
          </cell>
          <cell r="FZ140">
            <v>136</v>
          </cell>
          <cell r="GA140">
            <v>5582.0963892948594</v>
          </cell>
          <cell r="GB140">
            <v>0.2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  <cell r="S141">
            <v>43937.229688584688</v>
          </cell>
          <cell r="T141">
            <v>54223.412737266044</v>
          </cell>
          <cell r="U141">
            <v>59406.373863499262</v>
          </cell>
          <cell r="V141">
            <v>47811.241029138211</v>
          </cell>
          <cell r="W141">
            <v>23952.702690756763</v>
          </cell>
          <cell r="FZ141">
            <v>137</v>
          </cell>
          <cell r="GA141">
            <v>5693.738317080757</v>
          </cell>
          <cell r="GB141">
            <v>0.2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  <cell r="S142">
            <v>47090.756797586917</v>
          </cell>
          <cell r="T142">
            <v>58524.874595847563</v>
          </cell>
          <cell r="U142">
            <v>63160.353602632764</v>
          </cell>
          <cell r="V142">
            <v>47810.689147724886</v>
          </cell>
          <cell r="W142">
            <v>25723.865229659132</v>
          </cell>
          <cell r="FZ142">
            <v>138</v>
          </cell>
          <cell r="GA142">
            <v>5807.6130834223723</v>
          </cell>
          <cell r="GB142">
            <v>0.2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  <cell r="S143">
            <v>50470.62346640334</v>
          </cell>
          <cell r="T143">
            <v>61876.685237728292</v>
          </cell>
          <cell r="U143">
            <v>63231.016934794141</v>
          </cell>
          <cell r="V143">
            <v>50690.004420810379</v>
          </cell>
          <cell r="W143">
            <v>27974.674875448749</v>
          </cell>
          <cell r="FZ143">
            <v>139</v>
          </cell>
          <cell r="GA143">
            <v>5923.7653450908201</v>
          </cell>
          <cell r="GB143">
            <v>0.2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  <cell r="S144">
            <v>54093.074868951691</v>
          </cell>
          <cell r="T144">
            <v>64168.664437115542</v>
          </cell>
          <cell r="U144">
            <v>68417.695328223752</v>
          </cell>
          <cell r="V144">
            <v>56967.543704345939</v>
          </cell>
          <cell r="W144">
            <v>30633.265028936148</v>
          </cell>
          <cell r="FZ144">
            <v>140</v>
          </cell>
          <cell r="GA144">
            <v>6042.2406519926362</v>
          </cell>
          <cell r="GB144">
            <v>0.2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  <cell r="S145">
            <v>57975.522151533281</v>
          </cell>
          <cell r="T145">
            <v>71362.448317553848</v>
          </cell>
          <cell r="U145">
            <v>79914.682253481587</v>
          </cell>
          <cell r="V145">
            <v>64092.806823997642</v>
          </cell>
          <cell r="W145">
            <v>34356.664264195948</v>
          </cell>
          <cell r="FZ145">
            <v>141</v>
          </cell>
          <cell r="GA145">
            <v>6163.0854650324891</v>
          </cell>
          <cell r="GB145">
            <v>0.2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  <cell r="S146">
            <v>62136.62611869839</v>
          </cell>
          <cell r="T146">
            <v>77835.773022943875</v>
          </cell>
          <cell r="U146">
            <v>84391.033883917844</v>
          </cell>
          <cell r="V146">
            <v>68638.271115378593</v>
          </cell>
          <cell r="W146">
            <v>37321.548105034279</v>
          </cell>
          <cell r="FZ146">
            <v>142</v>
          </cell>
          <cell r="GA146">
            <v>6286.3471743331393</v>
          </cell>
          <cell r="GB146">
            <v>0.2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  <cell r="S147">
            <v>66596.386925558676</v>
          </cell>
          <cell r="T147">
            <v>82070.926076237578</v>
          </cell>
          <cell r="U147">
            <v>90173.202714203158</v>
          </cell>
          <cell r="V147">
            <v>73268.475842542714</v>
          </cell>
          <cell r="W147">
            <v>37224.919373336132</v>
          </cell>
          <cell r="FZ147">
            <v>143</v>
          </cell>
          <cell r="GA147">
            <v>6412.0741178198023</v>
          </cell>
          <cell r="GB147">
            <v>0.2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  <cell r="S148">
            <v>71376.240207614726</v>
          </cell>
          <cell r="T148">
            <v>89824.266404767521</v>
          </cell>
          <cell r="U148">
            <v>96954.933071628213</v>
          </cell>
          <cell r="V148">
            <v>74598.095458532451</v>
          </cell>
          <cell r="W148">
            <v>39100.829899495235</v>
          </cell>
          <cell r="FZ148">
            <v>144</v>
          </cell>
          <cell r="GA148">
            <v>6540.3156001761981</v>
          </cell>
          <cell r="GB148">
            <v>0.2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  <cell r="S149">
            <v>76499.16011013533</v>
          </cell>
          <cell r="T149">
            <v>94075.689501503482</v>
          </cell>
          <cell r="U149">
            <v>97255.525227641221</v>
          </cell>
          <cell r="V149">
            <v>76473.018196706194</v>
          </cell>
          <cell r="W149">
            <v>41002.86840020516</v>
          </cell>
          <cell r="FZ149">
            <v>145</v>
          </cell>
          <cell r="GA149">
            <v>6671.1219121797221</v>
          </cell>
          <cell r="GB149">
            <v>0.2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  <cell r="S150">
            <v>81989.769712358015</v>
          </cell>
          <cell r="T150">
            <v>96167.629306910327</v>
          </cell>
          <cell r="U150">
            <v>101699.28371178964</v>
          </cell>
          <cell r="V150">
            <v>80735.446510684211</v>
          </cell>
          <cell r="W150">
            <v>44292.100402090815</v>
          </cell>
          <cell r="FZ150">
            <v>146</v>
          </cell>
          <cell r="GA150">
            <v>6804.5443504233162</v>
          </cell>
          <cell r="GB150">
            <v>0.2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  <cell r="S151">
            <v>87874.459377169376</v>
          </cell>
          <cell r="T151">
            <v>108062.85229334072</v>
          </cell>
          <cell r="U151">
            <v>117544.9499935538</v>
          </cell>
          <cell r="V151">
            <v>96321.519542767201</v>
          </cell>
          <cell r="W151">
            <v>50232.100707150064</v>
          </cell>
          <cell r="FZ151">
            <v>147</v>
          </cell>
          <cell r="GA151">
            <v>6940.635237431783</v>
          </cell>
          <cell r="GB151">
            <v>0.2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  <cell r="S152">
            <v>94181.513595174067</v>
          </cell>
          <cell r="T152">
            <v>116228.57054987503</v>
          </cell>
          <cell r="U152">
            <v>126612.50868820702</v>
          </cell>
          <cell r="V152">
            <v>101241.45433595311</v>
          </cell>
          <cell r="W152">
            <v>54173.41975217592</v>
          </cell>
          <cell r="FZ152">
            <v>148</v>
          </cell>
          <cell r="GA152">
            <v>7079.447942180419</v>
          </cell>
          <cell r="GB152">
            <v>0.2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  <cell r="S153">
            <v>100941.24693280645</v>
          </cell>
          <cell r="T153">
            <v>124161.02528975205</v>
          </cell>
          <cell r="U153">
            <v>134328.84512735368</v>
          </cell>
          <cell r="V153">
            <v>108575.7124690921</v>
          </cell>
          <cell r="W153">
            <v>60469.339967380394</v>
          </cell>
          <cell r="FZ153">
            <v>149</v>
          </cell>
          <cell r="GA153">
            <v>7221.0369010240274</v>
          </cell>
          <cell r="GB153">
            <v>0.2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  <cell r="S154">
            <v>108186.14973790362</v>
          </cell>
          <cell r="T154">
            <v>134013.67777843843</v>
          </cell>
          <cell r="U154">
            <v>145269.82112710946</v>
          </cell>
          <cell r="V154">
            <v>123675.73018929223</v>
          </cell>
          <cell r="W154">
            <v>76240.915229522856</v>
          </cell>
          <cell r="FZ154">
            <v>150</v>
          </cell>
          <cell r="GA154">
            <v>7365.4576390445081</v>
          </cell>
          <cell r="GB154">
            <v>0.2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  <cell r="S155">
            <v>115951.04430306633</v>
          </cell>
          <cell r="T155">
            <v>142186.74965263298</v>
          </cell>
          <cell r="U155">
            <v>166771.66945322603</v>
          </cell>
          <cell r="V155">
            <v>149432.39879150456</v>
          </cell>
          <cell r="W155">
            <v>516961.3595494437</v>
          </cell>
          <cell r="FZ155">
            <v>151</v>
          </cell>
          <cell r="GA155">
            <v>7512.7667918253983</v>
          </cell>
          <cell r="GB155">
            <v>0.2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  <cell r="S156">
            <v>124273.25223739678</v>
          </cell>
          <cell r="T156">
            <v>169924.34923096374</v>
          </cell>
          <cell r="U156">
            <v>193601.06622269331</v>
          </cell>
          <cell r="V156">
            <v>612798.85525405197</v>
          </cell>
          <cell r="W156">
            <v>1039254.9306558822</v>
          </cell>
          <cell r="FZ156">
            <v>152</v>
          </cell>
          <cell r="GA156">
            <v>7663.0221276619068</v>
          </cell>
          <cell r="GB156">
            <v>0.2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  <cell r="S157">
            <v>133192.77385111758</v>
          </cell>
          <cell r="T157">
            <v>176679.86142747616</v>
          </cell>
          <cell r="U157">
            <v>581286.15405240003</v>
          </cell>
          <cell r="V157">
            <v>1025082.5474333283</v>
          </cell>
          <cell r="W157">
            <v>1025082.5474333283</v>
          </cell>
          <cell r="FZ157">
            <v>153</v>
          </cell>
          <cell r="GA157">
            <v>7816.2825702151449</v>
          </cell>
          <cell r="GB157">
            <v>0.2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  <cell r="S158">
            <v>142752.48041522969</v>
          </cell>
          <cell r="T158">
            <v>476452.90164515888</v>
          </cell>
          <cell r="U158">
            <v>952058.51226711413</v>
          </cell>
          <cell r="V158">
            <v>1055337.8225705251</v>
          </cell>
          <cell r="W158">
            <v>1069656.867124184</v>
          </cell>
          <cell r="FZ158">
            <v>154</v>
          </cell>
          <cell r="GA158">
            <v>7972.6082216194482</v>
          </cell>
          <cell r="GB158">
            <v>0.2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  <cell r="S159">
            <v>152998.32022027066</v>
          </cell>
          <cell r="T159">
            <v>374358.48000998097</v>
          </cell>
          <cell r="U159">
            <v>524134.55226679891</v>
          </cell>
          <cell r="V159">
            <v>593251.1965217609</v>
          </cell>
          <cell r="W159">
            <v>594278.94610758871</v>
          </cell>
          <cell r="FZ159">
            <v>155</v>
          </cell>
          <cell r="GA159">
            <v>8132.0603860518377</v>
          </cell>
          <cell r="GB159">
            <v>0.2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  <cell r="S160">
            <v>163979.53942471556</v>
          </cell>
          <cell r="T160">
            <v>238839.76394469477</v>
          </cell>
          <cell r="U160">
            <v>327638.249315775</v>
          </cell>
          <cell r="V160">
            <v>370843.29318159167</v>
          </cell>
          <cell r="W160">
            <v>355496.49904210493</v>
          </cell>
          <cell r="FZ160">
            <v>156</v>
          </cell>
          <cell r="GA160">
            <v>8294.7015937728738</v>
          </cell>
          <cell r="GB160">
            <v>0.2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  <cell r="S161">
            <v>175748.91875433922</v>
          </cell>
          <cell r="T161">
            <v>255982.12079436332</v>
          </cell>
          <cell r="U161">
            <v>351153.98092850577</v>
          </cell>
          <cell r="V161">
            <v>397460.00039160624</v>
          </cell>
          <cell r="W161">
            <v>397460.00039160624</v>
          </cell>
          <cell r="FZ161">
            <v>157</v>
          </cell>
          <cell r="GA161">
            <v>8460.5956256483314</v>
          </cell>
          <cell r="GB161">
            <v>0.2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  <cell r="S162">
            <v>188363.02719034767</v>
          </cell>
          <cell r="T162">
            <v>274354.84395115869</v>
          </cell>
          <cell r="U162">
            <v>376357.51802314911</v>
          </cell>
          <cell r="V162">
            <v>425987.08083938807</v>
          </cell>
          <cell r="W162">
            <v>425987.08083938807</v>
          </cell>
          <cell r="FZ162">
            <v>158</v>
          </cell>
          <cell r="GA162">
            <v>8629.807538161298</v>
          </cell>
          <cell r="GB162">
            <v>0.2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  <cell r="S163">
            <v>201882.49386561289</v>
          </cell>
          <cell r="T163">
            <v>294046.24106513197</v>
          </cell>
          <cell r="U163">
            <v>403370.00024322886</v>
          </cell>
          <cell r="V163">
            <v>456561.6486269515</v>
          </cell>
          <cell r="W163">
            <v>456561.6486269515</v>
          </cell>
          <cell r="FZ163">
            <v>159</v>
          </cell>
          <cell r="GA163">
            <v>8802.4036889245235</v>
          </cell>
          <cell r="GB163">
            <v>0.2</v>
          </cell>
        </row>
        <row r="164">
          <cell r="FZ164">
            <v>160</v>
          </cell>
          <cell r="GA164">
            <v>8978.4517627030145</v>
          </cell>
          <cell r="GB164">
            <v>0.2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  <cell r="BE5">
            <v>22716</v>
          </cell>
          <cell r="BF5">
            <v>22782</v>
          </cell>
          <cell r="BG5">
            <v>22866</v>
          </cell>
          <cell r="BH5">
            <v>22956</v>
          </cell>
          <cell r="BI5">
            <v>23034</v>
          </cell>
        </row>
        <row r="6">
          <cell r="BE6">
            <v>27276</v>
          </cell>
          <cell r="BF6">
            <v>27450</v>
          </cell>
          <cell r="BG6">
            <v>27714</v>
          </cell>
          <cell r="BH6">
            <v>28086</v>
          </cell>
          <cell r="BI6">
            <v>28314</v>
          </cell>
        </row>
        <row r="7">
          <cell r="BE7">
            <v>31857</v>
          </cell>
          <cell r="BF7">
            <v>32166</v>
          </cell>
          <cell r="BG7">
            <v>32676</v>
          </cell>
          <cell r="BH7">
            <v>33426</v>
          </cell>
          <cell r="BI7">
            <v>33876</v>
          </cell>
        </row>
        <row r="8">
          <cell r="BE8">
            <v>42955.5</v>
          </cell>
          <cell r="BF8">
            <v>43515.5</v>
          </cell>
          <cell r="BG8">
            <v>44464</v>
          </cell>
          <cell r="BH8">
            <v>45860.5</v>
          </cell>
          <cell r="BI8">
            <v>46704</v>
          </cell>
        </row>
        <row r="9">
          <cell r="BE9">
            <v>56256</v>
          </cell>
          <cell r="BF9">
            <v>57168</v>
          </cell>
          <cell r="BG9">
            <v>58724</v>
          </cell>
          <cell r="BH9">
            <v>61028</v>
          </cell>
          <cell r="BI9">
            <v>62428</v>
          </cell>
        </row>
        <row r="10">
          <cell r="BE10">
            <v>63984</v>
          </cell>
          <cell r="BF10">
            <v>65212</v>
          </cell>
          <cell r="BG10">
            <v>67324</v>
          </cell>
          <cell r="BH10">
            <v>70456</v>
          </cell>
          <cell r="BI10">
            <v>72368</v>
          </cell>
        </row>
        <row r="11">
          <cell r="BE11">
            <v>72304</v>
          </cell>
          <cell r="BF11">
            <v>73888</v>
          </cell>
          <cell r="BG11">
            <v>76652</v>
          </cell>
          <cell r="BH11">
            <v>80644</v>
          </cell>
          <cell r="BI11">
            <v>82920</v>
          </cell>
        </row>
        <row r="12">
          <cell r="BE12">
            <v>81240</v>
          </cell>
          <cell r="BF12">
            <v>83092</v>
          </cell>
          <cell r="BG12">
            <v>86368</v>
          </cell>
          <cell r="BH12">
            <v>91236</v>
          </cell>
          <cell r="BI12">
            <v>94124</v>
          </cell>
        </row>
        <row r="13">
          <cell r="BE13">
            <v>99413.6</v>
          </cell>
          <cell r="BF13">
            <v>101864.40000000001</v>
          </cell>
          <cell r="BG13">
            <v>106304</v>
          </cell>
          <cell r="BH13">
            <v>112882.00000000001</v>
          </cell>
          <cell r="BI13">
            <v>116820</v>
          </cell>
        </row>
        <row r="14">
          <cell r="BE14">
            <v>120374.39999999999</v>
          </cell>
          <cell r="BF14">
            <v>123321.59999999999</v>
          </cell>
          <cell r="BG14">
            <v>129148.79999999999</v>
          </cell>
          <cell r="BH14">
            <v>137803.20000000001</v>
          </cell>
          <cell r="BI14">
            <v>143035.20000000001</v>
          </cell>
        </row>
        <row r="15">
          <cell r="BE15">
            <v>139575</v>
          </cell>
          <cell r="BF15">
            <v>143025</v>
          </cell>
          <cell r="BG15">
            <v>149780</v>
          </cell>
          <cell r="BH15">
            <v>160330</v>
          </cell>
          <cell r="BI15">
            <v>166520</v>
          </cell>
        </row>
        <row r="16">
          <cell r="BE16">
            <v>151335</v>
          </cell>
          <cell r="BF16">
            <v>155545</v>
          </cell>
          <cell r="BG16">
            <v>162445</v>
          </cell>
          <cell r="BH16">
            <v>174130</v>
          </cell>
          <cell r="BI16">
            <v>181420</v>
          </cell>
        </row>
        <row r="17">
          <cell r="BE17">
            <v>163705</v>
          </cell>
          <cell r="BF17">
            <v>168280</v>
          </cell>
          <cell r="BG17">
            <v>176240</v>
          </cell>
          <cell r="BH17">
            <v>188405</v>
          </cell>
          <cell r="BI17">
            <v>196955</v>
          </cell>
        </row>
        <row r="18">
          <cell r="BE18">
            <v>176570</v>
          </cell>
          <cell r="BF18">
            <v>181520</v>
          </cell>
          <cell r="BG18">
            <v>189810</v>
          </cell>
          <cell r="BH18">
            <v>203045</v>
          </cell>
          <cell r="BI18">
            <v>212530</v>
          </cell>
        </row>
        <row r="19">
          <cell r="BE19">
            <v>189960</v>
          </cell>
          <cell r="BF19">
            <v>195240</v>
          </cell>
          <cell r="BG19">
            <v>204085</v>
          </cell>
          <cell r="BH19">
            <v>218170</v>
          </cell>
          <cell r="BI19">
            <v>229965</v>
          </cell>
        </row>
        <row r="20">
          <cell r="BE20">
            <v>216112.8</v>
          </cell>
          <cell r="BF20">
            <v>222080.59999999998</v>
          </cell>
          <cell r="BG20">
            <v>231901.5</v>
          </cell>
          <cell r="BH20">
            <v>249656.5</v>
          </cell>
          <cell r="BI20">
            <v>262482.5</v>
          </cell>
        </row>
        <row r="21">
          <cell r="BE21">
            <v>244473.59999999998</v>
          </cell>
          <cell r="BF21">
            <v>251126.39999999997</v>
          </cell>
          <cell r="BG21">
            <v>263060</v>
          </cell>
          <cell r="BH21">
            <v>282436</v>
          </cell>
          <cell r="BI21">
            <v>297242.39999999997</v>
          </cell>
        </row>
        <row r="22">
          <cell r="BE22">
            <v>275299.90000000002</v>
          </cell>
          <cell r="BF22">
            <v>283831.30000000005</v>
          </cell>
          <cell r="BG22">
            <v>296427.80000000005</v>
          </cell>
          <cell r="BH22">
            <v>318216.5</v>
          </cell>
          <cell r="BI22">
            <v>335249.80000000005</v>
          </cell>
        </row>
        <row r="23">
          <cell r="BE23">
            <v>299772</v>
          </cell>
          <cell r="BF23">
            <v>308118</v>
          </cell>
          <cell r="BG23">
            <v>321666</v>
          </cell>
          <cell r="BH23">
            <v>345120</v>
          </cell>
          <cell r="BI23">
            <v>364074</v>
          </cell>
        </row>
        <row r="24">
          <cell r="BE24">
            <v>319686</v>
          </cell>
          <cell r="BF24">
            <v>327474</v>
          </cell>
          <cell r="BG24">
            <v>341910</v>
          </cell>
          <cell r="BH24">
            <v>365976</v>
          </cell>
          <cell r="BI24">
            <v>386118</v>
          </cell>
        </row>
        <row r="25">
          <cell r="BE25">
            <v>339636</v>
          </cell>
          <cell r="BF25">
            <v>348258</v>
          </cell>
          <cell r="BG25">
            <v>363978</v>
          </cell>
          <cell r="BH25">
            <v>389910</v>
          </cell>
          <cell r="BI25">
            <v>411870</v>
          </cell>
        </row>
        <row r="26">
          <cell r="BE26">
            <v>360222</v>
          </cell>
          <cell r="BF26">
            <v>369666</v>
          </cell>
          <cell r="BG26">
            <v>386538</v>
          </cell>
          <cell r="BH26">
            <v>414318</v>
          </cell>
          <cell r="BI26">
            <v>439956</v>
          </cell>
        </row>
        <row r="27">
          <cell r="BE27">
            <v>381264</v>
          </cell>
          <cell r="BF27">
            <v>391674</v>
          </cell>
          <cell r="BG27">
            <v>409320</v>
          </cell>
          <cell r="BH27">
            <v>439428</v>
          </cell>
          <cell r="BI27">
            <v>468192</v>
          </cell>
        </row>
        <row r="28">
          <cell r="BE28">
            <v>402726</v>
          </cell>
          <cell r="BF28">
            <v>414024</v>
          </cell>
          <cell r="BG28">
            <v>433044</v>
          </cell>
          <cell r="BH28">
            <v>466230</v>
          </cell>
          <cell r="BI28">
            <v>497856</v>
          </cell>
        </row>
        <row r="29">
          <cell r="BE29">
            <v>424536</v>
          </cell>
          <cell r="BF29">
            <v>436884</v>
          </cell>
          <cell r="BG29">
            <v>458004</v>
          </cell>
          <cell r="BH29">
            <v>494154</v>
          </cell>
          <cell r="BI29">
            <v>528090</v>
          </cell>
        </row>
        <row r="30">
          <cell r="BE30">
            <v>446916</v>
          </cell>
          <cell r="BF30">
            <v>460956</v>
          </cell>
          <cell r="BG30">
            <v>484098</v>
          </cell>
          <cell r="BH30">
            <v>522564</v>
          </cell>
          <cell r="BI30">
            <v>559548</v>
          </cell>
        </row>
        <row r="31">
          <cell r="BE31">
            <v>470412</v>
          </cell>
          <cell r="BF31">
            <v>486210</v>
          </cell>
          <cell r="BG31">
            <v>510864</v>
          </cell>
          <cell r="BH31">
            <v>552060</v>
          </cell>
          <cell r="BI31">
            <v>591858</v>
          </cell>
        </row>
        <row r="32">
          <cell r="BE32">
            <v>495072</v>
          </cell>
          <cell r="BF32">
            <v>513486</v>
          </cell>
          <cell r="BG32">
            <v>540870</v>
          </cell>
          <cell r="BH32">
            <v>592788</v>
          </cell>
          <cell r="BI32">
            <v>639876</v>
          </cell>
        </row>
        <row r="33">
          <cell r="BE33">
            <v>524136</v>
          </cell>
          <cell r="BF33">
            <v>546498</v>
          </cell>
          <cell r="BG33">
            <v>580824</v>
          </cell>
          <cell r="BH33">
            <v>641064</v>
          </cell>
          <cell r="BI33">
            <v>692844</v>
          </cell>
        </row>
        <row r="34">
          <cell r="BE34">
            <v>554220</v>
          </cell>
          <cell r="BF34">
            <v>580752</v>
          </cell>
          <cell r="BG34">
            <v>622404</v>
          </cell>
          <cell r="BH34">
            <v>691548</v>
          </cell>
          <cell r="BI34">
            <v>748668</v>
          </cell>
        </row>
        <row r="35">
          <cell r="BE35">
            <v>590178</v>
          </cell>
          <cell r="BF35">
            <v>621192</v>
          </cell>
          <cell r="BG35">
            <v>671202</v>
          </cell>
          <cell r="BH35">
            <v>750414</v>
          </cell>
          <cell r="BI35">
            <v>813120</v>
          </cell>
        </row>
        <row r="36">
          <cell r="BE36">
            <v>627348</v>
          </cell>
          <cell r="BF36">
            <v>663546</v>
          </cell>
          <cell r="BG36">
            <v>722352</v>
          </cell>
          <cell r="BH36">
            <v>812544</v>
          </cell>
          <cell r="BI36">
            <v>881466</v>
          </cell>
        </row>
        <row r="37">
          <cell r="BE37">
            <v>666210</v>
          </cell>
          <cell r="BF37">
            <v>707436</v>
          </cell>
          <cell r="BG37">
            <v>776112</v>
          </cell>
          <cell r="BH37">
            <v>878016</v>
          </cell>
          <cell r="BI37">
            <v>952974</v>
          </cell>
        </row>
        <row r="38">
          <cell r="BE38">
            <v>706428</v>
          </cell>
          <cell r="BF38">
            <v>753564</v>
          </cell>
          <cell r="BG38">
            <v>832470</v>
          </cell>
          <cell r="BH38">
            <v>942594</v>
          </cell>
          <cell r="BI38">
            <v>1019580</v>
          </cell>
        </row>
        <row r="39">
          <cell r="BE39">
            <v>752070</v>
          </cell>
          <cell r="BF39">
            <v>802896</v>
          </cell>
          <cell r="BG39">
            <v>883824</v>
          </cell>
          <cell r="BH39">
            <v>1000482</v>
          </cell>
          <cell r="BI39">
            <v>1082262</v>
          </cell>
        </row>
        <row r="40">
          <cell r="BE40">
            <v>804876</v>
          </cell>
          <cell r="BF40">
            <v>855168</v>
          </cell>
          <cell r="BG40">
            <v>934494</v>
          </cell>
          <cell r="BH40">
            <v>1060476</v>
          </cell>
          <cell r="BI40">
            <v>1146828</v>
          </cell>
        </row>
        <row r="41">
          <cell r="BE41">
            <v>860046</v>
          </cell>
          <cell r="BF41">
            <v>909246</v>
          </cell>
          <cell r="BG41">
            <v>987072</v>
          </cell>
          <cell r="BH41">
            <v>1121976</v>
          </cell>
          <cell r="BI41">
            <v>1214364</v>
          </cell>
        </row>
        <row r="42">
          <cell r="BE42">
            <v>917442</v>
          </cell>
          <cell r="BF42">
            <v>965454</v>
          </cell>
          <cell r="BG42">
            <v>1041132</v>
          </cell>
          <cell r="BH42">
            <v>1185960</v>
          </cell>
          <cell r="BI42">
            <v>1284528</v>
          </cell>
        </row>
        <row r="43">
          <cell r="BE43">
            <v>977340</v>
          </cell>
          <cell r="BF43">
            <v>1023636</v>
          </cell>
          <cell r="BG43">
            <v>1097166</v>
          </cell>
          <cell r="BH43">
            <v>1252716</v>
          </cell>
          <cell r="BI43">
            <v>1357716</v>
          </cell>
        </row>
        <row r="44">
          <cell r="BE44">
            <v>1039938</v>
          </cell>
          <cell r="BF44">
            <v>1080492</v>
          </cell>
          <cell r="BG44">
            <v>1154904</v>
          </cell>
          <cell r="BH44">
            <v>1323294</v>
          </cell>
          <cell r="BI44">
            <v>1434768</v>
          </cell>
        </row>
        <row r="45">
          <cell r="BE45">
            <v>1082802</v>
          </cell>
          <cell r="BF45">
            <v>1124460</v>
          </cell>
          <cell r="BG45">
            <v>1205010</v>
          </cell>
          <cell r="BH45">
            <v>1386822</v>
          </cell>
          <cell r="BI45">
            <v>1505424</v>
          </cell>
        </row>
        <row r="46">
          <cell r="BE46">
            <v>1127274</v>
          </cell>
          <cell r="BF46">
            <v>1170084</v>
          </cell>
          <cell r="BG46">
            <v>1256490</v>
          </cell>
          <cell r="BH46">
            <v>1453236</v>
          </cell>
          <cell r="BI46">
            <v>1577730</v>
          </cell>
        </row>
        <row r="47">
          <cell r="BE47">
            <v>1173426</v>
          </cell>
          <cell r="BF47">
            <v>1216968</v>
          </cell>
          <cell r="BG47">
            <v>1309104</v>
          </cell>
          <cell r="BH47">
            <v>1521744</v>
          </cell>
          <cell r="BI47">
            <v>1653918</v>
          </cell>
        </row>
        <row r="48">
          <cell r="BE48">
            <v>1221204</v>
          </cell>
          <cell r="BF48">
            <v>1265778</v>
          </cell>
          <cell r="BG48">
            <v>1365240</v>
          </cell>
          <cell r="BH48">
            <v>1595070</v>
          </cell>
          <cell r="BI48">
            <v>1730874</v>
          </cell>
        </row>
        <row r="49">
          <cell r="BE49">
            <v>1269738</v>
          </cell>
          <cell r="BF49">
            <v>1317474</v>
          </cell>
          <cell r="BG49">
            <v>1423986</v>
          </cell>
          <cell r="BH49">
            <v>1669746</v>
          </cell>
          <cell r="BI49">
            <v>1809834</v>
          </cell>
        </row>
        <row r="50">
          <cell r="BE50">
            <v>1320186</v>
          </cell>
          <cell r="BF50">
            <v>1370742</v>
          </cell>
          <cell r="BG50">
            <v>1485234</v>
          </cell>
          <cell r="BH50">
            <v>1743468</v>
          </cell>
          <cell r="BI50">
            <v>1890690</v>
          </cell>
        </row>
        <row r="51">
          <cell r="BE51">
            <v>1372242</v>
          </cell>
          <cell r="BF51">
            <v>1425678</v>
          </cell>
          <cell r="BG51">
            <v>1545756</v>
          </cell>
          <cell r="BH51">
            <v>1819530</v>
          </cell>
          <cell r="BI51">
            <v>1973970</v>
          </cell>
        </row>
        <row r="52">
          <cell r="BE52">
            <v>1426344</v>
          </cell>
          <cell r="BF52">
            <v>1481106</v>
          </cell>
          <cell r="BG52">
            <v>1607478</v>
          </cell>
          <cell r="BH52">
            <v>1897266</v>
          </cell>
          <cell r="BI52">
            <v>2059710</v>
          </cell>
        </row>
        <row r="53">
          <cell r="BE53">
            <v>1481814</v>
          </cell>
          <cell r="BF53">
            <v>1536396</v>
          </cell>
          <cell r="BG53">
            <v>1670538</v>
          </cell>
          <cell r="BH53">
            <v>1976358</v>
          </cell>
          <cell r="BI53">
            <v>2147280</v>
          </cell>
        </row>
        <row r="54">
          <cell r="BE54">
            <v>1539054</v>
          </cell>
          <cell r="BF54">
            <v>1599108</v>
          </cell>
          <cell r="BG54">
            <v>1777548</v>
          </cell>
          <cell r="BH54">
            <v>2054310</v>
          </cell>
          <cell r="BI54">
            <v>2237598</v>
          </cell>
        </row>
        <row r="55">
          <cell r="BE55">
            <v>1611732</v>
          </cell>
          <cell r="BF55">
            <v>1674810</v>
          </cell>
          <cell r="BG55">
            <v>1910136</v>
          </cell>
          <cell r="BH55">
            <v>2155410</v>
          </cell>
          <cell r="BI55">
            <v>2359770</v>
          </cell>
        </row>
        <row r="56">
          <cell r="BE56">
            <v>1686540</v>
          </cell>
          <cell r="BF56">
            <v>1753866</v>
          </cell>
          <cell r="BG56">
            <v>2047290</v>
          </cell>
          <cell r="BH56">
            <v>2260356</v>
          </cell>
          <cell r="BI56">
            <v>2486556</v>
          </cell>
        </row>
        <row r="57">
          <cell r="BE57">
            <v>1764012</v>
          </cell>
          <cell r="BF57">
            <v>1835040</v>
          </cell>
          <cell r="BG57">
            <v>2189550</v>
          </cell>
          <cell r="BH57">
            <v>2370876</v>
          </cell>
          <cell r="BI57">
            <v>2616570</v>
          </cell>
        </row>
        <row r="58">
          <cell r="BE58">
            <v>1845960</v>
          </cell>
          <cell r="BF58">
            <v>1923180</v>
          </cell>
          <cell r="BG58">
            <v>2272590</v>
          </cell>
          <cell r="BH58">
            <v>2494788</v>
          </cell>
          <cell r="BI58">
            <v>2749704</v>
          </cell>
        </row>
        <row r="59">
          <cell r="BE59">
            <v>1933746</v>
          </cell>
          <cell r="BF59">
            <v>2014938</v>
          </cell>
          <cell r="BG59">
            <v>2341092</v>
          </cell>
          <cell r="BH59">
            <v>2622384</v>
          </cell>
          <cell r="BI59">
            <v>2888172</v>
          </cell>
        </row>
        <row r="60">
          <cell r="BE60">
            <v>2024070</v>
          </cell>
          <cell r="BF60">
            <v>2109714</v>
          </cell>
          <cell r="BG60">
            <v>2411160</v>
          </cell>
          <cell r="BH60">
            <v>2754966</v>
          </cell>
          <cell r="BI60">
            <v>3031908</v>
          </cell>
        </row>
        <row r="61">
          <cell r="BE61">
            <v>2116458</v>
          </cell>
          <cell r="BF61">
            <v>2207994</v>
          </cell>
          <cell r="BG61">
            <v>2483382</v>
          </cell>
          <cell r="BH61">
            <v>2892804</v>
          </cell>
          <cell r="BI61">
            <v>3181074</v>
          </cell>
        </row>
        <row r="62">
          <cell r="BE62">
            <v>2212110</v>
          </cell>
          <cell r="BF62">
            <v>2308458</v>
          </cell>
          <cell r="BG62">
            <v>2558220</v>
          </cell>
          <cell r="BH62">
            <v>3036522</v>
          </cell>
          <cell r="BI62">
            <v>3334272</v>
          </cell>
        </row>
        <row r="63">
          <cell r="BE63">
            <v>2310264</v>
          </cell>
          <cell r="BF63">
            <v>2412204</v>
          </cell>
          <cell r="BG63">
            <v>2635920</v>
          </cell>
          <cell r="BH63">
            <v>3188094</v>
          </cell>
          <cell r="BI63">
            <v>3492720</v>
          </cell>
        </row>
        <row r="64">
          <cell r="BE64">
            <v>2423736</v>
          </cell>
          <cell r="BF64">
            <v>2535336</v>
          </cell>
          <cell r="BG64">
            <v>2768268</v>
          </cell>
          <cell r="BH64">
            <v>3352356</v>
          </cell>
          <cell r="BI64">
            <v>3655884</v>
          </cell>
        </row>
        <row r="65">
          <cell r="BE65">
            <v>2562840</v>
          </cell>
          <cell r="BF65">
            <v>2713956</v>
          </cell>
          <cell r="BG65">
            <v>2970564</v>
          </cell>
          <cell r="BH65">
            <v>3595266</v>
          </cell>
          <cell r="BI65">
            <v>3898218</v>
          </cell>
        </row>
        <row r="66">
          <cell r="BE66">
            <v>2707188</v>
          </cell>
          <cell r="BF66">
            <v>2900058</v>
          </cell>
          <cell r="BG66">
            <v>3182850</v>
          </cell>
          <cell r="BH66">
            <v>3849480</v>
          </cell>
          <cell r="BI66">
            <v>4151082</v>
          </cell>
        </row>
        <row r="67">
          <cell r="BE67">
            <v>2856006</v>
          </cell>
          <cell r="BF67">
            <v>3095538</v>
          </cell>
          <cell r="BG67">
            <v>3404166</v>
          </cell>
          <cell r="BH67">
            <v>4116018</v>
          </cell>
          <cell r="BI67">
            <v>4414356</v>
          </cell>
        </row>
        <row r="68">
          <cell r="BE68">
            <v>3010890</v>
          </cell>
          <cell r="BF68">
            <v>3298272</v>
          </cell>
          <cell r="BG68">
            <v>3636606</v>
          </cell>
          <cell r="BH68">
            <v>4394190</v>
          </cell>
          <cell r="BI68">
            <v>4686168</v>
          </cell>
        </row>
        <row r="69">
          <cell r="BE69">
            <v>3171432</v>
          </cell>
          <cell r="BF69">
            <v>3506922</v>
          </cell>
          <cell r="BG69">
            <v>3877896</v>
          </cell>
          <cell r="BH69">
            <v>4670328</v>
          </cell>
          <cell r="BI69">
            <v>4959786</v>
          </cell>
        </row>
        <row r="70">
          <cell r="BE70">
            <v>3321450</v>
          </cell>
          <cell r="BF70">
            <v>3714018</v>
          </cell>
          <cell r="BG70">
            <v>4124178</v>
          </cell>
          <cell r="BH70">
            <v>4941888</v>
          </cell>
          <cell r="BI70">
            <v>5248482</v>
          </cell>
        </row>
        <row r="71">
          <cell r="BE71">
            <v>3475098</v>
          </cell>
          <cell r="BF71">
            <v>3929706</v>
          </cell>
          <cell r="BG71">
            <v>4374888</v>
          </cell>
          <cell r="BH71">
            <v>5226456</v>
          </cell>
          <cell r="BI71">
            <v>5556018</v>
          </cell>
        </row>
        <row r="72">
          <cell r="BE72">
            <v>3633792</v>
          </cell>
          <cell r="BF72">
            <v>4152120</v>
          </cell>
          <cell r="BG72">
            <v>4634562</v>
          </cell>
          <cell r="BH72">
            <v>5534940</v>
          </cell>
          <cell r="BI72">
            <v>5877186</v>
          </cell>
        </row>
        <row r="73">
          <cell r="BE73">
            <v>3797142</v>
          </cell>
          <cell r="BF73">
            <v>4381506</v>
          </cell>
          <cell r="BG73">
            <v>4912998</v>
          </cell>
          <cell r="BH73">
            <v>5848560</v>
          </cell>
          <cell r="BI73">
            <v>6211800</v>
          </cell>
        </row>
        <row r="74">
          <cell r="BE74">
            <v>3998196</v>
          </cell>
          <cell r="BF74">
            <v>4692642</v>
          </cell>
          <cell r="BG74">
            <v>5384988</v>
          </cell>
          <cell r="BH74">
            <v>6457956</v>
          </cell>
          <cell r="BI74">
            <v>6673056</v>
          </cell>
        </row>
        <row r="75">
          <cell r="BE75">
            <v>4234680</v>
          </cell>
          <cell r="BF75">
            <v>4969182</v>
          </cell>
          <cell r="BG75">
            <v>5661900</v>
          </cell>
          <cell r="BH75">
            <v>6815856</v>
          </cell>
          <cell r="BI75">
            <v>7057932</v>
          </cell>
        </row>
        <row r="76">
          <cell r="BE76">
            <v>4492350</v>
          </cell>
          <cell r="BF76">
            <v>5252052</v>
          </cell>
          <cell r="BG76">
            <v>5950314</v>
          </cell>
          <cell r="BH76">
            <v>7197378</v>
          </cell>
          <cell r="BI76">
            <v>7477086</v>
          </cell>
        </row>
        <row r="77">
          <cell r="BE77">
            <v>4758318</v>
          </cell>
          <cell r="BF77">
            <v>5536620</v>
          </cell>
          <cell r="BG77">
            <v>6265644</v>
          </cell>
          <cell r="BH77">
            <v>7667394</v>
          </cell>
          <cell r="BI77">
            <v>7958556</v>
          </cell>
        </row>
        <row r="78">
          <cell r="BE78">
            <v>5032458</v>
          </cell>
          <cell r="BF78">
            <v>5833506</v>
          </cell>
          <cell r="BG78">
            <v>6604554</v>
          </cell>
          <cell r="BH78">
            <v>8169180</v>
          </cell>
          <cell r="BI78">
            <v>8471028</v>
          </cell>
        </row>
        <row r="79">
          <cell r="BE79">
            <v>5322912</v>
          </cell>
          <cell r="BF79">
            <v>6142548</v>
          </cell>
          <cell r="BG79">
            <v>6951432</v>
          </cell>
          <cell r="BH79">
            <v>8680302</v>
          </cell>
          <cell r="BI79">
            <v>9009036</v>
          </cell>
        </row>
        <row r="80">
          <cell r="BE80">
            <v>5625162</v>
          </cell>
          <cell r="BF80">
            <v>6471342</v>
          </cell>
          <cell r="BG80">
            <v>7348464</v>
          </cell>
          <cell r="BH80">
            <v>9214728</v>
          </cell>
          <cell r="BI80">
            <v>9623448</v>
          </cell>
        </row>
        <row r="81">
          <cell r="BE81">
            <v>5945094</v>
          </cell>
          <cell r="BF81">
            <v>6816252</v>
          </cell>
          <cell r="BG81">
            <v>7771404</v>
          </cell>
          <cell r="BH81">
            <v>9780534</v>
          </cell>
          <cell r="BI81">
            <v>10260780</v>
          </cell>
        </row>
        <row r="82">
          <cell r="BE82">
            <v>6277572</v>
          </cell>
          <cell r="BF82">
            <v>7200264</v>
          </cell>
          <cell r="BG82">
            <v>8208624</v>
          </cell>
          <cell r="BH82">
            <v>10396680</v>
          </cell>
          <cell r="BI82">
            <v>10941648</v>
          </cell>
        </row>
        <row r="83">
          <cell r="BE83">
            <v>6632562</v>
          </cell>
          <cell r="BF83">
            <v>7646898</v>
          </cell>
          <cell r="BG83">
            <v>8667648</v>
          </cell>
          <cell r="BH83">
            <v>11037834</v>
          </cell>
          <cell r="BI83">
            <v>11668554</v>
          </cell>
        </row>
        <row r="84">
          <cell r="BE84">
            <v>6983604</v>
          </cell>
          <cell r="BF84">
            <v>8119632</v>
          </cell>
          <cell r="BG84">
            <v>9139872</v>
          </cell>
          <cell r="BH84">
            <v>11714874</v>
          </cell>
          <cell r="BI84">
            <v>12451986</v>
          </cell>
        </row>
        <row r="85">
          <cell r="BE85">
            <v>7350174</v>
          </cell>
          <cell r="BF85">
            <v>8653890</v>
          </cell>
          <cell r="BG85">
            <v>9665004</v>
          </cell>
          <cell r="BH85">
            <v>12604554</v>
          </cell>
          <cell r="BI85">
            <v>13467468</v>
          </cell>
        </row>
        <row r="86">
          <cell r="BE86">
            <v>7780368</v>
          </cell>
          <cell r="BF86">
            <v>9165336</v>
          </cell>
          <cell r="BG86">
            <v>10219260</v>
          </cell>
          <cell r="BH86">
            <v>13552428</v>
          </cell>
          <cell r="BI86">
            <v>14516244</v>
          </cell>
        </row>
        <row r="87">
          <cell r="BE87">
            <v>8215638</v>
          </cell>
          <cell r="BF87">
            <v>9656910</v>
          </cell>
          <cell r="BG87">
            <v>10843740</v>
          </cell>
          <cell r="BH87">
            <v>14528148</v>
          </cell>
          <cell r="BI87">
            <v>15458820</v>
          </cell>
        </row>
        <row r="88">
          <cell r="BE88">
            <v>8663700</v>
          </cell>
          <cell r="BF88">
            <v>10182282</v>
          </cell>
          <cell r="BG88">
            <v>11509968</v>
          </cell>
          <cell r="BH88">
            <v>15533766</v>
          </cell>
          <cell r="BI88">
            <v>16436238</v>
          </cell>
        </row>
        <row r="89">
          <cell r="BE89">
            <v>9080088</v>
          </cell>
          <cell r="BF89">
            <v>10751838</v>
          </cell>
          <cell r="BG89">
            <v>12208962</v>
          </cell>
          <cell r="BH89">
            <v>16442460</v>
          </cell>
          <cell r="BI89">
            <v>17436594</v>
          </cell>
        </row>
        <row r="90">
          <cell r="BE90">
            <v>9586494</v>
          </cell>
          <cell r="BF90">
            <v>11383470</v>
          </cell>
          <cell r="BG90">
            <v>12968208</v>
          </cell>
          <cell r="BH90">
            <v>17395482</v>
          </cell>
          <cell r="BI90">
            <v>18271962</v>
          </cell>
        </row>
        <row r="91">
          <cell r="BE91">
            <v>10043922</v>
          </cell>
          <cell r="BF91">
            <v>12033228</v>
          </cell>
          <cell r="BG91">
            <v>13834728</v>
          </cell>
          <cell r="BH91">
            <v>18350760</v>
          </cell>
          <cell r="BI91">
            <v>19150644</v>
          </cell>
        </row>
        <row r="92">
          <cell r="BE92">
            <v>10500666</v>
          </cell>
          <cell r="BF92">
            <v>12852048</v>
          </cell>
          <cell r="BG92">
            <v>14740110</v>
          </cell>
          <cell r="BH92">
            <v>19290690</v>
          </cell>
          <cell r="BI92">
            <v>20045346</v>
          </cell>
        </row>
        <row r="93">
          <cell r="BE93">
            <v>11021538</v>
          </cell>
          <cell r="BF93">
            <v>13568244</v>
          </cell>
          <cell r="BG93">
            <v>15645006</v>
          </cell>
          <cell r="BH93">
            <v>20262900</v>
          </cell>
          <cell r="BI93">
            <v>20960124</v>
          </cell>
        </row>
        <row r="94">
          <cell r="BE94">
            <v>11467656</v>
          </cell>
          <cell r="BF94">
            <v>14241012</v>
          </cell>
          <cell r="BG94">
            <v>16601928</v>
          </cell>
          <cell r="BH94">
            <v>21318042</v>
          </cell>
          <cell r="BI94">
            <v>21928902</v>
          </cell>
        </row>
        <row r="95">
          <cell r="BE95">
            <v>11932740</v>
          </cell>
          <cell r="BF95">
            <v>14975514</v>
          </cell>
          <cell r="BG95">
            <v>17506404</v>
          </cell>
          <cell r="BH95">
            <v>22320270</v>
          </cell>
          <cell r="BI95">
            <v>22952688</v>
          </cell>
        </row>
        <row r="96">
          <cell r="BE96">
            <v>12421200</v>
          </cell>
          <cell r="BF96">
            <v>15796194</v>
          </cell>
          <cell r="BG96">
            <v>18349242</v>
          </cell>
          <cell r="BH96">
            <v>23330466</v>
          </cell>
          <cell r="BI96">
            <v>23898228</v>
          </cell>
        </row>
        <row r="97">
          <cell r="BE97">
            <v>13008192</v>
          </cell>
          <cell r="BF97">
            <v>16621968</v>
          </cell>
          <cell r="BG97">
            <v>19204308</v>
          </cell>
          <cell r="BH97">
            <v>24388980</v>
          </cell>
          <cell r="BI97">
            <v>24846384</v>
          </cell>
        </row>
        <row r="98">
          <cell r="BE98">
            <v>13536528</v>
          </cell>
          <cell r="BF98">
            <v>17367834</v>
          </cell>
          <cell r="BG98">
            <v>20134824</v>
          </cell>
          <cell r="BH98">
            <v>25470726</v>
          </cell>
          <cell r="BI98">
            <v>25813260</v>
          </cell>
        </row>
        <row r="99">
          <cell r="BE99">
            <v>14094450</v>
          </cell>
          <cell r="BF99">
            <v>18222078</v>
          </cell>
          <cell r="BG99">
            <v>21041766</v>
          </cell>
          <cell r="BH99">
            <v>26450640</v>
          </cell>
          <cell r="BI99">
            <v>26873322</v>
          </cell>
        </row>
        <row r="100">
          <cell r="BE100">
            <v>14778612</v>
          </cell>
          <cell r="BF100">
            <v>19091676</v>
          </cell>
          <cell r="BG100">
            <v>21905814</v>
          </cell>
          <cell r="BH100">
            <v>27463740</v>
          </cell>
          <cell r="BI100">
            <v>27988542</v>
          </cell>
        </row>
        <row r="101">
          <cell r="BE101">
            <v>15349662</v>
          </cell>
          <cell r="BF101">
            <v>19829262</v>
          </cell>
          <cell r="BG101">
            <v>22807578</v>
          </cell>
          <cell r="BH101">
            <v>28478874</v>
          </cell>
          <cell r="BI101">
            <v>29168778</v>
          </cell>
        </row>
        <row r="102">
          <cell r="BE102">
            <v>15950412</v>
          </cell>
          <cell r="BF102">
            <v>20504898</v>
          </cell>
          <cell r="BG102">
            <v>23705502</v>
          </cell>
          <cell r="BH102">
            <v>29441238</v>
          </cell>
          <cell r="BI102">
            <v>30385674</v>
          </cell>
        </row>
        <row r="103">
          <cell r="BE103">
            <v>16568796</v>
          </cell>
          <cell r="BF103">
            <v>21168210</v>
          </cell>
          <cell r="BG103">
            <v>24549006</v>
          </cell>
          <cell r="BH103">
            <v>30408498</v>
          </cell>
          <cell r="BI103">
            <v>31378116</v>
          </cell>
        </row>
        <row r="104">
          <cell r="BE104">
            <v>17180448</v>
          </cell>
          <cell r="BF104">
            <v>21775260</v>
          </cell>
          <cell r="BG104">
            <v>25411332</v>
          </cell>
          <cell r="BH104">
            <v>31385124</v>
          </cell>
          <cell r="BI104">
            <v>32394894</v>
          </cell>
        </row>
        <row r="105">
          <cell r="BE105">
            <v>17792646</v>
          </cell>
          <cell r="BF105">
            <v>22436148</v>
          </cell>
          <cell r="BG105">
            <v>26173464</v>
          </cell>
          <cell r="BH105">
            <v>32036814</v>
          </cell>
          <cell r="BI105">
            <v>33112932</v>
          </cell>
        </row>
        <row r="106">
          <cell r="BE106">
            <v>18436536</v>
          </cell>
          <cell r="BF106">
            <v>23111412</v>
          </cell>
          <cell r="BG106">
            <v>26941218</v>
          </cell>
          <cell r="BH106">
            <v>32703942</v>
          </cell>
          <cell r="BI106">
            <v>33776706</v>
          </cell>
        </row>
        <row r="107">
          <cell r="BE107">
            <v>19100088</v>
          </cell>
          <cell r="BF107">
            <v>23799744</v>
          </cell>
          <cell r="BG107">
            <v>27735570</v>
          </cell>
          <cell r="BH107">
            <v>33385632</v>
          </cell>
          <cell r="BI107">
            <v>34423446</v>
          </cell>
        </row>
        <row r="108">
          <cell r="BE108">
            <v>19780692</v>
          </cell>
          <cell r="BF108">
            <v>24513678</v>
          </cell>
          <cell r="BG108">
            <v>28550874</v>
          </cell>
          <cell r="BH108">
            <v>34097010</v>
          </cell>
          <cell r="BI108">
            <v>35079348</v>
          </cell>
        </row>
        <row r="109">
          <cell r="BE109">
            <v>20418252</v>
          </cell>
          <cell r="BF109">
            <v>25238436</v>
          </cell>
          <cell r="BG109">
            <v>29390580</v>
          </cell>
          <cell r="BH109">
            <v>34806948</v>
          </cell>
          <cell r="BI109">
            <v>35745630</v>
          </cell>
        </row>
        <row r="110">
          <cell r="BE110">
            <v>21061770</v>
          </cell>
          <cell r="BF110">
            <v>25999386</v>
          </cell>
          <cell r="BG110">
            <v>30116820</v>
          </cell>
          <cell r="BH110">
            <v>35534838</v>
          </cell>
          <cell r="BI110">
            <v>36403686</v>
          </cell>
        </row>
        <row r="111">
          <cell r="BE111">
            <v>21726156</v>
          </cell>
          <cell r="BF111">
            <v>26770152</v>
          </cell>
          <cell r="BG111">
            <v>30866982</v>
          </cell>
          <cell r="BH111">
            <v>36252642</v>
          </cell>
          <cell r="BI111">
            <v>37079754</v>
          </cell>
        </row>
        <row r="112">
          <cell r="BE112">
            <v>22352568</v>
          </cell>
          <cell r="BF112">
            <v>27559368</v>
          </cell>
          <cell r="BG112">
            <v>31607430</v>
          </cell>
          <cell r="BH112">
            <v>36991992</v>
          </cell>
          <cell r="BI112">
            <v>37760178</v>
          </cell>
        </row>
        <row r="113">
          <cell r="BE113">
            <v>22951506</v>
          </cell>
          <cell r="BF113">
            <v>28346502</v>
          </cell>
          <cell r="BG113">
            <v>32372400</v>
          </cell>
          <cell r="BH113">
            <v>37736976</v>
          </cell>
          <cell r="BI113">
            <v>38459676</v>
          </cell>
        </row>
        <row r="114">
          <cell r="BE114">
            <v>23552154</v>
          </cell>
          <cell r="BF114">
            <v>29158566</v>
          </cell>
          <cell r="BG114">
            <v>33157344</v>
          </cell>
          <cell r="BH114">
            <v>38512506</v>
          </cell>
          <cell r="BI114">
            <v>39231876</v>
          </cell>
        </row>
        <row r="115">
          <cell r="BE115">
            <v>24276258</v>
          </cell>
          <cell r="BF115">
            <v>29979258</v>
          </cell>
          <cell r="BG115">
            <v>33989832</v>
          </cell>
          <cell r="BH115">
            <v>39256704</v>
          </cell>
          <cell r="BI115">
            <v>40013568</v>
          </cell>
        </row>
        <row r="116">
          <cell r="BE116">
            <v>25012902</v>
          </cell>
          <cell r="BF116">
            <v>30818112</v>
          </cell>
          <cell r="BG116">
            <v>34880484</v>
          </cell>
          <cell r="BH116">
            <v>40032846</v>
          </cell>
          <cell r="BI116">
            <v>40784130</v>
          </cell>
        </row>
        <row r="117">
          <cell r="BE117">
            <v>25772892</v>
          </cell>
          <cell r="BF117">
            <v>31715616</v>
          </cell>
          <cell r="BG117">
            <v>35815026</v>
          </cell>
          <cell r="BH117">
            <v>40808484</v>
          </cell>
          <cell r="BI117">
            <v>41570220</v>
          </cell>
        </row>
        <row r="118">
          <cell r="BE118">
            <v>26589306</v>
          </cell>
          <cell r="BF118">
            <v>32655780</v>
          </cell>
          <cell r="BG118">
            <v>36760548</v>
          </cell>
          <cell r="BH118">
            <v>41593116</v>
          </cell>
          <cell r="BI118">
            <v>42366600</v>
          </cell>
        </row>
        <row r="119">
          <cell r="BE119">
            <v>27442578</v>
          </cell>
          <cell r="BF119">
            <v>33610890</v>
          </cell>
          <cell r="BG119">
            <v>37722510</v>
          </cell>
          <cell r="BH119">
            <v>42388878</v>
          </cell>
          <cell r="BI119">
            <v>43173984</v>
          </cell>
        </row>
        <row r="120">
          <cell r="BE120">
            <v>28315740</v>
          </cell>
          <cell r="BF120">
            <v>34461642</v>
          </cell>
          <cell r="BG120">
            <v>38715504</v>
          </cell>
          <cell r="BH120">
            <v>43207800</v>
          </cell>
          <cell r="BI120">
            <v>44009634</v>
          </cell>
        </row>
        <row r="121">
          <cell r="BE121">
            <v>29213970</v>
          </cell>
          <cell r="BF121">
            <v>35334546</v>
          </cell>
          <cell r="BG121">
            <v>39732018</v>
          </cell>
          <cell r="BH121">
            <v>44047554</v>
          </cell>
          <cell r="BI121">
            <v>44857056</v>
          </cell>
        </row>
        <row r="122">
          <cell r="BE122">
            <v>30134712</v>
          </cell>
          <cell r="BF122">
            <v>36223944</v>
          </cell>
          <cell r="BG122">
            <v>40776606</v>
          </cell>
          <cell r="BH122">
            <v>44897022</v>
          </cell>
          <cell r="BI122">
            <v>45720840</v>
          </cell>
        </row>
        <row r="123">
          <cell r="BE123">
            <v>31079748</v>
          </cell>
          <cell r="BF123">
            <v>37136634</v>
          </cell>
          <cell r="BG123">
            <v>41836464</v>
          </cell>
          <cell r="BH123">
            <v>45764568</v>
          </cell>
          <cell r="BI123">
            <v>46581276</v>
          </cell>
        </row>
        <row r="124">
          <cell r="BE124">
            <v>32050128</v>
          </cell>
          <cell r="BF124">
            <v>38064360</v>
          </cell>
          <cell r="BG124">
            <v>42920514</v>
          </cell>
          <cell r="BH124">
            <v>46623252</v>
          </cell>
          <cell r="BI124">
            <v>47463390</v>
          </cell>
        </row>
        <row r="125">
          <cell r="BE125">
            <v>32904714</v>
          </cell>
          <cell r="BF125">
            <v>38953854</v>
          </cell>
          <cell r="BG125">
            <v>43933206</v>
          </cell>
          <cell r="BH125">
            <v>47505822</v>
          </cell>
          <cell r="BI125">
            <v>48354918</v>
          </cell>
        </row>
        <row r="126">
          <cell r="BE126">
            <v>33778272</v>
          </cell>
          <cell r="BF126">
            <v>39851142</v>
          </cell>
          <cell r="BG126">
            <v>44983506</v>
          </cell>
          <cell r="BH126">
            <v>48399480</v>
          </cell>
          <cell r="BI126">
            <v>49272420</v>
          </cell>
        </row>
        <row r="127">
          <cell r="BE127">
            <v>34664646</v>
          </cell>
          <cell r="BF127">
            <v>40780350</v>
          </cell>
          <cell r="BG127">
            <v>46049442</v>
          </cell>
          <cell r="BH127">
            <v>49332054</v>
          </cell>
          <cell r="BI127">
            <v>50207664</v>
          </cell>
        </row>
        <row r="128">
          <cell r="BE128">
            <v>35575932</v>
          </cell>
          <cell r="BF128">
            <v>41723004</v>
          </cell>
          <cell r="BG128">
            <v>47147418</v>
          </cell>
          <cell r="BH128">
            <v>50268264</v>
          </cell>
          <cell r="BI128">
            <v>51164892</v>
          </cell>
        </row>
        <row r="129">
          <cell r="BE129">
            <v>36501618</v>
          </cell>
          <cell r="BF129">
            <v>42690096</v>
          </cell>
          <cell r="BG129">
            <v>48259170</v>
          </cell>
          <cell r="BH129">
            <v>51221952</v>
          </cell>
          <cell r="BI129">
            <v>52099974</v>
          </cell>
        </row>
        <row r="130">
          <cell r="BE130">
            <v>37447890</v>
          </cell>
          <cell r="BF130">
            <v>43614936</v>
          </cell>
          <cell r="BG130">
            <v>49342086</v>
          </cell>
          <cell r="BH130">
            <v>52107426</v>
          </cell>
          <cell r="BI130">
            <v>53000070</v>
          </cell>
        </row>
        <row r="131">
          <cell r="BE131">
            <v>38406804</v>
          </cell>
          <cell r="BF131">
            <v>44566194</v>
          </cell>
          <cell r="BG131">
            <v>50422908</v>
          </cell>
          <cell r="BH131">
            <v>53006556</v>
          </cell>
          <cell r="BI131">
            <v>53913690</v>
          </cell>
        </row>
        <row r="132">
          <cell r="BE132">
            <v>39396972</v>
          </cell>
          <cell r="BF132">
            <v>45516174</v>
          </cell>
          <cell r="BG132">
            <v>51529254</v>
          </cell>
          <cell r="BH132">
            <v>53922426</v>
          </cell>
          <cell r="BI132">
            <v>54850134</v>
          </cell>
        </row>
        <row r="133">
          <cell r="BE133">
            <v>40397976</v>
          </cell>
          <cell r="BF133">
            <v>46504062</v>
          </cell>
          <cell r="BG133">
            <v>52675440</v>
          </cell>
          <cell r="BH133">
            <v>54877566</v>
          </cell>
          <cell r="BI133">
            <v>55819650</v>
          </cell>
        </row>
        <row r="134">
          <cell r="BE134">
            <v>41430798</v>
          </cell>
          <cell r="BF134">
            <v>47509062</v>
          </cell>
          <cell r="BG134">
            <v>53849808</v>
          </cell>
          <cell r="BH134">
            <v>55851138</v>
          </cell>
          <cell r="BI134">
            <v>56805894</v>
          </cell>
        </row>
        <row r="135">
          <cell r="BE135">
            <v>42446244</v>
          </cell>
          <cell r="BF135">
            <v>48609150</v>
          </cell>
          <cell r="BG135">
            <v>54859836</v>
          </cell>
          <cell r="BH135">
            <v>56836272</v>
          </cell>
          <cell r="BI135">
            <v>57753270</v>
          </cell>
        </row>
        <row r="136">
          <cell r="BE136">
            <v>43490940</v>
          </cell>
          <cell r="BF136">
            <v>49729608</v>
          </cell>
          <cell r="BG136">
            <v>55890600</v>
          </cell>
          <cell r="BH136">
            <v>57787704</v>
          </cell>
          <cell r="BI136">
            <v>58642962</v>
          </cell>
        </row>
        <row r="137">
          <cell r="BE137">
            <v>44550750</v>
          </cell>
          <cell r="BF137">
            <v>50876070</v>
          </cell>
          <cell r="BG137">
            <v>56882142</v>
          </cell>
          <cell r="BH137">
            <v>58674378</v>
          </cell>
          <cell r="BI137">
            <v>59547666</v>
          </cell>
        </row>
        <row r="138">
          <cell r="BE138">
            <v>45638316</v>
          </cell>
          <cell r="BF138">
            <v>51988716</v>
          </cell>
          <cell r="BG138">
            <v>57822282</v>
          </cell>
          <cell r="BH138">
            <v>59583462</v>
          </cell>
          <cell r="BI138">
            <v>60459030</v>
          </cell>
        </row>
        <row r="139">
          <cell r="BE139">
            <v>46688562</v>
          </cell>
          <cell r="BF139">
            <v>53082030</v>
          </cell>
          <cell r="BG139">
            <v>58795920</v>
          </cell>
          <cell r="BH139">
            <v>60507030</v>
          </cell>
          <cell r="BI139">
            <v>61408032</v>
          </cell>
        </row>
        <row r="140">
          <cell r="BE140">
            <v>47679042</v>
          </cell>
          <cell r="BF140">
            <v>54258024</v>
          </cell>
          <cell r="BG140">
            <v>59843688</v>
          </cell>
          <cell r="BH140">
            <v>61520112</v>
          </cell>
          <cell r="BI140">
            <v>62416626</v>
          </cell>
        </row>
        <row r="141">
          <cell r="BE141">
            <v>48685290</v>
          </cell>
          <cell r="BF141">
            <v>55452738</v>
          </cell>
          <cell r="BG141">
            <v>60909900</v>
          </cell>
          <cell r="BH141">
            <v>62527602</v>
          </cell>
          <cell r="BI141">
            <v>63442404</v>
          </cell>
        </row>
        <row r="142">
          <cell r="BE142">
            <v>49710198</v>
          </cell>
          <cell r="BF142">
            <v>56672112</v>
          </cell>
          <cell r="BG142">
            <v>61978788</v>
          </cell>
          <cell r="BH142">
            <v>63554358</v>
          </cell>
          <cell r="BI142">
            <v>64448286</v>
          </cell>
        </row>
        <row r="143">
          <cell r="BE143">
            <v>50754000</v>
          </cell>
          <cell r="BF143">
            <v>57908094</v>
          </cell>
          <cell r="BG143">
            <v>63070194</v>
          </cell>
          <cell r="BH143">
            <v>64562460</v>
          </cell>
          <cell r="BI143">
            <v>65485836</v>
          </cell>
        </row>
        <row r="144">
          <cell r="BE144">
            <v>51814296</v>
          </cell>
          <cell r="BF144">
            <v>59168856</v>
          </cell>
          <cell r="BG144">
            <v>64147794</v>
          </cell>
          <cell r="BH144">
            <v>65598480</v>
          </cell>
          <cell r="BI144">
            <v>66589566</v>
          </cell>
        </row>
        <row r="145">
          <cell r="BE145">
            <v>52872444</v>
          </cell>
          <cell r="BF145">
            <v>60403992</v>
          </cell>
          <cell r="BG145">
            <v>65265696</v>
          </cell>
          <cell r="BH145">
            <v>66725658</v>
          </cell>
          <cell r="BI145">
            <v>67747404</v>
          </cell>
        </row>
        <row r="146">
          <cell r="BE146">
            <v>53943870</v>
          </cell>
          <cell r="BF146">
            <v>61683714</v>
          </cell>
          <cell r="BG146">
            <v>66459804</v>
          </cell>
          <cell r="BH146">
            <v>67894908</v>
          </cell>
          <cell r="BI146">
            <v>68933892</v>
          </cell>
        </row>
        <row r="147">
          <cell r="BE147">
            <v>55053894</v>
          </cell>
          <cell r="BF147">
            <v>62990910</v>
          </cell>
          <cell r="BG147">
            <v>67682412</v>
          </cell>
          <cell r="BH147">
            <v>69079176</v>
          </cell>
          <cell r="BI147">
            <v>70149624</v>
          </cell>
        </row>
        <row r="148">
          <cell r="BE148">
            <v>56200350</v>
          </cell>
          <cell r="BF148">
            <v>64352442</v>
          </cell>
          <cell r="BG148">
            <v>68916108</v>
          </cell>
          <cell r="BH148">
            <v>70288608</v>
          </cell>
          <cell r="BI148">
            <v>71357706</v>
          </cell>
        </row>
        <row r="149">
          <cell r="BE149">
            <v>57376626</v>
          </cell>
          <cell r="BF149">
            <v>65732070</v>
          </cell>
          <cell r="BG149">
            <v>70180896</v>
          </cell>
          <cell r="BH149">
            <v>71495118</v>
          </cell>
          <cell r="BI149">
            <v>72577512</v>
          </cell>
        </row>
        <row r="150">
          <cell r="BE150">
            <v>58562712</v>
          </cell>
          <cell r="BF150">
            <v>67146018</v>
          </cell>
          <cell r="BG150">
            <v>71438982</v>
          </cell>
          <cell r="BH150">
            <v>72709608</v>
          </cell>
          <cell r="BI150">
            <v>73813284</v>
          </cell>
        </row>
        <row r="151">
          <cell r="BE151">
            <v>59782278</v>
          </cell>
          <cell r="BF151">
            <v>68561682</v>
          </cell>
          <cell r="BG151">
            <v>72715362</v>
          </cell>
          <cell r="BH151">
            <v>73941420</v>
          </cell>
          <cell r="BI151">
            <v>75076704</v>
          </cell>
        </row>
        <row r="152">
          <cell r="BE152">
            <v>61008720</v>
          </cell>
          <cell r="BF152">
            <v>70024926</v>
          </cell>
          <cell r="BG152">
            <v>74033508</v>
          </cell>
          <cell r="BH152">
            <v>75218436</v>
          </cell>
          <cell r="BI152">
            <v>76360884</v>
          </cell>
        </row>
        <row r="153">
          <cell r="BE153">
            <v>62271318</v>
          </cell>
          <cell r="BF153">
            <v>71518578</v>
          </cell>
          <cell r="BG153">
            <v>75381816</v>
          </cell>
          <cell r="BH153">
            <v>76513362</v>
          </cell>
          <cell r="BI153">
            <v>77699364</v>
          </cell>
        </row>
        <row r="154">
          <cell r="BE154">
            <v>63498528</v>
          </cell>
          <cell r="BF154">
            <v>72999696</v>
          </cell>
          <cell r="BG154">
            <v>76748580</v>
          </cell>
          <cell r="BH154">
            <v>77871432</v>
          </cell>
          <cell r="BI154">
            <v>79254570</v>
          </cell>
        </row>
        <row r="155">
          <cell r="BE155">
            <v>64722438</v>
          </cell>
          <cell r="BF155">
            <v>74282052</v>
          </cell>
          <cell r="BG155">
            <v>77995800</v>
          </cell>
          <cell r="BH155">
            <v>79301430</v>
          </cell>
          <cell r="BI155">
            <v>80804808</v>
          </cell>
        </row>
        <row r="156">
          <cell r="BE156">
            <v>65955558</v>
          </cell>
          <cell r="BF156">
            <v>75584982</v>
          </cell>
          <cell r="BG156">
            <v>79366662</v>
          </cell>
          <cell r="BH156">
            <v>80752146</v>
          </cell>
          <cell r="BI156">
            <v>81572268</v>
          </cell>
        </row>
        <row r="157">
          <cell r="BE157">
            <v>67275546</v>
          </cell>
          <cell r="BF157">
            <v>77000418</v>
          </cell>
          <cell r="BG157">
            <v>80778174</v>
          </cell>
          <cell r="BH157">
            <v>81528072</v>
          </cell>
          <cell r="BI157">
            <v>82106124</v>
          </cell>
        </row>
        <row r="158">
          <cell r="BE158">
            <v>68610348</v>
          </cell>
          <cell r="BF158">
            <v>78436074</v>
          </cell>
          <cell r="BG158">
            <v>81535542</v>
          </cell>
          <cell r="BH158">
            <v>82059852</v>
          </cell>
          <cell r="BI158">
            <v>82222878</v>
          </cell>
        </row>
        <row r="159">
          <cell r="BE159">
            <v>69975216</v>
          </cell>
          <cell r="BF159">
            <v>79597596</v>
          </cell>
          <cell r="BG159">
            <v>82064472</v>
          </cell>
          <cell r="BH159">
            <v>82196238</v>
          </cell>
          <cell r="BI159">
            <v>82302792</v>
          </cell>
        </row>
        <row r="160">
          <cell r="BE160">
            <v>70940136</v>
          </cell>
          <cell r="BF160">
            <v>80411622</v>
          </cell>
          <cell r="BG160">
            <v>82210722</v>
          </cell>
          <cell r="BH160">
            <v>82275510</v>
          </cell>
          <cell r="BI160">
            <v>82382724</v>
          </cell>
        </row>
        <row r="161">
          <cell r="BE161">
            <v>71676546</v>
          </cell>
          <cell r="BF161">
            <v>81050214</v>
          </cell>
          <cell r="BG161">
            <v>82289604</v>
          </cell>
          <cell r="BH161">
            <v>82354800</v>
          </cell>
          <cell r="BI161">
            <v>82462674</v>
          </cell>
        </row>
        <row r="162">
          <cell r="BE162">
            <v>72168786</v>
          </cell>
          <cell r="BF162">
            <v>81444264</v>
          </cell>
          <cell r="BG162">
            <v>82368510</v>
          </cell>
          <cell r="BH162">
            <v>82434102</v>
          </cell>
          <cell r="BI162">
            <v>82542642</v>
          </cell>
        </row>
        <row r="163">
          <cell r="BE163">
            <v>72526704</v>
          </cell>
          <cell r="BF163">
            <v>81709650</v>
          </cell>
          <cell r="BG163">
            <v>82447428</v>
          </cell>
          <cell r="BH163">
            <v>82513416</v>
          </cell>
          <cell r="BI163">
            <v>82622622</v>
          </cell>
        </row>
        <row r="164">
          <cell r="BE164">
            <v>72884910</v>
          </cell>
          <cell r="BF164">
            <v>81975270</v>
          </cell>
          <cell r="BG164">
            <v>82526358</v>
          </cell>
          <cell r="BH164">
            <v>82592748</v>
          </cell>
          <cell r="BI164">
            <v>82702602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8101.9050195413729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7.0944911617703341E-6</v>
          </cell>
        </row>
      </sheetData>
      <sheetData sheetId="24">
        <row r="4">
          <cell r="K4">
            <v>1</v>
          </cell>
          <cell r="L4">
            <v>1040.8350391154745</v>
          </cell>
          <cell r="M4">
            <v>1168.9514057953456</v>
          </cell>
          <cell r="N4">
            <v>1452.2170906609608</v>
          </cell>
          <cell r="O4">
            <v>2510.7420799342653</v>
          </cell>
          <cell r="P4">
            <v>3045.4163252378348</v>
          </cell>
          <cell r="T4">
            <v>14501.669591169066</v>
          </cell>
          <cell r="U4">
            <v>19413.892097149503</v>
          </cell>
          <cell r="V4">
            <v>30743.572319737385</v>
          </cell>
          <cell r="W4">
            <v>76075.899399749163</v>
          </cell>
          <cell r="X4">
            <v>177081.78182226879</v>
          </cell>
        </row>
        <row r="5">
          <cell r="L5">
            <v>2156.3744129173665</v>
          </cell>
          <cell r="M5">
            <v>2445.0611089788799</v>
          </cell>
          <cell r="N5">
            <v>3068.681161090215</v>
          </cell>
          <cell r="O5">
            <v>5380.4252562578768</v>
          </cell>
          <cell r="P5">
            <v>6628.3383892823476</v>
          </cell>
          <cell r="T5">
            <v>23031.329634440459</v>
          </cell>
          <cell r="U5">
            <v>30854.462597884511</v>
          </cell>
          <cell r="V5">
            <v>48567.908857672955</v>
          </cell>
          <cell r="W5">
            <v>119204.69974344026</v>
          </cell>
          <cell r="X5">
            <v>275220.16971778427</v>
          </cell>
        </row>
        <row r="6">
          <cell r="L6">
            <v>3351.9799101725857</v>
          </cell>
          <cell r="M6">
            <v>3828.7490870369638</v>
          </cell>
          <cell r="N6">
            <v>4848.3388654018891</v>
          </cell>
          <cell r="O6">
            <v>8568.4271455763665</v>
          </cell>
          <cell r="P6">
            <v>10613.278586406319</v>
          </cell>
          <cell r="T6">
            <v>31560.989677711856</v>
          </cell>
          <cell r="U6">
            <v>42157.08864548304</v>
          </cell>
          <cell r="V6">
            <v>66088.797510031349</v>
          </cell>
          <cell r="W6">
            <v>161357.67726103449</v>
          </cell>
          <cell r="X6">
            <v>371708.44498713792</v>
          </cell>
        </row>
        <row r="7">
          <cell r="L7">
            <v>4633.3981537932395</v>
          </cell>
          <cell r="M7">
            <v>5317.4178404992799</v>
          </cell>
          <cell r="N7">
            <v>6773.2179738085106</v>
          </cell>
          <cell r="O7">
            <v>12026.203094833632</v>
          </cell>
          <cell r="P7">
            <v>15024.655475731357</v>
          </cell>
          <cell r="T7">
            <v>40090.649720983252</v>
          </cell>
          <cell r="U7">
            <v>53459.714693081572</v>
          </cell>
          <cell r="V7">
            <v>83609.686162389728</v>
          </cell>
          <cell r="W7">
            <v>203510.65477862873</v>
          </cell>
          <cell r="X7">
            <v>468196.72025649156</v>
          </cell>
        </row>
        <row r="8">
          <cell r="L8">
            <v>6006.7882217157257</v>
          </cell>
          <cell r="M8">
            <v>6890.3193968606211</v>
          </cell>
          <cell r="N8">
            <v>8791.1622000378375</v>
          </cell>
          <cell r="O8">
            <v>15638.77549157344</v>
          </cell>
          <cell r="P8">
            <v>19574.371393106267</v>
          </cell>
          <cell r="T8">
            <v>48620.309764254649</v>
          </cell>
          <cell r="U8">
            <v>64762.340740680105</v>
          </cell>
          <cell r="V8">
            <v>101130.57481474812</v>
          </cell>
          <cell r="W8">
            <v>245663.63229622296</v>
          </cell>
          <cell r="X8">
            <v>564684.99552584521</v>
          </cell>
        </row>
        <row r="9">
          <cell r="L9">
            <v>7478.7512502259578</v>
          </cell>
          <cell r="M9">
            <v>8590.8915245124608</v>
          </cell>
          <cell r="N9">
            <v>10971.054215086828</v>
          </cell>
          <cell r="O9">
            <v>19602.187922491939</v>
          </cell>
          <cell r="P9">
            <v>24730.552213145304</v>
          </cell>
          <cell r="T9">
            <v>57149.969807526038</v>
          </cell>
          <cell r="U9">
            <v>76064.966788278645</v>
          </cell>
          <cell r="V9">
            <v>118651.46346710651</v>
          </cell>
          <cell r="W9">
            <v>287816.60981381725</v>
          </cell>
          <cell r="X9">
            <v>661173.27079519886</v>
          </cell>
        </row>
        <row r="10">
          <cell r="L10">
            <v>9056.3621620177801</v>
          </cell>
          <cell r="M10">
            <v>10443.397430036304</v>
          </cell>
          <cell r="N10">
            <v>13372.602209310015</v>
          </cell>
          <cell r="O10">
            <v>23847.860561201545</v>
          </cell>
          <cell r="P10">
            <v>29846.900463075173</v>
          </cell>
          <cell r="T10">
            <v>65679.629850797428</v>
          </cell>
          <cell r="U10">
            <v>87013.198619782808</v>
          </cell>
          <cell r="V10">
            <v>135832.72164923273</v>
          </cell>
          <cell r="W10">
            <v>329494.88542756485</v>
          </cell>
          <cell r="X10">
            <v>757273.46661123785</v>
          </cell>
        </row>
        <row r="11">
          <cell r="L11">
            <v>10747.203671483943</v>
          </cell>
          <cell r="M11">
            <v>12335.241734732441</v>
          </cell>
          <cell r="N11">
            <v>15694.42638448196</v>
          </cell>
          <cell r="O11">
            <v>27889.162903213342</v>
          </cell>
          <cell r="P11">
            <v>34995.511481763213</v>
          </cell>
          <cell r="T11">
            <v>71369.025242663571</v>
          </cell>
          <cell r="U11">
            <v>95425.927766929934</v>
          </cell>
          <cell r="V11">
            <v>149806.5205436229</v>
          </cell>
          <cell r="W11">
            <v>366417.17259798525</v>
          </cell>
          <cell r="X11">
            <v>844741.38985778368</v>
          </cell>
        </row>
        <row r="12">
          <cell r="L12">
            <v>12559.402730684582</v>
          </cell>
          <cell r="M12">
            <v>14410.136641938167</v>
          </cell>
          <cell r="N12">
            <v>18405.36174776336</v>
          </cell>
          <cell r="O12">
            <v>32952.200150067561</v>
          </cell>
          <cell r="P12">
            <v>41453.729794945597</v>
          </cell>
          <cell r="T12">
            <v>77058.420634529713</v>
          </cell>
          <cell r="U12">
            <v>103484.26269798269</v>
          </cell>
          <cell r="V12">
            <v>163440.68896778097</v>
          </cell>
          <cell r="W12">
            <v>402864.75786455907</v>
          </cell>
          <cell r="X12">
            <v>931821.23365101498</v>
          </cell>
        </row>
        <row r="13">
          <cell r="L13">
            <v>14501.669591169066</v>
          </cell>
          <cell r="M13">
            <v>16712.909883184449</v>
          </cell>
          <cell r="N13">
            <v>21406.920431564398</v>
          </cell>
          <cell r="O13">
            <v>38510.450768477844</v>
          </cell>
          <cell r="P13">
            <v>48829.553563311245</v>
          </cell>
          <cell r="T13">
            <v>82747.816026395856</v>
          </cell>
          <cell r="U13">
            <v>111542.59762903544</v>
          </cell>
          <cell r="V13">
            <v>177074.85739193897</v>
          </cell>
          <cell r="W13">
            <v>439312.34313113295</v>
          </cell>
          <cell r="X13">
            <v>1018901.0774442463</v>
          </cell>
        </row>
        <row r="14">
          <cell r="L14">
            <v>15726.076062295178</v>
          </cell>
          <cell r="M14">
            <v>19167.892812347316</v>
          </cell>
          <cell r="N14">
            <v>24667.987774577792</v>
          </cell>
          <cell r="O14">
            <v>44364.522921536824</v>
          </cell>
          <cell r="P14">
            <v>56779.072048212664</v>
          </cell>
          <cell r="T14">
            <v>88437.211418261999</v>
          </cell>
          <cell r="U14">
            <v>119600.9325600882</v>
          </cell>
          <cell r="V14">
            <v>190709.02581609701</v>
          </cell>
          <cell r="W14">
            <v>475759.92839770677</v>
          </cell>
          <cell r="X14">
            <v>1105980.9212374776</v>
          </cell>
        </row>
        <row r="15">
          <cell r="L15">
            <v>17038.362425405856</v>
          </cell>
          <cell r="M15">
            <v>20825.048196716118</v>
          </cell>
          <cell r="N15">
            <v>28123.706765281098</v>
          </cell>
          <cell r="O15">
            <v>51022.978627112767</v>
          </cell>
          <cell r="P15">
            <v>65345.523221243478</v>
          </cell>
          <cell r="T15">
            <v>94126.606810128127</v>
          </cell>
          <cell r="U15">
            <v>127659.26749114096</v>
          </cell>
          <cell r="V15">
            <v>204343.19424025508</v>
          </cell>
          <cell r="W15">
            <v>512207.51366428059</v>
          </cell>
          <cell r="X15">
            <v>1193060.7650307089</v>
          </cell>
        </row>
        <row r="16">
          <cell r="L16">
            <v>18444.836124636146</v>
          </cell>
          <cell r="M16">
            <v>22522.535488526253</v>
          </cell>
          <cell r="N16">
            <v>31563.033748810511</v>
          </cell>
          <cell r="O16">
            <v>58217.556514582306</v>
          </cell>
          <cell r="P16">
            <v>74826.695832030833</v>
          </cell>
          <cell r="T16">
            <v>99816.00220199427</v>
          </cell>
          <cell r="U16">
            <v>135717.60242219371</v>
          </cell>
          <cell r="V16">
            <v>217977.36266441309</v>
          </cell>
          <cell r="W16">
            <v>548655.09893085447</v>
          </cell>
          <cell r="X16">
            <v>1280140.6088239402</v>
          </cell>
        </row>
        <row r="17">
          <cell r="L17">
            <v>19952.257311226422</v>
          </cell>
          <cell r="M17">
            <v>24227.180768625418</v>
          </cell>
          <cell r="N17">
            <v>33754.39600940494</v>
          </cell>
          <cell r="O17">
            <v>65190.377570005759</v>
          </cell>
          <cell r="P17">
            <v>83664.921444200954</v>
          </cell>
          <cell r="T17">
            <v>105505.38829513197</v>
          </cell>
          <cell r="U17">
            <v>143762.20170674112</v>
          </cell>
          <cell r="V17">
            <v>231398.3346262112</v>
          </cell>
          <cell r="W17">
            <v>584410.76502173964</v>
          </cell>
          <cell r="X17">
            <v>1365887.1738426271</v>
          </cell>
        </row>
        <row r="18">
          <cell r="L18">
            <v>21567.871335878848</v>
          </cell>
          <cell r="M18">
            <v>26100.52552907445</v>
          </cell>
          <cell r="N18">
            <v>36178.552439334613</v>
          </cell>
          <cell r="O18">
            <v>73118.515182669638</v>
          </cell>
          <cell r="P18">
            <v>94215.933706793672</v>
          </cell>
          <cell r="T18">
            <v>111194.65358414907</v>
          </cell>
          <cell r="U18">
            <v>151609.118942564</v>
          </cell>
          <cell r="V18">
            <v>244401.7808368204</v>
          </cell>
          <cell r="W18">
            <v>617940.70892050257</v>
          </cell>
          <cell r="X18">
            <v>1444456.3423125527</v>
          </cell>
        </row>
        <row r="19">
          <cell r="L19">
            <v>23299.443573202778</v>
          </cell>
          <cell r="M19">
            <v>28126.140495416454</v>
          </cell>
          <cell r="N19">
            <v>38754.105283624071</v>
          </cell>
          <cell r="O19">
            <v>79658.044983305794</v>
          </cell>
          <cell r="P19">
            <v>106274.06987917144</v>
          </cell>
          <cell r="T19">
            <v>116883.90957443774</v>
          </cell>
          <cell r="U19">
            <v>159442.30053188151</v>
          </cell>
          <cell r="V19">
            <v>257192.03058506967</v>
          </cell>
          <cell r="W19">
            <v>650778.73364357674</v>
          </cell>
          <cell r="X19">
            <v>1521692.2320079345</v>
          </cell>
        </row>
        <row r="20">
          <cell r="L20">
            <v>25155.296745631164</v>
          </cell>
          <cell r="M20">
            <v>30214.385647915231</v>
          </cell>
          <cell r="N20">
            <v>41393.097574953244</v>
          </cell>
          <cell r="O20">
            <v>84395.104109744643</v>
          </cell>
          <cell r="P20">
            <v>116732.01360988131</v>
          </cell>
          <cell r="T20">
            <v>122573.1655647264</v>
          </cell>
          <cell r="U20">
            <v>167275.48212119905</v>
          </cell>
          <cell r="V20">
            <v>269982.28033331898</v>
          </cell>
          <cell r="W20">
            <v>683616.7583666509</v>
          </cell>
          <cell r="X20">
            <v>1598928.1217033162</v>
          </cell>
        </row>
        <row r="21">
          <cell r="L21">
            <v>27144.350926203697</v>
          </cell>
          <cell r="M21">
            <v>32567.634553150485</v>
          </cell>
          <cell r="N21">
            <v>44521.732000422868</v>
          </cell>
          <cell r="O21">
            <v>89977.143090952552</v>
          </cell>
          <cell r="P21">
            <v>129678.51825915655</v>
          </cell>
          <cell r="T21">
            <v>128262.42155501505</v>
          </cell>
          <cell r="U21">
            <v>175108.66371051656</v>
          </cell>
          <cell r="V21">
            <v>282772.53008156829</v>
          </cell>
          <cell r="W21">
            <v>716454.78308972507</v>
          </cell>
          <cell r="X21">
            <v>1676164.0113986977</v>
          </cell>
        </row>
        <row r="22">
          <cell r="L22">
            <v>29276.166412488212</v>
          </cell>
          <cell r="M22">
            <v>35074.897512649055</v>
          </cell>
          <cell r="N22">
            <v>47709.655784116454</v>
          </cell>
          <cell r="O22">
            <v>95580.499058860558</v>
          </cell>
          <cell r="P22">
            <v>143468.15810018877</v>
          </cell>
          <cell r="T22">
            <v>133951.67754530371</v>
          </cell>
          <cell r="U22">
            <v>182941.84529983409</v>
          </cell>
          <cell r="V22">
            <v>295562.77982981753</v>
          </cell>
          <cell r="W22">
            <v>749292.80781279935</v>
          </cell>
          <cell r="X22">
            <v>1753399.9010940793</v>
          </cell>
        </row>
        <row r="23">
          <cell r="L23">
            <v>31560.989677711856</v>
          </cell>
          <cell r="M23">
            <v>37677.857942819741</v>
          </cell>
          <cell r="N23">
            <v>50971.774780776526</v>
          </cell>
          <cell r="O23">
            <v>101504.66448380244</v>
          </cell>
          <cell r="P23">
            <v>157266.1939251741</v>
          </cell>
          <cell r="T23">
            <v>139640.93353559237</v>
          </cell>
          <cell r="U23">
            <v>190775.0268891516</v>
          </cell>
          <cell r="V23">
            <v>308353.02957806684</v>
          </cell>
          <cell r="W23">
            <v>782130.83253587352</v>
          </cell>
          <cell r="X23">
            <v>1830635.790789461</v>
          </cell>
        </row>
        <row r="24">
          <cell r="L24">
            <v>34009.802619964081</v>
          </cell>
          <cell r="M24">
            <v>40482.973337765761</v>
          </cell>
          <cell r="N24">
            <v>54641.635283929718</v>
          </cell>
          <cell r="O24">
            <v>108100.41173647164</v>
          </cell>
          <cell r="P24">
            <v>173667.51587117827</v>
          </cell>
          <cell r="T24">
            <v>145330.18952588103</v>
          </cell>
          <cell r="U24">
            <v>198608.20847846914</v>
          </cell>
          <cell r="V24">
            <v>321143.27932631609</v>
          </cell>
          <cell r="W24">
            <v>814968.85725894768</v>
          </cell>
          <cell r="X24">
            <v>1907871.6804848427</v>
          </cell>
        </row>
        <row r="25">
          <cell r="L25">
            <v>36634.375346185436</v>
          </cell>
          <cell r="M25">
            <v>43561.269955226962</v>
          </cell>
          <cell r="N25">
            <v>58641.553017255581</v>
          </cell>
          <cell r="O25">
            <v>115316.37707357353</v>
          </cell>
          <cell r="P25">
            <v>185363.73466634049</v>
          </cell>
          <cell r="T25">
            <v>151019.44551616968</v>
          </cell>
          <cell r="U25">
            <v>206441.39006778668</v>
          </cell>
          <cell r="V25">
            <v>333933.52907456539</v>
          </cell>
          <cell r="W25">
            <v>847806.88198202185</v>
          </cell>
          <cell r="X25">
            <v>1985107.5701802243</v>
          </cell>
        </row>
        <row r="26">
          <cell r="L26">
            <v>39447.322744646008</v>
          </cell>
          <cell r="M26">
            <v>46769.72689040353</v>
          </cell>
          <cell r="N26">
            <v>62697.900733528753</v>
          </cell>
          <cell r="O26">
            <v>122561.49724704472</v>
          </cell>
          <cell r="P26">
            <v>194255.89979812424</v>
          </cell>
          <cell r="T26">
            <v>156708.70150645837</v>
          </cell>
          <cell r="U26">
            <v>214274.57165710418</v>
          </cell>
          <cell r="V26">
            <v>346723.77882281464</v>
          </cell>
          <cell r="W26">
            <v>880644.90670509613</v>
          </cell>
          <cell r="X26">
            <v>2062343.4598756058</v>
          </cell>
        </row>
        <row r="27">
          <cell r="L27">
            <v>42462.165117826567</v>
          </cell>
          <cell r="M27">
            <v>50311.478140541396</v>
          </cell>
          <cell r="N27">
            <v>67313.779324697272</v>
          </cell>
          <cell r="O27">
            <v>130763.11452844692</v>
          </cell>
          <cell r="P27">
            <v>204715.41396315882</v>
          </cell>
          <cell r="T27">
            <v>162397.95749674703</v>
          </cell>
          <cell r="U27">
            <v>222107.75324642172</v>
          </cell>
          <cell r="V27">
            <v>359514.02857106394</v>
          </cell>
          <cell r="W27">
            <v>913482.9314281703</v>
          </cell>
          <cell r="X27">
            <v>2139579.3495709877</v>
          </cell>
        </row>
        <row r="28">
          <cell r="L28">
            <v>45693.393167131428</v>
          </cell>
          <cell r="M28">
            <v>54072.964773930325</v>
          </cell>
          <cell r="N28">
            <v>72125.667386805013</v>
          </cell>
          <cell r="O28">
            <v>139369.74972294096</v>
          </cell>
          <cell r="P28">
            <v>215425.57498838959</v>
          </cell>
          <cell r="T28">
            <v>168087.21348703568</v>
          </cell>
          <cell r="U28">
            <v>229940.93483573926</v>
          </cell>
          <cell r="V28">
            <v>372304.27831931319</v>
          </cell>
          <cell r="W28">
            <v>946320.95615124446</v>
          </cell>
          <cell r="X28">
            <v>2216815.239266369</v>
          </cell>
        </row>
        <row r="29">
          <cell r="L29">
            <v>49156.537641779287</v>
          </cell>
          <cell r="M29">
            <v>58079.594646635262</v>
          </cell>
          <cell r="N29">
            <v>77252.461685730901</v>
          </cell>
          <cell r="O29">
            <v>148350.0991090009</v>
          </cell>
          <cell r="P29">
            <v>226939.46186906769</v>
          </cell>
          <cell r="T29">
            <v>173776.46947732434</v>
          </cell>
          <cell r="U29">
            <v>237774.11642505677</v>
          </cell>
          <cell r="V29">
            <v>385094.5280675625</v>
          </cell>
          <cell r="W29">
            <v>979158.98087431863</v>
          </cell>
          <cell r="X29">
            <v>2294051.1289617508</v>
          </cell>
        </row>
        <row r="30">
          <cell r="L30">
            <v>52868.243986636051</v>
          </cell>
          <cell r="M30">
            <v>62368.725932769295</v>
          </cell>
          <cell r="N30">
            <v>82720.101068779186</v>
          </cell>
          <cell r="O30">
            <v>158008.52976752471</v>
          </cell>
          <cell r="P30">
            <v>239429.10610440647</v>
          </cell>
          <cell r="T30">
            <v>179465.725467613</v>
          </cell>
          <cell r="U30">
            <v>245607.2980143743</v>
          </cell>
          <cell r="V30">
            <v>397884.77781581174</v>
          </cell>
          <cell r="W30">
            <v>1011997.0055973928</v>
          </cell>
          <cell r="X30">
            <v>2371287.0186571321</v>
          </cell>
        </row>
        <row r="31">
          <cell r="L31">
            <v>56846.35234778111</v>
          </cell>
          <cell r="M31">
            <v>66925.863223107488</v>
          </cell>
          <cell r="N31">
            <v>88432.926626083601</v>
          </cell>
          <cell r="O31">
            <v>168325.96369788496</v>
          </cell>
          <cell r="P31">
            <v>253395.86305761477</v>
          </cell>
          <cell r="T31">
            <v>185154.98145790165</v>
          </cell>
          <cell r="U31">
            <v>253440.47960369181</v>
          </cell>
          <cell r="V31">
            <v>410675.02756406105</v>
          </cell>
          <cell r="W31">
            <v>1044835.0303204671</v>
          </cell>
          <cell r="X31">
            <v>2448522.9083525138</v>
          </cell>
        </row>
        <row r="32">
          <cell r="L32">
            <v>61109.983320350133</v>
          </cell>
          <cell r="M32">
            <v>71909.139980698703</v>
          </cell>
          <cell r="N32">
            <v>95016.448704242634</v>
          </cell>
          <cell r="O32">
            <v>180461.81946059206</v>
          </cell>
          <cell r="P32">
            <v>269111.83222188638</v>
          </cell>
          <cell r="T32">
            <v>190860.11223776339</v>
          </cell>
          <cell r="U32">
            <v>261286.8829500358</v>
          </cell>
          <cell r="V32">
            <v>423465.27731231035</v>
          </cell>
          <cell r="W32">
            <v>1077928.5846222097</v>
          </cell>
          <cell r="X32">
            <v>2525758.7980478955</v>
          </cell>
        </row>
        <row r="33">
          <cell r="L33">
            <v>65679.629850797428</v>
          </cell>
          <cell r="M33">
            <v>77224.616220762255</v>
          </cell>
          <cell r="N33">
            <v>101868.20422701242</v>
          </cell>
          <cell r="O33">
            <v>192673.12425885524</v>
          </cell>
          <cell r="P33">
            <v>284936.53903740819</v>
          </cell>
          <cell r="T33">
            <v>196660.42402260611</v>
          </cell>
          <cell r="U33">
            <v>269304.25543020229</v>
          </cell>
          <cell r="V33">
            <v>436494.7737327647</v>
          </cell>
          <cell r="W33">
            <v>1111364.0546286425</v>
          </cell>
          <cell r="X33">
            <v>2603891.0367033104</v>
          </cell>
        </row>
        <row r="34">
          <cell r="L34">
            <v>68946.41070689552</v>
          </cell>
          <cell r="M34">
            <v>82976.618051051279</v>
          </cell>
          <cell r="N34">
            <v>109247.32951885537</v>
          </cell>
          <cell r="O34">
            <v>205710.63636499381</v>
          </cell>
          <cell r="P34">
            <v>302074.36775550107</v>
          </cell>
          <cell r="T34">
            <v>202460.7358074488</v>
          </cell>
          <cell r="U34">
            <v>277321.62791036873</v>
          </cell>
          <cell r="V34">
            <v>449821.05087490403</v>
          </cell>
          <cell r="W34">
            <v>1145350.2393597143</v>
          </cell>
          <cell r="X34">
            <v>2685586.9945696206</v>
          </cell>
        </row>
        <row r="35">
          <cell r="L35">
            <v>72447.659736383081</v>
          </cell>
          <cell r="M35">
            <v>88592.187271748946</v>
          </cell>
          <cell r="N35">
            <v>117010.28233498629</v>
          </cell>
          <cell r="O35">
            <v>219761.62886321329</v>
          </cell>
          <cell r="P35">
            <v>320093.55109580711</v>
          </cell>
          <cell r="T35">
            <v>208387.97817641863</v>
          </cell>
          <cell r="U35">
            <v>285506.7759940605</v>
          </cell>
          <cell r="V35">
            <v>463199.45359346661</v>
          </cell>
          <cell r="W35">
            <v>1180189.3989528131</v>
          </cell>
          <cell r="X35">
            <v>2767350.8388480945</v>
          </cell>
        </row>
        <row r="36">
          <cell r="L36">
            <v>76200.205531918778</v>
          </cell>
          <cell r="M36">
            <v>93105.440371815566</v>
          </cell>
          <cell r="N36">
            <v>125127.56919394946</v>
          </cell>
          <cell r="O36">
            <v>234538.10926929716</v>
          </cell>
          <cell r="P36">
            <v>339163.99488085957</v>
          </cell>
          <cell r="T36">
            <v>214315.2205453885</v>
          </cell>
          <cell r="U36">
            <v>293706.7425999273</v>
          </cell>
          <cell r="V36">
            <v>476671.41685992008</v>
          </cell>
          <cell r="W36">
            <v>1215028.5585459122</v>
          </cell>
          <cell r="X36">
            <v>2849528.9144005035</v>
          </cell>
        </row>
        <row r="37">
          <cell r="L37">
            <v>80222.084532526074</v>
          </cell>
          <cell r="M37">
            <v>98093.043010644615</v>
          </cell>
          <cell r="N37">
            <v>134277.16738822227</v>
          </cell>
          <cell r="O37">
            <v>251090.37145337692</v>
          </cell>
          <cell r="P37">
            <v>360241.1107309311</v>
          </cell>
          <cell r="T37">
            <v>220242.46291435833</v>
          </cell>
          <cell r="U37">
            <v>301906.70920579415</v>
          </cell>
          <cell r="V37">
            <v>490143.38012637361</v>
          </cell>
          <cell r="W37">
            <v>1249867.7181390109</v>
          </cell>
          <cell r="X37">
            <v>2931706.9899529121</v>
          </cell>
        </row>
        <row r="38">
          <cell r="L38">
            <v>84532.627714908987</v>
          </cell>
          <cell r="M38">
            <v>103523.73959812886</v>
          </cell>
          <cell r="N38">
            <v>142372.469800903</v>
          </cell>
          <cell r="O38">
            <v>268448.33698489738</v>
          </cell>
          <cell r="P38">
            <v>382381.44569996773</v>
          </cell>
          <cell r="T38">
            <v>226169.70528332816</v>
          </cell>
          <cell r="U38">
            <v>310106.67581166094</v>
          </cell>
          <cell r="V38">
            <v>503615.34339282714</v>
          </cell>
          <cell r="W38">
            <v>1284706.8777321097</v>
          </cell>
          <cell r="X38">
            <v>3013885.0655053207</v>
          </cell>
        </row>
        <row r="39">
          <cell r="L39">
            <v>89152.553506903729</v>
          </cell>
          <cell r="M39">
            <v>109335.54362496187</v>
          </cell>
          <cell r="N39">
            <v>150359.61650343752</v>
          </cell>
          <cell r="O39">
            <v>286554.8901245615</v>
          </cell>
          <cell r="P39">
            <v>404401.7923920434</v>
          </cell>
          <cell r="T39">
            <v>232096.947652298</v>
          </cell>
          <cell r="U39">
            <v>318306.64241752779</v>
          </cell>
          <cell r="V39">
            <v>517087.30665928061</v>
          </cell>
          <cell r="W39">
            <v>1319546.0373252085</v>
          </cell>
          <cell r="X39">
            <v>3096063.1410577293</v>
          </cell>
        </row>
        <row r="40">
          <cell r="L40">
            <v>94104.067369650642</v>
          </cell>
          <cell r="M40">
            <v>115437.49636699588</v>
          </cell>
          <cell r="N40">
            <v>158902.38833313444</v>
          </cell>
          <cell r="O40">
            <v>305380.95080185984</v>
          </cell>
          <cell r="P40">
            <v>429602.48178073682</v>
          </cell>
          <cell r="T40">
            <v>238024.19002126783</v>
          </cell>
          <cell r="U40">
            <v>326506.60902339465</v>
          </cell>
          <cell r="V40">
            <v>530559.26992573414</v>
          </cell>
          <cell r="W40">
            <v>1354385.1969183076</v>
          </cell>
          <cell r="X40">
            <v>3178241.2166101383</v>
          </cell>
        </row>
        <row r="41">
          <cell r="L41">
            <v>99410.968527123361</v>
          </cell>
          <cell r="M41">
            <v>121954.14196497724</v>
          </cell>
          <cell r="N41">
            <v>167791.15491251968</v>
          </cell>
          <cell r="O41">
            <v>325595.2349043421</v>
          </cell>
          <cell r="P41">
            <v>455738.67696711031</v>
          </cell>
          <cell r="T41">
            <v>243951.43239023766</v>
          </cell>
          <cell r="U41">
            <v>334706.57562926144</v>
          </cell>
          <cell r="V41">
            <v>544031.23319218762</v>
          </cell>
          <cell r="W41">
            <v>1389224.3565114064</v>
          </cell>
          <cell r="X41">
            <v>3260419.2921625469</v>
          </cell>
        </row>
        <row r="42">
          <cell r="L42">
            <v>105098.76435600576</v>
          </cell>
          <cell r="M42">
            <v>128844.39996557144</v>
          </cell>
          <cell r="N42">
            <v>177293.06390562904</v>
          </cell>
          <cell r="O42">
            <v>345267.61542494787</v>
          </cell>
          <cell r="P42">
            <v>484619.14460925519</v>
          </cell>
          <cell r="T42">
            <v>249878.6747592075</v>
          </cell>
          <cell r="U42">
            <v>342906.54223512829</v>
          </cell>
          <cell r="V42">
            <v>557503.19645864109</v>
          </cell>
          <cell r="W42">
            <v>1424063.5161045054</v>
          </cell>
          <cell r="X42">
            <v>3342597.3677149559</v>
          </cell>
        </row>
        <row r="43">
          <cell r="L43">
            <v>111194.65358414907</v>
          </cell>
          <cell r="M43">
            <v>136193.04418312584</v>
          </cell>
          <cell r="N43">
            <v>187736.77709963056</v>
          </cell>
          <cell r="O43">
            <v>366453.6201832518</v>
          </cell>
          <cell r="P43">
            <v>516440.85789116839</v>
          </cell>
          <cell r="T43">
            <v>255805.91712817733</v>
          </cell>
          <cell r="U43">
            <v>351106.50884099508</v>
          </cell>
          <cell r="V43">
            <v>570975.15972509468</v>
          </cell>
          <cell r="W43">
            <v>1458902.6756976042</v>
          </cell>
          <cell r="X43">
            <v>3424775.4432673645</v>
          </cell>
        </row>
        <row r="44">
          <cell r="L44">
            <v>117728.05521100287</v>
          </cell>
          <cell r="M44">
            <v>144286.93474982478</v>
          </cell>
          <cell r="N44">
            <v>199189.28464075644</v>
          </cell>
          <cell r="O44">
            <v>389367.91868297668</v>
          </cell>
          <cell r="P44">
            <v>551240.41531110741</v>
          </cell>
          <cell r="T44">
            <v>261733.15949714719</v>
          </cell>
          <cell r="U44">
            <v>359306.47544686194</v>
          </cell>
          <cell r="V44">
            <v>584447.12299154815</v>
          </cell>
          <cell r="W44">
            <v>1493741.835290703</v>
          </cell>
          <cell r="X44">
            <v>3506953.5188197731</v>
          </cell>
        </row>
        <row r="45">
          <cell r="L45">
            <v>124730.38169475627</v>
          </cell>
          <cell r="M45">
            <v>153038.25258410739</v>
          </cell>
          <cell r="N45">
            <v>211811.49265052963</v>
          </cell>
          <cell r="O45">
            <v>414607.76023680897</v>
          </cell>
          <cell r="P45">
            <v>588663.34036259772</v>
          </cell>
          <cell r="T45">
            <v>267660.40186611703</v>
          </cell>
          <cell r="U45">
            <v>367506.44205272873</v>
          </cell>
          <cell r="V45">
            <v>597919.08625800163</v>
          </cell>
          <cell r="W45">
            <v>1528580.9948838018</v>
          </cell>
          <cell r="X45">
            <v>3589131.5943721817</v>
          </cell>
        </row>
        <row r="46">
          <cell r="L46">
            <v>132235.28939605824</v>
          </cell>
          <cell r="M46">
            <v>162094.48903087262</v>
          </cell>
          <cell r="N46">
            <v>224924.37257013182</v>
          </cell>
          <cell r="O46">
            <v>440056.77258727961</v>
          </cell>
          <cell r="P46">
            <v>626380.61003027507</v>
          </cell>
          <cell r="T46">
            <v>273587.64423508686</v>
          </cell>
          <cell r="U46">
            <v>375706.40865859552</v>
          </cell>
          <cell r="V46">
            <v>611391.0495244551</v>
          </cell>
          <cell r="W46">
            <v>1563420.1544769006</v>
          </cell>
          <cell r="X46">
            <v>3671309.6699245907</v>
          </cell>
        </row>
        <row r="47">
          <cell r="L47">
            <v>140278.85030909791</v>
          </cell>
          <cell r="M47">
            <v>171771.54191539279</v>
          </cell>
          <cell r="N47">
            <v>238274.68057359452</v>
          </cell>
          <cell r="O47">
            <v>467305.27559871878</v>
          </cell>
          <cell r="P47">
            <v>666359.52507401211</v>
          </cell>
          <cell r="T47">
            <v>279514.88660405669</v>
          </cell>
          <cell r="U47">
            <v>383906.37526446237</v>
          </cell>
          <cell r="V47">
            <v>624863.01279090869</v>
          </cell>
          <cell r="W47">
            <v>1598259.3140699996</v>
          </cell>
          <cell r="X47">
            <v>3753487.7454769998</v>
          </cell>
        </row>
        <row r="48">
          <cell r="L48">
            <v>148899.72543998805</v>
          </cell>
          <cell r="M48">
            <v>182160.09154104709</v>
          </cell>
          <cell r="N48">
            <v>252129.41137606607</v>
          </cell>
          <cell r="O48">
            <v>496638.22912205214</v>
          </cell>
          <cell r="P48">
            <v>709324.66466096381</v>
          </cell>
          <cell r="T48">
            <v>285442.12897302653</v>
          </cell>
          <cell r="U48">
            <v>392106.34187032917</v>
          </cell>
          <cell r="V48">
            <v>638334.97605736216</v>
          </cell>
          <cell r="W48">
            <v>1633098.4736630984</v>
          </cell>
          <cell r="X48">
            <v>3835665.8210294084</v>
          </cell>
        </row>
        <row r="49">
          <cell r="L49">
            <v>158139.35062911513</v>
          </cell>
          <cell r="M49">
            <v>193204.52523782977</v>
          </cell>
          <cell r="N49">
            <v>266878.48157674365</v>
          </cell>
          <cell r="O49">
            <v>527718.98380404199</v>
          </cell>
          <cell r="P49">
            <v>753272.60325181542</v>
          </cell>
          <cell r="T49">
            <v>291369.37134199636</v>
          </cell>
          <cell r="U49">
            <v>400306.30847619602</v>
          </cell>
          <cell r="V49">
            <v>651806.93932381563</v>
          </cell>
          <cell r="W49">
            <v>1667937.6332561972</v>
          </cell>
          <cell r="X49">
            <v>3917843.896581817</v>
          </cell>
        </row>
        <row r="50">
          <cell r="L50">
            <v>168042.13571060353</v>
          </cell>
          <cell r="M50">
            <v>205055.55423369663</v>
          </cell>
          <cell r="N50">
            <v>282731.52990914788</v>
          </cell>
          <cell r="O50">
            <v>560893.18184134644</v>
          </cell>
          <cell r="P50">
            <v>796206.60611555073</v>
          </cell>
          <cell r="T50">
            <v>297296.61371096619</v>
          </cell>
          <cell r="U50">
            <v>408506.27508206287</v>
          </cell>
          <cell r="V50">
            <v>665278.90259026911</v>
          </cell>
          <cell r="W50">
            <v>1702776.792849296</v>
          </cell>
          <cell r="X50">
            <v>4000021.9721342255</v>
          </cell>
        </row>
        <row r="51">
          <cell r="L51">
            <v>178655.67796614303</v>
          </cell>
          <cell r="M51">
            <v>217605.35359428165</v>
          </cell>
          <cell r="N51">
            <v>299776.24229644646</v>
          </cell>
          <cell r="O51">
            <v>593950.9706399655</v>
          </cell>
          <cell r="P51">
            <v>841310.26835060935</v>
          </cell>
          <cell r="T51">
            <v>303223.85607993609</v>
          </cell>
          <cell r="U51">
            <v>416706.24168792967</v>
          </cell>
          <cell r="V51">
            <v>678750.86585672258</v>
          </cell>
          <cell r="W51">
            <v>1737615.952442395</v>
          </cell>
          <cell r="X51">
            <v>4082200.0476866341</v>
          </cell>
        </row>
        <row r="52">
          <cell r="L52">
            <v>190030.99089913786</v>
          </cell>
          <cell r="M52">
            <v>231243.10963783041</v>
          </cell>
          <cell r="N52">
            <v>317553.90055176977</v>
          </cell>
          <cell r="O52">
            <v>626750.10625489871</v>
          </cell>
          <cell r="P52">
            <v>892414.11304087471</v>
          </cell>
          <cell r="T52">
            <v>309151.09844890586</v>
          </cell>
          <cell r="U52">
            <v>424906.20829379652</v>
          </cell>
          <cell r="V52">
            <v>692222.82912317605</v>
          </cell>
          <cell r="W52">
            <v>1772455.1120354938</v>
          </cell>
          <cell r="X52">
            <v>4164378.1232390432</v>
          </cell>
        </row>
        <row r="53">
          <cell r="L53">
            <v>202460.7358074488</v>
          </cell>
          <cell r="M53">
            <v>245882.24268815934</v>
          </cell>
          <cell r="N53">
            <v>336559.36734788097</v>
          </cell>
          <cell r="O53">
            <v>663473.91400151711</v>
          </cell>
          <cell r="P53">
            <v>948227.07622165978</v>
          </cell>
          <cell r="T53">
            <v>315078.34081787569</v>
          </cell>
          <cell r="U53">
            <v>433106.17489966337</v>
          </cell>
          <cell r="V53">
            <v>705694.79238962964</v>
          </cell>
          <cell r="W53">
            <v>1807294.2716285926</v>
          </cell>
          <cell r="X53">
            <v>4246556.1987914518</v>
          </cell>
        </row>
        <row r="54">
          <cell r="L54">
            <v>216074.13446705788</v>
          </cell>
          <cell r="M54">
            <v>260711.37267135258</v>
          </cell>
          <cell r="N54">
            <v>356749.66034682712</v>
          </cell>
          <cell r="O54">
            <v>702903.9677110638</v>
          </cell>
          <cell r="P54">
            <v>1005477.6508961923</v>
          </cell>
          <cell r="T54">
            <v>321005.58318684553</v>
          </cell>
          <cell r="U54">
            <v>441306.14150553016</v>
          </cell>
          <cell r="V54">
            <v>719166.75565608311</v>
          </cell>
          <cell r="W54">
            <v>1842133.4312216914</v>
          </cell>
          <cell r="X54">
            <v>4328734.2743438603</v>
          </cell>
        </row>
        <row r="55">
          <cell r="L55">
            <v>230664.61388535422</v>
          </cell>
          <cell r="M55">
            <v>277972.28198495746</v>
          </cell>
          <cell r="N55">
            <v>380062.23684798414</v>
          </cell>
          <cell r="O55">
            <v>747009.55014783796</v>
          </cell>
          <cell r="P55">
            <v>1068551.1725027456</v>
          </cell>
          <cell r="T55">
            <v>326932.82555581536</v>
          </cell>
          <cell r="U55">
            <v>449506.10811139701</v>
          </cell>
          <cell r="V55">
            <v>732638.71892253659</v>
          </cell>
          <cell r="W55">
            <v>1876972.5908147902</v>
          </cell>
          <cell r="X55">
            <v>4410912.3498962689</v>
          </cell>
        </row>
        <row r="56">
          <cell r="L56">
            <v>246302.30253156601</v>
          </cell>
          <cell r="M56">
            <v>297217.13551407214</v>
          </cell>
          <cell r="N56">
            <v>405306.87056318112</v>
          </cell>
          <cell r="O56">
            <v>792622.31719874311</v>
          </cell>
          <cell r="P56">
            <v>1135459.3857438168</v>
          </cell>
          <cell r="T56">
            <v>332860.06792478525</v>
          </cell>
          <cell r="U56">
            <v>457706.07471726381</v>
          </cell>
          <cell r="V56">
            <v>746110.68218899018</v>
          </cell>
          <cell r="W56">
            <v>1911811.7504078893</v>
          </cell>
          <cell r="X56">
            <v>4493090.4254486775</v>
          </cell>
        </row>
        <row r="57">
          <cell r="L57">
            <v>263062.36223798105</v>
          </cell>
          <cell r="M57">
            <v>317876.54385518818</v>
          </cell>
          <cell r="N57">
            <v>430546.81753597234</v>
          </cell>
          <cell r="O57">
            <v>840000.73297928926</v>
          </cell>
          <cell r="P57">
            <v>1202786.3273618324</v>
          </cell>
          <cell r="T57">
            <v>338787.31029375509</v>
          </cell>
          <cell r="U57">
            <v>465906.0413231306</v>
          </cell>
          <cell r="V57">
            <v>759582.64545544365</v>
          </cell>
          <cell r="W57">
            <v>1946650.910000988</v>
          </cell>
          <cell r="X57">
            <v>4575268.501001087</v>
          </cell>
        </row>
        <row r="58">
          <cell r="L58">
            <v>281025.34946184047</v>
          </cell>
          <cell r="M58">
            <v>339074.56631490821</v>
          </cell>
          <cell r="N58">
            <v>458379.27010570077</v>
          </cell>
          <cell r="O58">
            <v>889920.60329950135</v>
          </cell>
          <cell r="P58">
            <v>1275311.0687144962</v>
          </cell>
          <cell r="T58">
            <v>344714.55266272492</v>
          </cell>
          <cell r="U58">
            <v>474106.00792899745</v>
          </cell>
          <cell r="V58">
            <v>773054.60872189712</v>
          </cell>
          <cell r="W58">
            <v>1981490.0695940868</v>
          </cell>
          <cell r="X58">
            <v>4657446.5765534956</v>
          </cell>
        </row>
        <row r="59">
          <cell r="L59">
            <v>300277.60247625137</v>
          </cell>
          <cell r="M59">
            <v>361563.89335935912</v>
          </cell>
          <cell r="N59">
            <v>488642.4734619052</v>
          </cell>
          <cell r="O59">
            <v>943383.15347365034</v>
          </cell>
          <cell r="P59">
            <v>1353078.9948036564</v>
          </cell>
          <cell r="T59">
            <v>350641.79503169475</v>
          </cell>
          <cell r="U59">
            <v>482305.97453486425</v>
          </cell>
          <cell r="V59">
            <v>786526.57198835071</v>
          </cell>
          <cell r="W59">
            <v>2016329.2291871859</v>
          </cell>
          <cell r="X59">
            <v>4739624.6521059051</v>
          </cell>
        </row>
        <row r="60">
          <cell r="L60">
            <v>320911.6563511315</v>
          </cell>
          <cell r="M60">
            <v>386451.05196823576</v>
          </cell>
          <cell r="N60">
            <v>521344.61468542233</v>
          </cell>
          <cell r="O60">
            <v>1000986.8168874779</v>
          </cell>
          <cell r="P60">
            <v>1430244.5499878677</v>
          </cell>
          <cell r="T60">
            <v>356569.03740066465</v>
          </cell>
          <cell r="U60">
            <v>490505.9411407311</v>
          </cell>
          <cell r="V60">
            <v>799998.53525480418</v>
          </cell>
          <cell r="W60">
            <v>2051168.3887802847</v>
          </cell>
          <cell r="X60">
            <v>4821802.7276583137</v>
          </cell>
        </row>
        <row r="61">
          <cell r="L61">
            <v>343026.68771877198</v>
          </cell>
          <cell r="M61">
            <v>412278.2248757882</v>
          </cell>
          <cell r="N61">
            <v>556337.54668475431</v>
          </cell>
          <cell r="O61">
            <v>1063628.1092459634</v>
          </cell>
          <cell r="P61">
            <v>1510606.9824181171</v>
          </cell>
          <cell r="T61">
            <v>362496.27976963448</v>
          </cell>
          <cell r="U61">
            <v>498705.90774659789</v>
          </cell>
          <cell r="V61">
            <v>813470.49852125766</v>
          </cell>
          <cell r="W61">
            <v>2086007.5483733835</v>
          </cell>
          <cell r="X61">
            <v>4903980.8032107223</v>
          </cell>
        </row>
        <row r="62">
          <cell r="L62">
            <v>366728.99146176723</v>
          </cell>
          <cell r="M62">
            <v>440817.12092746189</v>
          </cell>
          <cell r="N62">
            <v>594256.31559439865</v>
          </cell>
          <cell r="O62">
            <v>1131681.663084571</v>
          </cell>
          <cell r="P62">
            <v>1599206.6867137367</v>
          </cell>
          <cell r="T62">
            <v>368423.52213860431</v>
          </cell>
          <cell r="U62">
            <v>506905.87435246474</v>
          </cell>
          <cell r="V62">
            <v>826942.46178771113</v>
          </cell>
          <cell r="W62">
            <v>2120846.7079664823</v>
          </cell>
          <cell r="X62">
            <v>4986158.8787631309</v>
          </cell>
        </row>
        <row r="63">
          <cell r="L63">
            <v>392132.49161448365</v>
          </cell>
          <cell r="M63">
            <v>470739.92163728911</v>
          </cell>
          <cell r="N63">
            <v>634527.79923826235</v>
          </cell>
          <cell r="O63">
            <v>1208423.0538870606</v>
          </cell>
          <cell r="P63">
            <v>1697504.2877215319</v>
          </cell>
          <cell r="T63">
            <v>374350.76450757415</v>
          </cell>
          <cell r="U63">
            <v>515105.84095833154</v>
          </cell>
          <cell r="V63">
            <v>840414.4250541646</v>
          </cell>
          <cell r="W63">
            <v>2155685.8675595811</v>
          </cell>
          <cell r="X63">
            <v>5068336.9543155394</v>
          </cell>
        </row>
        <row r="64">
          <cell r="L64">
            <v>419359.28893370176</v>
          </cell>
          <cell r="M64">
            <v>503599.70143700019</v>
          </cell>
          <cell r="N64">
            <v>678452.69678542204</v>
          </cell>
          <cell r="O64">
            <v>1292710.583606832</v>
          </cell>
          <cell r="P64">
            <v>1799904.8247074923</v>
          </cell>
          <cell r="T64">
            <v>380278.00687654398</v>
          </cell>
          <cell r="U64">
            <v>523305.80756419833</v>
          </cell>
          <cell r="V64">
            <v>853886.38832061808</v>
          </cell>
          <cell r="W64">
            <v>2190525.0271526799</v>
          </cell>
          <cell r="X64">
            <v>5150515.029867948</v>
          </cell>
        </row>
        <row r="65">
          <cell r="L65">
            <v>448540.24777029431</v>
          </cell>
          <cell r="M65">
            <v>538418.08070222917</v>
          </cell>
          <cell r="N65">
            <v>726018.7074448287</v>
          </cell>
          <cell r="O65">
            <v>1383875.2555685127</v>
          </cell>
          <cell r="P65">
            <v>1917457.6717379657</v>
          </cell>
          <cell r="T65">
            <v>386205.24924551381</v>
          </cell>
          <cell r="U65">
            <v>531505.77417006518</v>
          </cell>
          <cell r="V65">
            <v>867358.35158707167</v>
          </cell>
          <cell r="W65">
            <v>2225364.1867457787</v>
          </cell>
          <cell r="X65">
            <v>5232693.1054203566</v>
          </cell>
        </row>
        <row r="66">
          <cell r="L66">
            <v>479815.625062718</v>
          </cell>
          <cell r="M66">
            <v>576360.2407809475</v>
          </cell>
          <cell r="N66">
            <v>776825.11604070535</v>
          </cell>
          <cell r="O66">
            <v>1482526.6387656163</v>
          </cell>
          <cell r="P66">
            <v>2039177.9564460467</v>
          </cell>
          <cell r="T66">
            <v>392132.49161448365</v>
          </cell>
          <cell r="U66">
            <v>539705.74077593198</v>
          </cell>
          <cell r="V66">
            <v>880830.31485352514</v>
          </cell>
          <cell r="W66">
            <v>2260203.3463388775</v>
          </cell>
          <cell r="X66">
            <v>5314871.1809727652</v>
          </cell>
        </row>
        <row r="67">
          <cell r="L67">
            <v>513335.74447554798</v>
          </cell>
          <cell r="M67">
            <v>616784.80413888418</v>
          </cell>
          <cell r="N67">
            <v>831863.33043705882</v>
          </cell>
          <cell r="O67">
            <v>1588458.0984851888</v>
          </cell>
          <cell r="P67">
            <v>2165988.5620828317</v>
          </cell>
          <cell r="T67">
            <v>398059.73398345348</v>
          </cell>
          <cell r="U67">
            <v>547905.70738179877</v>
          </cell>
          <cell r="V67">
            <v>894302.27811997861</v>
          </cell>
          <cell r="W67">
            <v>2295042.5059319763</v>
          </cell>
          <cell r="X67">
            <v>5397049.2565251738</v>
          </cell>
        </row>
        <row r="68">
          <cell r="L68">
            <v>549261.71892326674</v>
          </cell>
          <cell r="M68">
            <v>659832.27482422814</v>
          </cell>
          <cell r="N68">
            <v>891641.44876976707</v>
          </cell>
          <cell r="O68">
            <v>1700335.2272023682</v>
          </cell>
          <cell r="P68">
            <v>2293557.4050896731</v>
          </cell>
          <cell r="T68">
            <v>403986.97635242331</v>
          </cell>
          <cell r="U68">
            <v>556105.67398766556</v>
          </cell>
          <cell r="V68">
            <v>907774.24138643208</v>
          </cell>
          <cell r="W68">
            <v>2329881.665525075</v>
          </cell>
          <cell r="X68">
            <v>5479227.3320775824</v>
          </cell>
        </row>
        <row r="69">
          <cell r="L69">
            <v>578192.9164378728</v>
          </cell>
          <cell r="M69">
            <v>706593.82170258311</v>
          </cell>
          <cell r="N69">
            <v>954799.21645114361</v>
          </cell>
          <cell r="O69">
            <v>1812975.2141164879</v>
          </cell>
          <cell r="P69">
            <v>2437037.936224388</v>
          </cell>
          <cell r="T69">
            <v>409914.21872139315</v>
          </cell>
          <cell r="U69">
            <v>564305.64059353236</v>
          </cell>
          <cell r="V69">
            <v>921246.20465288556</v>
          </cell>
          <cell r="W69">
            <v>2364720.8251181738</v>
          </cell>
          <cell r="X69">
            <v>5561405.407629991</v>
          </cell>
        </row>
        <row r="70">
          <cell r="L70">
            <v>608362.92245217902</v>
          </cell>
          <cell r="M70">
            <v>756751.98297197232</v>
          </cell>
          <cell r="N70">
            <v>1019495.0871156226</v>
          </cell>
          <cell r="O70">
            <v>1933617.3764786581</v>
          </cell>
          <cell r="P70">
            <v>2587472.4341021879</v>
          </cell>
          <cell r="T70">
            <v>415841.46109036298</v>
          </cell>
          <cell r="U70">
            <v>572505.60719939927</v>
          </cell>
          <cell r="V70">
            <v>934718.16791933915</v>
          </cell>
          <cell r="W70">
            <v>2399559.9847112731</v>
          </cell>
          <cell r="X70">
            <v>5643583.4831824005</v>
          </cell>
        </row>
        <row r="71">
          <cell r="L71">
            <v>640698.33426287281</v>
          </cell>
          <cell r="M71">
            <v>798698.43784188002</v>
          </cell>
          <cell r="N71">
            <v>1086291.6648921557</v>
          </cell>
          <cell r="O71">
            <v>2065550.0790692293</v>
          </cell>
          <cell r="P71">
            <v>2755779.4427582393</v>
          </cell>
          <cell r="T71">
            <v>421768.70345933281</v>
          </cell>
          <cell r="U71">
            <v>580705.57380526606</v>
          </cell>
          <cell r="V71">
            <v>948190.13118579262</v>
          </cell>
          <cell r="W71">
            <v>2434399.1443043719</v>
          </cell>
          <cell r="X71">
            <v>5725761.558734809</v>
          </cell>
        </row>
        <row r="72">
          <cell r="L72">
            <v>675354.57054175704</v>
          </cell>
          <cell r="M72">
            <v>841760.93727129337</v>
          </cell>
          <cell r="N72">
            <v>1162320.9668769664</v>
          </cell>
          <cell r="O72">
            <v>2209174.5905018849</v>
          </cell>
          <cell r="P72">
            <v>2936634.1335023181</v>
          </cell>
          <cell r="T72">
            <v>427695.94582830265</v>
          </cell>
          <cell r="U72">
            <v>588905.54041113285</v>
          </cell>
          <cell r="V72">
            <v>961662.09445224609</v>
          </cell>
          <cell r="W72">
            <v>2469238.3038974707</v>
          </cell>
          <cell r="X72">
            <v>5807939.6342872176</v>
          </cell>
        </row>
        <row r="73">
          <cell r="L73">
            <v>712498.20489685284</v>
          </cell>
          <cell r="M73">
            <v>889838.38138369017</v>
          </cell>
          <cell r="N73">
            <v>1245802.677028025</v>
          </cell>
          <cell r="O73">
            <v>2362132.275560407</v>
          </cell>
          <cell r="P73">
            <v>3137135.7432188233</v>
          </cell>
          <cell r="T73">
            <v>433623.18819727248</v>
          </cell>
          <cell r="U73">
            <v>597105.50701699965</v>
          </cell>
          <cell r="V73">
            <v>975134.05771869968</v>
          </cell>
          <cell r="W73">
            <v>2504077.4634905695</v>
          </cell>
          <cell r="X73">
            <v>5890117.7098396262</v>
          </cell>
        </row>
        <row r="74">
          <cell r="L74">
            <v>752307.76650079549</v>
          </cell>
          <cell r="M74">
            <v>941823.38604448771</v>
          </cell>
          <cell r="N74">
            <v>1320571.9015268423</v>
          </cell>
          <cell r="O74">
            <v>2525432.5152242258</v>
          </cell>
          <cell r="P74">
            <v>3352995.0326029463</v>
          </cell>
          <cell r="T74">
            <v>439550.43056624231</v>
          </cell>
          <cell r="U74">
            <v>605305.47362286656</v>
          </cell>
          <cell r="V74">
            <v>988606.02098515315</v>
          </cell>
          <cell r="W74">
            <v>2538916.6230836688</v>
          </cell>
          <cell r="X74">
            <v>5972295.7853920348</v>
          </cell>
        </row>
        <row r="75">
          <cell r="L75">
            <v>794974.59818310523</v>
          </cell>
          <cell r="M75">
            <v>996931.69460592919</v>
          </cell>
          <cell r="N75">
            <v>1398313.2501054676</v>
          </cell>
          <cell r="O75">
            <v>2698719.7501443988</v>
          </cell>
          <cell r="P75">
            <v>3580665.5622059321</v>
          </cell>
          <cell r="T75">
            <v>445477.67293521221</v>
          </cell>
          <cell r="U75">
            <v>613505.44022873335</v>
          </cell>
          <cell r="V75">
            <v>1002077.9842516067</v>
          </cell>
          <cell r="W75">
            <v>2573755.7826767676</v>
          </cell>
          <cell r="X75">
            <v>6054473.8609444443</v>
          </cell>
        </row>
        <row r="76">
          <cell r="L76">
            <v>840703.77611070755</v>
          </cell>
          <cell r="M76">
            <v>1053882.3297851821</v>
          </cell>
          <cell r="N76">
            <v>1482148.8729518806</v>
          </cell>
          <cell r="O76">
            <v>2885747.8670355743</v>
          </cell>
          <cell r="P76">
            <v>3825614.3391220244</v>
          </cell>
          <cell r="T76">
            <v>451404.91530418204</v>
          </cell>
          <cell r="U76">
            <v>621705.40683460014</v>
          </cell>
          <cell r="V76">
            <v>1015549.9475180602</v>
          </cell>
          <cell r="W76">
            <v>2608594.9422698664</v>
          </cell>
          <cell r="X76">
            <v>6136651.9364968529</v>
          </cell>
        </row>
        <row r="77">
          <cell r="L77">
            <v>889715.0954771121</v>
          </cell>
          <cell r="M77">
            <v>1116722.0040897075</v>
          </cell>
          <cell r="N77">
            <v>1575900.8186594907</v>
          </cell>
          <cell r="O77">
            <v>3091811.1004006797</v>
          </cell>
          <cell r="P77">
            <v>4096141.7972515048</v>
          </cell>
          <cell r="T77">
            <v>457332.15767315187</v>
          </cell>
          <cell r="U77">
            <v>629905.37344046694</v>
          </cell>
          <cell r="V77">
            <v>1029021.9107845137</v>
          </cell>
          <cell r="W77">
            <v>2643434.1018629652</v>
          </cell>
          <cell r="X77">
            <v>6218830.0120492615</v>
          </cell>
        </row>
        <row r="78">
          <cell r="L78">
            <v>942261.28675471316</v>
          </cell>
          <cell r="M78">
            <v>1184984.5835528299</v>
          </cell>
          <cell r="N78">
            <v>1676078.6726255692</v>
          </cell>
          <cell r="O78">
            <v>3306015.268455856</v>
          </cell>
          <cell r="P78">
            <v>4390824.6667641886</v>
          </cell>
          <cell r="T78">
            <v>463259.40004212171</v>
          </cell>
          <cell r="U78">
            <v>638105.34004633385</v>
          </cell>
          <cell r="V78">
            <v>1042493.8740509673</v>
          </cell>
          <cell r="W78">
            <v>2678273.2614560639</v>
          </cell>
          <cell r="X78">
            <v>6301008.0876016701</v>
          </cell>
        </row>
        <row r="79">
          <cell r="L79">
            <v>1010090.6661957578</v>
          </cell>
          <cell r="M79">
            <v>1257326.1512830146</v>
          </cell>
          <cell r="N79">
            <v>1781531.9387971654</v>
          </cell>
          <cell r="O79">
            <v>3529278.624459825</v>
          </cell>
          <cell r="P79">
            <v>4712060.4981146865</v>
          </cell>
          <cell r="T79">
            <v>469186.64241109148</v>
          </cell>
          <cell r="U79">
            <v>646305.30665220064</v>
          </cell>
          <cell r="V79">
            <v>1055965.8373174206</v>
          </cell>
          <cell r="W79">
            <v>2713112.4210491627</v>
          </cell>
          <cell r="X79">
            <v>6383186.1631540786</v>
          </cell>
        </row>
        <row r="80">
          <cell r="L80">
            <v>1082788.3950609742</v>
          </cell>
          <cell r="M80">
            <v>1335651.3199034389</v>
          </cell>
          <cell r="N80">
            <v>1897133.0695819615</v>
          </cell>
          <cell r="O80">
            <v>3770826.47079443</v>
          </cell>
          <cell r="P80">
            <v>5030178.6903214501</v>
          </cell>
          <cell r="T80">
            <v>475113.88478006131</v>
          </cell>
          <cell r="U80">
            <v>654505.27325806743</v>
          </cell>
          <cell r="V80">
            <v>1069437.8005838741</v>
          </cell>
          <cell r="W80">
            <v>2747951.5806422615</v>
          </cell>
          <cell r="X80">
            <v>6465364.2387064872</v>
          </cell>
        </row>
        <row r="81">
          <cell r="L81">
            <v>1160703.8916453719</v>
          </cell>
          <cell r="M81">
            <v>1430687.5932797249</v>
          </cell>
          <cell r="N81">
            <v>2020657.5782032833</v>
          </cell>
          <cell r="O81">
            <v>4024296.553360505</v>
          </cell>
          <cell r="P81">
            <v>5368443.4704464786</v>
          </cell>
          <cell r="T81">
            <v>481041.12714903115</v>
          </cell>
          <cell r="U81">
            <v>662705.23986393423</v>
          </cell>
          <cell r="V81">
            <v>1082909.7638503278</v>
          </cell>
          <cell r="W81">
            <v>2782790.7402353603</v>
          </cell>
          <cell r="X81">
            <v>6547542.3142588958</v>
          </cell>
        </row>
        <row r="82">
          <cell r="L82">
            <v>1244211.6532048665</v>
          </cell>
          <cell r="M82">
            <v>1534873.5735169493</v>
          </cell>
          <cell r="N82">
            <v>2153433.7126290649</v>
          </cell>
          <cell r="O82">
            <v>4284285.9401466232</v>
          </cell>
          <cell r="P82">
            <v>5735794.3583909012</v>
          </cell>
          <cell r="T82">
            <v>486968.36951800098</v>
          </cell>
          <cell r="U82">
            <v>670905.20646980114</v>
          </cell>
          <cell r="V82">
            <v>1096381.7271167813</v>
          </cell>
          <cell r="W82">
            <v>2817629.8998284596</v>
          </cell>
          <cell r="X82">
            <v>6629720.3898113053</v>
          </cell>
        </row>
        <row r="83">
          <cell r="L83">
            <v>1333713.0559601416</v>
          </cell>
          <cell r="M83">
            <v>1646261.0092492283</v>
          </cell>
          <cell r="N83">
            <v>2287703.3395537627</v>
          </cell>
          <cell r="O83">
            <v>4561256.5027602101</v>
          </cell>
          <cell r="P83">
            <v>6118326.2256486658</v>
          </cell>
          <cell r="T83">
            <v>492895.61188697087</v>
          </cell>
          <cell r="U83">
            <v>679105.17307566793</v>
          </cell>
          <cell r="V83">
            <v>1109853.6903832348</v>
          </cell>
          <cell r="W83">
            <v>2852469.0594215584</v>
          </cell>
          <cell r="X83">
            <v>6711898.4653637139</v>
          </cell>
        </row>
        <row r="84">
          <cell r="L84">
            <v>1429638.2842930174</v>
          </cell>
          <cell r="M84">
            <v>1759637.6785046819</v>
          </cell>
          <cell r="N84">
            <v>2443372.5049937214</v>
          </cell>
          <cell r="O84">
            <v>4861612.6646797014</v>
          </cell>
          <cell r="P84">
            <v>6535784.030759166</v>
          </cell>
          <cell r="T84">
            <v>498822.85425594071</v>
          </cell>
          <cell r="U84">
            <v>687305.13968153484</v>
          </cell>
          <cell r="V84">
            <v>1123325.6536496882</v>
          </cell>
          <cell r="W84">
            <v>2887308.2190146572</v>
          </cell>
          <cell r="X84">
            <v>6794076.5409161225</v>
          </cell>
        </row>
        <row r="85">
          <cell r="L85">
            <v>1532448.398407927</v>
          </cell>
          <cell r="M85">
            <v>1884280.2744647092</v>
          </cell>
          <cell r="N85">
            <v>2616271.8458152842</v>
          </cell>
          <cell r="O85">
            <v>5190485.8582613105</v>
          </cell>
          <cell r="P85">
            <v>6977412.9678165764</v>
          </cell>
          <cell r="T85">
            <v>504750.09662491054</v>
          </cell>
          <cell r="U85">
            <v>695505.10628740164</v>
          </cell>
          <cell r="V85">
            <v>1136797.6169161417</v>
          </cell>
          <cell r="W85">
            <v>2922147.378607756</v>
          </cell>
          <cell r="X85">
            <v>6876254.6164685311</v>
          </cell>
        </row>
        <row r="86">
          <cell r="L86">
            <v>1642637.5503966198</v>
          </cell>
          <cell r="M86">
            <v>2020774.7868368158</v>
          </cell>
          <cell r="N86">
            <v>2807762.7468890683</v>
          </cell>
          <cell r="O86">
            <v>5542755.5523308199</v>
          </cell>
          <cell r="P86">
            <v>7467419.5423911214</v>
          </cell>
          <cell r="T86">
            <v>510677.33899388037</v>
          </cell>
          <cell r="U86">
            <v>703705.07289326843</v>
          </cell>
          <cell r="V86">
            <v>1150269.5801825952</v>
          </cell>
          <cell r="W86">
            <v>2956986.5382008548</v>
          </cell>
          <cell r="X86">
            <v>6958432.6920209397</v>
          </cell>
        </row>
        <row r="87">
          <cell r="L87">
            <v>1760735.3593574739</v>
          </cell>
          <cell r="M87">
            <v>2167150.2048395481</v>
          </cell>
          <cell r="N87">
            <v>3006060.0392668922</v>
          </cell>
          <cell r="O87">
            <v>5915678.4954158273</v>
          </cell>
          <cell r="P87">
            <v>7984759.8907792075</v>
          </cell>
          <cell r="T87">
            <v>516604.58136285021</v>
          </cell>
          <cell r="U87">
            <v>711905.03949913534</v>
          </cell>
          <cell r="V87">
            <v>1163738.0566426483</v>
          </cell>
          <cell r="W87">
            <v>2991825.6977939536</v>
          </cell>
          <cell r="X87">
            <v>7040610.7675733492</v>
          </cell>
        </row>
        <row r="88">
          <cell r="L88">
            <v>1878833.168318328</v>
          </cell>
          <cell r="M88">
            <v>2319029.9155351687</v>
          </cell>
          <cell r="N88">
            <v>3216097.4323011162</v>
          </cell>
          <cell r="O88">
            <v>6334387.9187688744</v>
          </cell>
          <cell r="P88">
            <v>8534526.2531021535</v>
          </cell>
          <cell r="T88">
            <v>522531.82373182004</v>
          </cell>
          <cell r="U88">
            <v>720105.00610500213</v>
          </cell>
          <cell r="V88">
            <v>1177176.9529638432</v>
          </cell>
          <cell r="W88">
            <v>3026664.8573870524</v>
          </cell>
          <cell r="X88">
            <v>7122788.8431257578</v>
          </cell>
        </row>
        <row r="89">
          <cell r="L89">
            <v>1996930.9772791821</v>
          </cell>
          <cell r="M89">
            <v>2484412.5696465597</v>
          </cell>
          <cell r="N89">
            <v>3447163.4508278696</v>
          </cell>
          <cell r="O89">
            <v>6802889.0401767911</v>
          </cell>
          <cell r="P89">
            <v>9046497.2036354356</v>
          </cell>
          <cell r="T89">
            <v>528459.06610078982</v>
          </cell>
          <cell r="U89">
            <v>728304.97271086893</v>
          </cell>
          <cell r="V89">
            <v>1190615.8492850382</v>
          </cell>
          <cell r="W89">
            <v>3061504.0169801512</v>
          </cell>
          <cell r="X89">
            <v>7204966.9186781663</v>
          </cell>
        </row>
        <row r="90">
          <cell r="L90">
            <v>2115028.7862400361</v>
          </cell>
          <cell r="M90">
            <v>2664661.9171870337</v>
          </cell>
          <cell r="N90">
            <v>3701653.9257404329</v>
          </cell>
          <cell r="O90">
            <v>7249897.1722016884</v>
          </cell>
          <cell r="P90">
            <v>9589640.6380317342</v>
          </cell>
          <cell r="T90">
            <v>534386.30846975965</v>
          </cell>
          <cell r="U90">
            <v>736504.93931673584</v>
          </cell>
          <cell r="V90">
            <v>1204054.7456062331</v>
          </cell>
          <cell r="W90">
            <v>3096203.3556835172</v>
          </cell>
          <cell r="X90">
            <v>7287144.9942305749</v>
          </cell>
        </row>
        <row r="91">
          <cell r="L91">
            <v>2233126.5952008902</v>
          </cell>
          <cell r="M91">
            <v>2844911.2647275077</v>
          </cell>
          <cell r="N91">
            <v>3960349.7697558738</v>
          </cell>
          <cell r="O91">
            <v>7705042.9562042477</v>
          </cell>
          <cell r="P91">
            <v>10183549.172047991</v>
          </cell>
          <cell r="T91">
            <v>540313.55083872948</v>
          </cell>
          <cell r="U91">
            <v>744704.90592260263</v>
          </cell>
          <cell r="V91">
            <v>1217493.6419274281</v>
          </cell>
          <cell r="W91">
            <v>3129967.6784675326</v>
          </cell>
          <cell r="X91">
            <v>7369323.0697829835</v>
          </cell>
        </row>
        <row r="92">
          <cell r="L92">
            <v>2351224.4041617443</v>
          </cell>
          <cell r="M92">
            <v>3025160.6122679817</v>
          </cell>
          <cell r="N92">
            <v>4208858.5250914209</v>
          </cell>
          <cell r="O92">
            <v>8189907.1958947014</v>
          </cell>
          <cell r="P92">
            <v>10776901.706519159</v>
          </cell>
          <cell r="T92">
            <v>546240.79320769932</v>
          </cell>
          <cell r="U92">
            <v>752904.87252846942</v>
          </cell>
          <cell r="V92">
            <v>1230932.5382486228</v>
          </cell>
          <cell r="W92">
            <v>3163732.0012515476</v>
          </cell>
          <cell r="X92">
            <v>7451501.145335393</v>
          </cell>
        </row>
        <row r="93">
          <cell r="L93">
            <v>2469322.2131225984</v>
          </cell>
          <cell r="M93">
            <v>3205409.9598084558</v>
          </cell>
          <cell r="N93">
            <v>4480382.6939267665</v>
          </cell>
          <cell r="O93">
            <v>8684009.7383553125</v>
          </cell>
          <cell r="P93">
            <v>11404611.12345846</v>
          </cell>
          <cell r="T93">
            <v>551445.44311068091</v>
          </cell>
          <cell r="U93">
            <v>760251.72788410808</v>
          </cell>
          <cell r="V93">
            <v>1244371.4345698177</v>
          </cell>
          <cell r="W93">
            <v>3197496.3240355626</v>
          </cell>
          <cell r="X93">
            <v>7532032.5328967152</v>
          </cell>
        </row>
        <row r="94">
          <cell r="L94">
            <v>2587420.0220834524</v>
          </cell>
          <cell r="M94">
            <v>3385659.3073489298</v>
          </cell>
          <cell r="N94">
            <v>4751906.8627621122</v>
          </cell>
          <cell r="O94">
            <v>9284946.0621276535</v>
          </cell>
          <cell r="P94">
            <v>12156022.989863405</v>
          </cell>
          <cell r="T94">
            <v>555899.00549543789</v>
          </cell>
          <cell r="U94">
            <v>766844.59250864922</v>
          </cell>
          <cell r="V94">
            <v>1256116.5529093216</v>
          </cell>
          <cell r="W94">
            <v>3231260.6468195776</v>
          </cell>
          <cell r="X94">
            <v>7612168.3158631511</v>
          </cell>
        </row>
        <row r="95">
          <cell r="L95">
            <v>2705517.8310443065</v>
          </cell>
          <cell r="M95">
            <v>3565908.6548894038</v>
          </cell>
          <cell r="N95">
            <v>5023431.0315974578</v>
          </cell>
          <cell r="O95">
            <v>9927542.3572309017</v>
          </cell>
          <cell r="P95">
            <v>12934776.20907218</v>
          </cell>
          <cell r="T95">
            <v>560352.56788019487</v>
          </cell>
          <cell r="U95">
            <v>773437.45713319047</v>
          </cell>
          <cell r="V95">
            <v>1267659.7827708737</v>
          </cell>
          <cell r="W95">
            <v>3265024.9696035925</v>
          </cell>
          <cell r="X95">
            <v>7692304.098829587</v>
          </cell>
        </row>
        <row r="96">
          <cell r="L96">
            <v>2823615.6400051606</v>
          </cell>
          <cell r="M96">
            <v>3746158.0024298779</v>
          </cell>
          <cell r="N96">
            <v>5294955.2004328035</v>
          </cell>
          <cell r="O96">
            <v>10604016.273096776</v>
          </cell>
          <cell r="P96">
            <v>13789483.865156122</v>
          </cell>
          <cell r="T96">
            <v>564806.13026495173</v>
          </cell>
          <cell r="U96">
            <v>780030.32175773161</v>
          </cell>
          <cell r="V96">
            <v>1279203.0126324256</v>
          </cell>
          <cell r="W96">
            <v>3298789.292387608</v>
          </cell>
          <cell r="X96">
            <v>7772439.8817960229</v>
          </cell>
        </row>
        <row r="97">
          <cell r="L97">
            <v>2941713.4489660147</v>
          </cell>
          <cell r="M97">
            <v>3926407.3499703519</v>
          </cell>
          <cell r="N97">
            <v>5566479.3692681491</v>
          </cell>
          <cell r="O97">
            <v>11322011.790287366</v>
          </cell>
          <cell r="P97">
            <v>14691146.390214689</v>
          </cell>
          <cell r="T97">
            <v>569259.69264970871</v>
          </cell>
          <cell r="U97">
            <v>786623.18638227286</v>
          </cell>
          <cell r="V97">
            <v>1290746.2424939775</v>
          </cell>
          <cell r="W97">
            <v>3331730.8667433755</v>
          </cell>
          <cell r="X97">
            <v>7852575.6647624588</v>
          </cell>
        </row>
        <row r="98">
          <cell r="L98">
            <v>3059811.2579268687</v>
          </cell>
          <cell r="M98">
            <v>4106656.6975108259</v>
          </cell>
          <cell r="N98">
            <v>5838003.5381034948</v>
          </cell>
          <cell r="O98">
            <v>12091028.386508863</v>
          </cell>
          <cell r="P98">
            <v>15761934.792980671</v>
          </cell>
          <cell r="T98">
            <v>573713.25503446558</v>
          </cell>
          <cell r="U98">
            <v>793216.051006814</v>
          </cell>
          <cell r="V98">
            <v>1302289.4723555294</v>
          </cell>
          <cell r="W98">
            <v>3364448.4195910827</v>
          </cell>
          <cell r="X98">
            <v>7932711.4477288947</v>
          </cell>
        </row>
        <row r="99">
          <cell r="L99">
            <v>3177909.0668877228</v>
          </cell>
          <cell r="M99">
            <v>4286906.0450513</v>
          </cell>
          <cell r="N99">
            <v>6109527.7069388404</v>
          </cell>
          <cell r="O99">
            <v>12860044.982730361</v>
          </cell>
          <cell r="P99">
            <v>16899185.924392268</v>
          </cell>
          <cell r="T99">
            <v>578166.81741922256</v>
          </cell>
          <cell r="U99">
            <v>799784.27474280144</v>
          </cell>
          <cell r="V99">
            <v>1313832.7022170813</v>
          </cell>
          <cell r="W99">
            <v>3397165.9724387899</v>
          </cell>
          <cell r="X99">
            <v>8012745.069682667</v>
          </cell>
        </row>
        <row r="100">
          <cell r="L100">
            <v>3296006.8758485769</v>
          </cell>
          <cell r="M100">
            <v>4467155.3925917745</v>
          </cell>
          <cell r="N100">
            <v>6381051.8757741861</v>
          </cell>
          <cell r="O100">
            <v>13629061.578951858</v>
          </cell>
          <cell r="P100">
            <v>18233563.237614118</v>
          </cell>
          <cell r="T100">
            <v>582500.77031292021</v>
          </cell>
          <cell r="U100">
            <v>806230.84734421223</v>
          </cell>
          <cell r="V100">
            <v>1325375.9320786332</v>
          </cell>
          <cell r="W100">
            <v>3429883.5252864971</v>
          </cell>
          <cell r="X100">
            <v>8092589.3778151451</v>
          </cell>
        </row>
        <row r="101">
          <cell r="L101">
            <v>3414104.684809431</v>
          </cell>
          <cell r="M101">
            <v>4647404.740132249</v>
          </cell>
          <cell r="N101">
            <v>6652576.0446095318</v>
          </cell>
          <cell r="O101">
            <v>14398078.175173355</v>
          </cell>
          <cell r="P101">
            <v>19651252.053402983</v>
          </cell>
          <cell r="T101">
            <v>586834.01813238463</v>
          </cell>
          <cell r="U101">
            <v>812677.41994562314</v>
          </cell>
          <cell r="V101">
            <v>1336919.1619401854</v>
          </cell>
          <cell r="W101">
            <v>3462601.0781342043</v>
          </cell>
          <cell r="X101">
            <v>8172433.6859476231</v>
          </cell>
        </row>
        <row r="102">
          <cell r="L102">
            <v>3532202.493770285</v>
          </cell>
          <cell r="M102">
            <v>4827654.0876727235</v>
          </cell>
          <cell r="N102">
            <v>6924100.2134448774</v>
          </cell>
          <cell r="O102">
            <v>15167094.771394853</v>
          </cell>
          <cell r="P102">
            <v>21016373.689653497</v>
          </cell>
          <cell r="T102">
            <v>591167.26595184905</v>
          </cell>
          <cell r="U102">
            <v>819123.99254703394</v>
          </cell>
          <cell r="V102">
            <v>1348462.3918017372</v>
          </cell>
          <cell r="W102">
            <v>3495318.6309819114</v>
          </cell>
          <cell r="X102">
            <v>8252277.9940801011</v>
          </cell>
        </row>
        <row r="103">
          <cell r="L103">
            <v>3650300.3027311391</v>
          </cell>
          <cell r="M103">
            <v>5007903.435213198</v>
          </cell>
          <cell r="N103">
            <v>7195624.3822802231</v>
          </cell>
          <cell r="O103">
            <v>15936111.36761635</v>
          </cell>
          <cell r="P103">
            <v>22410281.792379841</v>
          </cell>
          <cell r="T103">
            <v>595500.51377131348</v>
          </cell>
          <cell r="U103">
            <v>825570.56514844485</v>
          </cell>
          <cell r="V103">
            <v>1360005.6216632891</v>
          </cell>
          <cell r="W103">
            <v>3528036.1838296186</v>
          </cell>
          <cell r="X103">
            <v>8332122.3022125792</v>
          </cell>
        </row>
        <row r="104">
          <cell r="L104">
            <v>3768398.1116919932</v>
          </cell>
          <cell r="M104">
            <v>5188152.7827536725</v>
          </cell>
          <cell r="N104">
            <v>7467148.5511155687</v>
          </cell>
          <cell r="O104">
            <v>16705127.963837847</v>
          </cell>
          <cell r="P104">
            <v>23923167.180941768</v>
          </cell>
          <cell r="T104">
            <v>599833.7615907779</v>
          </cell>
          <cell r="U104">
            <v>832017.13774985564</v>
          </cell>
          <cell r="V104">
            <v>1371548.8515248413</v>
          </cell>
          <cell r="W104">
            <v>3560753.7366773253</v>
          </cell>
          <cell r="X104">
            <v>8411966.6103450581</v>
          </cell>
        </row>
        <row r="105">
          <cell r="L105">
            <v>3886495.9206528473</v>
          </cell>
          <cell r="M105">
            <v>5368402.1302941469</v>
          </cell>
          <cell r="N105">
            <v>7738672.7199509144</v>
          </cell>
          <cell r="O105">
            <v>17474144.560059346</v>
          </cell>
          <cell r="P105">
            <v>25557313.084296376</v>
          </cell>
          <cell r="T105">
            <v>604167.00941024232</v>
          </cell>
          <cell r="U105">
            <v>838463.71035126655</v>
          </cell>
          <cell r="V105">
            <v>1383092.0813863932</v>
          </cell>
          <cell r="W105">
            <v>3593471.2895250325</v>
          </cell>
          <cell r="X105">
            <v>8491810.9184775352</v>
          </cell>
        </row>
        <row r="106">
          <cell r="L106">
            <v>4004593.7296137013</v>
          </cell>
          <cell r="M106">
            <v>5548651.4778346214</v>
          </cell>
          <cell r="N106">
            <v>8010196.88878626</v>
          </cell>
          <cell r="O106">
            <v>18243161.156280845</v>
          </cell>
          <cell r="P106">
            <v>27364591.79663828</v>
          </cell>
          <cell r="T106">
            <v>608500.25722970674</v>
          </cell>
          <cell r="U106">
            <v>844910.28295267746</v>
          </cell>
          <cell r="V106">
            <v>1394635.3112479451</v>
          </cell>
          <cell r="W106">
            <v>3626188.8423727397</v>
          </cell>
          <cell r="X106">
            <v>8571655.2266100142</v>
          </cell>
        </row>
        <row r="107">
          <cell r="L107">
            <v>4122691.5385745554</v>
          </cell>
          <cell r="M107">
            <v>5728900.8253750959</v>
          </cell>
          <cell r="N107">
            <v>8281721.0576216057</v>
          </cell>
          <cell r="O107">
            <v>19012177.752502345</v>
          </cell>
          <cell r="P107">
            <v>29171870.508980185</v>
          </cell>
          <cell r="T107">
            <v>612833.50504917116</v>
          </cell>
          <cell r="U107">
            <v>851356.85555408825</v>
          </cell>
          <cell r="V107">
            <v>1406178.541109497</v>
          </cell>
          <cell r="W107">
            <v>3658906.3952204469</v>
          </cell>
          <cell r="X107">
            <v>8651499.5347424913</v>
          </cell>
        </row>
        <row r="108">
          <cell r="L108">
            <v>4240789.347535409</v>
          </cell>
          <cell r="M108">
            <v>5909150.1729155704</v>
          </cell>
          <cell r="N108">
            <v>8553245.2264569513</v>
          </cell>
          <cell r="O108">
            <v>19781194.348723844</v>
          </cell>
          <cell r="P108">
            <v>30979149.221322089</v>
          </cell>
          <cell r="T108">
            <v>617166.75286863558</v>
          </cell>
          <cell r="U108">
            <v>857803.42815549916</v>
          </cell>
          <cell r="V108">
            <v>1417721.7709710491</v>
          </cell>
          <cell r="W108">
            <v>3691623.948068154</v>
          </cell>
          <cell r="X108">
            <v>8731343.8428749684</v>
          </cell>
        </row>
        <row r="109">
          <cell r="L109">
            <v>4358887.1564962622</v>
          </cell>
          <cell r="M109">
            <v>6089399.5204560449</v>
          </cell>
          <cell r="N109">
            <v>8824769.395292297</v>
          </cell>
          <cell r="O109">
            <v>20550210.944945343</v>
          </cell>
          <cell r="P109">
            <v>32786427.933663994</v>
          </cell>
          <cell r="T109">
            <v>621500.0006881</v>
          </cell>
          <cell r="U109">
            <v>864250.00075690995</v>
          </cell>
          <cell r="V109">
            <v>1429265.000832601</v>
          </cell>
          <cell r="W109">
            <v>3724341.5009158612</v>
          </cell>
          <cell r="X109">
            <v>8811188.1510074474</v>
          </cell>
        </row>
        <row r="110">
          <cell r="L110">
            <v>4476984.9654571153</v>
          </cell>
          <cell r="M110">
            <v>6269648.8679965194</v>
          </cell>
          <cell r="N110">
            <v>9096293.5641276427</v>
          </cell>
          <cell r="O110">
            <v>21319227.541166842</v>
          </cell>
          <cell r="P110">
            <v>34593706.646005899</v>
          </cell>
          <cell r="T110">
            <v>625833.24850756442</v>
          </cell>
          <cell r="U110">
            <v>870696.57335832086</v>
          </cell>
          <cell r="V110">
            <v>1440808.2306941529</v>
          </cell>
          <cell r="W110">
            <v>3757059.0537635684</v>
          </cell>
          <cell r="X110">
            <v>8891032.4591399245</v>
          </cell>
        </row>
        <row r="111">
          <cell r="L111">
            <v>4595082.7744179685</v>
          </cell>
          <cell r="M111">
            <v>6449898.2155369939</v>
          </cell>
          <cell r="N111">
            <v>9367817.7329629883</v>
          </cell>
          <cell r="O111">
            <v>22088244.137388341</v>
          </cell>
          <cell r="P111">
            <v>36400985.358347803</v>
          </cell>
          <cell r="T111">
            <v>630166.49632702884</v>
          </cell>
          <cell r="U111">
            <v>877143.14595973177</v>
          </cell>
          <cell r="V111">
            <v>1452351.4605557048</v>
          </cell>
          <cell r="W111">
            <v>3789776.6066112756</v>
          </cell>
          <cell r="X111">
            <v>8970876.7672724016</v>
          </cell>
        </row>
        <row r="112">
          <cell r="L112">
            <v>4713180.5833788216</v>
          </cell>
          <cell r="M112">
            <v>6630147.5630774684</v>
          </cell>
          <cell r="N112">
            <v>9639341.901798334</v>
          </cell>
          <cell r="O112">
            <v>22857260.73360984</v>
          </cell>
          <cell r="P112">
            <v>38208264.070689708</v>
          </cell>
          <cell r="T112">
            <v>634499.74414649326</v>
          </cell>
          <cell r="U112">
            <v>883589.71856114257</v>
          </cell>
          <cell r="V112">
            <v>1463894.6904172567</v>
          </cell>
          <cell r="W112">
            <v>3822494.1594589828</v>
          </cell>
          <cell r="X112">
            <v>9050721.0754048806</v>
          </cell>
        </row>
        <row r="113">
          <cell r="L113">
            <v>4831278.3923396748</v>
          </cell>
          <cell r="M113">
            <v>6810396.9106179429</v>
          </cell>
          <cell r="N113">
            <v>9910866.0706336796</v>
          </cell>
          <cell r="O113">
            <v>23626277.329831339</v>
          </cell>
          <cell r="P113">
            <v>40015542.783031613</v>
          </cell>
          <cell r="T113">
            <v>638832.99196595768</v>
          </cell>
          <cell r="U113">
            <v>890036.29116255348</v>
          </cell>
          <cell r="V113">
            <v>1475437.9202788088</v>
          </cell>
          <cell r="W113">
            <v>3855211.7123066899</v>
          </cell>
          <cell r="X113">
            <v>9130565.3835373577</v>
          </cell>
        </row>
        <row r="114">
          <cell r="L114">
            <v>4949376.2013005279</v>
          </cell>
          <cell r="M114">
            <v>6990646.2581584174</v>
          </cell>
          <cell r="N114">
            <v>10182390.239469025</v>
          </cell>
          <cell r="O114">
            <v>24395293.926052839</v>
          </cell>
          <cell r="P114">
            <v>41822821.495373517</v>
          </cell>
          <cell r="T114">
            <v>643166.23978542211</v>
          </cell>
          <cell r="U114">
            <v>896482.86376396427</v>
          </cell>
          <cell r="V114">
            <v>1486981.1501403607</v>
          </cell>
          <cell r="W114">
            <v>3887929.2651543971</v>
          </cell>
          <cell r="X114">
            <v>9210409.6916698348</v>
          </cell>
        </row>
        <row r="115">
          <cell r="L115">
            <v>5067474.010261381</v>
          </cell>
          <cell r="M115">
            <v>7170895.6056988919</v>
          </cell>
          <cell r="N115">
            <v>10453914.408304371</v>
          </cell>
          <cell r="O115">
            <v>25164310.522274338</v>
          </cell>
          <cell r="P115">
            <v>43630100.207715422</v>
          </cell>
          <cell r="T115">
            <v>647499.48760488653</v>
          </cell>
          <cell r="U115">
            <v>902929.43636537518</v>
          </cell>
          <cell r="V115">
            <v>1498524.3800019126</v>
          </cell>
          <cell r="W115">
            <v>3920646.8180021038</v>
          </cell>
          <cell r="X115">
            <v>9290253.9998023137</v>
          </cell>
        </row>
        <row r="116">
          <cell r="L116">
            <v>5185571.8192222342</v>
          </cell>
          <cell r="M116">
            <v>7351144.9532393664</v>
          </cell>
          <cell r="N116">
            <v>10725438.577139717</v>
          </cell>
          <cell r="O116">
            <v>25933327.118495837</v>
          </cell>
          <cell r="P116">
            <v>45437378.920057327</v>
          </cell>
          <cell r="T116">
            <v>651832.73542435095</v>
          </cell>
          <cell r="U116">
            <v>909376.00896678609</v>
          </cell>
          <cell r="V116">
            <v>1510067.6098634645</v>
          </cell>
          <cell r="W116">
            <v>3953364.370849811</v>
          </cell>
          <cell r="X116">
            <v>9370098.3079347908</v>
          </cell>
        </row>
        <row r="117">
          <cell r="L117">
            <v>5303669.6281830873</v>
          </cell>
          <cell r="M117">
            <v>7531394.3007798409</v>
          </cell>
          <cell r="N117">
            <v>10996962.745975062</v>
          </cell>
          <cell r="O117">
            <v>26702343.714717336</v>
          </cell>
          <cell r="P117">
            <v>47244657.632399231</v>
          </cell>
          <cell r="T117">
            <v>656165.98324381537</v>
          </cell>
          <cell r="U117">
            <v>915822.58156819688</v>
          </cell>
          <cell r="V117">
            <v>1521610.8397250166</v>
          </cell>
          <cell r="W117">
            <v>3986081.9236975182</v>
          </cell>
          <cell r="X117">
            <v>9449942.616067268</v>
          </cell>
        </row>
        <row r="118">
          <cell r="L118">
            <v>5421767.4371439405</v>
          </cell>
          <cell r="M118">
            <v>7711643.6483203154</v>
          </cell>
          <cell r="N118">
            <v>11268486.914810408</v>
          </cell>
          <cell r="O118">
            <v>27471360.310938835</v>
          </cell>
          <cell r="P118">
            <v>49051936.344741136</v>
          </cell>
          <cell r="T118">
            <v>660499.23106327979</v>
          </cell>
          <cell r="U118">
            <v>922269.15416960779</v>
          </cell>
          <cell r="V118">
            <v>1533154.0695865685</v>
          </cell>
          <cell r="W118">
            <v>4018799.4765452254</v>
          </cell>
          <cell r="X118">
            <v>9529786.9241997469</v>
          </cell>
        </row>
        <row r="119">
          <cell r="L119">
            <v>5539865.2461047936</v>
          </cell>
          <cell r="M119">
            <v>7891892.9958607899</v>
          </cell>
          <cell r="N119">
            <v>11540011.083645754</v>
          </cell>
          <cell r="O119">
            <v>28240376.907160334</v>
          </cell>
          <cell r="P119">
            <v>50859215.05708304</v>
          </cell>
          <cell r="T119">
            <v>664832.47888274421</v>
          </cell>
          <cell r="U119">
            <v>928715.7267710187</v>
          </cell>
          <cell r="V119">
            <v>1544697.2994481204</v>
          </cell>
          <cell r="W119">
            <v>4051517.0293929325</v>
          </cell>
          <cell r="X119">
            <v>9609631.232332224</v>
          </cell>
        </row>
        <row r="120">
          <cell r="L120">
            <v>5657963.0550656468</v>
          </cell>
          <cell r="M120">
            <v>8072142.3434012644</v>
          </cell>
          <cell r="N120">
            <v>11811535.252481099</v>
          </cell>
          <cell r="O120">
            <v>29009393.503381833</v>
          </cell>
          <cell r="P120">
            <v>52666493.769424945</v>
          </cell>
          <cell r="T120">
            <v>669165.72670220863</v>
          </cell>
          <cell r="U120">
            <v>935162.29937242949</v>
          </cell>
          <cell r="V120">
            <v>1556240.5293096723</v>
          </cell>
          <cell r="W120">
            <v>4084234.5822406397</v>
          </cell>
          <cell r="X120">
            <v>9689475.540464703</v>
          </cell>
        </row>
        <row r="121">
          <cell r="L121">
            <v>5776060.8640264999</v>
          </cell>
          <cell r="M121">
            <v>8252391.6909417389</v>
          </cell>
          <cell r="N121">
            <v>12083059.421316445</v>
          </cell>
          <cell r="O121">
            <v>29778410.099603333</v>
          </cell>
          <cell r="P121">
            <v>54473772.48176685</v>
          </cell>
          <cell r="T121">
            <v>673498.97452167305</v>
          </cell>
          <cell r="U121">
            <v>941608.8719738404</v>
          </cell>
          <cell r="V121">
            <v>1567783.7591712244</v>
          </cell>
          <cell r="W121">
            <v>4116952.1350883469</v>
          </cell>
          <cell r="X121">
            <v>9769319.8485971801</v>
          </cell>
        </row>
        <row r="122">
          <cell r="L122">
            <v>5894158.6729873531</v>
          </cell>
          <cell r="M122">
            <v>8432641.0384822134</v>
          </cell>
          <cell r="N122">
            <v>12354583.590151791</v>
          </cell>
          <cell r="O122">
            <v>30547426.695824832</v>
          </cell>
          <cell r="P122">
            <v>56281051.194108754</v>
          </cell>
          <cell r="T122">
            <v>677832.22234113747</v>
          </cell>
          <cell r="U122">
            <v>948055.44457525131</v>
          </cell>
          <cell r="V122">
            <v>1579326.9890327763</v>
          </cell>
          <cell r="W122">
            <v>4149669.6879360541</v>
          </cell>
          <cell r="X122">
            <v>9849164.1567296572</v>
          </cell>
        </row>
        <row r="123">
          <cell r="L123">
            <v>6012256.4819482062</v>
          </cell>
          <cell r="M123">
            <v>8612890.386022687</v>
          </cell>
          <cell r="N123">
            <v>12626107.758987136</v>
          </cell>
          <cell r="O123">
            <v>31316443.292046331</v>
          </cell>
          <cell r="P123">
            <v>58088329.906450659</v>
          </cell>
          <cell r="T123">
            <v>682165.47016060189</v>
          </cell>
          <cell r="U123">
            <v>954502.01717666211</v>
          </cell>
          <cell r="V123">
            <v>1590870.2188943282</v>
          </cell>
          <cell r="W123">
            <v>4182387.2407837613</v>
          </cell>
          <cell r="X123">
            <v>9929008.4648621362</v>
          </cell>
        </row>
        <row r="124">
          <cell r="L124">
            <v>6130354.2909090593</v>
          </cell>
          <cell r="M124">
            <v>8793139.7335631605</v>
          </cell>
          <cell r="N124">
            <v>12897631.927822482</v>
          </cell>
          <cell r="O124">
            <v>32085459.88826783</v>
          </cell>
          <cell r="P124">
            <v>59895608.618792564</v>
          </cell>
          <cell r="T124">
            <v>686498.71798006631</v>
          </cell>
          <cell r="U124">
            <v>960948.58977807302</v>
          </cell>
          <cell r="V124">
            <v>1602413.4487558804</v>
          </cell>
          <cell r="W124">
            <v>4215104.793631468</v>
          </cell>
          <cell r="X124">
            <v>10008852.772994613</v>
          </cell>
        </row>
        <row r="125">
          <cell r="L125">
            <v>6248452.0998699125</v>
          </cell>
          <cell r="M125">
            <v>8973389.0811036341</v>
          </cell>
          <cell r="N125">
            <v>13169156.096657827</v>
          </cell>
          <cell r="O125">
            <v>32854476.484489329</v>
          </cell>
          <cell r="P125">
            <v>61702887.331134468</v>
          </cell>
          <cell r="T125">
            <v>690831.96579953074</v>
          </cell>
          <cell r="U125">
            <v>967395.16237948381</v>
          </cell>
          <cell r="V125">
            <v>1613956.6786174322</v>
          </cell>
          <cell r="W125">
            <v>4247822.3464791756</v>
          </cell>
          <cell r="X125">
            <v>10088697.08112709</v>
          </cell>
        </row>
        <row r="126">
          <cell r="L126">
            <v>6366549.9088307656</v>
          </cell>
          <cell r="M126">
            <v>9153638.4286441077</v>
          </cell>
          <cell r="N126">
            <v>13440680.265493173</v>
          </cell>
          <cell r="O126">
            <v>33623493.080710828</v>
          </cell>
          <cell r="P126">
            <v>63510166.043476373</v>
          </cell>
          <cell r="T126">
            <v>695165.21361899516</v>
          </cell>
          <cell r="U126">
            <v>973841.73498089472</v>
          </cell>
          <cell r="V126">
            <v>1625499.9084789841</v>
          </cell>
          <cell r="W126">
            <v>4280539.8993268823</v>
          </cell>
          <cell r="X126">
            <v>10168541.389259569</v>
          </cell>
        </row>
        <row r="127">
          <cell r="L127">
            <v>6484647.7177916188</v>
          </cell>
          <cell r="M127">
            <v>9333887.7761845812</v>
          </cell>
          <cell r="N127">
            <v>13712204.434328519</v>
          </cell>
          <cell r="O127">
            <v>34392509.676932327</v>
          </cell>
          <cell r="P127">
            <v>65317444.755818278</v>
          </cell>
          <cell r="T127">
            <v>699498.46143845958</v>
          </cell>
          <cell r="U127">
            <v>980288.30758230551</v>
          </cell>
          <cell r="V127">
            <v>1637043.138340536</v>
          </cell>
          <cell r="W127">
            <v>4313257.45217459</v>
          </cell>
          <cell r="X127">
            <v>10248385.697392046</v>
          </cell>
        </row>
        <row r="128">
          <cell r="L128">
            <v>6602745.5267524719</v>
          </cell>
          <cell r="M128">
            <v>9514137.1237250548</v>
          </cell>
          <cell r="N128">
            <v>13983728.603163864</v>
          </cell>
          <cell r="O128">
            <v>35161526.273153827</v>
          </cell>
          <cell r="P128">
            <v>67124723.468160182</v>
          </cell>
          <cell r="T128">
            <v>703831.709257924</v>
          </cell>
          <cell r="U128">
            <v>986734.88018371642</v>
          </cell>
          <cell r="V128">
            <v>1648586.3682020882</v>
          </cell>
          <cell r="W128">
            <v>4345975.0050222967</v>
          </cell>
          <cell r="X128">
            <v>10328230.005524525</v>
          </cell>
        </row>
        <row r="129">
          <cell r="L129">
            <v>6720843.3357133251</v>
          </cell>
          <cell r="M129">
            <v>9694386.4712655284</v>
          </cell>
          <cell r="N129">
            <v>14255252.77199921</v>
          </cell>
          <cell r="O129">
            <v>35930542.869375326</v>
          </cell>
          <cell r="P129">
            <v>68932002.180502087</v>
          </cell>
          <cell r="T129">
            <v>708164.95707738842</v>
          </cell>
          <cell r="U129">
            <v>993181.45278512733</v>
          </cell>
          <cell r="V129">
            <v>1660129.5980636401</v>
          </cell>
          <cell r="W129">
            <v>4378692.5578700043</v>
          </cell>
          <cell r="X129">
            <v>10408074.313657003</v>
          </cell>
        </row>
        <row r="130">
          <cell r="L130">
            <v>6838941.1446741782</v>
          </cell>
          <cell r="M130">
            <v>9874635.8188060019</v>
          </cell>
          <cell r="N130">
            <v>14526776.940834556</v>
          </cell>
          <cell r="O130">
            <v>36699559.465596825</v>
          </cell>
          <cell r="P130">
            <v>70739280.892843992</v>
          </cell>
          <cell r="T130">
            <v>712498.20489685284</v>
          </cell>
          <cell r="U130">
            <v>999628.02538653812</v>
          </cell>
          <cell r="V130">
            <v>1671672.827925192</v>
          </cell>
          <cell r="W130">
            <v>4411410.110717711</v>
          </cell>
          <cell r="X130">
            <v>10487918.621789481</v>
          </cell>
        </row>
        <row r="131">
          <cell r="L131">
            <v>6957038.9536350314</v>
          </cell>
          <cell r="M131">
            <v>10054885.166346475</v>
          </cell>
          <cell r="N131">
            <v>14798301.109669901</v>
          </cell>
          <cell r="O131">
            <v>37468576.061818324</v>
          </cell>
          <cell r="P131">
            <v>72546559.605185896</v>
          </cell>
          <cell r="T131">
            <v>716831.45271631726</v>
          </cell>
          <cell r="U131">
            <v>1006074.597987949</v>
          </cell>
          <cell r="V131">
            <v>1683216.0577867439</v>
          </cell>
          <cell r="W131">
            <v>4444127.6635654178</v>
          </cell>
          <cell r="X131">
            <v>10567762.929921959</v>
          </cell>
        </row>
        <row r="132">
          <cell r="L132">
            <v>7075136.7625958845</v>
          </cell>
          <cell r="M132">
            <v>10235134.513886949</v>
          </cell>
          <cell r="N132">
            <v>15069825.278505247</v>
          </cell>
          <cell r="O132">
            <v>38237592.658039823</v>
          </cell>
          <cell r="P132">
            <v>74353838.317527801</v>
          </cell>
          <cell r="T132">
            <v>721164.70053578168</v>
          </cell>
          <cell r="U132">
            <v>1012521.1705893598</v>
          </cell>
          <cell r="V132">
            <v>1694759.287648296</v>
          </cell>
          <cell r="W132">
            <v>4476845.2164131254</v>
          </cell>
          <cell r="X132">
            <v>10647607.238054436</v>
          </cell>
        </row>
        <row r="133">
          <cell r="L133">
            <v>7193234.5715567376</v>
          </cell>
          <cell r="M133">
            <v>10415383.861427423</v>
          </cell>
          <cell r="N133">
            <v>15341349.447340593</v>
          </cell>
          <cell r="O133">
            <v>39006609.254261322</v>
          </cell>
          <cell r="P133">
            <v>76161117.029869705</v>
          </cell>
          <cell r="T133">
            <v>725497.9483552461</v>
          </cell>
          <cell r="U133">
            <v>1018967.7431907707</v>
          </cell>
          <cell r="V133">
            <v>1706302.5175098479</v>
          </cell>
          <cell r="W133">
            <v>4509562.7692608321</v>
          </cell>
          <cell r="X133">
            <v>10727451.546186915</v>
          </cell>
        </row>
        <row r="134">
          <cell r="L134">
            <v>7311332.3805175908</v>
          </cell>
          <cell r="M134">
            <v>10595633.208967896</v>
          </cell>
          <cell r="N134">
            <v>15612873.616175938</v>
          </cell>
          <cell r="O134">
            <v>39775625.850482821</v>
          </cell>
          <cell r="P134">
            <v>77968395.74221161</v>
          </cell>
          <cell r="T134">
            <v>729831.19617471052</v>
          </cell>
          <cell r="U134">
            <v>1025414.3157921815</v>
          </cell>
          <cell r="V134">
            <v>1717845.7473713998</v>
          </cell>
          <cell r="W134">
            <v>4542280.3221085398</v>
          </cell>
          <cell r="X134">
            <v>10807295.854319392</v>
          </cell>
        </row>
        <row r="135">
          <cell r="L135">
            <v>7429430.1894784439</v>
          </cell>
          <cell r="M135">
            <v>10775882.55650837</v>
          </cell>
          <cell r="N135">
            <v>15884397.785011284</v>
          </cell>
          <cell r="O135">
            <v>40544642.446704321</v>
          </cell>
          <cell r="P135">
            <v>79775674.454553515</v>
          </cell>
          <cell r="T135">
            <v>734164.44399417494</v>
          </cell>
          <cell r="U135">
            <v>1031860.8883935924</v>
          </cell>
          <cell r="V135">
            <v>1729388.9772329517</v>
          </cell>
          <cell r="W135">
            <v>4574997.8749562465</v>
          </cell>
          <cell r="X135">
            <v>10887140.162451871</v>
          </cell>
        </row>
        <row r="136">
          <cell r="L136">
            <v>7547527.9984392971</v>
          </cell>
          <cell r="M136">
            <v>10956131.904048843</v>
          </cell>
          <cell r="N136">
            <v>16155921.95384663</v>
          </cell>
          <cell r="O136">
            <v>41313659.04292582</v>
          </cell>
          <cell r="P136">
            <v>81582953.166895419</v>
          </cell>
          <cell r="T136">
            <v>738497.69181363937</v>
          </cell>
          <cell r="U136">
            <v>1038307.4609950032</v>
          </cell>
          <cell r="V136">
            <v>1740932.2070945038</v>
          </cell>
          <cell r="W136">
            <v>4607715.4278039541</v>
          </cell>
          <cell r="X136">
            <v>10966984.470584348</v>
          </cell>
        </row>
        <row r="137">
          <cell r="L137">
            <v>7665625.8074001502</v>
          </cell>
          <cell r="M137">
            <v>11136381.251589317</v>
          </cell>
          <cell r="N137">
            <v>16427446.122681975</v>
          </cell>
          <cell r="O137">
            <v>42082675.639147319</v>
          </cell>
          <cell r="P137">
            <v>83390231.879237324</v>
          </cell>
          <cell r="T137">
            <v>742830.93963310379</v>
          </cell>
          <cell r="U137">
            <v>1044754.0335964141</v>
          </cell>
          <cell r="V137">
            <v>1752475.4369560557</v>
          </cell>
          <cell r="W137">
            <v>4640432.9806516608</v>
          </cell>
          <cell r="X137">
            <v>11046828.778716825</v>
          </cell>
        </row>
        <row r="138">
          <cell r="L138">
            <v>7783723.6163610034</v>
          </cell>
          <cell r="M138">
            <v>11316630.59912979</v>
          </cell>
          <cell r="N138">
            <v>16698970.291517321</v>
          </cell>
          <cell r="O138">
            <v>42851692.235368818</v>
          </cell>
          <cell r="P138">
            <v>85197510.591579229</v>
          </cell>
          <cell r="T138">
            <v>747164.18745256809</v>
          </cell>
          <cell r="U138">
            <v>1051200.6061978249</v>
          </cell>
          <cell r="V138">
            <v>1764018.6668176076</v>
          </cell>
          <cell r="W138">
            <v>4673150.5334993685</v>
          </cell>
          <cell r="X138">
            <v>11126673.086849304</v>
          </cell>
        </row>
        <row r="139">
          <cell r="L139">
            <v>7901821.4253218565</v>
          </cell>
          <cell r="M139">
            <v>11496879.946670264</v>
          </cell>
          <cell r="N139">
            <v>16970494.460352667</v>
          </cell>
          <cell r="O139">
            <v>43620708.831590317</v>
          </cell>
          <cell r="P139">
            <v>87004789.303921133</v>
          </cell>
          <cell r="T139">
            <v>751497.43527203251</v>
          </cell>
          <cell r="U139">
            <v>1057647.178799236</v>
          </cell>
          <cell r="V139">
            <v>1775561.8966791595</v>
          </cell>
          <cell r="W139">
            <v>4705868.0863470752</v>
          </cell>
          <cell r="X139">
            <v>11206517.394981781</v>
          </cell>
        </row>
        <row r="140">
          <cell r="L140">
            <v>8019919.2342827097</v>
          </cell>
          <cell r="M140">
            <v>11677129.294210738</v>
          </cell>
          <cell r="N140">
            <v>17242018.629188012</v>
          </cell>
          <cell r="O140">
            <v>44389725.427811816</v>
          </cell>
          <cell r="P140">
            <v>88812068.016263038</v>
          </cell>
          <cell r="T140">
            <v>755830.68309149693</v>
          </cell>
          <cell r="U140">
            <v>1064093.7514006468</v>
          </cell>
          <cell r="V140">
            <v>1787105.1265407114</v>
          </cell>
          <cell r="W140">
            <v>4738585.6391947828</v>
          </cell>
          <cell r="X140">
            <v>11286361.703114258</v>
          </cell>
        </row>
        <row r="141">
          <cell r="L141">
            <v>8138017.0432435628</v>
          </cell>
          <cell r="M141">
            <v>11857378.641751211</v>
          </cell>
          <cell r="N141">
            <v>17513542.798023358</v>
          </cell>
          <cell r="O141">
            <v>45158742.024033315</v>
          </cell>
          <cell r="P141">
            <v>90619346.728604943</v>
          </cell>
          <cell r="T141">
            <v>760163.93091096135</v>
          </cell>
          <cell r="U141">
            <v>1070540.3240020575</v>
          </cell>
          <cell r="V141">
            <v>1798648.3564022635</v>
          </cell>
          <cell r="W141">
            <v>4771303.1920424895</v>
          </cell>
          <cell r="X141">
            <v>11366206.011246737</v>
          </cell>
        </row>
        <row r="142">
          <cell r="L142">
            <v>8256114.8522044159</v>
          </cell>
          <cell r="M142">
            <v>12037627.989291685</v>
          </cell>
          <cell r="N142">
            <v>17785066.966858704</v>
          </cell>
          <cell r="O142">
            <v>45927758.620254815</v>
          </cell>
          <cell r="P142">
            <v>92426625.440946847</v>
          </cell>
          <cell r="T142">
            <v>764497.17873042589</v>
          </cell>
          <cell r="U142">
            <v>1076986.8966034686</v>
          </cell>
          <cell r="V142">
            <v>1810191.5862638154</v>
          </cell>
          <cell r="W142">
            <v>4804020.7448901972</v>
          </cell>
          <cell r="X142">
            <v>11446050.319379214</v>
          </cell>
        </row>
        <row r="143">
          <cell r="L143">
            <v>8374212.6611652691</v>
          </cell>
          <cell r="M143">
            <v>12217877.336832158</v>
          </cell>
          <cell r="N143">
            <v>18056591.135694049</v>
          </cell>
          <cell r="O143">
            <v>46696775.216476314</v>
          </cell>
          <cell r="P143">
            <v>94233904.153288752</v>
          </cell>
          <cell r="T143">
            <v>768830.42654989031</v>
          </cell>
          <cell r="U143">
            <v>1083433.4692048794</v>
          </cell>
          <cell r="V143">
            <v>1821734.8161253673</v>
          </cell>
          <cell r="W143">
            <v>4836738.2977379039</v>
          </cell>
          <cell r="X143">
            <v>11525894.627511691</v>
          </cell>
        </row>
        <row r="144">
          <cell r="L144">
            <v>8492310.4701261222</v>
          </cell>
          <cell r="M144">
            <v>12398126.684372632</v>
          </cell>
          <cell r="N144">
            <v>18328115.304529395</v>
          </cell>
          <cell r="O144">
            <v>47465791.812697813</v>
          </cell>
          <cell r="P144">
            <v>96041182.865630656</v>
          </cell>
          <cell r="T144">
            <v>773163.67436935473</v>
          </cell>
          <cell r="U144">
            <v>1089880.0418062904</v>
          </cell>
          <cell r="V144">
            <v>1833278.0459869192</v>
          </cell>
          <cell r="W144">
            <v>4869455.8505856115</v>
          </cell>
          <cell r="X144">
            <v>11605738.93564417</v>
          </cell>
        </row>
        <row r="145">
          <cell r="L145">
            <v>8610408.2790869754</v>
          </cell>
          <cell r="M145">
            <v>12578376.031913105</v>
          </cell>
          <cell r="N145">
            <v>18599639.473364741</v>
          </cell>
          <cell r="O145">
            <v>48234808.408919312</v>
          </cell>
          <cell r="P145">
            <v>97848461.577972561</v>
          </cell>
          <cell r="T145">
            <v>777496.92218881915</v>
          </cell>
          <cell r="U145">
            <v>1096326.6144077012</v>
          </cell>
          <cell r="V145">
            <v>1844821.2758484713</v>
          </cell>
          <cell r="W145">
            <v>4902173.4034333182</v>
          </cell>
          <cell r="X145">
            <v>11685583.243776647</v>
          </cell>
        </row>
        <row r="146">
          <cell r="L146">
            <v>8728506.0880478285</v>
          </cell>
          <cell r="M146">
            <v>12758625.379453579</v>
          </cell>
          <cell r="N146">
            <v>18871163.642200086</v>
          </cell>
          <cell r="O146">
            <v>49003825.005140811</v>
          </cell>
          <cell r="P146">
            <v>99655740.290314466</v>
          </cell>
          <cell r="T146">
            <v>781830.17000828357</v>
          </cell>
          <cell r="U146">
            <v>1102773.187009112</v>
          </cell>
          <cell r="V146">
            <v>1856364.5057100232</v>
          </cell>
          <cell r="W146">
            <v>4934890.9562810259</v>
          </cell>
          <cell r="X146">
            <v>11765427.551909126</v>
          </cell>
        </row>
        <row r="147">
          <cell r="L147">
            <v>8846603.8970086817</v>
          </cell>
          <cell r="M147">
            <v>12938874.726994053</v>
          </cell>
          <cell r="N147">
            <v>19142687.811035432</v>
          </cell>
          <cell r="O147">
            <v>49772841.60136231</v>
          </cell>
          <cell r="P147">
            <v>101463019.00265637</v>
          </cell>
          <cell r="T147">
            <v>786163.417827748</v>
          </cell>
          <cell r="U147">
            <v>1109219.759610523</v>
          </cell>
          <cell r="V147">
            <v>1867907.7355715751</v>
          </cell>
          <cell r="W147">
            <v>4967608.5091287326</v>
          </cell>
          <cell r="X147">
            <v>11845271.860041603</v>
          </cell>
        </row>
        <row r="148">
          <cell r="L148">
            <v>8964701.7059695348</v>
          </cell>
          <cell r="M148">
            <v>13119124.074534526</v>
          </cell>
          <cell r="N148">
            <v>19414211.979870778</v>
          </cell>
          <cell r="O148">
            <v>50541858.197583809</v>
          </cell>
          <cell r="P148">
            <v>103270297.71499828</v>
          </cell>
          <cell r="T148">
            <v>790496.66564721242</v>
          </cell>
          <cell r="U148">
            <v>1115666.3322119338</v>
          </cell>
          <cell r="V148">
            <v>1879450.965433127</v>
          </cell>
          <cell r="W148">
            <v>5000326.0619764403</v>
          </cell>
          <cell r="X148">
            <v>11925116.168174082</v>
          </cell>
        </row>
        <row r="149">
          <cell r="L149">
            <v>9082799.514930388</v>
          </cell>
          <cell r="M149">
            <v>13299373.422075</v>
          </cell>
          <cell r="N149">
            <v>19685736.148706123</v>
          </cell>
          <cell r="O149">
            <v>51310874.793805309</v>
          </cell>
          <cell r="P149">
            <v>105077576.42734018</v>
          </cell>
          <cell r="T149">
            <v>794829.91346667684</v>
          </cell>
          <cell r="U149">
            <v>1122112.9048133446</v>
          </cell>
          <cell r="V149">
            <v>1890994.1952946791</v>
          </cell>
          <cell r="W149">
            <v>5033043.614824147</v>
          </cell>
          <cell r="X149">
            <v>12004960.47630656</v>
          </cell>
        </row>
        <row r="150">
          <cell r="L150">
            <v>9200897.3238912411</v>
          </cell>
          <cell r="M150">
            <v>13479622.769615473</v>
          </cell>
          <cell r="N150">
            <v>19957260.317541469</v>
          </cell>
          <cell r="O150">
            <v>52079891.390026808</v>
          </cell>
          <cell r="P150">
            <v>106884855.13968208</v>
          </cell>
          <cell r="T150">
            <v>799163.16128614126</v>
          </cell>
          <cell r="U150">
            <v>1128559.4774147556</v>
          </cell>
          <cell r="V150">
            <v>1902537.425156231</v>
          </cell>
          <cell r="W150">
            <v>5065761.1676718537</v>
          </cell>
          <cell r="X150">
            <v>12084804.784439038</v>
          </cell>
        </row>
        <row r="151">
          <cell r="L151">
            <v>9318995.1328520942</v>
          </cell>
          <cell r="M151">
            <v>13659872.117155947</v>
          </cell>
          <cell r="N151">
            <v>20228784.486376815</v>
          </cell>
          <cell r="O151">
            <v>52848907.986248307</v>
          </cell>
          <cell r="P151">
            <v>108692133.85202399</v>
          </cell>
          <cell r="T151">
            <v>803496.40910560568</v>
          </cell>
          <cell r="U151">
            <v>1135006.0500161664</v>
          </cell>
          <cell r="V151">
            <v>1914080.6550177829</v>
          </cell>
          <cell r="W151">
            <v>5098478.7205195613</v>
          </cell>
          <cell r="X151">
            <v>12164649.092571516</v>
          </cell>
        </row>
        <row r="152">
          <cell r="L152">
            <v>9437092.9418129474</v>
          </cell>
          <cell r="M152">
            <v>13840121.46469642</v>
          </cell>
          <cell r="N152">
            <v>20500308.65521216</v>
          </cell>
          <cell r="O152">
            <v>53617924.582469806</v>
          </cell>
          <cell r="P152">
            <v>110499412.56436589</v>
          </cell>
          <cell r="T152">
            <v>807829.6569250701</v>
          </cell>
          <cell r="U152">
            <v>1141452.6226175772</v>
          </cell>
          <cell r="V152">
            <v>1925623.8848793348</v>
          </cell>
          <cell r="W152">
            <v>5131196.273367268</v>
          </cell>
          <cell r="X152">
            <v>12244493.400703993</v>
          </cell>
        </row>
        <row r="153">
          <cell r="L153">
            <v>9555190.7507738005</v>
          </cell>
          <cell r="M153">
            <v>14020370.812236894</v>
          </cell>
          <cell r="N153">
            <v>20771832.824047506</v>
          </cell>
          <cell r="O153">
            <v>54386941.178691305</v>
          </cell>
          <cell r="P153">
            <v>112306691.2767078</v>
          </cell>
          <cell r="T153">
            <v>812162.90474453452</v>
          </cell>
          <cell r="U153">
            <v>1147899.1952189882</v>
          </cell>
          <cell r="V153">
            <v>1937167.1147408867</v>
          </cell>
          <cell r="W153">
            <v>5163913.8262149757</v>
          </cell>
          <cell r="X153">
            <v>12324337.708836472</v>
          </cell>
        </row>
        <row r="154">
          <cell r="L154">
            <v>9673288.5597346537</v>
          </cell>
          <cell r="M154">
            <v>14200620.159777367</v>
          </cell>
          <cell r="N154">
            <v>21043356.992882852</v>
          </cell>
          <cell r="O154">
            <v>55155957.774912804</v>
          </cell>
          <cell r="P154">
            <v>114113969.9890497</v>
          </cell>
          <cell r="T154">
            <v>816496.15256399894</v>
          </cell>
          <cell r="U154">
            <v>1154345.767820399</v>
          </cell>
          <cell r="V154">
            <v>1948710.3446024389</v>
          </cell>
          <cell r="W154">
            <v>5196631.3790626824</v>
          </cell>
          <cell r="X154">
            <v>12404182.016968949</v>
          </cell>
        </row>
        <row r="155">
          <cell r="L155">
            <v>9791386.3686955068</v>
          </cell>
          <cell r="M155">
            <v>14380869.507317841</v>
          </cell>
          <cell r="N155">
            <v>21314881.161718197</v>
          </cell>
          <cell r="O155">
            <v>55924974.371134304</v>
          </cell>
          <cell r="P155">
            <v>115921248.70139161</v>
          </cell>
          <cell r="T155">
            <v>820829.40038346336</v>
          </cell>
          <cell r="U155">
            <v>1160792.3404218098</v>
          </cell>
          <cell r="V155">
            <v>1960253.5744639907</v>
          </cell>
          <cell r="W155">
            <v>5229348.93191039</v>
          </cell>
          <cell r="X155">
            <v>12484026.325101426</v>
          </cell>
        </row>
        <row r="156">
          <cell r="L156">
            <v>9909484.17765636</v>
          </cell>
          <cell r="M156">
            <v>14561118.854858315</v>
          </cell>
          <cell r="N156">
            <v>21586405.330553543</v>
          </cell>
          <cell r="O156">
            <v>56693990.967355803</v>
          </cell>
          <cell r="P156">
            <v>117728527.41373351</v>
          </cell>
          <cell r="T156">
            <v>825162.64820292778</v>
          </cell>
          <cell r="U156">
            <v>1167238.9130232208</v>
          </cell>
          <cell r="V156">
            <v>1971796.8043255426</v>
          </cell>
          <cell r="W156">
            <v>5262066.4847580967</v>
          </cell>
          <cell r="X156">
            <v>12563870.633233905</v>
          </cell>
        </row>
        <row r="157">
          <cell r="L157">
            <v>10027581.986617213</v>
          </cell>
          <cell r="M157">
            <v>14741368.202398788</v>
          </cell>
          <cell r="N157">
            <v>21857929.499388888</v>
          </cell>
          <cell r="O157">
            <v>57463007.563577302</v>
          </cell>
          <cell r="P157">
            <v>119535806.12607542</v>
          </cell>
          <cell r="T157">
            <v>829495.8960223922</v>
          </cell>
          <cell r="U157">
            <v>1173685.4856246316</v>
          </cell>
          <cell r="V157">
            <v>1983340.0341870945</v>
          </cell>
          <cell r="W157">
            <v>5294784.0376058044</v>
          </cell>
          <cell r="X157">
            <v>12643714.941366382</v>
          </cell>
        </row>
        <row r="158">
          <cell r="L158">
            <v>10145679.795578066</v>
          </cell>
          <cell r="M158">
            <v>14921617.549939262</v>
          </cell>
          <cell r="N158">
            <v>22129453.668224234</v>
          </cell>
          <cell r="O158">
            <v>58232024.159798801</v>
          </cell>
          <cell r="P158">
            <v>121343084.83841732</v>
          </cell>
          <cell r="T158">
            <v>833829.14384185662</v>
          </cell>
          <cell r="U158">
            <v>1180132.0582260424</v>
          </cell>
          <cell r="V158">
            <v>1994883.2640486464</v>
          </cell>
          <cell r="W158">
            <v>5327501.5904535111</v>
          </cell>
          <cell r="X158">
            <v>12723559.249498859</v>
          </cell>
        </row>
        <row r="159">
          <cell r="L159">
            <v>10263777.604538919</v>
          </cell>
          <cell r="M159">
            <v>15101866.897479735</v>
          </cell>
          <cell r="N159">
            <v>22400977.83705958</v>
          </cell>
          <cell r="O159">
            <v>59001040.7560203</v>
          </cell>
          <cell r="P159">
            <v>123150363.55075923</v>
          </cell>
          <cell r="T159">
            <v>838162.39166132105</v>
          </cell>
          <cell r="U159">
            <v>1186578.6308274532</v>
          </cell>
          <cell r="V159">
            <v>2006426.4939101983</v>
          </cell>
          <cell r="W159">
            <v>5360219.1433012187</v>
          </cell>
          <cell r="X159">
            <v>12803403.557631338</v>
          </cell>
        </row>
        <row r="160">
          <cell r="L160">
            <v>10381875.413499773</v>
          </cell>
          <cell r="M160">
            <v>15282116.245020209</v>
          </cell>
          <cell r="N160">
            <v>22672502.005894925</v>
          </cell>
          <cell r="O160">
            <v>59770057.352241799</v>
          </cell>
          <cell r="P160">
            <v>124957642.26310113</v>
          </cell>
          <cell r="T160">
            <v>842495.63948078535</v>
          </cell>
          <cell r="U160">
            <v>1193025.2034288642</v>
          </cell>
          <cell r="V160">
            <v>2017969.7237717505</v>
          </cell>
          <cell r="W160">
            <v>5392936.6961489255</v>
          </cell>
          <cell r="X160">
            <v>12883247.865763815</v>
          </cell>
        </row>
        <row r="161">
          <cell r="L161">
            <v>10499973.222460626</v>
          </cell>
          <cell r="M161">
            <v>15462365.592560682</v>
          </cell>
          <cell r="N161">
            <v>22944026.174730271</v>
          </cell>
          <cell r="O161">
            <v>60539073.948463298</v>
          </cell>
          <cell r="P161">
            <v>126764920.97544304</v>
          </cell>
          <cell r="T161">
            <v>846828.88730024977</v>
          </cell>
          <cell r="U161">
            <v>1199471.776030275</v>
          </cell>
          <cell r="V161">
            <v>2029512.9536333024</v>
          </cell>
          <cell r="W161">
            <v>5425654.2489966331</v>
          </cell>
          <cell r="X161">
            <v>12963092.173896292</v>
          </cell>
        </row>
        <row r="162">
          <cell r="L162">
            <v>10618071.031421479</v>
          </cell>
          <cell r="M162">
            <v>15642614.940101156</v>
          </cell>
          <cell r="N162">
            <v>23215550.343565617</v>
          </cell>
          <cell r="O162">
            <v>61308090.544684798</v>
          </cell>
          <cell r="P162">
            <v>128572199.68778494</v>
          </cell>
          <cell r="T162">
            <v>851162.13511971431</v>
          </cell>
          <cell r="U162">
            <v>1205918.3486316858</v>
          </cell>
          <cell r="V162">
            <v>2041056.1834948543</v>
          </cell>
          <cell r="W162">
            <v>5458371.8018443398</v>
          </cell>
          <cell r="X162">
            <v>13042936.482028771</v>
          </cell>
        </row>
        <row r="163">
          <cell r="L163">
            <v>10736168.840382332</v>
          </cell>
          <cell r="M163">
            <v>15822864.28764163</v>
          </cell>
          <cell r="N163">
            <v>23487074.512400962</v>
          </cell>
          <cell r="O163">
            <v>62077107.140906297</v>
          </cell>
          <cell r="P163">
            <v>130379478.40012684</v>
          </cell>
          <cell r="T163">
            <v>855495.38293917873</v>
          </cell>
          <cell r="U163">
            <v>1212364.9212330969</v>
          </cell>
          <cell r="V163">
            <v>2052599.4133564064</v>
          </cell>
          <cell r="W163">
            <v>5491089.3546920475</v>
          </cell>
          <cell r="X163">
            <v>13122780.790161248</v>
          </cell>
        </row>
        <row r="164">
          <cell r="T164">
            <v>859828.63075864315</v>
          </cell>
          <cell r="U164">
            <v>1218811.4938345077</v>
          </cell>
          <cell r="V164">
            <v>2064142.6432179583</v>
          </cell>
          <cell r="W164">
            <v>5523806.9075397542</v>
          </cell>
          <cell r="X164">
            <v>13202625.098293727</v>
          </cell>
        </row>
        <row r="165">
          <cell r="T165">
            <v>864161.87857810757</v>
          </cell>
          <cell r="U165">
            <v>1225258.0664359184</v>
          </cell>
          <cell r="V165">
            <v>2075685.8730795102</v>
          </cell>
          <cell r="W165">
            <v>5556524.4603874609</v>
          </cell>
          <cell r="X165">
            <v>13282469.406426206</v>
          </cell>
        </row>
        <row r="166">
          <cell r="T166">
            <v>868495.12639757199</v>
          </cell>
          <cell r="U166">
            <v>1231704.6390373292</v>
          </cell>
          <cell r="V166">
            <v>2087229.1029410623</v>
          </cell>
          <cell r="W166">
            <v>5589242.0132351685</v>
          </cell>
          <cell r="X166">
            <v>13362313.714558683</v>
          </cell>
        </row>
        <row r="167">
          <cell r="T167">
            <v>872828.37421703641</v>
          </cell>
          <cell r="U167">
            <v>1238151.2116387403</v>
          </cell>
          <cell r="V167">
            <v>2098772.3328026142</v>
          </cell>
          <cell r="W167">
            <v>5621959.5660828752</v>
          </cell>
          <cell r="X167">
            <v>13442158.022691162</v>
          </cell>
        </row>
        <row r="168">
          <cell r="T168">
            <v>877161.62203650083</v>
          </cell>
          <cell r="U168">
            <v>1244597.7842401511</v>
          </cell>
          <cell r="V168">
            <v>2110315.5626641661</v>
          </cell>
          <cell r="W168">
            <v>5654677.1189305829</v>
          </cell>
          <cell r="X168">
            <v>13522002.330823639</v>
          </cell>
        </row>
        <row r="169">
          <cell r="T169">
            <v>881494.86985596525</v>
          </cell>
          <cell r="U169">
            <v>1251044.3568415619</v>
          </cell>
          <cell r="V169">
            <v>2121858.792525718</v>
          </cell>
          <cell r="W169">
            <v>5687394.6717782896</v>
          </cell>
          <cell r="X169">
            <v>13601846.638956118</v>
          </cell>
        </row>
        <row r="170">
          <cell r="T170">
            <v>885828.11767542968</v>
          </cell>
          <cell r="U170">
            <v>1257490.9294429729</v>
          </cell>
          <cell r="V170">
            <v>2133402.0223872699</v>
          </cell>
          <cell r="W170">
            <v>5720112.2246259972</v>
          </cell>
          <cell r="X170">
            <v>13681690.947088595</v>
          </cell>
        </row>
        <row r="171">
          <cell r="T171">
            <v>890161.51127926388</v>
          </cell>
          <cell r="U171">
            <v>1263937.5020443837</v>
          </cell>
          <cell r="V171">
            <v>2144945.2522488222</v>
          </cell>
          <cell r="W171">
            <v>5752829.777473704</v>
          </cell>
          <cell r="X171">
            <v>13761535.255221074</v>
          </cell>
        </row>
        <row r="172">
          <cell r="T172">
            <v>894496.17465383478</v>
          </cell>
          <cell r="U172">
            <v>1270384.0746457945</v>
          </cell>
          <cell r="V172">
            <v>2156496.7128766933</v>
          </cell>
          <cell r="W172">
            <v>5785547.3303214116</v>
          </cell>
          <cell r="X172">
            <v>13841379.563353552</v>
          </cell>
        </row>
        <row r="173">
          <cell r="T173">
            <v>898830.83802840556</v>
          </cell>
          <cell r="U173">
            <v>1276830.6472472053</v>
          </cell>
          <cell r="V173">
            <v>2168071.0447995118</v>
          </cell>
          <cell r="W173">
            <v>5818264.8831691183</v>
          </cell>
          <cell r="X173">
            <v>13921223.871486029</v>
          </cell>
        </row>
        <row r="174">
          <cell r="T174">
            <v>903165.50140297646</v>
          </cell>
          <cell r="U174">
            <v>1283277.219848616</v>
          </cell>
          <cell r="V174">
            <v>2179645.3767223302</v>
          </cell>
          <cell r="W174">
            <v>5850982.436016826</v>
          </cell>
          <cell r="X174">
            <v>14001068.179618508</v>
          </cell>
        </row>
        <row r="175">
          <cell r="T175">
            <v>907500.16477754735</v>
          </cell>
          <cell r="U175">
            <v>1289723.7924500271</v>
          </cell>
          <cell r="V175">
            <v>2191219.7086451487</v>
          </cell>
          <cell r="W175">
            <v>5883699.9888645327</v>
          </cell>
          <cell r="X175">
            <v>14080912.487750985</v>
          </cell>
        </row>
        <row r="176">
          <cell r="T176">
            <v>911834.82815211813</v>
          </cell>
          <cell r="U176">
            <v>1296170.3650514379</v>
          </cell>
          <cell r="V176">
            <v>2202794.0405679671</v>
          </cell>
          <cell r="W176">
            <v>5916429.3482878385</v>
          </cell>
          <cell r="X176">
            <v>14160756.795883464</v>
          </cell>
        </row>
        <row r="177">
          <cell r="T177">
            <v>916169.49152668903</v>
          </cell>
          <cell r="U177">
            <v>1302616.9376528487</v>
          </cell>
          <cell r="V177">
            <v>2214368.3724907856</v>
          </cell>
          <cell r="W177">
            <v>5949669.5778108481</v>
          </cell>
          <cell r="X177">
            <v>14240601.104015941</v>
          </cell>
        </row>
        <row r="178">
          <cell r="T178">
            <v>920504.15490125993</v>
          </cell>
          <cell r="U178">
            <v>1309063.5102542595</v>
          </cell>
          <cell r="V178">
            <v>2225942.7044136035</v>
          </cell>
          <cell r="W178">
            <v>5982909.8073338578</v>
          </cell>
          <cell r="X178">
            <v>14320445.41214842</v>
          </cell>
        </row>
        <row r="179">
          <cell r="T179">
            <v>924838.81827583071</v>
          </cell>
          <cell r="U179">
            <v>1315510.0828556705</v>
          </cell>
          <cell r="V179">
            <v>2237517.036336422</v>
          </cell>
          <cell r="W179">
            <v>6016150.0368568674</v>
          </cell>
          <cell r="X179">
            <v>14400289.720280897</v>
          </cell>
        </row>
        <row r="180">
          <cell r="T180">
            <v>929173.48165040161</v>
          </cell>
          <cell r="U180">
            <v>1321956.6554570813</v>
          </cell>
          <cell r="V180">
            <v>2249091.3682592404</v>
          </cell>
          <cell r="W180">
            <v>6049390.266379877</v>
          </cell>
          <cell r="X180">
            <v>14480134.028413374</v>
          </cell>
        </row>
        <row r="181">
          <cell r="T181">
            <v>933508.1450249725</v>
          </cell>
          <cell r="U181">
            <v>1328403.2280584921</v>
          </cell>
          <cell r="V181">
            <v>2260665.7001820588</v>
          </cell>
          <cell r="W181">
            <v>6082630.4959028866</v>
          </cell>
          <cell r="X181">
            <v>14559978.336545853</v>
          </cell>
        </row>
        <row r="182">
          <cell r="T182">
            <v>937842.8083995434</v>
          </cell>
          <cell r="U182">
            <v>1334849.8006599029</v>
          </cell>
          <cell r="V182">
            <v>2272240.0321048773</v>
          </cell>
          <cell r="W182">
            <v>6115870.7254258953</v>
          </cell>
          <cell r="X182">
            <v>14639822.64467833</v>
          </cell>
        </row>
        <row r="183">
          <cell r="T183">
            <v>942177.47177411418</v>
          </cell>
          <cell r="U183">
            <v>1342093.2566887725</v>
          </cell>
          <cell r="V183">
            <v>2283814.3640276957</v>
          </cell>
          <cell r="W183">
            <v>6149110.9549489049</v>
          </cell>
          <cell r="X183">
            <v>14720118.516196491</v>
          </cell>
        </row>
        <row r="184">
          <cell r="T184">
            <v>947381.04221688944</v>
          </cell>
          <cell r="U184">
            <v>1349449.8591064308</v>
          </cell>
          <cell r="V184">
            <v>2296081.0610824367</v>
          </cell>
          <cell r="W184">
            <v>6182351.1844719145</v>
          </cell>
          <cell r="X184">
            <v>14801226.991751553</v>
          </cell>
        </row>
        <row r="185">
          <cell r="T185">
            <v>952601.74510531174</v>
          </cell>
          <cell r="U185">
            <v>1356806.4615240891</v>
          </cell>
          <cell r="V185">
            <v>2308698.1115774275</v>
          </cell>
          <cell r="W185">
            <v>6215591.4139949242</v>
          </cell>
          <cell r="X185">
            <v>14882335.467306618</v>
          </cell>
        </row>
        <row r="186">
          <cell r="T186">
            <v>957822.44799373404</v>
          </cell>
          <cell r="U186">
            <v>1364163.0639417474</v>
          </cell>
          <cell r="V186">
            <v>2321315.1620724187</v>
          </cell>
          <cell r="W186">
            <v>6248831.6435179338</v>
          </cell>
          <cell r="X186">
            <v>14963443.94286168</v>
          </cell>
        </row>
        <row r="187">
          <cell r="T187">
            <v>963043.15088215633</v>
          </cell>
          <cell r="U187">
            <v>1371519.6663594057</v>
          </cell>
          <cell r="V187">
            <v>2333932.2125674095</v>
          </cell>
          <cell r="W187">
            <v>6282071.8730409434</v>
          </cell>
          <cell r="X187">
            <v>15044552.418416744</v>
          </cell>
        </row>
        <row r="188">
          <cell r="T188">
            <v>968263.85377057875</v>
          </cell>
          <cell r="U188">
            <v>1378876.268777064</v>
          </cell>
          <cell r="V188">
            <v>2346549.2630624007</v>
          </cell>
          <cell r="W188">
            <v>6315312.1025639521</v>
          </cell>
          <cell r="X188">
            <v>15125660.893971806</v>
          </cell>
        </row>
        <row r="189">
          <cell r="T189">
            <v>973484.55665900104</v>
          </cell>
          <cell r="U189">
            <v>1386232.8711947224</v>
          </cell>
          <cell r="V189">
            <v>2359166.3135573915</v>
          </cell>
          <cell r="W189">
            <v>6348832.9449131312</v>
          </cell>
          <cell r="X189">
            <v>15206769.369526869</v>
          </cell>
        </row>
        <row r="190">
          <cell r="T190">
            <v>978705.25954742334</v>
          </cell>
          <cell r="U190">
            <v>1393589.4736123807</v>
          </cell>
          <cell r="V190">
            <v>2371783.3640523828</v>
          </cell>
          <cell r="W190">
            <v>6382731.7004576214</v>
          </cell>
          <cell r="X190">
            <v>15287877.845081933</v>
          </cell>
        </row>
        <row r="191">
          <cell r="T191">
            <v>983925.96243584563</v>
          </cell>
          <cell r="U191">
            <v>1400946.0760300392</v>
          </cell>
          <cell r="V191">
            <v>2384400.4145473735</v>
          </cell>
          <cell r="W191">
            <v>6416630.4560021115</v>
          </cell>
          <cell r="X191">
            <v>15368986.320636995</v>
          </cell>
        </row>
        <row r="192">
          <cell r="T192">
            <v>989146.66532426805</v>
          </cell>
          <cell r="U192">
            <v>1408302.6784476975</v>
          </cell>
          <cell r="V192">
            <v>2397017.4650423648</v>
          </cell>
          <cell r="W192">
            <v>6450529.2115466017</v>
          </cell>
          <cell r="X192">
            <v>15450094.796192059</v>
          </cell>
        </row>
        <row r="193">
          <cell r="T193">
            <v>994367.36821269034</v>
          </cell>
          <cell r="U193">
            <v>1415659.2808653559</v>
          </cell>
          <cell r="V193">
            <v>2409634.5155373556</v>
          </cell>
          <cell r="W193">
            <v>6484427.9670910919</v>
          </cell>
          <cell r="X193">
            <v>15531203.271747122</v>
          </cell>
        </row>
        <row r="194">
          <cell r="T194">
            <v>999588.07110111264</v>
          </cell>
          <cell r="U194">
            <v>1423015.8832830142</v>
          </cell>
          <cell r="V194">
            <v>2422251.5660323468</v>
          </cell>
          <cell r="W194">
            <v>6518326.7226355821</v>
          </cell>
          <cell r="X194">
            <v>15612311.747302186</v>
          </cell>
        </row>
        <row r="195">
          <cell r="T195">
            <v>1004808.7739895349</v>
          </cell>
          <cell r="U195">
            <v>1430372.4857006725</v>
          </cell>
          <cell r="V195">
            <v>2434868.6165273376</v>
          </cell>
          <cell r="W195">
            <v>6552225.4781800723</v>
          </cell>
          <cell r="X195">
            <v>15693420.222857248</v>
          </cell>
        </row>
        <row r="196">
          <cell r="T196">
            <v>1010029.4768779573</v>
          </cell>
          <cell r="U196">
            <v>1437792.4245657532</v>
          </cell>
          <cell r="V196">
            <v>2447485.6670223288</v>
          </cell>
          <cell r="W196">
            <v>6586124.2337245625</v>
          </cell>
          <cell r="X196">
            <v>15774534.157097016</v>
          </cell>
        </row>
        <row r="197">
          <cell r="T197">
            <v>1015250.1797663796</v>
          </cell>
          <cell r="U197">
            <v>1445215.1977430177</v>
          </cell>
          <cell r="V197">
            <v>2460102.7175173196</v>
          </cell>
          <cell r="W197">
            <v>6620022.9892690517</v>
          </cell>
          <cell r="X197">
            <v>15855677.788195955</v>
          </cell>
        </row>
        <row r="198">
          <cell r="T198">
            <v>1020470.8826548019</v>
          </cell>
          <cell r="U198">
            <v>1452637.9709202824</v>
          </cell>
          <cell r="V198">
            <v>2472719.7680123108</v>
          </cell>
          <cell r="W198">
            <v>6653921.7448135419</v>
          </cell>
          <cell r="X198">
            <v>15936821.419294894</v>
          </cell>
        </row>
        <row r="199">
          <cell r="T199">
            <v>1025691.5855432242</v>
          </cell>
          <cell r="U199">
            <v>1460060.7440975469</v>
          </cell>
          <cell r="V199">
            <v>2485336.8185073016</v>
          </cell>
          <cell r="W199">
            <v>6687820.5003580321</v>
          </cell>
          <cell r="X199">
            <v>16017965.050393833</v>
          </cell>
        </row>
        <row r="200">
          <cell r="T200">
            <v>1030912.2884316465</v>
          </cell>
          <cell r="U200">
            <v>1467483.5172748114</v>
          </cell>
          <cell r="V200">
            <v>2497953.8690022929</v>
          </cell>
          <cell r="W200">
            <v>6721719.2559025222</v>
          </cell>
          <cell r="X200">
            <v>16099108.681492772</v>
          </cell>
        </row>
        <row r="201">
          <cell r="T201">
            <v>1036132.9913200689</v>
          </cell>
          <cell r="U201">
            <v>1474906.2904520759</v>
          </cell>
          <cell r="V201">
            <v>2510570.9194972836</v>
          </cell>
          <cell r="W201">
            <v>6755618.0114470124</v>
          </cell>
          <cell r="X201">
            <v>16180252.312591711</v>
          </cell>
        </row>
        <row r="202">
          <cell r="T202">
            <v>1041353.6942084912</v>
          </cell>
          <cell r="U202">
            <v>1482329.0636293406</v>
          </cell>
          <cell r="V202">
            <v>2523187.9699922749</v>
          </cell>
          <cell r="W202">
            <v>6789516.7669915026</v>
          </cell>
          <cell r="X202">
            <v>16261395.94369065</v>
          </cell>
        </row>
        <row r="203">
          <cell r="T203">
            <v>1046574.3970969135</v>
          </cell>
          <cell r="U203">
            <v>1489751.8368066051</v>
          </cell>
          <cell r="V203">
            <v>2535805.0204872657</v>
          </cell>
          <cell r="W203">
            <v>6823415.5225359928</v>
          </cell>
          <cell r="X203">
            <v>16342539.574789589</v>
          </cell>
        </row>
        <row r="204">
          <cell r="T204">
            <v>1051795.099985336</v>
          </cell>
          <cell r="U204">
            <v>1497174.6099838696</v>
          </cell>
          <cell r="V204">
            <v>2548422.0709822569</v>
          </cell>
          <cell r="W204">
            <v>6857314.278080483</v>
          </cell>
          <cell r="X204">
            <v>16423683.205888528</v>
          </cell>
        </row>
        <row r="205">
          <cell r="T205">
            <v>1057015.8028737581</v>
          </cell>
          <cell r="U205">
            <v>1504597.3831611341</v>
          </cell>
          <cell r="V205">
            <v>2561039.1214772477</v>
          </cell>
          <cell r="W205">
            <v>6891213.0336249731</v>
          </cell>
          <cell r="X205">
            <v>16504826.836987467</v>
          </cell>
        </row>
        <row r="206">
          <cell r="T206">
            <v>1062236.5057621805</v>
          </cell>
          <cell r="U206">
            <v>1512020.1563383988</v>
          </cell>
          <cell r="V206">
            <v>2573656.1719722385</v>
          </cell>
          <cell r="W206">
            <v>6925111.7891694633</v>
          </cell>
          <cell r="X206">
            <v>16585970.468086407</v>
          </cell>
        </row>
        <row r="207">
          <cell r="T207">
            <v>1067457.2086506027</v>
          </cell>
          <cell r="U207">
            <v>1519442.9295156633</v>
          </cell>
          <cell r="V207">
            <v>2586273.2224672297</v>
          </cell>
          <cell r="W207">
            <v>6959010.5447139526</v>
          </cell>
          <cell r="X207">
            <v>16667114.099185346</v>
          </cell>
        </row>
        <row r="208">
          <cell r="T208">
            <v>1072677.9115390251</v>
          </cell>
          <cell r="U208">
            <v>1526865.7026929278</v>
          </cell>
          <cell r="V208">
            <v>2598890.2729622205</v>
          </cell>
          <cell r="W208">
            <v>6992909.3002584428</v>
          </cell>
          <cell r="X208">
            <v>16748257.730284285</v>
          </cell>
        </row>
        <row r="209">
          <cell r="T209">
            <v>1077898.6144274476</v>
          </cell>
          <cell r="U209">
            <v>1534288.4758701925</v>
          </cell>
          <cell r="V209">
            <v>2611507.3234572117</v>
          </cell>
          <cell r="W209">
            <v>7026808.0558029329</v>
          </cell>
          <cell r="X209">
            <v>16829401.361383222</v>
          </cell>
        </row>
        <row r="210">
          <cell r="T210">
            <v>1083119.3173158697</v>
          </cell>
          <cell r="U210">
            <v>1541711.249047457</v>
          </cell>
          <cell r="V210">
            <v>2624124.3739522025</v>
          </cell>
          <cell r="W210">
            <v>7060706.8113474231</v>
          </cell>
          <cell r="X210">
            <v>16910544.992482163</v>
          </cell>
        </row>
        <row r="211">
          <cell r="T211">
            <v>1088340.0202042921</v>
          </cell>
          <cell r="U211">
            <v>1549134.0222247215</v>
          </cell>
          <cell r="V211">
            <v>2636741.4244471937</v>
          </cell>
          <cell r="W211">
            <v>7094605.5668919133</v>
          </cell>
          <cell r="X211">
            <v>16991688.6235811</v>
          </cell>
        </row>
        <row r="212">
          <cell r="T212">
            <v>1093560.7230927143</v>
          </cell>
          <cell r="U212">
            <v>1556556.795401986</v>
          </cell>
          <cell r="V212">
            <v>2649358.4749421845</v>
          </cell>
          <cell r="W212">
            <v>7128504.3224364035</v>
          </cell>
          <cell r="X212">
            <v>17072832.254680041</v>
          </cell>
        </row>
        <row r="213">
          <cell r="T213">
            <v>1098781.4259811367</v>
          </cell>
          <cell r="U213">
            <v>1563979.5685792507</v>
          </cell>
          <cell r="V213">
            <v>2661975.5254371758</v>
          </cell>
          <cell r="W213">
            <v>7162403.0779808937</v>
          </cell>
          <cell r="X213">
            <v>17153975.885778978</v>
          </cell>
        </row>
        <row r="214">
          <cell r="T214">
            <v>1104002.1288695592</v>
          </cell>
          <cell r="U214">
            <v>1571402.3417565152</v>
          </cell>
          <cell r="V214">
            <v>2674592.575932167</v>
          </cell>
          <cell r="W214">
            <v>7196301.8335253838</v>
          </cell>
          <cell r="X214">
            <v>17235119.516877919</v>
          </cell>
        </row>
        <row r="215">
          <cell r="T215">
            <v>1109222.8317579813</v>
          </cell>
          <cell r="U215">
            <v>1578825.1149337797</v>
          </cell>
          <cell r="V215">
            <v>2687209.6264271578</v>
          </cell>
          <cell r="W215">
            <v>7230200.5890698731</v>
          </cell>
          <cell r="X215">
            <v>17316263.147976857</v>
          </cell>
        </row>
        <row r="216">
          <cell r="T216">
            <v>1114443.5346464037</v>
          </cell>
          <cell r="U216">
            <v>1586247.8881110442</v>
          </cell>
          <cell r="V216">
            <v>2699826.676922149</v>
          </cell>
          <cell r="W216">
            <v>7264099.3446143633</v>
          </cell>
          <cell r="X216">
            <v>17397406.779075798</v>
          </cell>
        </row>
        <row r="217">
          <cell r="T217">
            <v>1119664.2375348262</v>
          </cell>
          <cell r="U217">
            <v>1593670.6612883089</v>
          </cell>
          <cell r="V217">
            <v>2712443.7274171398</v>
          </cell>
          <cell r="W217">
            <v>7297998.1001588535</v>
          </cell>
          <cell r="X217">
            <v>17478550.410174735</v>
          </cell>
        </row>
        <row r="218">
          <cell r="T218">
            <v>1124884.9404232483</v>
          </cell>
          <cell r="U218">
            <v>1601093.4344655734</v>
          </cell>
          <cell r="V218">
            <v>2725060.777912131</v>
          </cell>
          <cell r="W218">
            <v>7331896.8557033436</v>
          </cell>
          <cell r="X218">
            <v>17559694.041273676</v>
          </cell>
        </row>
        <row r="219">
          <cell r="T219">
            <v>1130105.6433116707</v>
          </cell>
          <cell r="U219">
            <v>1608516.2076428379</v>
          </cell>
          <cell r="V219">
            <v>2737677.8284071218</v>
          </cell>
          <cell r="W219">
            <v>7365795.6112478338</v>
          </cell>
          <cell r="X219">
            <v>17640837.672372613</v>
          </cell>
        </row>
        <row r="220">
          <cell r="T220">
            <v>1135326.3462000929</v>
          </cell>
          <cell r="U220">
            <v>1615938.9808201026</v>
          </cell>
          <cell r="V220">
            <v>2750294.8789021131</v>
          </cell>
          <cell r="W220">
            <v>7399694.366792324</v>
          </cell>
          <cell r="X220">
            <v>17721981.303471554</v>
          </cell>
        </row>
        <row r="221">
          <cell r="T221">
            <v>1140547.0490885153</v>
          </cell>
          <cell r="U221">
            <v>1623361.7539973671</v>
          </cell>
          <cell r="V221">
            <v>2762911.9293971038</v>
          </cell>
          <cell r="W221">
            <v>7433593.1223368142</v>
          </cell>
          <cell r="X221">
            <v>17803124.934570491</v>
          </cell>
        </row>
        <row r="222">
          <cell r="T222">
            <v>1145767.7519769378</v>
          </cell>
          <cell r="U222">
            <v>1630784.5271746316</v>
          </cell>
          <cell r="V222">
            <v>2775528.9798920951</v>
          </cell>
          <cell r="W222">
            <v>7467491.8778813044</v>
          </cell>
          <cell r="X222">
            <v>17884268.565669432</v>
          </cell>
        </row>
        <row r="223">
          <cell r="T223">
            <v>1150988.4548653599</v>
          </cell>
          <cell r="U223">
            <v>1638207.3003518961</v>
          </cell>
          <cell r="V223">
            <v>2788146.0303870859</v>
          </cell>
          <cell r="W223">
            <v>7501390.6334257945</v>
          </cell>
          <cell r="X223">
            <v>17965412.19676837</v>
          </cell>
        </row>
        <row r="224">
          <cell r="T224">
            <v>1156209.1577537823</v>
          </cell>
          <cell r="U224">
            <v>1645630.0735291608</v>
          </cell>
          <cell r="V224">
            <v>2800763.0808820771</v>
          </cell>
          <cell r="W224">
            <v>7535289.3889702847</v>
          </cell>
          <cell r="X224">
            <v>18046555.82786731</v>
          </cell>
        </row>
        <row r="225">
          <cell r="T225">
            <v>1161429.8606422048</v>
          </cell>
          <cell r="U225">
            <v>1653052.8467064253</v>
          </cell>
          <cell r="V225">
            <v>2813380.1313770679</v>
          </cell>
          <cell r="W225">
            <v>7569188.1445147749</v>
          </cell>
          <cell r="X225">
            <v>18127699.458966248</v>
          </cell>
        </row>
        <row r="226">
          <cell r="T226">
            <v>1166650.5635306269</v>
          </cell>
          <cell r="U226">
            <v>1660475.6198836898</v>
          </cell>
          <cell r="V226">
            <v>2825997.1818720591</v>
          </cell>
          <cell r="W226">
            <v>7603086.9000592651</v>
          </cell>
          <cell r="X226">
            <v>18208843.090065189</v>
          </cell>
        </row>
        <row r="227">
          <cell r="T227">
            <v>1171871.2664190494</v>
          </cell>
          <cell r="U227">
            <v>1667898.3930609545</v>
          </cell>
          <cell r="V227">
            <v>2838614.2323670504</v>
          </cell>
          <cell r="W227">
            <v>7636985.6556037553</v>
          </cell>
          <cell r="X227">
            <v>18289986.721164126</v>
          </cell>
        </row>
        <row r="228">
          <cell r="T228">
            <v>1177091.9693074718</v>
          </cell>
          <cell r="U228">
            <v>1675321.166238219</v>
          </cell>
          <cell r="V228">
            <v>2851231.2828620411</v>
          </cell>
          <cell r="W228">
            <v>7670884.4111482454</v>
          </cell>
          <cell r="X228">
            <v>18371130.352263067</v>
          </cell>
        </row>
        <row r="229">
          <cell r="T229">
            <v>1182312.6721958939</v>
          </cell>
          <cell r="U229">
            <v>1682743.9394154835</v>
          </cell>
          <cell r="V229">
            <v>2863848.3333570324</v>
          </cell>
          <cell r="W229">
            <v>7704783.1666927356</v>
          </cell>
          <cell r="X229">
            <v>18452273.983362004</v>
          </cell>
        </row>
        <row r="230">
          <cell r="T230">
            <v>1187533.3750843164</v>
          </cell>
          <cell r="U230">
            <v>1690166.712592748</v>
          </cell>
          <cell r="V230">
            <v>2876465.3838520232</v>
          </cell>
          <cell r="W230">
            <v>7738681.9222372258</v>
          </cell>
          <cell r="X230">
            <v>18533417.614460945</v>
          </cell>
        </row>
        <row r="231">
          <cell r="T231">
            <v>1192754.0779727385</v>
          </cell>
          <cell r="U231">
            <v>1697589.4857700127</v>
          </cell>
          <cell r="V231">
            <v>2889082.4343470144</v>
          </cell>
          <cell r="W231">
            <v>7772580.677781716</v>
          </cell>
          <cell r="X231">
            <v>18614561.245559882</v>
          </cell>
        </row>
        <row r="232">
          <cell r="T232">
            <v>1197974.780861161</v>
          </cell>
          <cell r="U232">
            <v>1705012.2589472772</v>
          </cell>
          <cell r="V232">
            <v>2901699.4848420052</v>
          </cell>
          <cell r="W232">
            <v>7806479.4333262062</v>
          </cell>
          <cell r="X232">
            <v>18695704.876658823</v>
          </cell>
        </row>
        <row r="233">
          <cell r="T233">
            <v>1203195.4837495834</v>
          </cell>
          <cell r="U233">
            <v>1712435.0321245417</v>
          </cell>
          <cell r="V233">
            <v>2914316.5353369964</v>
          </cell>
          <cell r="W233">
            <v>7840378.1888706964</v>
          </cell>
          <cell r="X233">
            <v>18776848.507757764</v>
          </cell>
        </row>
        <row r="234">
          <cell r="T234">
            <v>1208416.1866380055</v>
          </cell>
          <cell r="U234">
            <v>1719857.8053018064</v>
          </cell>
          <cell r="V234">
            <v>2926933.5858319872</v>
          </cell>
          <cell r="W234">
            <v>7874276.9444151865</v>
          </cell>
          <cell r="X234">
            <v>18857992.138856702</v>
          </cell>
        </row>
        <row r="235">
          <cell r="T235">
            <v>1213636.889526428</v>
          </cell>
          <cell r="U235">
            <v>1727280.5784790709</v>
          </cell>
          <cell r="V235">
            <v>2939550.6363269784</v>
          </cell>
          <cell r="W235">
            <v>7908175.6999596767</v>
          </cell>
          <cell r="X235">
            <v>18939135.769955643</v>
          </cell>
        </row>
        <row r="236">
          <cell r="T236">
            <v>1218857.5924148504</v>
          </cell>
          <cell r="U236">
            <v>1734703.3516563354</v>
          </cell>
          <cell r="V236">
            <v>2952167.6868219692</v>
          </cell>
          <cell r="W236">
            <v>7942074.455504166</v>
          </cell>
          <cell r="X236">
            <v>19020279.40105458</v>
          </cell>
        </row>
        <row r="237">
          <cell r="T237">
            <v>1224078.2953032725</v>
          </cell>
          <cell r="U237">
            <v>1742126.1248335999</v>
          </cell>
          <cell r="V237">
            <v>2964784.7373169605</v>
          </cell>
          <cell r="W237">
            <v>7975973.2110486561</v>
          </cell>
          <cell r="X237">
            <v>19101423.032153521</v>
          </cell>
        </row>
        <row r="238">
          <cell r="T238">
            <v>1229298.998191695</v>
          </cell>
          <cell r="U238">
            <v>1749548.8980108646</v>
          </cell>
          <cell r="V238">
            <v>2977401.7878119512</v>
          </cell>
          <cell r="W238">
            <v>8009871.9665931463</v>
          </cell>
          <cell r="X238">
            <v>19182566.663252458</v>
          </cell>
        </row>
        <row r="239">
          <cell r="T239">
            <v>1234519.7010801174</v>
          </cell>
          <cell r="U239">
            <v>1756971.6711881291</v>
          </cell>
          <cell r="V239">
            <v>2990018.8383069425</v>
          </cell>
          <cell r="W239">
            <v>8043770.7221376365</v>
          </cell>
          <cell r="X239">
            <v>19263710.294351399</v>
          </cell>
        </row>
        <row r="240">
          <cell r="T240">
            <v>1239740.4039685396</v>
          </cell>
          <cell r="U240">
            <v>1764394.4443653936</v>
          </cell>
          <cell r="V240">
            <v>3002635.8888019333</v>
          </cell>
          <cell r="W240">
            <v>8077669.4776821267</v>
          </cell>
          <cell r="X240">
            <v>19344853.925450336</v>
          </cell>
        </row>
        <row r="241">
          <cell r="T241">
            <v>1244961.106856962</v>
          </cell>
          <cell r="U241">
            <v>1771817.2175426581</v>
          </cell>
          <cell r="V241">
            <v>3015252.9392969245</v>
          </cell>
          <cell r="W241">
            <v>8111568.2332266169</v>
          </cell>
          <cell r="X241">
            <v>19425997.556549277</v>
          </cell>
        </row>
        <row r="242">
          <cell r="T242">
            <v>1250181.8097453844</v>
          </cell>
          <cell r="U242">
            <v>1779239.9907199228</v>
          </cell>
          <cell r="V242">
            <v>3027869.9897919153</v>
          </cell>
          <cell r="W242">
            <v>8145466.988771107</v>
          </cell>
          <cell r="X242">
            <v>19507141.187648218</v>
          </cell>
        </row>
        <row r="243">
          <cell r="T243">
            <v>1255402.5126338066</v>
          </cell>
          <cell r="U243">
            <v>1786662.7638971873</v>
          </cell>
          <cell r="V243">
            <v>3040487.0402869065</v>
          </cell>
          <cell r="W243">
            <v>8179365.7443155972</v>
          </cell>
          <cell r="X243">
            <v>19588284.818747155</v>
          </cell>
        </row>
        <row r="244">
          <cell r="T244">
            <v>1260623.215522229</v>
          </cell>
          <cell r="U244">
            <v>1794085.5370744518</v>
          </cell>
          <cell r="V244">
            <v>3053104.0907818973</v>
          </cell>
          <cell r="W244">
            <v>8213264.4998600874</v>
          </cell>
          <cell r="X244">
            <v>19669428.449846096</v>
          </cell>
        </row>
        <row r="245">
          <cell r="T245">
            <v>1265843.9184106512</v>
          </cell>
          <cell r="U245">
            <v>1801508.3102517165</v>
          </cell>
          <cell r="V245">
            <v>3065721.1412768885</v>
          </cell>
          <cell r="W245">
            <v>8247163.2554045776</v>
          </cell>
          <cell r="X245">
            <v>19750572.080945034</v>
          </cell>
        </row>
        <row r="246">
          <cell r="T246">
            <v>1271064.6212990736</v>
          </cell>
          <cell r="U246">
            <v>1808931.083428981</v>
          </cell>
          <cell r="V246">
            <v>3078338.1917718793</v>
          </cell>
          <cell r="W246">
            <v>8281062.0109490678</v>
          </cell>
          <cell r="X246">
            <v>19831715.712043975</v>
          </cell>
        </row>
        <row r="247">
          <cell r="T247">
            <v>1276285.324187496</v>
          </cell>
          <cell r="U247">
            <v>1816353.8566062455</v>
          </cell>
          <cell r="V247">
            <v>3090955.2422668706</v>
          </cell>
          <cell r="W247">
            <v>8314960.766493557</v>
          </cell>
          <cell r="X247">
            <v>19912859.343142912</v>
          </cell>
        </row>
        <row r="248">
          <cell r="T248">
            <v>1281506.0270759182</v>
          </cell>
          <cell r="U248">
            <v>1823776.62978351</v>
          </cell>
          <cell r="V248">
            <v>3103572.2927618613</v>
          </cell>
          <cell r="W248">
            <v>8348859.5220380472</v>
          </cell>
          <cell r="X248">
            <v>19994002.974241853</v>
          </cell>
        </row>
        <row r="249">
          <cell r="T249">
            <v>1286726.7299643406</v>
          </cell>
          <cell r="U249">
            <v>1831199.4029607747</v>
          </cell>
          <cell r="V249">
            <v>3116189.3432568526</v>
          </cell>
          <cell r="W249">
            <v>8382758.2775825374</v>
          </cell>
          <cell r="X249">
            <v>20075146.60534079</v>
          </cell>
        </row>
        <row r="250">
          <cell r="T250">
            <v>1291947.432852763</v>
          </cell>
          <cell r="U250">
            <v>1838622.1761380392</v>
          </cell>
          <cell r="V250">
            <v>3128806.3937518434</v>
          </cell>
          <cell r="W250">
            <v>8416657.0331270285</v>
          </cell>
          <cell r="X250">
            <v>20156290.236439727</v>
          </cell>
        </row>
        <row r="251">
          <cell r="T251">
            <v>1297168.1357411852</v>
          </cell>
          <cell r="U251">
            <v>1846044.9493153037</v>
          </cell>
          <cell r="V251">
            <v>3141423.4442468346</v>
          </cell>
          <cell r="W251">
            <v>8450555.7886715177</v>
          </cell>
          <cell r="X251">
            <v>20237433.867538668</v>
          </cell>
        </row>
        <row r="252">
          <cell r="T252">
            <v>1302388.8386296076</v>
          </cell>
          <cell r="U252">
            <v>1853467.7224925682</v>
          </cell>
          <cell r="V252">
            <v>3154040.4947418254</v>
          </cell>
          <cell r="W252">
            <v>8484454.544216007</v>
          </cell>
          <cell r="X252">
            <v>20318577.498637605</v>
          </cell>
        </row>
        <row r="253">
          <cell r="T253">
            <v>1307609.54151803</v>
          </cell>
          <cell r="U253">
            <v>1860890.4956698329</v>
          </cell>
          <cell r="V253">
            <v>3166657.5452368166</v>
          </cell>
          <cell r="W253">
            <v>8518353.2997604981</v>
          </cell>
          <cell r="X253">
            <v>20399721.129736546</v>
          </cell>
        </row>
        <row r="254">
          <cell r="T254">
            <v>1312830.2444064522</v>
          </cell>
          <cell r="U254">
            <v>1868313.2688470974</v>
          </cell>
          <cell r="V254">
            <v>3179274.5957318074</v>
          </cell>
          <cell r="W254">
            <v>8552252.0553049874</v>
          </cell>
          <cell r="X254">
            <v>20480864.760835484</v>
          </cell>
        </row>
        <row r="255">
          <cell r="T255">
            <v>1318050.9472948746</v>
          </cell>
          <cell r="U255">
            <v>1875736.0420243619</v>
          </cell>
          <cell r="V255">
            <v>3191891.6462267986</v>
          </cell>
          <cell r="W255">
            <v>8586150.8108494785</v>
          </cell>
          <cell r="X255">
            <v>20562008.391934425</v>
          </cell>
        </row>
        <row r="256">
          <cell r="T256">
            <v>1323271.650183297</v>
          </cell>
          <cell r="U256">
            <v>1883158.8152016264</v>
          </cell>
          <cell r="V256">
            <v>3204508.6967217894</v>
          </cell>
          <cell r="W256">
            <v>8620049.5663939677</v>
          </cell>
          <cell r="X256">
            <v>20643152.023033362</v>
          </cell>
        </row>
        <row r="257">
          <cell r="T257">
            <v>1328492.3530717192</v>
          </cell>
          <cell r="U257">
            <v>1890581.5883788911</v>
          </cell>
          <cell r="V257">
            <v>3217125.7472167807</v>
          </cell>
          <cell r="W257">
            <v>8653948.3219384588</v>
          </cell>
          <cell r="X257">
            <v>20724295.654132303</v>
          </cell>
        </row>
        <row r="258">
          <cell r="T258">
            <v>1333713.0559601416</v>
          </cell>
          <cell r="U258">
            <v>1898004.3615561556</v>
          </cell>
          <cell r="V258">
            <v>3229742.7977117714</v>
          </cell>
          <cell r="W258">
            <v>8687847.0774829481</v>
          </cell>
          <cell r="X258">
            <v>20805439.28523124</v>
          </cell>
        </row>
        <row r="259">
          <cell r="T259">
            <v>1338933.758848564</v>
          </cell>
          <cell r="U259">
            <v>1905427.1347334201</v>
          </cell>
          <cell r="V259">
            <v>3242359.8482067627</v>
          </cell>
          <cell r="W259">
            <v>8721745.8330274373</v>
          </cell>
          <cell r="X259">
            <v>20886582.916330181</v>
          </cell>
        </row>
        <row r="260">
          <cell r="T260">
            <v>1344154.4617369862</v>
          </cell>
          <cell r="U260">
            <v>1912849.9079106848</v>
          </cell>
          <cell r="V260">
            <v>3254976.8987017535</v>
          </cell>
          <cell r="W260">
            <v>8755644.5885719284</v>
          </cell>
          <cell r="X260">
            <v>20967726.547429118</v>
          </cell>
        </row>
        <row r="261">
          <cell r="T261">
            <v>1349375.1646254086</v>
          </cell>
          <cell r="U261">
            <v>1920272.6810879493</v>
          </cell>
          <cell r="V261">
            <v>3267593.9491967447</v>
          </cell>
          <cell r="W261">
            <v>8789543.3441164177</v>
          </cell>
          <cell r="X261">
            <v>21048870.178528059</v>
          </cell>
        </row>
        <row r="262">
          <cell r="T262">
            <v>1354595.8675138308</v>
          </cell>
          <cell r="U262">
            <v>1927695.4542652138</v>
          </cell>
          <cell r="V262">
            <v>3280210.999691736</v>
          </cell>
          <cell r="W262">
            <v>8823442.0996609088</v>
          </cell>
          <cell r="X262">
            <v>21130013.809626997</v>
          </cell>
        </row>
        <row r="263">
          <cell r="T263">
            <v>1359816.5704022532</v>
          </cell>
          <cell r="U263">
            <v>1935118.2274424785</v>
          </cell>
          <cell r="V263">
            <v>3292828.0501867267</v>
          </cell>
          <cell r="W263">
            <v>8857340.8552053981</v>
          </cell>
          <cell r="X263">
            <v>21211157.440725937</v>
          </cell>
        </row>
        <row r="264">
          <cell r="T264">
            <v>1365037.2732906756</v>
          </cell>
          <cell r="U264">
            <v>1942541.000619743</v>
          </cell>
          <cell r="V264">
            <v>3305445.100681718</v>
          </cell>
          <cell r="W264">
            <v>8891239.6107498892</v>
          </cell>
          <cell r="X264">
            <v>21292301.071824875</v>
          </cell>
        </row>
        <row r="265">
          <cell r="T265">
            <v>1370257.9761790978</v>
          </cell>
          <cell r="U265">
            <v>1949963.7737970075</v>
          </cell>
          <cell r="V265">
            <v>3318062.1511767088</v>
          </cell>
          <cell r="W265">
            <v>8925138.3662943784</v>
          </cell>
          <cell r="X265">
            <v>21373444.702923816</v>
          </cell>
        </row>
        <row r="266">
          <cell r="T266">
            <v>1375478.6790675202</v>
          </cell>
          <cell r="U266">
            <v>1957386.5469742722</v>
          </cell>
          <cell r="V266">
            <v>3330679.2016717</v>
          </cell>
          <cell r="W266">
            <v>8959037.1218388695</v>
          </cell>
          <cell r="X266">
            <v>21454588.334022753</v>
          </cell>
        </row>
        <row r="267">
          <cell r="T267">
            <v>1380699.3819559426</v>
          </cell>
          <cell r="U267">
            <v>1964809.3201515367</v>
          </cell>
          <cell r="V267">
            <v>3343296.2521666908</v>
          </cell>
          <cell r="W267">
            <v>8992935.8773833588</v>
          </cell>
          <cell r="X267">
            <v>21535731.965121694</v>
          </cell>
        </row>
        <row r="268">
          <cell r="T268">
            <v>1385920.0848443648</v>
          </cell>
          <cell r="U268">
            <v>1972232.0933288012</v>
          </cell>
          <cell r="V268">
            <v>3355913.302661682</v>
          </cell>
          <cell r="W268">
            <v>9026834.6329278499</v>
          </cell>
          <cell r="X268">
            <v>21616875.596220631</v>
          </cell>
        </row>
        <row r="269">
          <cell r="T269">
            <v>1391140.7877327872</v>
          </cell>
          <cell r="U269">
            <v>1979654.8665060659</v>
          </cell>
          <cell r="V269">
            <v>3368530.3531566728</v>
          </cell>
          <cell r="W269">
            <v>9060733.3884723391</v>
          </cell>
          <cell r="X269">
            <v>21698019.227319572</v>
          </cell>
        </row>
        <row r="270">
          <cell r="T270">
            <v>1396361.4906212096</v>
          </cell>
          <cell r="U270">
            <v>1987077.6396833304</v>
          </cell>
          <cell r="V270">
            <v>3381147.403651664</v>
          </cell>
          <cell r="W270">
            <v>9094632.1440168284</v>
          </cell>
          <cell r="X270">
            <v>21779162.858418509</v>
          </cell>
        </row>
        <row r="271">
          <cell r="T271">
            <v>1401582.1935096318</v>
          </cell>
          <cell r="U271">
            <v>1994500.4128605949</v>
          </cell>
          <cell r="V271">
            <v>3393764.4541466553</v>
          </cell>
          <cell r="W271">
            <v>9128530.8995613195</v>
          </cell>
          <cell r="X271">
            <v>21860306.48951745</v>
          </cell>
        </row>
        <row r="272">
          <cell r="T272">
            <v>1406802.8963980542</v>
          </cell>
          <cell r="U272">
            <v>2001923.1860378596</v>
          </cell>
          <cell r="V272">
            <v>3406381.5046416461</v>
          </cell>
          <cell r="W272">
            <v>9162429.6551058087</v>
          </cell>
          <cell r="X272">
            <v>21941450.120616388</v>
          </cell>
        </row>
        <row r="273">
          <cell r="T273">
            <v>1412023.5992864764</v>
          </cell>
          <cell r="U273">
            <v>2009345.9592151241</v>
          </cell>
          <cell r="V273">
            <v>3418998.5551366373</v>
          </cell>
          <cell r="W273">
            <v>9196328.4106502999</v>
          </cell>
          <cell r="X273">
            <v>22022593.751715329</v>
          </cell>
        </row>
        <row r="274">
          <cell r="T274">
            <v>1417244.3021748988</v>
          </cell>
          <cell r="U274">
            <v>2016768.7323923886</v>
          </cell>
          <cell r="V274">
            <v>3431615.6056316281</v>
          </cell>
          <cell r="W274">
            <v>9230227.1661947891</v>
          </cell>
          <cell r="X274">
            <v>22103737.382814266</v>
          </cell>
        </row>
        <row r="275">
          <cell r="T275">
            <v>1422465.0050633212</v>
          </cell>
          <cell r="U275">
            <v>2024191.5055696534</v>
          </cell>
          <cell r="V275">
            <v>3444232.6561266193</v>
          </cell>
          <cell r="W275">
            <v>9264125.9217392802</v>
          </cell>
          <cell r="X275">
            <v>22184881.013913207</v>
          </cell>
        </row>
        <row r="276">
          <cell r="T276">
            <v>1427685.7079517434</v>
          </cell>
          <cell r="U276">
            <v>2031614.2787469178</v>
          </cell>
          <cell r="V276">
            <v>3456849.7066216101</v>
          </cell>
          <cell r="W276">
            <v>9298024.6772837695</v>
          </cell>
          <cell r="X276">
            <v>22266024.645012148</v>
          </cell>
        </row>
        <row r="277">
          <cell r="T277">
            <v>1432906.4108401658</v>
          </cell>
          <cell r="U277">
            <v>2039037.0519241823</v>
          </cell>
          <cell r="V277">
            <v>3469466.7571166013</v>
          </cell>
          <cell r="W277">
            <v>9331923.4328282606</v>
          </cell>
          <cell r="X277">
            <v>22347168.276111085</v>
          </cell>
        </row>
        <row r="278">
          <cell r="T278">
            <v>1438127.113728588</v>
          </cell>
          <cell r="U278">
            <v>2046459.8251014471</v>
          </cell>
          <cell r="V278">
            <v>3482083.8076115921</v>
          </cell>
          <cell r="W278">
            <v>9365822.1883727498</v>
          </cell>
          <cell r="X278">
            <v>22428311.907210026</v>
          </cell>
        </row>
        <row r="279">
          <cell r="T279">
            <v>1443347.8166170104</v>
          </cell>
          <cell r="U279">
            <v>2053882.5982787115</v>
          </cell>
          <cell r="V279">
            <v>3494700.8581065834</v>
          </cell>
          <cell r="W279">
            <v>9399720.9439172409</v>
          </cell>
          <cell r="X279">
            <v>22509455.538308963</v>
          </cell>
        </row>
        <row r="280">
          <cell r="T280">
            <v>1448568.5195054328</v>
          </cell>
          <cell r="U280">
            <v>2061305.371455976</v>
          </cell>
          <cell r="V280">
            <v>3507317.9086015741</v>
          </cell>
          <cell r="W280">
            <v>9433619.6994617302</v>
          </cell>
          <cell r="X280">
            <v>22590599.169407904</v>
          </cell>
        </row>
        <row r="281">
          <cell r="T281">
            <v>1453789.222393855</v>
          </cell>
          <cell r="U281">
            <v>2068728.1446332408</v>
          </cell>
          <cell r="V281">
            <v>3519934.9590965654</v>
          </cell>
          <cell r="W281">
            <v>9467518.4550062213</v>
          </cell>
          <cell r="X281">
            <v>22671742.800506841</v>
          </cell>
        </row>
        <row r="282">
          <cell r="T282">
            <v>1459009.9252822774</v>
          </cell>
          <cell r="U282">
            <v>2076150.9178105053</v>
          </cell>
          <cell r="V282">
            <v>3532552.0095915562</v>
          </cell>
          <cell r="W282">
            <v>9501417.2105507106</v>
          </cell>
          <cell r="X282">
            <v>22752886.431605782</v>
          </cell>
        </row>
        <row r="283">
          <cell r="T283">
            <v>1464230.6281706996</v>
          </cell>
          <cell r="U283">
            <v>2083573.6909877697</v>
          </cell>
          <cell r="V283">
            <v>3545169.0600865474</v>
          </cell>
          <cell r="W283">
            <v>9535315.9660952017</v>
          </cell>
          <cell r="X283">
            <v>22834030.06270472</v>
          </cell>
        </row>
        <row r="284">
          <cell r="T284">
            <v>1469451.331059122</v>
          </cell>
          <cell r="U284">
            <v>2090996.4641650342</v>
          </cell>
          <cell r="V284">
            <v>3557786.1105815382</v>
          </cell>
          <cell r="W284">
            <v>9569214.7216396909</v>
          </cell>
          <cell r="X284">
            <v>22915173.693803661</v>
          </cell>
        </row>
        <row r="285">
          <cell r="T285">
            <v>1474672.0339475444</v>
          </cell>
          <cell r="U285">
            <v>2098419.237342299</v>
          </cell>
          <cell r="V285">
            <v>3570403.1610765294</v>
          </cell>
          <cell r="W285">
            <v>9603113.477184182</v>
          </cell>
          <cell r="X285">
            <v>22996317.324902598</v>
          </cell>
        </row>
        <row r="286">
          <cell r="T286">
            <v>1479892.7368359666</v>
          </cell>
          <cell r="U286">
            <v>2105842.0105195637</v>
          </cell>
          <cell r="V286">
            <v>3583020.2115715202</v>
          </cell>
          <cell r="W286">
            <v>9637012.2327286713</v>
          </cell>
          <cell r="X286">
            <v>23077460.956001539</v>
          </cell>
        </row>
        <row r="287">
          <cell r="T287">
            <v>1485113.439724389</v>
          </cell>
          <cell r="U287">
            <v>2113264.7836968279</v>
          </cell>
          <cell r="V287">
            <v>3595637.2620665114</v>
          </cell>
          <cell r="W287">
            <v>9670910.9882731624</v>
          </cell>
          <cell r="X287">
            <v>23158604.587100476</v>
          </cell>
        </row>
        <row r="288">
          <cell r="T288">
            <v>1490334.1426128112</v>
          </cell>
          <cell r="U288">
            <v>2120687.5568740927</v>
          </cell>
          <cell r="V288">
            <v>3608254.3125615022</v>
          </cell>
          <cell r="W288">
            <v>9704809.7438176535</v>
          </cell>
          <cell r="X288">
            <v>23239748.218199417</v>
          </cell>
        </row>
        <row r="289">
          <cell r="T289">
            <v>1495554.8455012336</v>
          </cell>
          <cell r="U289">
            <v>2128110.3300513574</v>
          </cell>
          <cell r="V289">
            <v>3620871.3630564935</v>
          </cell>
          <cell r="W289">
            <v>9738708.4993621428</v>
          </cell>
          <cell r="X289">
            <v>23320891.849298354</v>
          </cell>
        </row>
        <row r="290">
          <cell r="T290">
            <v>1500775.5483896558</v>
          </cell>
          <cell r="U290">
            <v>2135533.1032286217</v>
          </cell>
          <cell r="V290">
            <v>3633488.4135514842</v>
          </cell>
          <cell r="W290">
            <v>9772607.2549066339</v>
          </cell>
          <cell r="X290">
            <v>23402035.480397295</v>
          </cell>
        </row>
        <row r="291">
          <cell r="T291">
            <v>1505996.2512780782</v>
          </cell>
          <cell r="U291">
            <v>2142955.8764058864</v>
          </cell>
          <cell r="V291">
            <v>3646105.4640464755</v>
          </cell>
          <cell r="W291">
            <v>9806506.0104511231</v>
          </cell>
          <cell r="X291">
            <v>23483179.111496232</v>
          </cell>
        </row>
        <row r="292">
          <cell r="T292">
            <v>1511216.9541665006</v>
          </cell>
          <cell r="U292">
            <v>2150378.6495831511</v>
          </cell>
          <cell r="V292">
            <v>3658722.5145414663</v>
          </cell>
          <cell r="W292">
            <v>9840404.7659956142</v>
          </cell>
          <cell r="X292">
            <v>23564322.742595173</v>
          </cell>
        </row>
        <row r="293">
          <cell r="T293">
            <v>1516437.6570549228</v>
          </cell>
          <cell r="U293">
            <v>2157801.4227604154</v>
          </cell>
          <cell r="V293">
            <v>3671339.5650364575</v>
          </cell>
          <cell r="W293">
            <v>9874303.5215401035</v>
          </cell>
          <cell r="X293">
            <v>23645466.373694111</v>
          </cell>
        </row>
        <row r="294">
          <cell r="T294">
            <v>1521658.3599433452</v>
          </cell>
          <cell r="U294">
            <v>2165224.1959376801</v>
          </cell>
          <cell r="V294">
            <v>3683956.6155314483</v>
          </cell>
          <cell r="W294">
            <v>9908202.2770845946</v>
          </cell>
          <cell r="X294">
            <v>23726610.004793052</v>
          </cell>
        </row>
        <row r="295">
          <cell r="T295">
            <v>1526879.0628317674</v>
          </cell>
          <cell r="U295">
            <v>2172646.9691149448</v>
          </cell>
          <cell r="V295">
            <v>3696573.6660264395</v>
          </cell>
          <cell r="W295">
            <v>9942101.0326290838</v>
          </cell>
          <cell r="X295">
            <v>23807753.635891989</v>
          </cell>
        </row>
        <row r="296">
          <cell r="T296">
            <v>1532099.7657201898</v>
          </cell>
          <cell r="U296">
            <v>2180069.7422922091</v>
          </cell>
          <cell r="V296">
            <v>3709190.7165214303</v>
          </cell>
          <cell r="W296">
            <v>9975999.788173575</v>
          </cell>
          <cell r="X296">
            <v>23888897.26699093</v>
          </cell>
        </row>
        <row r="297">
          <cell r="T297">
            <v>1537320.4686086122</v>
          </cell>
          <cell r="U297">
            <v>2187492.5154694738</v>
          </cell>
          <cell r="V297">
            <v>3721807.7670164215</v>
          </cell>
          <cell r="W297">
            <v>10009898.543718064</v>
          </cell>
          <cell r="X297">
            <v>23970040.898089867</v>
          </cell>
        </row>
        <row r="298">
          <cell r="T298">
            <v>1542541.1714970344</v>
          </cell>
          <cell r="U298">
            <v>2194915.288646738</v>
          </cell>
          <cell r="V298">
            <v>3734424.8175114123</v>
          </cell>
          <cell r="W298">
            <v>10043797.299262553</v>
          </cell>
          <cell r="X298">
            <v>24051184.529188808</v>
          </cell>
        </row>
        <row r="299">
          <cell r="T299">
            <v>1547761.8743854568</v>
          </cell>
          <cell r="U299">
            <v>2202338.0618240028</v>
          </cell>
          <cell r="V299">
            <v>3747041.8680064036</v>
          </cell>
          <cell r="W299">
            <v>10077696.054807045</v>
          </cell>
          <cell r="X299">
            <v>24132328.160287745</v>
          </cell>
        </row>
        <row r="300">
          <cell r="T300">
            <v>1552982.5772738792</v>
          </cell>
          <cell r="U300">
            <v>2209760.8350012675</v>
          </cell>
          <cell r="V300">
            <v>3759658.9185013943</v>
          </cell>
          <cell r="W300">
            <v>10111594.810351534</v>
          </cell>
          <cell r="X300">
            <v>24213471.791386683</v>
          </cell>
        </row>
        <row r="301">
          <cell r="T301">
            <v>1558203.2801623014</v>
          </cell>
          <cell r="U301">
            <v>2217183.6081785318</v>
          </cell>
          <cell r="V301">
            <v>3772275.9689963856</v>
          </cell>
          <cell r="W301">
            <v>10145493.565896025</v>
          </cell>
          <cell r="X301">
            <v>24294615.422485624</v>
          </cell>
        </row>
        <row r="302">
          <cell r="T302">
            <v>1563423.9830507238</v>
          </cell>
          <cell r="U302">
            <v>2224606.3813557965</v>
          </cell>
          <cell r="V302">
            <v>3784893.0194913764</v>
          </cell>
          <cell r="W302">
            <v>10179392.321440514</v>
          </cell>
          <cell r="X302">
            <v>24375759.053584561</v>
          </cell>
        </row>
        <row r="303">
          <cell r="T303">
            <v>1568644.6859391462</v>
          </cell>
          <cell r="U303">
            <v>2232029.1545330612</v>
          </cell>
          <cell r="V303">
            <v>3797510.0699863676</v>
          </cell>
          <cell r="W303">
            <v>10213291.076985005</v>
          </cell>
          <cell r="X303">
            <v>24456902.684683502</v>
          </cell>
        </row>
        <row r="304">
          <cell r="T304">
            <v>1573865.3888275684</v>
          </cell>
          <cell r="U304">
            <v>2239451.9277103255</v>
          </cell>
          <cell r="V304">
            <v>3810127.1204813584</v>
          </cell>
          <cell r="W304">
            <v>10247189.832529495</v>
          </cell>
          <cell r="X304">
            <v>24538046.315782439</v>
          </cell>
        </row>
        <row r="305">
          <cell r="T305">
            <v>1579086.0917159908</v>
          </cell>
          <cell r="U305">
            <v>2246874.7008875902</v>
          </cell>
          <cell r="V305">
            <v>3822744.1709763496</v>
          </cell>
          <cell r="W305">
            <v>10281088.588073984</v>
          </cell>
          <cell r="X305">
            <v>24619189.94688138</v>
          </cell>
        </row>
        <row r="306">
          <cell r="T306">
            <v>1584306.7946044132</v>
          </cell>
          <cell r="U306">
            <v>2254297.4740648544</v>
          </cell>
          <cell r="V306">
            <v>3835361.2214713404</v>
          </cell>
          <cell r="W306">
            <v>10314987.343618475</v>
          </cell>
          <cell r="X306">
            <v>24700333.577980317</v>
          </cell>
        </row>
        <row r="307">
          <cell r="T307">
            <v>1589527.4974928354</v>
          </cell>
          <cell r="U307">
            <v>2261720.2472421192</v>
          </cell>
          <cell r="V307">
            <v>3847978.2719663316</v>
          </cell>
          <cell r="W307">
            <v>10348886.099162964</v>
          </cell>
          <cell r="X307">
            <v>24781477.209079258</v>
          </cell>
        </row>
        <row r="308">
          <cell r="T308">
            <v>1594748.2003812578</v>
          </cell>
          <cell r="U308">
            <v>2269143.0204193839</v>
          </cell>
          <cell r="V308">
            <v>3860595.3224613224</v>
          </cell>
          <cell r="W308">
            <v>10382784.854707455</v>
          </cell>
          <cell r="X308">
            <v>24862620.840178195</v>
          </cell>
        </row>
        <row r="309">
          <cell r="T309">
            <v>1599968.9032696802</v>
          </cell>
          <cell r="U309">
            <v>2276565.7935966481</v>
          </cell>
          <cell r="V309">
            <v>3873212.3729563137</v>
          </cell>
          <cell r="W309">
            <v>10416683.610251945</v>
          </cell>
          <cell r="X309">
            <v>24943764.471277136</v>
          </cell>
        </row>
        <row r="310">
          <cell r="T310">
            <v>1605189.6061581024</v>
          </cell>
          <cell r="U310">
            <v>2283988.5667739129</v>
          </cell>
          <cell r="V310">
            <v>3885829.4234513044</v>
          </cell>
          <cell r="W310">
            <v>10450582.365796436</v>
          </cell>
          <cell r="X310">
            <v>25024908.102376074</v>
          </cell>
        </row>
        <row r="311">
          <cell r="T311">
            <v>1610410.3090465248</v>
          </cell>
          <cell r="U311">
            <v>2291411.3399511776</v>
          </cell>
          <cell r="V311">
            <v>3898446.4739462957</v>
          </cell>
          <cell r="W311">
            <v>10484481.121340925</v>
          </cell>
          <cell r="X311">
            <v>25106051.733475015</v>
          </cell>
        </row>
        <row r="312">
          <cell r="T312">
            <v>1615631.0119349472</v>
          </cell>
          <cell r="U312">
            <v>2298834.1131284419</v>
          </cell>
          <cell r="V312">
            <v>3911063.5244412865</v>
          </cell>
          <cell r="W312">
            <v>10518379.876885414</v>
          </cell>
          <cell r="X312">
            <v>25187195.364573952</v>
          </cell>
        </row>
        <row r="313">
          <cell r="T313">
            <v>1620851.7148233694</v>
          </cell>
          <cell r="U313">
            <v>2306256.8863057066</v>
          </cell>
          <cell r="V313">
            <v>3923680.5749362777</v>
          </cell>
          <cell r="W313">
            <v>10552278.632429905</v>
          </cell>
          <cell r="X313">
            <v>25268338.995672889</v>
          </cell>
        </row>
        <row r="314">
          <cell r="T314">
            <v>1626072.4177117918</v>
          </cell>
          <cell r="U314">
            <v>2313679.6594829708</v>
          </cell>
          <cell r="V314">
            <v>3936297.6254312685</v>
          </cell>
          <cell r="W314">
            <v>10586177.387974394</v>
          </cell>
          <cell r="X314">
            <v>25349482.62677183</v>
          </cell>
        </row>
        <row r="315">
          <cell r="T315">
            <v>1631293.1206002142</v>
          </cell>
          <cell r="U315">
            <v>2321102.4326602356</v>
          </cell>
          <cell r="V315">
            <v>3948914.6759262597</v>
          </cell>
          <cell r="W315">
            <v>10620076.143518886</v>
          </cell>
          <cell r="X315">
            <v>25430626.257870767</v>
          </cell>
        </row>
        <row r="316">
          <cell r="T316">
            <v>1636513.8234886364</v>
          </cell>
          <cell r="U316">
            <v>2328525.2058375003</v>
          </cell>
          <cell r="V316">
            <v>3961531.726421251</v>
          </cell>
          <cell r="W316">
            <v>10653974.899063375</v>
          </cell>
          <cell r="X316">
            <v>25511769.888969708</v>
          </cell>
        </row>
        <row r="317">
          <cell r="T317">
            <v>1641734.5263770588</v>
          </cell>
          <cell r="U317">
            <v>2335947.9790147645</v>
          </cell>
          <cell r="V317">
            <v>3974148.7769162417</v>
          </cell>
          <cell r="W317">
            <v>10687873.654607866</v>
          </cell>
          <cell r="X317">
            <v>25592913.520068645</v>
          </cell>
        </row>
        <row r="318">
          <cell r="T318">
            <v>1646955.229265481</v>
          </cell>
          <cell r="U318">
            <v>2343370.7521920293</v>
          </cell>
          <cell r="V318">
            <v>3986765.8274112325</v>
          </cell>
          <cell r="W318">
            <v>10721772.410152355</v>
          </cell>
          <cell r="X318">
            <v>25674057.151167586</v>
          </cell>
        </row>
        <row r="319">
          <cell r="T319">
            <v>1652175.9321539034</v>
          </cell>
          <cell r="U319">
            <v>2350793.525369294</v>
          </cell>
          <cell r="V319">
            <v>3999382.8779062238</v>
          </cell>
          <cell r="W319">
            <v>10755671.165696846</v>
          </cell>
          <cell r="X319">
            <v>25755200.782266527</v>
          </cell>
        </row>
        <row r="320">
          <cell r="T320">
            <v>1657396.6350423258</v>
          </cell>
          <cell r="U320">
            <v>2358216.2985465582</v>
          </cell>
          <cell r="V320">
            <v>4011999.9284012145</v>
          </cell>
          <cell r="W320">
            <v>10789569.921241336</v>
          </cell>
          <cell r="X320">
            <v>25836344.413365465</v>
          </cell>
        </row>
        <row r="321">
          <cell r="T321">
            <v>1662617.337930748</v>
          </cell>
          <cell r="U321">
            <v>2365639.071723823</v>
          </cell>
          <cell r="V321">
            <v>4024616.9788962058</v>
          </cell>
          <cell r="W321">
            <v>10823468.676785827</v>
          </cell>
          <cell r="X321">
            <v>25917488.044464406</v>
          </cell>
        </row>
        <row r="322">
          <cell r="T322">
            <v>1667838.0408191704</v>
          </cell>
          <cell r="U322">
            <v>2373061.8449010877</v>
          </cell>
          <cell r="V322">
            <v>4037234.0293911966</v>
          </cell>
          <cell r="W322">
            <v>10857367.432330316</v>
          </cell>
          <cell r="X322">
            <v>25998631.675563343</v>
          </cell>
        </row>
        <row r="323">
          <cell r="T323">
            <v>1673058.7437075926</v>
          </cell>
          <cell r="U323">
            <v>2380484.618078352</v>
          </cell>
          <cell r="V323">
            <v>4049851.0798861878</v>
          </cell>
          <cell r="W323">
            <v>10891266.187874807</v>
          </cell>
          <cell r="X323">
            <v>26079775.306662284</v>
          </cell>
        </row>
        <row r="324">
          <cell r="T324">
            <v>1678279.446596015</v>
          </cell>
          <cell r="U324">
            <v>2387907.3912556167</v>
          </cell>
          <cell r="V324">
            <v>4062468.1303811786</v>
          </cell>
          <cell r="W324">
            <v>10925164.943419296</v>
          </cell>
          <cell r="X324">
            <v>26160918.937761221</v>
          </cell>
        </row>
        <row r="325">
          <cell r="T325">
            <v>1683500.1494844374</v>
          </cell>
          <cell r="U325">
            <v>2395330.1644328814</v>
          </cell>
          <cell r="V325">
            <v>4075085.1808761698</v>
          </cell>
          <cell r="W325">
            <v>10959063.698963787</v>
          </cell>
          <cell r="X325">
            <v>26242062.568860162</v>
          </cell>
        </row>
        <row r="326">
          <cell r="T326">
            <v>1688720.8523728596</v>
          </cell>
          <cell r="U326">
            <v>2402752.9376101457</v>
          </cell>
          <cell r="V326">
            <v>4087702.2313711606</v>
          </cell>
          <cell r="W326">
            <v>10992962.454508277</v>
          </cell>
          <cell r="X326">
            <v>26323206.199959099</v>
          </cell>
        </row>
        <row r="327">
          <cell r="T327">
            <v>1693941.555261282</v>
          </cell>
          <cell r="U327">
            <v>2410175.7107874104</v>
          </cell>
          <cell r="V327">
            <v>4100319.2818661514</v>
          </cell>
          <cell r="W327">
            <v>11026861.210052768</v>
          </cell>
          <cell r="X327">
            <v>26404349.83105804</v>
          </cell>
        </row>
        <row r="328">
          <cell r="T328">
            <v>1699162.2581497042</v>
          </cell>
          <cell r="U328">
            <v>2417598.4839646751</v>
          </cell>
          <cell r="V328">
            <v>4112936.3323611426</v>
          </cell>
          <cell r="W328">
            <v>11060759.965597257</v>
          </cell>
          <cell r="X328">
            <v>26485493.462156978</v>
          </cell>
        </row>
        <row r="329">
          <cell r="T329">
            <v>1704382.9610381266</v>
          </cell>
          <cell r="U329">
            <v>2425021.2571419394</v>
          </cell>
          <cell r="V329">
            <v>4125553.3828561334</v>
          </cell>
          <cell r="W329">
            <v>11094658.721141748</v>
          </cell>
          <cell r="X329">
            <v>26566637.093255918</v>
          </cell>
        </row>
        <row r="330">
          <cell r="T330">
            <v>1709603.6639265488</v>
          </cell>
          <cell r="U330">
            <v>2432444.0303192041</v>
          </cell>
          <cell r="V330">
            <v>4138170.4333511246</v>
          </cell>
          <cell r="W330">
            <v>11128557.476686237</v>
          </cell>
          <cell r="X330">
            <v>26647780.724354856</v>
          </cell>
        </row>
        <row r="331">
          <cell r="T331">
            <v>1714824.3668149712</v>
          </cell>
          <cell r="U331">
            <v>2439866.8034964688</v>
          </cell>
          <cell r="V331">
            <v>4150787.4838461154</v>
          </cell>
          <cell r="W331">
            <v>11162456.232230727</v>
          </cell>
          <cell r="X331">
            <v>26728924.355453797</v>
          </cell>
        </row>
        <row r="332">
          <cell r="T332">
            <v>1720045.0697033936</v>
          </cell>
          <cell r="U332">
            <v>2447289.5766737331</v>
          </cell>
          <cell r="V332">
            <v>4163404.5343411067</v>
          </cell>
          <cell r="W332">
            <v>11196354.987775218</v>
          </cell>
          <cell r="X332">
            <v>26810067.986552738</v>
          </cell>
        </row>
        <row r="333">
          <cell r="T333">
            <v>1725265.7725918158</v>
          </cell>
          <cell r="U333">
            <v>2454712.3498509978</v>
          </cell>
          <cell r="V333">
            <v>4176021.5848360974</v>
          </cell>
          <cell r="W333">
            <v>11230253.743319707</v>
          </cell>
          <cell r="X333">
            <v>26891211.617651675</v>
          </cell>
        </row>
        <row r="334">
          <cell r="T334">
            <v>1730486.4754802382</v>
          </cell>
          <cell r="U334">
            <v>2462135.1230282625</v>
          </cell>
          <cell r="V334">
            <v>4188638.6353310887</v>
          </cell>
          <cell r="W334">
            <v>11264152.498864198</v>
          </cell>
          <cell r="X334">
            <v>26972355.248750616</v>
          </cell>
        </row>
        <row r="335">
          <cell r="T335">
            <v>1735707.1783686604</v>
          </cell>
          <cell r="U335">
            <v>2469557.8962055268</v>
          </cell>
          <cell r="V335">
            <v>4201255.6858260799</v>
          </cell>
          <cell r="W335">
            <v>11298051.254408687</v>
          </cell>
          <cell r="X335">
            <v>27053498.879849553</v>
          </cell>
        </row>
        <row r="336">
          <cell r="T336">
            <v>1740927.8812570828</v>
          </cell>
          <cell r="U336">
            <v>2476980.6693827915</v>
          </cell>
          <cell r="V336">
            <v>4213872.7363210702</v>
          </cell>
          <cell r="W336">
            <v>11331950.009953178</v>
          </cell>
          <cell r="X336">
            <v>27134642.510948494</v>
          </cell>
        </row>
        <row r="337">
          <cell r="T337">
            <v>1746148.584145505</v>
          </cell>
          <cell r="U337">
            <v>2484403.4425600562</v>
          </cell>
          <cell r="V337">
            <v>4226489.7868160615</v>
          </cell>
          <cell r="W337">
            <v>11365848.765497668</v>
          </cell>
          <cell r="X337">
            <v>27215786.142047431</v>
          </cell>
        </row>
        <row r="338">
          <cell r="T338">
            <v>1751369.2870339274</v>
          </cell>
          <cell r="U338">
            <v>2491826.2157373205</v>
          </cell>
          <cell r="V338">
            <v>4239106.8373110527</v>
          </cell>
          <cell r="W338">
            <v>11399747.521042159</v>
          </cell>
          <cell r="X338">
            <v>27296929.773146372</v>
          </cell>
        </row>
        <row r="339">
          <cell r="T339">
            <v>1756589.9899223498</v>
          </cell>
          <cell r="U339">
            <v>2499248.9889145852</v>
          </cell>
          <cell r="V339">
            <v>4251723.887806044</v>
          </cell>
          <cell r="W339">
            <v>11433646.276586648</v>
          </cell>
          <cell r="X339">
            <v>27376766.645799551</v>
          </cell>
        </row>
        <row r="340">
          <cell r="T340">
            <v>1761738.6809463042</v>
          </cell>
          <cell r="U340">
            <v>2506671.7620918499</v>
          </cell>
          <cell r="V340">
            <v>4264340.9383010343</v>
          </cell>
          <cell r="W340">
            <v>11467545.032131139</v>
          </cell>
          <cell r="X340">
            <v>27450045.107673209</v>
          </cell>
        </row>
        <row r="341">
          <cell r="T341">
            <v>1766609.7689802137</v>
          </cell>
          <cell r="U341">
            <v>2514094.5352691142</v>
          </cell>
          <cell r="V341">
            <v>4276957.9887960255</v>
          </cell>
          <cell r="W341">
            <v>11501443.787675628</v>
          </cell>
          <cell r="X341">
            <v>27523323.569546863</v>
          </cell>
        </row>
        <row r="342">
          <cell r="T342">
            <v>1771480.8570141231</v>
          </cell>
          <cell r="U342">
            <v>2521517.3084463789</v>
          </cell>
          <cell r="V342">
            <v>4289575.0392910168</v>
          </cell>
          <cell r="W342">
            <v>11535342.54322012</v>
          </cell>
          <cell r="X342">
            <v>27596602.031420521</v>
          </cell>
        </row>
        <row r="343">
          <cell r="T343">
            <v>1776351.9450480326</v>
          </cell>
          <cell r="U343">
            <v>2528940.0816236432</v>
          </cell>
          <cell r="V343">
            <v>4302192.089786008</v>
          </cell>
          <cell r="W343">
            <v>11569241.298764609</v>
          </cell>
          <cell r="X343">
            <v>27669880.493294179</v>
          </cell>
        </row>
        <row r="344">
          <cell r="T344">
            <v>1781223.033081942</v>
          </cell>
          <cell r="U344">
            <v>2536362.8548009079</v>
          </cell>
          <cell r="V344">
            <v>4314809.1402809992</v>
          </cell>
          <cell r="W344">
            <v>11603140.0543091</v>
          </cell>
          <cell r="X344">
            <v>27743158.955167837</v>
          </cell>
        </row>
        <row r="345">
          <cell r="T345">
            <v>1786094.1211158514</v>
          </cell>
          <cell r="U345">
            <v>2543785.6279781726</v>
          </cell>
          <cell r="V345">
            <v>4327426.1907759896</v>
          </cell>
          <cell r="W345">
            <v>11637038.809853589</v>
          </cell>
          <cell r="X345">
            <v>27816437.417041495</v>
          </cell>
        </row>
        <row r="346">
          <cell r="T346">
            <v>1790965.2091497609</v>
          </cell>
          <cell r="U346">
            <v>2551208.4011554369</v>
          </cell>
          <cell r="V346">
            <v>4340043.2412709808</v>
          </cell>
          <cell r="W346">
            <v>11670937.56539808</v>
          </cell>
          <cell r="X346">
            <v>27889715.87891515</v>
          </cell>
        </row>
        <row r="347">
          <cell r="T347">
            <v>1795836.2971836703</v>
          </cell>
          <cell r="U347">
            <v>2558631.1743327016</v>
          </cell>
          <cell r="V347">
            <v>4352660.291765972</v>
          </cell>
          <cell r="W347">
            <v>11704836.32094257</v>
          </cell>
          <cell r="X347">
            <v>27962994.340788808</v>
          </cell>
        </row>
        <row r="348">
          <cell r="T348">
            <v>1800707.3852175798</v>
          </cell>
          <cell r="U348">
            <v>2566053.9475099663</v>
          </cell>
          <cell r="V348">
            <v>4365277.3422609633</v>
          </cell>
          <cell r="W348">
            <v>11738735.076487061</v>
          </cell>
          <cell r="X348">
            <v>28036272.802662466</v>
          </cell>
        </row>
        <row r="349">
          <cell r="T349">
            <v>1805578.4732514892</v>
          </cell>
          <cell r="U349">
            <v>2573476.7206872306</v>
          </cell>
          <cell r="V349">
            <v>4377894.3927559545</v>
          </cell>
          <cell r="W349">
            <v>11772633.83203155</v>
          </cell>
          <cell r="X349">
            <v>28109551.264536124</v>
          </cell>
        </row>
        <row r="350">
          <cell r="T350">
            <v>1810449.5612853987</v>
          </cell>
          <cell r="U350">
            <v>2580899.4938644953</v>
          </cell>
          <cell r="V350">
            <v>4390511.4432509448</v>
          </cell>
          <cell r="W350">
            <v>11806532.587576041</v>
          </cell>
          <cell r="X350">
            <v>28182829.726409778</v>
          </cell>
        </row>
        <row r="351">
          <cell r="T351">
            <v>1815320.6493193081</v>
          </cell>
          <cell r="U351">
            <v>2588322.2670417596</v>
          </cell>
          <cell r="V351">
            <v>4403128.4937459361</v>
          </cell>
          <cell r="W351">
            <v>11840431.34312053</v>
          </cell>
          <cell r="X351">
            <v>28256108.188283436</v>
          </cell>
        </row>
        <row r="352">
          <cell r="T352">
            <v>1820191.7373532178</v>
          </cell>
          <cell r="U352">
            <v>2595745.0402190243</v>
          </cell>
          <cell r="V352">
            <v>4415745.5442409273</v>
          </cell>
          <cell r="W352">
            <v>11874330.098665021</v>
          </cell>
          <cell r="X352">
            <v>28329386.650157094</v>
          </cell>
        </row>
        <row r="353">
          <cell r="T353">
            <v>1825062.8253871272</v>
          </cell>
          <cell r="U353">
            <v>2603167.813396289</v>
          </cell>
          <cell r="V353">
            <v>4428362.5947359186</v>
          </cell>
          <cell r="W353">
            <v>11908228.854209511</v>
          </cell>
          <cell r="X353">
            <v>28402665.112030752</v>
          </cell>
        </row>
        <row r="354">
          <cell r="T354">
            <v>1829933.9134210367</v>
          </cell>
          <cell r="U354">
            <v>2610590.5865735533</v>
          </cell>
          <cell r="V354">
            <v>4440979.6452309098</v>
          </cell>
          <cell r="W354">
            <v>11942127.609754002</v>
          </cell>
          <cell r="X354">
            <v>28475943.573904406</v>
          </cell>
        </row>
        <row r="355">
          <cell r="T355">
            <v>1834805.0014549461</v>
          </cell>
          <cell r="U355">
            <v>2618013.359750818</v>
          </cell>
          <cell r="V355">
            <v>4453596.6957259011</v>
          </cell>
          <cell r="W355">
            <v>11976026.365298491</v>
          </cell>
          <cell r="X355">
            <v>28549222.035778064</v>
          </cell>
        </row>
        <row r="356">
          <cell r="T356">
            <v>1839676.0894888556</v>
          </cell>
          <cell r="U356">
            <v>2625436.1329280827</v>
          </cell>
          <cell r="V356">
            <v>4466213.7462208914</v>
          </cell>
          <cell r="W356">
            <v>12009925.120842982</v>
          </cell>
          <cell r="X356">
            <v>28622500.497651722</v>
          </cell>
        </row>
        <row r="357">
          <cell r="T357">
            <v>1844547.177522765</v>
          </cell>
          <cell r="U357">
            <v>2632858.906105347</v>
          </cell>
          <cell r="V357">
            <v>4478830.7967158826</v>
          </cell>
          <cell r="W357">
            <v>12043823.876387471</v>
          </cell>
          <cell r="X357">
            <v>28695778.95952538</v>
          </cell>
        </row>
        <row r="358">
          <cell r="T358">
            <v>1849418.2655566745</v>
          </cell>
          <cell r="U358">
            <v>2640281.6792826117</v>
          </cell>
          <cell r="V358">
            <v>4490175.6572691919</v>
          </cell>
          <cell r="W358">
            <v>12077722.631931962</v>
          </cell>
          <cell r="X358">
            <v>28769057.421399035</v>
          </cell>
        </row>
        <row r="359">
          <cell r="T359">
            <v>1854289.3535905839</v>
          </cell>
          <cell r="U359">
            <v>2647704.4524598764</v>
          </cell>
          <cell r="V359">
            <v>4501342.0920952195</v>
          </cell>
          <cell r="W359">
            <v>12109485.791168617</v>
          </cell>
          <cell r="X359">
            <v>28842335.883272693</v>
          </cell>
        </row>
        <row r="360">
          <cell r="T360">
            <v>1859160.4416244933</v>
          </cell>
          <cell r="U360">
            <v>2655127.2256371407</v>
          </cell>
          <cell r="V360">
            <v>4512508.5269212462</v>
          </cell>
          <cell r="W360">
            <v>12139869.077680938</v>
          </cell>
          <cell r="X360">
            <v>28915614.345146351</v>
          </cell>
        </row>
        <row r="361">
          <cell r="T361">
            <v>1864031.5296584028</v>
          </cell>
          <cell r="U361">
            <v>2662549.9988144054</v>
          </cell>
          <cell r="V361">
            <v>4523674.9617472729</v>
          </cell>
          <cell r="W361">
            <v>12170252.364193261</v>
          </cell>
          <cell r="X361">
            <v>28988892.807020009</v>
          </cell>
        </row>
        <row r="362">
          <cell r="T362">
            <v>1868902.6176923122</v>
          </cell>
          <cell r="U362">
            <v>2669530.5686697364</v>
          </cell>
          <cell r="V362">
            <v>4534841.3965733005</v>
          </cell>
          <cell r="W362">
            <v>12200635.650705582</v>
          </cell>
          <cell r="X362">
            <v>29062171.268893667</v>
          </cell>
        </row>
        <row r="363">
          <cell r="T363">
            <v>1873773.7057262217</v>
          </cell>
          <cell r="U363">
            <v>2676335.291631416</v>
          </cell>
          <cell r="V363">
            <v>4546007.8313993271</v>
          </cell>
          <cell r="W363">
            <v>12231018.937217902</v>
          </cell>
          <cell r="X363">
            <v>29135449.730767321</v>
          </cell>
        </row>
        <row r="364">
          <cell r="T364">
            <v>1878644.7937601311</v>
          </cell>
          <cell r="U364">
            <v>2683140.014593096</v>
          </cell>
          <cell r="V364">
            <v>4557174.2662253538</v>
          </cell>
          <cell r="W364">
            <v>12261402.223730223</v>
          </cell>
          <cell r="X364">
            <v>29206977.18505422</v>
          </cell>
        </row>
        <row r="365">
          <cell r="T365">
            <v>1883202.2944810819</v>
          </cell>
          <cell r="U365">
            <v>2689944.7375547756</v>
          </cell>
          <cell r="V365">
            <v>4568340.7010513805</v>
          </cell>
          <cell r="W365">
            <v>12291785.510242544</v>
          </cell>
          <cell r="X365">
            <v>29276774.387935381</v>
          </cell>
        </row>
        <row r="366">
          <cell r="T366">
            <v>1887747.1803213996</v>
          </cell>
          <cell r="U366">
            <v>2696749.4605164551</v>
          </cell>
          <cell r="V366">
            <v>4579507.1358774081</v>
          </cell>
          <cell r="W366">
            <v>12322168.796754865</v>
          </cell>
          <cell r="X366">
            <v>29346571.590816543</v>
          </cell>
        </row>
        <row r="367">
          <cell r="T367">
            <v>1892292.0661617171</v>
          </cell>
          <cell r="U367">
            <v>2703554.1834781347</v>
          </cell>
          <cell r="V367">
            <v>4590673.5707034348</v>
          </cell>
          <cell r="W367">
            <v>12352552.083267188</v>
          </cell>
          <cell r="X367">
            <v>29416368.793697704</v>
          </cell>
        </row>
        <row r="368">
          <cell r="T368">
            <v>1896836.9520020348</v>
          </cell>
          <cell r="U368">
            <v>2710358.9064398147</v>
          </cell>
          <cell r="V368">
            <v>4601840.0055294614</v>
          </cell>
          <cell r="W368">
            <v>12382935.369779509</v>
          </cell>
          <cell r="X368">
            <v>29486165.996578868</v>
          </cell>
        </row>
        <row r="369">
          <cell r="T369">
            <v>1901381.8378423525</v>
          </cell>
          <cell r="U369">
            <v>2717163.6294014943</v>
          </cell>
          <cell r="V369">
            <v>4613006.440355489</v>
          </cell>
          <cell r="W369">
            <v>12413318.656291829</v>
          </cell>
          <cell r="X369">
            <v>29555963.19946003</v>
          </cell>
        </row>
        <row r="370">
          <cell r="T370">
            <v>1905926.7236826702</v>
          </cell>
          <cell r="U370">
            <v>2723968.3523631738</v>
          </cell>
          <cell r="V370">
            <v>4624172.8751815157</v>
          </cell>
          <cell r="W370">
            <v>12443701.94280415</v>
          </cell>
          <cell r="X370">
            <v>29625760.402341191</v>
          </cell>
        </row>
        <row r="371">
          <cell r="T371">
            <v>1910471.6095229879</v>
          </cell>
          <cell r="U371">
            <v>2730773.0753248534</v>
          </cell>
          <cell r="V371">
            <v>4635339.3100075424</v>
          </cell>
          <cell r="W371">
            <v>12474085.229316471</v>
          </cell>
          <cell r="X371">
            <v>29695557.605222352</v>
          </cell>
        </row>
        <row r="372">
          <cell r="T372">
            <v>1915016.4953633056</v>
          </cell>
          <cell r="U372">
            <v>2737577.798286533</v>
          </cell>
          <cell r="V372">
            <v>4646505.74483357</v>
          </cell>
          <cell r="W372">
            <v>12504468.515828792</v>
          </cell>
          <cell r="X372">
            <v>29765354.808103513</v>
          </cell>
        </row>
        <row r="373">
          <cell r="T373">
            <v>1919561.3812036233</v>
          </cell>
          <cell r="U373">
            <v>2744382.521248213</v>
          </cell>
          <cell r="V373">
            <v>4657672.1796595966</v>
          </cell>
          <cell r="W373">
            <v>12534851.802341113</v>
          </cell>
          <cell r="X373">
            <v>29835152.010984674</v>
          </cell>
        </row>
        <row r="374">
          <cell r="T374">
            <v>1924106.267043941</v>
          </cell>
          <cell r="U374">
            <v>2751187.2442098926</v>
          </cell>
          <cell r="V374">
            <v>4668838.6144856233</v>
          </cell>
          <cell r="W374">
            <v>12565235.088853436</v>
          </cell>
          <cell r="X374">
            <v>29904949.213865835</v>
          </cell>
        </row>
        <row r="375">
          <cell r="T375">
            <v>1928651.1528842587</v>
          </cell>
          <cell r="U375">
            <v>2757991.9671715721</v>
          </cell>
          <cell r="V375">
            <v>4680005.04931165</v>
          </cell>
          <cell r="W375">
            <v>12595618.375365756</v>
          </cell>
          <cell r="X375">
            <v>29974746.416746996</v>
          </cell>
        </row>
        <row r="376">
          <cell r="T376">
            <v>1933196.0387245764</v>
          </cell>
          <cell r="U376">
            <v>2764796.6901332522</v>
          </cell>
          <cell r="V376">
            <v>4691171.4841376776</v>
          </cell>
          <cell r="W376">
            <v>12626001.661878077</v>
          </cell>
          <cell r="X376">
            <v>30044543.619628157</v>
          </cell>
        </row>
        <row r="377">
          <cell r="T377">
            <v>1937740.9245648941</v>
          </cell>
          <cell r="U377">
            <v>2771601.4130949317</v>
          </cell>
          <cell r="V377">
            <v>4702337.9189637043</v>
          </cell>
          <cell r="W377">
            <v>12656384.948390398</v>
          </cell>
          <cell r="X377">
            <v>30114340.822509319</v>
          </cell>
        </row>
        <row r="378">
          <cell r="T378">
            <v>1942285.8104052118</v>
          </cell>
          <cell r="U378">
            <v>2778406.1360566113</v>
          </cell>
          <cell r="V378">
            <v>4713504.3537897309</v>
          </cell>
          <cell r="W378">
            <v>12686768.234902719</v>
          </cell>
          <cell r="X378">
            <v>30184138.02539048</v>
          </cell>
        </row>
        <row r="379">
          <cell r="T379">
            <v>1946830.6962455295</v>
          </cell>
          <cell r="U379">
            <v>2785210.8590182909</v>
          </cell>
          <cell r="V379">
            <v>4724670.7886157585</v>
          </cell>
          <cell r="W379">
            <v>12717151.52141504</v>
          </cell>
          <cell r="X379">
            <v>30253935.228271641</v>
          </cell>
        </row>
        <row r="380">
          <cell r="T380">
            <v>1951375.5820858472</v>
          </cell>
          <cell r="U380">
            <v>2792015.5819799704</v>
          </cell>
          <cell r="V380">
            <v>4735837.2234417852</v>
          </cell>
          <cell r="W380">
            <v>12747534.807927363</v>
          </cell>
          <cell r="X380">
            <v>30323732.431152802</v>
          </cell>
        </row>
        <row r="381">
          <cell r="T381">
            <v>1955920.4679261649</v>
          </cell>
          <cell r="U381">
            <v>2798820.3049416505</v>
          </cell>
          <cell r="V381">
            <v>4747003.6582678119</v>
          </cell>
          <cell r="W381">
            <v>12777918.094439683</v>
          </cell>
          <cell r="X381">
            <v>30393529.634033963</v>
          </cell>
        </row>
        <row r="382">
          <cell r="T382">
            <v>1960465.3537664826</v>
          </cell>
          <cell r="U382">
            <v>2805625.02790333</v>
          </cell>
          <cell r="V382">
            <v>4757614.5060781687</v>
          </cell>
          <cell r="W382">
            <v>12808301.380952004</v>
          </cell>
          <cell r="X382">
            <v>30463326.836915124</v>
          </cell>
        </row>
        <row r="383">
          <cell r="T383">
            <v>1965010.2396068</v>
          </cell>
          <cell r="U383">
            <v>2812429.7508650096</v>
          </cell>
          <cell r="V383">
            <v>4767790.4095214941</v>
          </cell>
          <cell r="W383">
            <v>12838684.667464325</v>
          </cell>
          <cell r="X383">
            <v>30533124.039796285</v>
          </cell>
        </row>
        <row r="384">
          <cell r="T384">
            <v>1969555.1254471177</v>
          </cell>
          <cell r="U384">
            <v>2819234.4738266896</v>
          </cell>
          <cell r="V384">
            <v>4777966.3129648184</v>
          </cell>
          <cell r="W384">
            <v>12867891.82480395</v>
          </cell>
          <cell r="X384">
            <v>30602921.242677446</v>
          </cell>
        </row>
        <row r="385">
          <cell r="T385">
            <v>1974100.0112874354</v>
          </cell>
          <cell r="U385">
            <v>2826039.1967883692</v>
          </cell>
          <cell r="V385">
            <v>4788142.2164081428</v>
          </cell>
          <cell r="W385">
            <v>12894314.700864537</v>
          </cell>
          <cell r="X385">
            <v>30672718.445558608</v>
          </cell>
        </row>
        <row r="386">
          <cell r="T386">
            <v>1978644.8971277531</v>
          </cell>
          <cell r="U386">
            <v>2832843.9197500488</v>
          </cell>
          <cell r="V386">
            <v>4798318.1198514681</v>
          </cell>
          <cell r="W386">
            <v>12920737.576925121</v>
          </cell>
          <cell r="X386">
            <v>30742515.648439769</v>
          </cell>
        </row>
        <row r="387">
          <cell r="T387">
            <v>1983189.7829680708</v>
          </cell>
          <cell r="U387">
            <v>2839648.6427117283</v>
          </cell>
          <cell r="V387">
            <v>4808494.0232947925</v>
          </cell>
          <cell r="W387">
            <v>12947160.452985708</v>
          </cell>
          <cell r="X387">
            <v>30812312.85132093</v>
          </cell>
        </row>
        <row r="388">
          <cell r="T388">
            <v>1987734.6688083885</v>
          </cell>
          <cell r="U388">
            <v>2846423.5436136457</v>
          </cell>
          <cell r="V388">
            <v>4818669.9267381178</v>
          </cell>
          <cell r="W388">
            <v>12973583.329046292</v>
          </cell>
          <cell r="X388">
            <v>30882110.054202091</v>
          </cell>
        </row>
        <row r="389">
          <cell r="T389">
            <v>1992279.5546487062</v>
          </cell>
          <cell r="U389">
            <v>2853096.6728198263</v>
          </cell>
          <cell r="V389">
            <v>4828845.8301814422</v>
          </cell>
          <cell r="W389">
            <v>13000006.205106879</v>
          </cell>
          <cell r="X389">
            <v>30951907.257083252</v>
          </cell>
        </row>
        <row r="390">
          <cell r="T390">
            <v>1996824.4404890239</v>
          </cell>
          <cell r="U390">
            <v>2859769.8020260069</v>
          </cell>
          <cell r="V390">
            <v>4839021.7336247675</v>
          </cell>
          <cell r="W390">
            <v>13026429.081167463</v>
          </cell>
          <cell r="X390">
            <v>31021205.249177709</v>
          </cell>
        </row>
        <row r="391">
          <cell r="T391">
            <v>2001072.1033709371</v>
          </cell>
          <cell r="U391">
            <v>2866442.9312321874</v>
          </cell>
          <cell r="V391">
            <v>4849197.6370680919</v>
          </cell>
          <cell r="W391">
            <v>13052851.95722805</v>
          </cell>
          <cell r="X391">
            <v>31090183.668809813</v>
          </cell>
        </row>
        <row r="392">
          <cell r="T392">
            <v>2005312.6318027221</v>
          </cell>
          <cell r="U392">
            <v>2873116.060438368</v>
          </cell>
          <cell r="V392">
            <v>4859373.5405114163</v>
          </cell>
          <cell r="W392">
            <v>13079274.833288634</v>
          </cell>
          <cell r="X392">
            <v>31159162.088441912</v>
          </cell>
        </row>
        <row r="393">
          <cell r="T393">
            <v>2009553.1602345069</v>
          </cell>
          <cell r="U393">
            <v>2879789.1896445486</v>
          </cell>
          <cell r="V393">
            <v>4869549.4439547416</v>
          </cell>
          <cell r="W393">
            <v>13105697.709349221</v>
          </cell>
          <cell r="X393">
            <v>31228140.508074015</v>
          </cell>
        </row>
        <row r="394">
          <cell r="T394">
            <v>2013793.688666292</v>
          </cell>
          <cell r="U394">
            <v>2886462.3188507291</v>
          </cell>
          <cell r="V394">
            <v>4879725.347398066</v>
          </cell>
          <cell r="W394">
            <v>13132120.585409805</v>
          </cell>
          <cell r="X394">
            <v>31297118.927706115</v>
          </cell>
        </row>
        <row r="395">
          <cell r="T395">
            <v>2018034.2170980768</v>
          </cell>
          <cell r="U395">
            <v>2893135.4480569097</v>
          </cell>
          <cell r="V395">
            <v>4889901.2508413913</v>
          </cell>
          <cell r="W395">
            <v>13158543.461470392</v>
          </cell>
          <cell r="X395">
            <v>31366097.347338215</v>
          </cell>
        </row>
        <row r="396">
          <cell r="T396">
            <v>2022274.7455298619</v>
          </cell>
          <cell r="U396">
            <v>2899808.5772630903</v>
          </cell>
          <cell r="V396">
            <v>4900077.1542847157</v>
          </cell>
          <cell r="W396">
            <v>13184966.337530976</v>
          </cell>
          <cell r="X396">
            <v>31435075.766970318</v>
          </cell>
        </row>
        <row r="397">
          <cell r="T397">
            <v>2026515.2739616467</v>
          </cell>
          <cell r="U397">
            <v>2906481.7064692709</v>
          </cell>
          <cell r="V397">
            <v>4910253.057728041</v>
          </cell>
          <cell r="W397">
            <v>13211389.213591563</v>
          </cell>
          <cell r="X397">
            <v>31504054.186602417</v>
          </cell>
        </row>
        <row r="398">
          <cell r="T398">
            <v>2030755.8023934318</v>
          </cell>
          <cell r="U398">
            <v>2913154.8356754514</v>
          </cell>
          <cell r="V398">
            <v>4920428.9611713653</v>
          </cell>
          <cell r="W398">
            <v>13237812.089652147</v>
          </cell>
          <cell r="X398">
            <v>31573032.606234521</v>
          </cell>
        </row>
        <row r="399">
          <cell r="T399">
            <v>2034996.3308252166</v>
          </cell>
          <cell r="U399">
            <v>2919827.964881632</v>
          </cell>
          <cell r="V399">
            <v>4930604.8646146897</v>
          </cell>
          <cell r="W399">
            <v>13264234.965712734</v>
          </cell>
          <cell r="X399">
            <v>31642011.02586662</v>
          </cell>
        </row>
        <row r="400">
          <cell r="T400">
            <v>2039236.8592570017</v>
          </cell>
          <cell r="U400">
            <v>2926501.0940878126</v>
          </cell>
          <cell r="V400">
            <v>4940780.768058015</v>
          </cell>
          <cell r="W400">
            <v>13290657.841773318</v>
          </cell>
          <cell r="X400">
            <v>31710989.445498724</v>
          </cell>
        </row>
        <row r="401">
          <cell r="T401">
            <v>2043477.3876887865</v>
          </cell>
          <cell r="U401">
            <v>2933174.2232939932</v>
          </cell>
          <cell r="V401">
            <v>4950956.6715013394</v>
          </cell>
          <cell r="W401">
            <v>13317080.717833905</v>
          </cell>
          <cell r="X401">
            <v>31779967.865130823</v>
          </cell>
        </row>
        <row r="402">
          <cell r="T402">
            <v>2047717.9161205715</v>
          </cell>
          <cell r="U402">
            <v>2939847.3525001737</v>
          </cell>
          <cell r="V402">
            <v>4961132.5749446647</v>
          </cell>
          <cell r="W402">
            <v>13343503.593894489</v>
          </cell>
          <cell r="X402">
            <v>31848946.284762923</v>
          </cell>
        </row>
        <row r="403">
          <cell r="T403">
            <v>2051958.4445523564</v>
          </cell>
          <cell r="U403">
            <v>2946520.4817063543</v>
          </cell>
          <cell r="V403">
            <v>4971308.4783879891</v>
          </cell>
          <cell r="W403">
            <v>13369926.469955076</v>
          </cell>
          <cell r="X403">
            <v>31917924.704395026</v>
          </cell>
        </row>
        <row r="404">
          <cell r="T404">
            <v>2056198.9729841414</v>
          </cell>
          <cell r="U404">
            <v>2953193.6109125349</v>
          </cell>
          <cell r="V404">
            <v>4981484.3818313144</v>
          </cell>
          <cell r="W404">
            <v>13396349.34601566</v>
          </cell>
          <cell r="X404">
            <v>31986903.124027126</v>
          </cell>
        </row>
        <row r="405">
          <cell r="T405">
            <v>2060439.5014159263</v>
          </cell>
          <cell r="U405">
            <v>2959866.7401187154</v>
          </cell>
          <cell r="V405">
            <v>4991660.2852746388</v>
          </cell>
          <cell r="W405">
            <v>13422772.222076247</v>
          </cell>
          <cell r="X405">
            <v>32055881.543659229</v>
          </cell>
        </row>
        <row r="406">
          <cell r="T406">
            <v>2064680.0298477113</v>
          </cell>
          <cell r="U406">
            <v>2966539.869324896</v>
          </cell>
          <cell r="V406">
            <v>5001836.1887179632</v>
          </cell>
          <cell r="W406">
            <v>13449195.098136831</v>
          </cell>
          <cell r="X406">
            <v>32124859.963291328</v>
          </cell>
        </row>
        <row r="407">
          <cell r="T407">
            <v>2068920.5582794962</v>
          </cell>
          <cell r="U407">
            <v>2973212.9985310766</v>
          </cell>
          <cell r="V407">
            <v>5012012.0921612885</v>
          </cell>
          <cell r="W407">
            <v>13475617.974197417</v>
          </cell>
          <cell r="X407">
            <v>32193838.382923432</v>
          </cell>
        </row>
        <row r="408">
          <cell r="T408">
            <v>2073161.0867112812</v>
          </cell>
          <cell r="U408">
            <v>2979886.1277372572</v>
          </cell>
          <cell r="V408">
            <v>5022187.9956046129</v>
          </cell>
          <cell r="W408">
            <v>13502040.850258002</v>
          </cell>
          <cell r="X408">
            <v>32262816.802555531</v>
          </cell>
        </row>
        <row r="409">
          <cell r="T409">
            <v>2077401.6151430663</v>
          </cell>
          <cell r="U409">
            <v>2986559.2569434377</v>
          </cell>
          <cell r="V409">
            <v>5031776.7973865988</v>
          </cell>
          <cell r="W409">
            <v>13528463.726318587</v>
          </cell>
          <cell r="X409">
            <v>32331795.222187631</v>
          </cell>
        </row>
        <row r="410">
          <cell r="T410">
            <v>2081642.1435748511</v>
          </cell>
          <cell r="U410">
            <v>2993232.3861496183</v>
          </cell>
          <cell r="V410">
            <v>5041283.9021658525</v>
          </cell>
          <cell r="W410">
            <v>13554886.602379173</v>
          </cell>
          <cell r="X410">
            <v>32400773.641819734</v>
          </cell>
        </row>
        <row r="411">
          <cell r="T411">
            <v>2085882.6720066362</v>
          </cell>
          <cell r="U411">
            <v>2999905.5153557989</v>
          </cell>
          <cell r="V411">
            <v>5050791.0069451071</v>
          </cell>
          <cell r="W411">
            <v>13581309.478439759</v>
          </cell>
          <cell r="X411">
            <v>32469752.061451834</v>
          </cell>
        </row>
        <row r="412">
          <cell r="T412">
            <v>2090123.200438421</v>
          </cell>
          <cell r="U412">
            <v>3006578.6445619795</v>
          </cell>
          <cell r="V412">
            <v>5060298.1117243608</v>
          </cell>
          <cell r="W412">
            <v>13607732.354500344</v>
          </cell>
          <cell r="X412">
            <v>32538730.481083937</v>
          </cell>
        </row>
        <row r="413">
          <cell r="T413">
            <v>2094363.728870206</v>
          </cell>
          <cell r="U413">
            <v>3013251.77376816</v>
          </cell>
          <cell r="V413">
            <v>5069805.2165036155</v>
          </cell>
          <cell r="W413">
            <v>13633676.975755177</v>
          </cell>
          <cell r="X413">
            <v>32607708.900716037</v>
          </cell>
        </row>
        <row r="414">
          <cell r="T414">
            <v>2098604.2573019909</v>
          </cell>
          <cell r="U414">
            <v>3019924.9029743406</v>
          </cell>
          <cell r="V414">
            <v>5079312.3212828692</v>
          </cell>
          <cell r="W414">
            <v>13657618.946479546</v>
          </cell>
          <cell r="X414">
            <v>32676687.320348136</v>
          </cell>
        </row>
        <row r="415">
          <cell r="T415">
            <v>2102844.7857337757</v>
          </cell>
          <cell r="U415">
            <v>3026634.281040546</v>
          </cell>
          <cell r="V415">
            <v>5088819.4260621229</v>
          </cell>
          <cell r="W415">
            <v>13681560.917203916</v>
          </cell>
          <cell r="X415">
            <v>32745665.739980239</v>
          </cell>
        </row>
        <row r="416">
          <cell r="T416">
            <v>2107085.314165561</v>
          </cell>
          <cell r="U416">
            <v>3033475.693240731</v>
          </cell>
          <cell r="V416">
            <v>5098326.5308413776</v>
          </cell>
          <cell r="W416">
            <v>13705502.887928287</v>
          </cell>
          <cell r="X416">
            <v>32813177.520543896</v>
          </cell>
        </row>
        <row r="417">
          <cell r="T417">
            <v>2111325.8425973458</v>
          </cell>
          <cell r="U417">
            <v>3040317.1054409156</v>
          </cell>
          <cell r="V417">
            <v>5107833.6356206313</v>
          </cell>
          <cell r="W417">
            <v>13729444.858652655</v>
          </cell>
          <cell r="X417">
            <v>32878570.540580135</v>
          </cell>
        </row>
        <row r="418">
          <cell r="T418">
            <v>2115530.3705840097</v>
          </cell>
          <cell r="U418">
            <v>3047158.5176411006</v>
          </cell>
          <cell r="V418">
            <v>5117340.7403998859</v>
          </cell>
          <cell r="W418">
            <v>13753386.829377025</v>
          </cell>
          <cell r="X418">
            <v>32943963.560616378</v>
          </cell>
        </row>
        <row r="419">
          <cell r="T419">
            <v>2119486.923512415</v>
          </cell>
          <cell r="U419">
            <v>3053999.9298412856</v>
          </cell>
          <cell r="V419">
            <v>5126847.8451791396</v>
          </cell>
          <cell r="W419">
            <v>13777328.800101396</v>
          </cell>
          <cell r="X419">
            <v>33009356.580652617</v>
          </cell>
        </row>
        <row r="420">
          <cell r="T420">
            <v>2123443.4764408199</v>
          </cell>
          <cell r="U420">
            <v>3060841.3420414701</v>
          </cell>
          <cell r="V420">
            <v>5136354.9499583943</v>
          </cell>
          <cell r="W420">
            <v>13801270.770825764</v>
          </cell>
          <cell r="X420">
            <v>33074749.600688856</v>
          </cell>
        </row>
        <row r="421">
          <cell r="T421">
            <v>2127400.0293692248</v>
          </cell>
          <cell r="U421">
            <v>3067682.7542416551</v>
          </cell>
          <cell r="V421">
            <v>5145862.054737648</v>
          </cell>
          <cell r="W421">
            <v>13825212.741550134</v>
          </cell>
          <cell r="X421">
            <v>33140142.620725095</v>
          </cell>
        </row>
        <row r="422">
          <cell r="T422">
            <v>2131356.5822976301</v>
          </cell>
          <cell r="U422">
            <v>3074524.1664418397</v>
          </cell>
          <cell r="V422">
            <v>5155369.1595169017</v>
          </cell>
          <cell r="W422">
            <v>13849154.712274503</v>
          </cell>
          <cell r="X422">
            <v>33205535.640761338</v>
          </cell>
        </row>
        <row r="423">
          <cell r="T423">
            <v>2135313.135226035</v>
          </cell>
          <cell r="U423">
            <v>3081365.5786420247</v>
          </cell>
          <cell r="V423">
            <v>5164876.2642961564</v>
          </cell>
          <cell r="W423">
            <v>13873096.682998873</v>
          </cell>
          <cell r="X423">
            <v>33270928.660797577</v>
          </cell>
        </row>
        <row r="424">
          <cell r="T424">
            <v>2139269.6881544404</v>
          </cell>
          <cell r="U424">
            <v>3088206.9908422097</v>
          </cell>
          <cell r="V424">
            <v>5174383.3690754101</v>
          </cell>
          <cell r="W424">
            <v>13897038.653723244</v>
          </cell>
          <cell r="X424">
            <v>33336321.680833817</v>
          </cell>
        </row>
        <row r="425">
          <cell r="T425">
            <v>2143226.2410828453</v>
          </cell>
          <cell r="U425">
            <v>3095048.4030423942</v>
          </cell>
          <cell r="V425">
            <v>5183890.4738546647</v>
          </cell>
          <cell r="W425">
            <v>13920980.624447612</v>
          </cell>
          <cell r="X425">
            <v>33401714.700870056</v>
          </cell>
        </row>
        <row r="426">
          <cell r="T426">
            <v>2147182.7940112506</v>
          </cell>
          <cell r="U426">
            <v>3101889.8152425792</v>
          </cell>
          <cell r="V426">
            <v>5193397.5786339184</v>
          </cell>
          <cell r="W426">
            <v>13944922.595171982</v>
          </cell>
          <cell r="X426">
            <v>33467107.720906295</v>
          </cell>
        </row>
        <row r="427">
          <cell r="T427">
            <v>2151139.3469396555</v>
          </cell>
          <cell r="U427">
            <v>3108731.2274427637</v>
          </cell>
          <cell r="V427">
            <v>5202904.6834131721</v>
          </cell>
          <cell r="W427">
            <v>13968864.565896351</v>
          </cell>
          <cell r="X427">
            <v>33532500.740942538</v>
          </cell>
        </row>
        <row r="428">
          <cell r="T428">
            <v>2155095.8998680608</v>
          </cell>
          <cell r="U428">
            <v>3115572.6396429488</v>
          </cell>
          <cell r="V428">
            <v>5212411.7881924268</v>
          </cell>
          <cell r="W428">
            <v>13992806.536620721</v>
          </cell>
          <cell r="X428">
            <v>33597893.760978773</v>
          </cell>
        </row>
        <row r="429">
          <cell r="T429">
            <v>2159052.4527964657</v>
          </cell>
          <cell r="U429">
            <v>3122414.0518431333</v>
          </cell>
          <cell r="V429">
            <v>5221918.8929716805</v>
          </cell>
          <cell r="W429">
            <v>14016748.507345092</v>
          </cell>
          <cell r="X429">
            <v>33663286.781015016</v>
          </cell>
        </row>
        <row r="430">
          <cell r="T430">
            <v>2163009.0057248706</v>
          </cell>
          <cell r="U430">
            <v>3129255.4640433183</v>
          </cell>
          <cell r="V430">
            <v>5231425.9977509351</v>
          </cell>
          <cell r="W430">
            <v>14040690.47806946</v>
          </cell>
          <cell r="X430">
            <v>33728679.801051259</v>
          </cell>
        </row>
        <row r="431">
          <cell r="T431">
            <v>2166965.5586532759</v>
          </cell>
          <cell r="U431">
            <v>3136096.8762435033</v>
          </cell>
          <cell r="V431">
            <v>5240933.1025301889</v>
          </cell>
          <cell r="W431">
            <v>14064632.44879383</v>
          </cell>
          <cell r="X431">
            <v>33794072.821087494</v>
          </cell>
        </row>
        <row r="432">
          <cell r="T432">
            <v>2170922.1115816808</v>
          </cell>
          <cell r="U432">
            <v>3142938.2884436878</v>
          </cell>
          <cell r="V432">
            <v>5250440.2073094426</v>
          </cell>
          <cell r="W432">
            <v>14088574.419518201</v>
          </cell>
          <cell r="X432">
            <v>33859465.841123737</v>
          </cell>
        </row>
        <row r="433">
          <cell r="T433">
            <v>2174878.6645100862</v>
          </cell>
          <cell r="U433">
            <v>3149779.7006438728</v>
          </cell>
          <cell r="V433">
            <v>5259947.3120886972</v>
          </cell>
          <cell r="W433">
            <v>14112516.390242569</v>
          </cell>
          <cell r="X433">
            <v>33924858.86115998</v>
          </cell>
        </row>
        <row r="434">
          <cell r="T434">
            <v>2178835.2174384911</v>
          </cell>
          <cell r="U434">
            <v>3156621.1128440574</v>
          </cell>
          <cell r="V434">
            <v>5269454.4168679509</v>
          </cell>
          <cell r="W434">
            <v>14136458.360966939</v>
          </cell>
          <cell r="X434">
            <v>33990251.881196216</v>
          </cell>
        </row>
        <row r="435">
          <cell r="T435">
            <v>2182791.7703668964</v>
          </cell>
          <cell r="U435">
            <v>3163462.5250442424</v>
          </cell>
          <cell r="V435">
            <v>5278961.5216472056</v>
          </cell>
          <cell r="W435">
            <v>14160400.331691308</v>
          </cell>
          <cell r="X435">
            <v>34055644.901232459</v>
          </cell>
        </row>
        <row r="436">
          <cell r="T436">
            <v>2186748.3232953013</v>
          </cell>
          <cell r="U436">
            <v>3170303.9372444274</v>
          </cell>
          <cell r="V436">
            <v>5288468.6264264593</v>
          </cell>
          <cell r="W436">
            <v>14184342.302415678</v>
          </cell>
          <cell r="X436">
            <v>34121037.921268694</v>
          </cell>
        </row>
        <row r="437">
          <cell r="T437">
            <v>2190704.8762237066</v>
          </cell>
          <cell r="U437">
            <v>3177145.3494446119</v>
          </cell>
          <cell r="V437">
            <v>5297796.0221466022</v>
          </cell>
          <cell r="W437">
            <v>14208284.273140049</v>
          </cell>
          <cell r="X437">
            <v>34186430.941304937</v>
          </cell>
        </row>
        <row r="438">
          <cell r="T438">
            <v>2194661.4291521115</v>
          </cell>
          <cell r="U438">
            <v>3183986.7616447969</v>
          </cell>
          <cell r="V438">
            <v>5306737.4936040323</v>
          </cell>
          <cell r="W438">
            <v>14232226.243864417</v>
          </cell>
          <cell r="X438">
            <v>34251823.96134118</v>
          </cell>
        </row>
        <row r="439">
          <cell r="T439">
            <v>2198617.9820805169</v>
          </cell>
          <cell r="U439">
            <v>3190828.1738449815</v>
          </cell>
          <cell r="V439">
            <v>5315678.9650614625</v>
          </cell>
          <cell r="W439">
            <v>14256168.214588787</v>
          </cell>
          <cell r="X439">
            <v>34317216.981377415</v>
          </cell>
        </row>
        <row r="440">
          <cell r="T440">
            <v>2202574.5350089218</v>
          </cell>
          <cell r="U440">
            <v>3197669.5860451665</v>
          </cell>
          <cell r="V440">
            <v>5324620.4365188917</v>
          </cell>
          <cell r="W440">
            <v>14280110.185313158</v>
          </cell>
          <cell r="X440">
            <v>34382610.001413658</v>
          </cell>
        </row>
        <row r="441">
          <cell r="T441">
            <v>2206531.0879373271</v>
          </cell>
          <cell r="U441">
            <v>3204510.998245351</v>
          </cell>
          <cell r="V441">
            <v>5333561.9079763219</v>
          </cell>
          <cell r="W441">
            <v>14304052.156037526</v>
          </cell>
          <cell r="X441">
            <v>34448003.021449894</v>
          </cell>
        </row>
        <row r="442">
          <cell r="T442">
            <v>2210487.640865732</v>
          </cell>
          <cell r="U442">
            <v>3210379.0420882953</v>
          </cell>
          <cell r="V442">
            <v>5342503.379433752</v>
          </cell>
          <cell r="W442">
            <v>14327994.126761897</v>
          </cell>
          <cell r="X442">
            <v>34513396.041486137</v>
          </cell>
        </row>
        <row r="443">
          <cell r="T443">
            <v>2214444.1937941369</v>
          </cell>
          <cell r="U443">
            <v>3216099.836792232</v>
          </cell>
          <cell r="V443">
            <v>5351444.8508911822</v>
          </cell>
          <cell r="W443">
            <v>14351936.097486265</v>
          </cell>
          <cell r="X443">
            <v>34578789.06152238</v>
          </cell>
        </row>
        <row r="444">
          <cell r="T444">
            <v>2218400.7467225422</v>
          </cell>
          <cell r="U444">
            <v>3221820.6314961691</v>
          </cell>
          <cell r="V444">
            <v>5360386.3223486124</v>
          </cell>
          <cell r="W444">
            <v>14375878.068210635</v>
          </cell>
          <cell r="X444">
            <v>34638847.930576347</v>
          </cell>
        </row>
        <row r="445">
          <cell r="T445">
            <v>2222357.2996509471</v>
          </cell>
          <cell r="U445">
            <v>3227541.4262001063</v>
          </cell>
          <cell r="V445">
            <v>5369327.7938060425</v>
          </cell>
          <cell r="W445">
            <v>14399749.670909123</v>
          </cell>
          <cell r="X445">
            <v>34697330.33680132</v>
          </cell>
        </row>
        <row r="446">
          <cell r="T446">
            <v>2226313.8525793524</v>
          </cell>
          <cell r="U446">
            <v>3233262.2209040429</v>
          </cell>
          <cell r="V446">
            <v>5378269.2652634718</v>
          </cell>
          <cell r="W446">
            <v>14422724.430963699</v>
          </cell>
          <cell r="X446">
            <v>34755812.743026294</v>
          </cell>
        </row>
        <row r="447">
          <cell r="T447">
            <v>2230270.4055077573</v>
          </cell>
          <cell r="U447">
            <v>3238983.0156079801</v>
          </cell>
          <cell r="V447">
            <v>5387210.7367209019</v>
          </cell>
          <cell r="W447">
            <v>14445699.191018272</v>
          </cell>
          <cell r="X447">
            <v>34814295.149251275</v>
          </cell>
        </row>
        <row r="448">
          <cell r="T448">
            <v>2234153.2704020734</v>
          </cell>
          <cell r="U448">
            <v>3244703.8103119172</v>
          </cell>
          <cell r="V448">
            <v>5396152.2081783321</v>
          </cell>
          <cell r="W448">
            <v>14468673.951072847</v>
          </cell>
          <cell r="X448">
            <v>34872777.555476248</v>
          </cell>
        </row>
        <row r="449">
          <cell r="T449">
            <v>2237844.8648170372</v>
          </cell>
          <cell r="U449">
            <v>3250424.6050158539</v>
          </cell>
          <cell r="V449">
            <v>5405093.6796357622</v>
          </cell>
          <cell r="W449">
            <v>14491648.711127423</v>
          </cell>
          <cell r="X449">
            <v>34931259.961701229</v>
          </cell>
        </row>
        <row r="450">
          <cell r="T450">
            <v>2241536.4592320006</v>
          </cell>
          <cell r="U450">
            <v>3256145.399719791</v>
          </cell>
          <cell r="V450">
            <v>5414035.1510931924</v>
          </cell>
          <cell r="W450">
            <v>14514623.471181998</v>
          </cell>
          <cell r="X450">
            <v>34989742.367926203</v>
          </cell>
        </row>
        <row r="451">
          <cell r="T451">
            <v>2245228.053646964</v>
          </cell>
          <cell r="U451">
            <v>3261866.1944237282</v>
          </cell>
          <cell r="V451">
            <v>5422976.6225506226</v>
          </cell>
          <cell r="W451">
            <v>14537598.231236573</v>
          </cell>
          <cell r="X451">
            <v>35048224.774151184</v>
          </cell>
        </row>
        <row r="452">
          <cell r="T452">
            <v>2248919.6480619279</v>
          </cell>
          <cell r="U452">
            <v>3267586.9891276648</v>
          </cell>
          <cell r="V452">
            <v>5431918.0940080518</v>
          </cell>
          <cell r="W452">
            <v>14560572.991291147</v>
          </cell>
          <cell r="X452">
            <v>35106707.180376157</v>
          </cell>
        </row>
        <row r="453">
          <cell r="T453">
            <v>2252611.2424768913</v>
          </cell>
          <cell r="U453">
            <v>3273307.783831602</v>
          </cell>
          <cell r="V453">
            <v>5440859.565465482</v>
          </cell>
          <cell r="W453">
            <v>14583547.751345722</v>
          </cell>
          <cell r="X453">
            <v>35165189.586601138</v>
          </cell>
        </row>
        <row r="454">
          <cell r="T454">
            <v>2256302.8368918546</v>
          </cell>
          <cell r="U454">
            <v>3279028.5785355391</v>
          </cell>
          <cell r="V454">
            <v>5449801.0369229121</v>
          </cell>
          <cell r="W454">
            <v>14606522.511400297</v>
          </cell>
          <cell r="X454">
            <v>35223671.992826112</v>
          </cell>
        </row>
        <row r="455">
          <cell r="T455">
            <v>2259994.4313068185</v>
          </cell>
          <cell r="U455">
            <v>3284749.3732394758</v>
          </cell>
          <cell r="V455">
            <v>5458742.5083803423</v>
          </cell>
          <cell r="W455">
            <v>14629497.271454873</v>
          </cell>
          <cell r="X455">
            <v>35282154.399051085</v>
          </cell>
        </row>
        <row r="456">
          <cell r="T456">
            <v>2263686.0257217819</v>
          </cell>
          <cell r="U456">
            <v>3290470.1679434129</v>
          </cell>
          <cell r="V456">
            <v>5467683.9798377724</v>
          </cell>
          <cell r="W456">
            <v>14652472.031509446</v>
          </cell>
          <cell r="X456">
            <v>35340636.805276066</v>
          </cell>
        </row>
        <row r="457">
          <cell r="T457">
            <v>2267377.6201367457</v>
          </cell>
          <cell r="U457">
            <v>3296190.96264735</v>
          </cell>
          <cell r="V457">
            <v>5476625.4512952026</v>
          </cell>
          <cell r="W457">
            <v>14675446.791564021</v>
          </cell>
          <cell r="X457">
            <v>35399119.21150104</v>
          </cell>
        </row>
        <row r="458">
          <cell r="T458">
            <v>2271069.2145517091</v>
          </cell>
          <cell r="U458">
            <v>3301911.7573512867</v>
          </cell>
          <cell r="V458">
            <v>5485566.9227526318</v>
          </cell>
          <cell r="W458">
            <v>14698421.551618597</v>
          </cell>
          <cell r="X458">
            <v>35457601.617726021</v>
          </cell>
        </row>
        <row r="459">
          <cell r="T459">
            <v>2274760.8089666725</v>
          </cell>
          <cell r="U459">
            <v>3307632.5520552238</v>
          </cell>
          <cell r="V459">
            <v>5494508.394210062</v>
          </cell>
          <cell r="W459">
            <v>14721396.311673172</v>
          </cell>
          <cell r="X459">
            <v>35516084.023950994</v>
          </cell>
        </row>
        <row r="460">
          <cell r="T460">
            <v>2278452.4033816364</v>
          </cell>
          <cell r="U460">
            <v>3313353.346759161</v>
          </cell>
          <cell r="V460">
            <v>5503449.8656674922</v>
          </cell>
          <cell r="W460">
            <v>14744371.071727747</v>
          </cell>
          <cell r="X460">
            <v>35574566.430175975</v>
          </cell>
        </row>
        <row r="461">
          <cell r="T461">
            <v>2282143.9977965998</v>
          </cell>
          <cell r="U461">
            <v>3319074.1414630977</v>
          </cell>
          <cell r="V461">
            <v>5512391.3371249223</v>
          </cell>
          <cell r="W461">
            <v>14767345.831782321</v>
          </cell>
          <cell r="X461">
            <v>35633048.836400948</v>
          </cell>
        </row>
        <row r="462">
          <cell r="T462">
            <v>2285835.5922115636</v>
          </cell>
          <cell r="U462">
            <v>3324794.9361670348</v>
          </cell>
          <cell r="V462">
            <v>5521332.8085823525</v>
          </cell>
          <cell r="W462">
            <v>14790320.591836896</v>
          </cell>
          <cell r="X462">
            <v>35691531.242625929</v>
          </cell>
        </row>
        <row r="463">
          <cell r="T463">
            <v>2289527.186626527</v>
          </cell>
          <cell r="U463">
            <v>3330515.7308709719</v>
          </cell>
          <cell r="V463">
            <v>5530274.2800397826</v>
          </cell>
          <cell r="W463">
            <v>14813295.351891471</v>
          </cell>
          <cell r="X463">
            <v>35750013.648850903</v>
          </cell>
        </row>
        <row r="464">
          <cell r="T464">
            <v>2293218.7810414904</v>
          </cell>
          <cell r="U464">
            <v>3336236.5255749086</v>
          </cell>
          <cell r="V464">
            <v>5539215.7514972119</v>
          </cell>
          <cell r="W464">
            <v>14836270.111946046</v>
          </cell>
          <cell r="X464">
            <v>35808496.055075884</v>
          </cell>
        </row>
        <row r="465">
          <cell r="T465">
            <v>2296910.3754564542</v>
          </cell>
          <cell r="U465">
            <v>3341957.3202788457</v>
          </cell>
          <cell r="V465">
            <v>5548157.222954642</v>
          </cell>
          <cell r="W465">
            <v>14859244.872000622</v>
          </cell>
          <cell r="X465">
            <v>35866978.461300857</v>
          </cell>
        </row>
        <row r="466">
          <cell r="T466">
            <v>2300601.9698714176</v>
          </cell>
          <cell r="U466">
            <v>3347678.1149827829</v>
          </cell>
          <cell r="V466">
            <v>5557098.6944120722</v>
          </cell>
          <cell r="W466">
            <v>14882219.632055195</v>
          </cell>
          <cell r="X466">
            <v>35925460.867525831</v>
          </cell>
        </row>
        <row r="467">
          <cell r="T467">
            <v>2304293.564286381</v>
          </cell>
          <cell r="U467">
            <v>3353398.9096867195</v>
          </cell>
          <cell r="V467">
            <v>5566040.1658695024</v>
          </cell>
          <cell r="W467">
            <v>14905194.39210977</v>
          </cell>
          <cell r="X467">
            <v>35983943.273750812</v>
          </cell>
        </row>
        <row r="468">
          <cell r="T468">
            <v>2307985.1587013449</v>
          </cell>
          <cell r="U468">
            <v>3359119.7043906567</v>
          </cell>
          <cell r="V468">
            <v>5574570.5614718767</v>
          </cell>
          <cell r="W468">
            <v>14928169.152164346</v>
          </cell>
          <cell r="X468">
            <v>36042425.679975785</v>
          </cell>
        </row>
        <row r="469">
          <cell r="T469">
            <v>2311676.7531163082</v>
          </cell>
          <cell r="U469">
            <v>3364840.4990945938</v>
          </cell>
          <cell r="V469">
            <v>5583079.7220447995</v>
          </cell>
          <cell r="W469">
            <v>14951143.912218921</v>
          </cell>
          <cell r="X469">
            <v>36100908.086200766</v>
          </cell>
        </row>
        <row r="470">
          <cell r="T470">
            <v>2315368.3475312721</v>
          </cell>
          <cell r="U470">
            <v>3370561.2937985305</v>
          </cell>
          <cell r="V470">
            <v>5591588.8826177213</v>
          </cell>
          <cell r="W470">
            <v>14974118.672273496</v>
          </cell>
          <cell r="X470">
            <v>36159390.49242574</v>
          </cell>
        </row>
        <row r="471">
          <cell r="T471">
            <v>2319059.9419462355</v>
          </cell>
          <cell r="U471">
            <v>3376282.0885024676</v>
          </cell>
          <cell r="V471">
            <v>5600098.0431906441</v>
          </cell>
          <cell r="W471">
            <v>14997093.43232807</v>
          </cell>
          <cell r="X471">
            <v>36217872.898650721</v>
          </cell>
        </row>
        <row r="472">
          <cell r="T472">
            <v>2322751.5363611989</v>
          </cell>
          <cell r="U472">
            <v>3382002.8832064047</v>
          </cell>
          <cell r="V472">
            <v>5608607.203763566</v>
          </cell>
          <cell r="W472">
            <v>15020068.192382645</v>
          </cell>
          <cell r="X472">
            <v>36276355.304875694</v>
          </cell>
        </row>
        <row r="473">
          <cell r="T473">
            <v>2326443.1307761627</v>
          </cell>
          <cell r="U473">
            <v>3387651.2359218784</v>
          </cell>
          <cell r="V473">
            <v>5617116.3643364878</v>
          </cell>
          <cell r="W473">
            <v>15043042.95243722</v>
          </cell>
          <cell r="X473">
            <v>36334837.711100675</v>
          </cell>
        </row>
        <row r="474">
          <cell r="T474">
            <v>2330134.7251911261</v>
          </cell>
          <cell r="U474">
            <v>3393171.2790012322</v>
          </cell>
          <cell r="V474">
            <v>5625625.5249094106</v>
          </cell>
          <cell r="W474">
            <v>15066017.712491795</v>
          </cell>
          <cell r="X474">
            <v>36393320.117325649</v>
          </cell>
        </row>
        <row r="475">
          <cell r="T475">
            <v>2333826.3196060895</v>
          </cell>
          <cell r="U475">
            <v>3398691.3220805861</v>
          </cell>
          <cell r="V475">
            <v>5634134.6854823325</v>
          </cell>
          <cell r="W475">
            <v>15088992.472546369</v>
          </cell>
          <cell r="X475">
            <v>36447930.640112273</v>
          </cell>
        </row>
        <row r="476">
          <cell r="T476">
            <v>2337517.9140210534</v>
          </cell>
          <cell r="U476">
            <v>3404211.3651599404</v>
          </cell>
          <cell r="V476">
            <v>5642643.8460552553</v>
          </cell>
          <cell r="W476">
            <v>15111967.232600944</v>
          </cell>
          <cell r="X476">
            <v>36501957.129538395</v>
          </cell>
        </row>
        <row r="477">
          <cell r="T477">
            <v>2341209.5084360167</v>
          </cell>
          <cell r="U477">
            <v>3409731.4082392943</v>
          </cell>
          <cell r="V477">
            <v>5651153.0066281771</v>
          </cell>
          <cell r="W477">
            <v>15134941.992655519</v>
          </cell>
          <cell r="X477">
            <v>36555983.618964508</v>
          </cell>
        </row>
        <row r="478">
          <cell r="T478">
            <v>2344901.1028509806</v>
          </cell>
          <cell r="U478">
            <v>3415251.4513186482</v>
          </cell>
          <cell r="V478">
            <v>5659662.167201099</v>
          </cell>
          <cell r="W478">
            <v>15157916.752710095</v>
          </cell>
          <cell r="X478">
            <v>36610010.108390629</v>
          </cell>
        </row>
        <row r="479">
          <cell r="T479">
            <v>2348592.697265944</v>
          </cell>
          <cell r="U479">
            <v>3420771.4943980025</v>
          </cell>
          <cell r="V479">
            <v>5668171.3277740218</v>
          </cell>
          <cell r="W479">
            <v>15181162.732209465</v>
          </cell>
          <cell r="X479">
            <v>36664036.59781675</v>
          </cell>
        </row>
        <row r="480">
          <cell r="T480">
            <v>2352213.3141844417</v>
          </cell>
          <cell r="U480">
            <v>3426291.5374773564</v>
          </cell>
          <cell r="V480">
            <v>5676680.4883469436</v>
          </cell>
          <cell r="W480">
            <v>15204589.135264317</v>
          </cell>
          <cell r="X480">
            <v>36718063.087242872</v>
          </cell>
        </row>
        <row r="481">
          <cell r="T481">
            <v>2355657.6935649756</v>
          </cell>
          <cell r="U481">
            <v>3431811.5805567107</v>
          </cell>
          <cell r="V481">
            <v>5685189.6489198664</v>
          </cell>
          <cell r="W481">
            <v>15228015.538319169</v>
          </cell>
          <cell r="X481">
            <v>36772089.576668985</v>
          </cell>
        </row>
        <row r="482">
          <cell r="T482">
            <v>2359102.0729455096</v>
          </cell>
          <cell r="U482">
            <v>3437331.6236360646</v>
          </cell>
          <cell r="V482">
            <v>5693698.8094927883</v>
          </cell>
          <cell r="W482">
            <v>15251441.941374021</v>
          </cell>
          <cell r="X482">
            <v>36826116.066095106</v>
          </cell>
        </row>
        <row r="483">
          <cell r="T483">
            <v>2362546.452326044</v>
          </cell>
          <cell r="U483">
            <v>3442851.6667154185</v>
          </cell>
          <cell r="V483">
            <v>5702207.9700657101</v>
          </cell>
          <cell r="W483">
            <v>15274868.344428873</v>
          </cell>
          <cell r="X483">
            <v>36880142.555521227</v>
          </cell>
        </row>
        <row r="484">
          <cell r="T484">
            <v>2365990.8317065779</v>
          </cell>
          <cell r="U484">
            <v>3448371.7097947728</v>
          </cell>
          <cell r="V484">
            <v>5710717.1306386329</v>
          </cell>
          <cell r="W484">
            <v>15298294.747483725</v>
          </cell>
          <cell r="X484">
            <v>36934169.044947341</v>
          </cell>
        </row>
        <row r="485">
          <cell r="T485">
            <v>2369435.2110871118</v>
          </cell>
          <cell r="U485">
            <v>3453891.7528741267</v>
          </cell>
          <cell r="V485">
            <v>5719226.2912115548</v>
          </cell>
          <cell r="W485">
            <v>15321721.150538577</v>
          </cell>
          <cell r="X485">
            <v>36988195.534373462</v>
          </cell>
        </row>
        <row r="486">
          <cell r="T486">
            <v>2372879.5904676458</v>
          </cell>
          <cell r="U486">
            <v>3459411.7959534805</v>
          </cell>
          <cell r="V486">
            <v>5727735.4517844766</v>
          </cell>
          <cell r="W486">
            <v>15345147.553593429</v>
          </cell>
          <cell r="X486">
            <v>37042222.023799583</v>
          </cell>
        </row>
        <row r="487">
          <cell r="T487">
            <v>2376323.9698481797</v>
          </cell>
          <cell r="U487">
            <v>3464931.8390328349</v>
          </cell>
          <cell r="V487">
            <v>5736244.6123573994</v>
          </cell>
          <cell r="W487">
            <v>15368573.956648281</v>
          </cell>
          <cell r="X487">
            <v>37096248.513225704</v>
          </cell>
        </row>
        <row r="488">
          <cell r="T488">
            <v>2379768.3492287137</v>
          </cell>
          <cell r="U488">
            <v>3470451.8821121887</v>
          </cell>
          <cell r="V488">
            <v>5744753.7729303213</v>
          </cell>
          <cell r="W488">
            <v>15392000.359703133</v>
          </cell>
          <cell r="X488">
            <v>37150275.002651818</v>
          </cell>
        </row>
        <row r="489">
          <cell r="T489">
            <v>2383212.7286092481</v>
          </cell>
          <cell r="U489">
            <v>3475971.9251915431</v>
          </cell>
          <cell r="V489">
            <v>5753262.9335032441</v>
          </cell>
          <cell r="W489">
            <v>15415426.762757985</v>
          </cell>
          <cell r="X489">
            <v>37204301.492077939</v>
          </cell>
        </row>
        <row r="490">
          <cell r="T490">
            <v>2386657.107989782</v>
          </cell>
          <cell r="U490">
            <v>3481491.9682708969</v>
          </cell>
          <cell r="V490">
            <v>5761772.0940761659</v>
          </cell>
          <cell r="W490">
            <v>15438853.165812837</v>
          </cell>
          <cell r="X490">
            <v>37258327.98150406</v>
          </cell>
        </row>
        <row r="491">
          <cell r="T491">
            <v>2390101.4873703159</v>
          </cell>
          <cell r="U491">
            <v>3487012.0113502508</v>
          </cell>
          <cell r="V491">
            <v>5770281.2546490878</v>
          </cell>
          <cell r="W491">
            <v>15462279.568867689</v>
          </cell>
          <cell r="X491">
            <v>37312354.470930181</v>
          </cell>
        </row>
        <row r="492">
          <cell r="T492">
            <v>2393545.8667508499</v>
          </cell>
          <cell r="U492">
            <v>3492532.0544296051</v>
          </cell>
          <cell r="V492">
            <v>5778790.4152220106</v>
          </cell>
          <cell r="W492">
            <v>15485705.971922541</v>
          </cell>
          <cell r="X492">
            <v>37366380.960356295</v>
          </cell>
        </row>
        <row r="493">
          <cell r="T493">
            <v>2396990.2461313838</v>
          </cell>
          <cell r="U493">
            <v>3498052.097508959</v>
          </cell>
          <cell r="V493">
            <v>5787299.5757949324</v>
          </cell>
          <cell r="W493">
            <v>15509132.374977393</v>
          </cell>
          <cell r="X493">
            <v>37420407.449782416</v>
          </cell>
        </row>
        <row r="494">
          <cell r="T494">
            <v>2400434.6255119178</v>
          </cell>
          <cell r="U494">
            <v>3503572.1405883129</v>
          </cell>
          <cell r="V494">
            <v>5795808.7363678552</v>
          </cell>
          <cell r="W494">
            <v>15532558.778032245</v>
          </cell>
          <cell r="X494">
            <v>37474433.939208537</v>
          </cell>
        </row>
        <row r="495">
          <cell r="T495">
            <v>2403879.0048924522</v>
          </cell>
          <cell r="U495">
            <v>3509092.1836676672</v>
          </cell>
          <cell r="V495">
            <v>5804317.8969407771</v>
          </cell>
          <cell r="W495">
            <v>15555985.181087097</v>
          </cell>
          <cell r="X495">
            <v>37528460.428634658</v>
          </cell>
        </row>
        <row r="496">
          <cell r="T496">
            <v>2407323.3842729861</v>
          </cell>
          <cell r="U496">
            <v>3514612.2267470211</v>
          </cell>
          <cell r="V496">
            <v>5812827.0575136989</v>
          </cell>
          <cell r="W496">
            <v>15579411.584141949</v>
          </cell>
          <cell r="X496">
            <v>37582486.918060772</v>
          </cell>
        </row>
        <row r="497">
          <cell r="T497">
            <v>2410767.76365352</v>
          </cell>
          <cell r="U497">
            <v>3520132.2698263754</v>
          </cell>
          <cell r="V497">
            <v>5821336.2180866217</v>
          </cell>
          <cell r="W497">
            <v>15602837.987196801</v>
          </cell>
          <cell r="X497">
            <v>37636513.407486893</v>
          </cell>
        </row>
        <row r="498">
          <cell r="T498">
            <v>2414212.143034054</v>
          </cell>
          <cell r="U498">
            <v>3525652.3129057293</v>
          </cell>
          <cell r="V498">
            <v>5829845.3786595436</v>
          </cell>
          <cell r="W498">
            <v>15626264.390251655</v>
          </cell>
          <cell r="X498">
            <v>37690539.896913014</v>
          </cell>
        </row>
        <row r="499">
          <cell r="T499">
            <v>2417656.5224145879</v>
          </cell>
          <cell r="U499">
            <v>3531172.3559850832</v>
          </cell>
          <cell r="V499">
            <v>5838332.7818853296</v>
          </cell>
          <cell r="W499">
            <v>15649690.793306507</v>
          </cell>
          <cell r="X499">
            <v>37744566.386339135</v>
          </cell>
        </row>
        <row r="500">
          <cell r="T500">
            <v>2421100.9017951223</v>
          </cell>
          <cell r="U500">
            <v>3536692.3990644375</v>
          </cell>
          <cell r="V500">
            <v>5846314.4889968773</v>
          </cell>
          <cell r="W500">
            <v>15673117.196361359</v>
          </cell>
          <cell r="X500">
            <v>37798592.875765249</v>
          </cell>
        </row>
        <row r="501">
          <cell r="T501">
            <v>2424545.2811756562</v>
          </cell>
          <cell r="U501">
            <v>3542212.4421437914</v>
          </cell>
          <cell r="V501">
            <v>5854296.196108425</v>
          </cell>
          <cell r="W501">
            <v>15696543.599416211</v>
          </cell>
          <cell r="X501">
            <v>37852619.36519137</v>
          </cell>
        </row>
        <row r="502">
          <cell r="T502">
            <v>2427989.6605561902</v>
          </cell>
          <cell r="U502">
            <v>3547732.4852231452</v>
          </cell>
          <cell r="V502">
            <v>5862277.9032199718</v>
          </cell>
          <cell r="W502">
            <v>15719970.002471063</v>
          </cell>
          <cell r="X502">
            <v>37906645.854617491</v>
          </cell>
        </row>
        <row r="503">
          <cell r="T503">
            <v>2431434.0399367241</v>
          </cell>
          <cell r="U503">
            <v>3553252.5283024996</v>
          </cell>
          <cell r="V503">
            <v>5870259.6103315195</v>
          </cell>
          <cell r="W503">
            <v>15743396.405525915</v>
          </cell>
          <cell r="X503">
            <v>37960672.344043612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抽奖相关（日韩版本）"/>
      <sheetName val="140武将价值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  <sheetName val="140武将价值（草稿）"/>
    </sheetNames>
    <sheetDataSet>
      <sheetData sheetId="0" refreshError="1"/>
      <sheetData sheetId="1" refreshError="1"/>
      <sheetData sheetId="2" refreshError="1">
        <row r="17">
          <cell r="C17">
            <v>1</v>
          </cell>
          <cell r="D17">
            <v>10</v>
          </cell>
          <cell r="F17"/>
          <cell r="G17"/>
          <cell r="H17">
            <v>2</v>
          </cell>
          <cell r="I17">
            <v>4</v>
          </cell>
          <cell r="J17"/>
        </row>
        <row r="18">
          <cell r="C18">
            <v>3</v>
          </cell>
          <cell r="D18">
            <v>20</v>
          </cell>
          <cell r="F18"/>
          <cell r="G18"/>
          <cell r="H18"/>
          <cell r="I18">
            <v>6</v>
          </cell>
          <cell r="J18"/>
        </row>
        <row r="19">
          <cell r="C19">
            <v>6</v>
          </cell>
          <cell r="D19">
            <v>28.071211008105138</v>
          </cell>
          <cell r="F19"/>
          <cell r="G19"/>
          <cell r="H19"/>
          <cell r="I19">
            <v>6</v>
          </cell>
          <cell r="J19"/>
        </row>
        <row r="20">
          <cell r="C20">
            <v>10</v>
          </cell>
          <cell r="D20">
            <v>34.585942742481357</v>
          </cell>
          <cell r="F20"/>
          <cell r="G20"/>
          <cell r="H20"/>
          <cell r="I20">
            <v>6</v>
          </cell>
          <cell r="J20"/>
        </row>
        <row r="21">
          <cell r="C21">
            <v>15</v>
          </cell>
          <cell r="D21">
            <v>40</v>
          </cell>
          <cell r="F21"/>
          <cell r="G21"/>
          <cell r="H21"/>
          <cell r="I21">
            <v>6</v>
          </cell>
          <cell r="J21"/>
        </row>
        <row r="22">
          <cell r="C22">
            <v>20</v>
          </cell>
          <cell r="D22">
            <v>43.920692243099523</v>
          </cell>
          <cell r="F22"/>
          <cell r="G22"/>
          <cell r="H22"/>
          <cell r="I22">
            <v>6</v>
          </cell>
          <cell r="J22"/>
        </row>
        <row r="23">
          <cell r="C23">
            <v>30</v>
          </cell>
          <cell r="D23">
            <v>49.533352307096472</v>
          </cell>
          <cell r="F23"/>
          <cell r="G23"/>
          <cell r="H23"/>
          <cell r="I23">
            <v>6</v>
          </cell>
          <cell r="J23"/>
        </row>
        <row r="24">
          <cell r="C24">
            <v>40</v>
          </cell>
          <cell r="D24">
            <v>53.567039423670657</v>
          </cell>
          <cell r="F24"/>
          <cell r="G24"/>
          <cell r="H24"/>
          <cell r="I24">
            <v>5</v>
          </cell>
          <cell r="J24">
            <v>1</v>
          </cell>
        </row>
        <row r="25">
          <cell r="C25">
            <v>60</v>
          </cell>
          <cell r="D25">
            <v>59.300028460644697</v>
          </cell>
          <cell r="F25"/>
          <cell r="G25"/>
          <cell r="H25"/>
          <cell r="I25">
            <v>4</v>
          </cell>
          <cell r="J25">
            <v>2</v>
          </cell>
        </row>
        <row r="26">
          <cell r="C26">
            <v>90</v>
          </cell>
          <cell r="D26">
            <v>65.075479910097457</v>
          </cell>
          <cell r="F26"/>
          <cell r="G26"/>
          <cell r="H26"/>
          <cell r="I26">
            <v>3</v>
          </cell>
          <cell r="J26">
            <v>3</v>
          </cell>
        </row>
        <row r="27">
          <cell r="C27">
            <v>120</v>
          </cell>
          <cell r="D27">
            <v>69.18336653741882</v>
          </cell>
          <cell r="F27"/>
          <cell r="G27"/>
          <cell r="H27"/>
          <cell r="I27">
            <v>2</v>
          </cell>
          <cell r="J27">
            <v>4</v>
          </cell>
        </row>
        <row r="28">
          <cell r="C28">
            <v>150</v>
          </cell>
          <cell r="D28">
            <v>72.375871759353331</v>
          </cell>
          <cell r="F28"/>
          <cell r="G28"/>
          <cell r="H28"/>
          <cell r="I28">
            <v>1</v>
          </cell>
          <cell r="J28">
            <v>5</v>
          </cell>
        </row>
        <row r="29">
          <cell r="C29">
            <v>180</v>
          </cell>
          <cell r="D29">
            <v>74.998404927577795</v>
          </cell>
          <cell r="F29"/>
          <cell r="G29"/>
          <cell r="H29"/>
          <cell r="I29">
            <v>0.5</v>
          </cell>
          <cell r="J29">
            <v>5.5</v>
          </cell>
        </row>
        <row r="30">
          <cell r="C30">
            <v>220</v>
          </cell>
          <cell r="D30">
            <v>77.875308029777003</v>
          </cell>
          <cell r="F30"/>
          <cell r="G30"/>
          <cell r="H30"/>
          <cell r="I30"/>
          <cell r="J30">
            <v>6</v>
          </cell>
        </row>
        <row r="31">
          <cell r="C31">
            <v>260</v>
          </cell>
          <cell r="D31">
            <v>80.272123558064706</v>
          </cell>
          <cell r="F31"/>
          <cell r="G31"/>
          <cell r="H31"/>
          <cell r="I31"/>
          <cell r="J31">
            <v>6</v>
          </cell>
        </row>
        <row r="32">
          <cell r="C32">
            <v>300</v>
          </cell>
          <cell r="D32">
            <v>82.328492296001457</v>
          </cell>
          <cell r="F32"/>
          <cell r="G32"/>
          <cell r="H32"/>
          <cell r="I32"/>
          <cell r="J32">
            <v>6</v>
          </cell>
        </row>
        <row r="33">
          <cell r="C33">
            <v>340</v>
          </cell>
          <cell r="D33">
            <v>84.132234338875293</v>
          </cell>
          <cell r="F33"/>
          <cell r="G33"/>
          <cell r="H33"/>
          <cell r="I33"/>
          <cell r="J33">
            <v>6</v>
          </cell>
        </row>
        <row r="34">
          <cell r="C34">
            <v>400</v>
          </cell>
          <cell r="D34">
            <v>86.465948248806328</v>
          </cell>
          <cell r="F34"/>
          <cell r="G34"/>
          <cell r="H34"/>
          <cell r="I34"/>
          <cell r="J34">
            <v>6</v>
          </cell>
        </row>
        <row r="35">
          <cell r="C35">
            <v>520</v>
          </cell>
          <cell r="D35">
            <v>90.244911202258237</v>
          </cell>
          <cell r="F35"/>
          <cell r="G35"/>
          <cell r="H35"/>
          <cell r="I35"/>
          <cell r="J35">
            <v>6</v>
          </cell>
        </row>
        <row r="36">
          <cell r="C36">
            <v>640</v>
          </cell>
          <cell r="D36">
            <v>93.235489905456092</v>
          </cell>
          <cell r="F36"/>
          <cell r="G36"/>
          <cell r="H36"/>
          <cell r="I36"/>
          <cell r="J36">
            <v>6</v>
          </cell>
        </row>
        <row r="37">
          <cell r="C37">
            <v>820</v>
          </cell>
          <cell r="D37">
            <v>96.807063977001675</v>
          </cell>
          <cell r="F37"/>
          <cell r="G37"/>
          <cell r="H37"/>
          <cell r="I37"/>
          <cell r="J37">
            <v>6</v>
          </cell>
        </row>
        <row r="38">
          <cell r="C38">
            <v>1060</v>
          </cell>
          <cell r="D38">
            <v>100.50342858241972</v>
          </cell>
          <cell r="F38"/>
          <cell r="G38"/>
          <cell r="H38"/>
          <cell r="I38"/>
          <cell r="J38">
            <v>6</v>
          </cell>
        </row>
        <row r="39">
          <cell r="C39">
            <v>1360</v>
          </cell>
          <cell r="D39">
            <v>104.10129967499306</v>
          </cell>
          <cell r="F39"/>
          <cell r="G39"/>
          <cell r="H39"/>
          <cell r="I39"/>
          <cell r="J39">
            <v>6</v>
          </cell>
        </row>
        <row r="40">
          <cell r="C40">
            <v>1720</v>
          </cell>
          <cell r="D40">
            <v>107.48165553683219</v>
          </cell>
          <cell r="F40"/>
          <cell r="G40"/>
          <cell r="H40"/>
          <cell r="I40"/>
          <cell r="J40">
            <v>6</v>
          </cell>
        </row>
        <row r="41">
          <cell r="C41">
            <v>2200</v>
          </cell>
          <cell r="D41">
            <v>111.03813549320469</v>
          </cell>
          <cell r="F41"/>
          <cell r="G41"/>
          <cell r="H41"/>
          <cell r="I41"/>
          <cell r="J41">
            <v>6</v>
          </cell>
        </row>
        <row r="42">
          <cell r="C42">
            <v>2800</v>
          </cell>
          <cell r="D42">
            <v>114.50860608277577</v>
          </cell>
          <cell r="F42"/>
          <cell r="G42"/>
          <cell r="H42"/>
          <cell r="I42"/>
          <cell r="J42">
            <v>6</v>
          </cell>
        </row>
        <row r="43">
          <cell r="C43">
            <v>3580</v>
          </cell>
          <cell r="D43">
            <v>118.05948896247369</v>
          </cell>
          <cell r="F43"/>
          <cell r="G43"/>
          <cell r="H43"/>
          <cell r="I43"/>
          <cell r="J43">
            <v>6</v>
          </cell>
        </row>
        <row r="44">
          <cell r="C44">
            <v>4540</v>
          </cell>
          <cell r="D44">
            <v>121.47928719052189</v>
          </cell>
          <cell r="F44"/>
          <cell r="G44"/>
          <cell r="H44"/>
          <cell r="I44"/>
          <cell r="J44">
            <v>6</v>
          </cell>
        </row>
        <row r="45">
          <cell r="C45">
            <v>5800</v>
          </cell>
          <cell r="D45">
            <v>125.02015904129435</v>
          </cell>
          <cell r="F45"/>
          <cell r="G45"/>
          <cell r="H45"/>
          <cell r="I45"/>
          <cell r="J45">
            <v>6</v>
          </cell>
        </row>
        <row r="46">
          <cell r="C46">
            <v>7420</v>
          </cell>
          <cell r="D46">
            <v>128.56549059889721</v>
          </cell>
          <cell r="F46"/>
          <cell r="G46"/>
          <cell r="H46"/>
          <cell r="I46"/>
          <cell r="J46">
            <v>6</v>
          </cell>
        </row>
        <row r="47">
          <cell r="C47">
            <v>9460</v>
          </cell>
          <cell r="D47">
            <v>132.07530828871487</v>
          </cell>
          <cell r="F47"/>
          <cell r="G47"/>
          <cell r="H47"/>
          <cell r="I47"/>
          <cell r="J47">
            <v>6</v>
          </cell>
        </row>
        <row r="48">
          <cell r="C48">
            <v>12040</v>
          </cell>
          <cell r="D48">
            <v>135.54811255008914</v>
          </cell>
          <cell r="F48"/>
          <cell r="G48"/>
          <cell r="H48"/>
          <cell r="I48"/>
          <cell r="J48">
            <v>6</v>
          </cell>
        </row>
        <row r="49">
          <cell r="C49">
            <v>15340</v>
          </cell>
          <cell r="D49">
            <v>139.0493876099641</v>
          </cell>
          <cell r="F49"/>
          <cell r="G49"/>
          <cell r="H49"/>
          <cell r="I49"/>
          <cell r="J49">
            <v>6</v>
          </cell>
        </row>
        <row r="50">
          <cell r="C50">
            <v>19540</v>
          </cell>
          <cell r="D50">
            <v>142.53355653582128</v>
          </cell>
          <cell r="F50"/>
          <cell r="G50"/>
          <cell r="H50"/>
          <cell r="I50"/>
          <cell r="J50">
            <v>6</v>
          </cell>
        </row>
        <row r="51">
          <cell r="C51">
            <v>24880</v>
          </cell>
          <cell r="D51">
            <v>146.02664953963369</v>
          </cell>
          <cell r="F51"/>
          <cell r="G51"/>
          <cell r="H51"/>
          <cell r="I51"/>
          <cell r="J51">
            <v>6</v>
          </cell>
        </row>
        <row r="52">
          <cell r="C52">
            <v>31720</v>
          </cell>
          <cell r="D52">
            <v>149.52287096243165</v>
          </cell>
          <cell r="F52"/>
          <cell r="G52"/>
          <cell r="H52"/>
          <cell r="I52"/>
          <cell r="J52">
            <v>6</v>
          </cell>
        </row>
        <row r="53">
          <cell r="C53">
            <v>40420</v>
          </cell>
          <cell r="D53">
            <v>153.02723536432757</v>
          </cell>
          <cell r="F53"/>
          <cell r="G53"/>
          <cell r="H53"/>
          <cell r="I53"/>
          <cell r="J53">
            <v>6</v>
          </cell>
        </row>
        <row r="54">
          <cell r="C54">
            <v>51520</v>
          </cell>
          <cell r="D54">
            <v>156.52008914974525</v>
          </cell>
          <cell r="F54"/>
          <cell r="G54"/>
          <cell r="H54"/>
          <cell r="I54"/>
          <cell r="J54">
            <v>6</v>
          </cell>
        </row>
        <row r="55">
          <cell r="C55">
            <v>65500</v>
          </cell>
          <cell r="D55">
            <v>159.99202506384199</v>
          </cell>
          <cell r="F55"/>
          <cell r="G55"/>
          <cell r="H55"/>
          <cell r="I55"/>
          <cell r="J55">
            <v>6</v>
          </cell>
        </row>
        <row r="62">
          <cell r="C62">
            <v>0.85</v>
          </cell>
          <cell r="D62">
            <v>9.9592453074578113</v>
          </cell>
          <cell r="F62"/>
          <cell r="G62"/>
          <cell r="H62">
            <v>2</v>
          </cell>
          <cell r="I62">
            <v>4</v>
          </cell>
          <cell r="J62"/>
        </row>
        <row r="63">
          <cell r="C63">
            <v>2.5499999999999998</v>
          </cell>
          <cell r="D63">
            <v>19.766822802328868</v>
          </cell>
          <cell r="F63"/>
          <cell r="G63"/>
          <cell r="H63"/>
          <cell r="I63">
            <v>6</v>
          </cell>
          <cell r="J63"/>
        </row>
        <row r="64">
          <cell r="C64">
            <v>5.0999999999999996</v>
          </cell>
          <cell r="D64">
            <v>27.773265580596355</v>
          </cell>
          <cell r="F64"/>
          <cell r="G64"/>
          <cell r="H64"/>
          <cell r="I64">
            <v>6</v>
          </cell>
          <cell r="J64"/>
        </row>
        <row r="65">
          <cell r="C65">
            <v>8.5</v>
          </cell>
          <cell r="D65">
            <v>34.250806171891597</v>
          </cell>
          <cell r="F65"/>
          <cell r="G65"/>
          <cell r="H65"/>
          <cell r="I65">
            <v>6</v>
          </cell>
          <cell r="J65"/>
        </row>
        <row r="66">
          <cell r="C66">
            <v>12.75</v>
          </cell>
          <cell r="D66">
            <v>39.661158518499626</v>
          </cell>
          <cell r="F66"/>
          <cell r="G66"/>
          <cell r="H66"/>
          <cell r="I66">
            <v>6</v>
          </cell>
          <cell r="J66"/>
        </row>
        <row r="67">
          <cell r="C67">
            <v>17</v>
          </cell>
          <cell r="D67">
            <v>43.535389560453282</v>
          </cell>
          <cell r="F67"/>
          <cell r="G67"/>
          <cell r="H67"/>
          <cell r="I67">
            <v>6</v>
          </cell>
          <cell r="J67"/>
        </row>
        <row r="68">
          <cell r="C68">
            <v>25.5</v>
          </cell>
          <cell r="D68">
            <v>49.178590903134719</v>
          </cell>
          <cell r="F68"/>
          <cell r="G68"/>
          <cell r="H68"/>
          <cell r="I68">
            <v>6</v>
          </cell>
          <cell r="J68"/>
        </row>
        <row r="69">
          <cell r="C69">
            <v>34</v>
          </cell>
          <cell r="D69">
            <v>53.226994578658328</v>
          </cell>
          <cell r="F69"/>
          <cell r="G69"/>
          <cell r="H69"/>
          <cell r="I69">
            <v>5</v>
          </cell>
          <cell r="J69">
            <v>1</v>
          </cell>
        </row>
        <row r="70">
          <cell r="C70">
            <v>51</v>
          </cell>
          <cell r="D70">
            <v>59.016342740868758</v>
          </cell>
          <cell r="F70"/>
          <cell r="G70"/>
          <cell r="H70"/>
          <cell r="I70">
            <v>4</v>
          </cell>
          <cell r="J70">
            <v>2</v>
          </cell>
        </row>
        <row r="71">
          <cell r="C71">
            <v>76.5</v>
          </cell>
          <cell r="D71">
            <v>64.781009552500748</v>
          </cell>
          <cell r="F71"/>
          <cell r="G71"/>
          <cell r="H71"/>
          <cell r="I71">
            <v>3</v>
          </cell>
          <cell r="J71">
            <v>3</v>
          </cell>
        </row>
        <row r="72">
          <cell r="C72">
            <v>102</v>
          </cell>
          <cell r="D72">
            <v>68.923431594456531</v>
          </cell>
          <cell r="F72"/>
          <cell r="G72"/>
          <cell r="H72"/>
          <cell r="I72">
            <v>2</v>
          </cell>
          <cell r="J72">
            <v>4</v>
          </cell>
        </row>
        <row r="73">
          <cell r="C73">
            <v>127.5</v>
          </cell>
          <cell r="D73">
            <v>72.103942950990486</v>
          </cell>
          <cell r="F73"/>
          <cell r="G73"/>
          <cell r="H73"/>
          <cell r="I73">
            <v>1</v>
          </cell>
          <cell r="J73">
            <v>5</v>
          </cell>
        </row>
        <row r="74">
          <cell r="C74">
            <v>153</v>
          </cell>
          <cell r="D74">
            <v>74.74003809013405</v>
          </cell>
          <cell r="F74"/>
          <cell r="G74"/>
          <cell r="H74"/>
          <cell r="I74">
            <v>0.5</v>
          </cell>
          <cell r="J74">
            <v>5.5</v>
          </cell>
        </row>
        <row r="75">
          <cell r="C75">
            <v>187</v>
          </cell>
          <cell r="D75">
            <v>77.609642525433856</v>
          </cell>
          <cell r="F75"/>
          <cell r="G75"/>
          <cell r="H75"/>
          <cell r="I75"/>
          <cell r="J75">
            <v>6</v>
          </cell>
        </row>
        <row r="76">
          <cell r="C76">
            <v>221</v>
          </cell>
          <cell r="D76">
            <v>79.994335665275713</v>
          </cell>
          <cell r="F76"/>
          <cell r="G76"/>
          <cell r="H76"/>
          <cell r="I76"/>
          <cell r="J76">
            <v>6</v>
          </cell>
        </row>
        <row r="77">
          <cell r="C77">
            <v>255</v>
          </cell>
          <cell r="D77">
            <v>82.100546804797787</v>
          </cell>
          <cell r="F77"/>
          <cell r="G77"/>
          <cell r="H77"/>
          <cell r="I77"/>
          <cell r="J77">
            <v>6</v>
          </cell>
        </row>
        <row r="78">
          <cell r="C78">
            <v>289</v>
          </cell>
          <cell r="D78">
            <v>83.885420957389968</v>
          </cell>
          <cell r="F78"/>
          <cell r="G78"/>
          <cell r="H78"/>
          <cell r="I78"/>
          <cell r="J78">
            <v>6</v>
          </cell>
        </row>
        <row r="79">
          <cell r="C79">
            <v>340</v>
          </cell>
          <cell r="D79">
            <v>86.247032860782397</v>
          </cell>
          <cell r="F79"/>
          <cell r="G79"/>
          <cell r="H79"/>
          <cell r="I79"/>
          <cell r="J79">
            <v>6</v>
          </cell>
        </row>
        <row r="80">
          <cell r="C80">
            <v>442</v>
          </cell>
          <cell r="D80">
            <v>90.122782504866933</v>
          </cell>
          <cell r="F80"/>
          <cell r="G80"/>
          <cell r="H80"/>
          <cell r="I80"/>
          <cell r="J80">
            <v>6</v>
          </cell>
        </row>
        <row r="81">
          <cell r="C81">
            <v>544</v>
          </cell>
          <cell r="D81">
            <v>93.149045658279036</v>
          </cell>
          <cell r="F81"/>
          <cell r="G81"/>
          <cell r="H81"/>
          <cell r="I81"/>
          <cell r="J81">
            <v>6</v>
          </cell>
        </row>
        <row r="82">
          <cell r="C82">
            <v>697</v>
          </cell>
          <cell r="D82">
            <v>96.770480813454071</v>
          </cell>
          <cell r="F82"/>
          <cell r="G82"/>
          <cell r="H82"/>
          <cell r="I82"/>
          <cell r="J82">
            <v>6</v>
          </cell>
        </row>
        <row r="83">
          <cell r="C83">
            <v>901</v>
          </cell>
          <cell r="D83">
            <v>100.40175326279811</v>
          </cell>
          <cell r="F83"/>
          <cell r="G83"/>
          <cell r="H83"/>
          <cell r="I83"/>
          <cell r="J83">
            <v>6</v>
          </cell>
        </row>
        <row r="84">
          <cell r="C84">
            <v>1156</v>
          </cell>
          <cell r="D84">
            <v>104.06236366727887</v>
          </cell>
          <cell r="F84"/>
          <cell r="G84"/>
          <cell r="H84"/>
          <cell r="I84"/>
          <cell r="J84">
            <v>6</v>
          </cell>
        </row>
        <row r="85">
          <cell r="C85">
            <v>1462</v>
          </cell>
          <cell r="D85">
            <v>107.42257994053838</v>
          </cell>
          <cell r="F85"/>
          <cell r="G85"/>
          <cell r="H85"/>
          <cell r="I85"/>
          <cell r="J85">
            <v>6</v>
          </cell>
        </row>
        <row r="86">
          <cell r="C86">
            <v>1870</v>
          </cell>
          <cell r="D86">
            <v>111.00691759243479</v>
          </cell>
          <cell r="F86"/>
          <cell r="G86"/>
          <cell r="H86"/>
          <cell r="I86"/>
          <cell r="J86">
            <v>6</v>
          </cell>
        </row>
        <row r="87">
          <cell r="C87">
            <v>2380</v>
          </cell>
          <cell r="D87">
            <v>114.47614359759058</v>
          </cell>
          <cell r="F87"/>
          <cell r="G87"/>
          <cell r="H87"/>
          <cell r="I87"/>
          <cell r="J87">
            <v>6</v>
          </cell>
        </row>
        <row r="88">
          <cell r="C88">
            <v>3043</v>
          </cell>
          <cell r="D88">
            <v>118.05724034557241</v>
          </cell>
          <cell r="F88"/>
          <cell r="G88"/>
          <cell r="H88"/>
          <cell r="I88"/>
          <cell r="J88">
            <v>6</v>
          </cell>
        </row>
        <row r="89">
          <cell r="C89">
            <v>3859</v>
          </cell>
          <cell r="D89">
            <v>121.49411884885473</v>
          </cell>
          <cell r="F89"/>
          <cell r="G89"/>
          <cell r="H89"/>
          <cell r="I89"/>
          <cell r="J89">
            <v>6</v>
          </cell>
        </row>
        <row r="90">
          <cell r="C90">
            <v>4930</v>
          </cell>
          <cell r="D90">
            <v>125.03100311549058</v>
          </cell>
          <cell r="F90"/>
          <cell r="G90"/>
          <cell r="H90"/>
          <cell r="I90"/>
          <cell r="J90">
            <v>6</v>
          </cell>
        </row>
        <row r="91">
          <cell r="C91">
            <v>6307</v>
          </cell>
          <cell r="D91">
            <v>128.62542789463421</v>
          </cell>
          <cell r="F91"/>
          <cell r="G91"/>
          <cell r="H91"/>
          <cell r="I91"/>
          <cell r="J91">
            <v>6</v>
          </cell>
        </row>
        <row r="92">
          <cell r="C92">
            <v>8041</v>
          </cell>
          <cell r="D92">
            <v>132.09902390525281</v>
          </cell>
          <cell r="F92"/>
          <cell r="G92"/>
          <cell r="H92"/>
          <cell r="I92"/>
          <cell r="J92">
            <v>6</v>
          </cell>
        </row>
        <row r="93">
          <cell r="C93">
            <v>10234</v>
          </cell>
          <cell r="D93">
            <v>135.61521761503846</v>
          </cell>
          <cell r="F93"/>
          <cell r="G93"/>
          <cell r="H93"/>
          <cell r="I93"/>
          <cell r="J93">
            <v>6</v>
          </cell>
        </row>
        <row r="94">
          <cell r="C94">
            <v>13039</v>
          </cell>
          <cell r="D94">
            <v>139.08794136138388</v>
          </cell>
          <cell r="F94"/>
          <cell r="G94"/>
          <cell r="H94"/>
          <cell r="I94"/>
          <cell r="J94">
            <v>6</v>
          </cell>
        </row>
        <row r="95">
          <cell r="C95">
            <v>16609</v>
          </cell>
          <cell r="D95">
            <v>142.60670974426387</v>
          </cell>
          <cell r="F95"/>
          <cell r="G95"/>
          <cell r="H95"/>
          <cell r="I95"/>
          <cell r="J95">
            <v>6</v>
          </cell>
        </row>
        <row r="96">
          <cell r="C96">
            <v>21148</v>
          </cell>
          <cell r="D96">
            <v>146.07830147206653</v>
          </cell>
          <cell r="F96"/>
          <cell r="G96"/>
          <cell r="H96"/>
          <cell r="I96"/>
          <cell r="J96">
            <v>6</v>
          </cell>
        </row>
        <row r="97">
          <cell r="C97">
            <v>26962</v>
          </cell>
          <cell r="D97">
            <v>149.61701338734093</v>
          </cell>
          <cell r="F97"/>
          <cell r="G97"/>
          <cell r="H97"/>
          <cell r="I97"/>
          <cell r="J97">
            <v>6</v>
          </cell>
        </row>
        <row r="98">
          <cell r="C98">
            <v>34357</v>
          </cell>
          <cell r="D98">
            <v>153.01012120353457</v>
          </cell>
          <cell r="F98"/>
          <cell r="G98"/>
          <cell r="H98"/>
          <cell r="I98"/>
          <cell r="J98">
            <v>6</v>
          </cell>
        </row>
        <row r="99">
          <cell r="C99">
            <v>43792</v>
          </cell>
          <cell r="D99">
            <v>154.95970315183646</v>
          </cell>
          <cell r="F99"/>
          <cell r="G99"/>
          <cell r="H99"/>
          <cell r="I99"/>
          <cell r="J99">
            <v>6</v>
          </cell>
        </row>
        <row r="100">
          <cell r="C100">
            <v>55675</v>
          </cell>
          <cell r="D100">
            <v>157.63974470288184</v>
          </cell>
          <cell r="F100"/>
          <cell r="G100"/>
          <cell r="H100"/>
          <cell r="I100"/>
          <cell r="J100">
            <v>6</v>
          </cell>
        </row>
        <row r="107">
          <cell r="C107">
            <v>0.7</v>
          </cell>
          <cell r="D107">
            <v>10.099965341977441</v>
          </cell>
          <cell r="F107"/>
          <cell r="G107"/>
          <cell r="H107">
            <v>2</v>
          </cell>
          <cell r="I107">
            <v>4</v>
          </cell>
          <cell r="J107"/>
        </row>
        <row r="108">
          <cell r="C108">
            <v>2.0999999999999996</v>
          </cell>
          <cell r="D108">
            <v>19.800198258084681</v>
          </cell>
          <cell r="F108"/>
          <cell r="G108"/>
          <cell r="H108"/>
          <cell r="I108">
            <v>6</v>
          </cell>
          <cell r="J108"/>
        </row>
        <row r="109">
          <cell r="C109">
            <v>4.1999999999999993</v>
          </cell>
          <cell r="D109">
            <v>27.769105021676069</v>
          </cell>
          <cell r="F109"/>
          <cell r="G109"/>
          <cell r="H109"/>
          <cell r="I109">
            <v>6</v>
          </cell>
          <cell r="J109"/>
        </row>
        <row r="110">
          <cell r="C110">
            <v>7</v>
          </cell>
          <cell r="D110">
            <v>34.192155176139416</v>
          </cell>
          <cell r="F110"/>
          <cell r="G110"/>
          <cell r="H110"/>
          <cell r="I110">
            <v>6</v>
          </cell>
          <cell r="J110"/>
        </row>
        <row r="111">
          <cell r="C111">
            <v>10.5</v>
          </cell>
          <cell r="D111">
            <v>39.631851677253941</v>
          </cell>
          <cell r="F111"/>
          <cell r="G111"/>
          <cell r="H111"/>
          <cell r="I111">
            <v>6</v>
          </cell>
          <cell r="J111"/>
        </row>
        <row r="112">
          <cell r="C112">
            <v>14</v>
          </cell>
          <cell r="D112">
            <v>43.484929789964411</v>
          </cell>
          <cell r="F112"/>
          <cell r="G112"/>
          <cell r="H112"/>
          <cell r="I112">
            <v>6</v>
          </cell>
          <cell r="J112"/>
        </row>
        <row r="113">
          <cell r="C113">
            <v>21</v>
          </cell>
          <cell r="D113">
            <v>49.18886033229559</v>
          </cell>
          <cell r="F113"/>
          <cell r="G113"/>
          <cell r="H113"/>
          <cell r="I113">
            <v>6</v>
          </cell>
          <cell r="J113"/>
        </row>
        <row r="114">
          <cell r="C114">
            <v>28</v>
          </cell>
          <cell r="D114">
            <v>53.212684955585161</v>
          </cell>
          <cell r="F114"/>
          <cell r="G114"/>
          <cell r="H114"/>
          <cell r="I114">
            <v>5</v>
          </cell>
          <cell r="J114">
            <v>1</v>
          </cell>
        </row>
        <row r="115">
          <cell r="C115">
            <v>42</v>
          </cell>
          <cell r="D115">
            <v>59.09095196730258</v>
          </cell>
          <cell r="F115"/>
          <cell r="G115"/>
          <cell r="H115"/>
          <cell r="I115">
            <v>4</v>
          </cell>
          <cell r="J115">
            <v>2</v>
          </cell>
        </row>
        <row r="116">
          <cell r="C116">
            <v>62.999999999999993</v>
          </cell>
          <cell r="D116">
            <v>64.819145630244321</v>
          </cell>
          <cell r="F116"/>
          <cell r="G116"/>
          <cell r="H116"/>
          <cell r="I116">
            <v>3</v>
          </cell>
          <cell r="J116">
            <v>3</v>
          </cell>
        </row>
        <row r="117">
          <cell r="C117">
            <v>84</v>
          </cell>
          <cell r="D117">
            <v>69.01697485309198</v>
          </cell>
          <cell r="F117"/>
          <cell r="G117"/>
          <cell r="H117"/>
          <cell r="I117">
            <v>2</v>
          </cell>
          <cell r="J117">
            <v>4</v>
          </cell>
        </row>
        <row r="118">
          <cell r="C118">
            <v>105</v>
          </cell>
          <cell r="D118">
            <v>72.23150684883845</v>
          </cell>
          <cell r="F118"/>
          <cell r="G118"/>
          <cell r="H118"/>
          <cell r="I118">
            <v>1</v>
          </cell>
          <cell r="J118">
            <v>5</v>
          </cell>
        </row>
        <row r="119">
          <cell r="C119">
            <v>125.99999999999999</v>
          </cell>
          <cell r="D119">
            <v>74.840792411391348</v>
          </cell>
          <cell r="F119"/>
          <cell r="G119"/>
          <cell r="H119"/>
          <cell r="I119">
            <v>0.5</v>
          </cell>
          <cell r="J119">
            <v>5.5</v>
          </cell>
        </row>
        <row r="120">
          <cell r="C120">
            <v>154</v>
          </cell>
          <cell r="D120">
            <v>77.697893604818219</v>
          </cell>
          <cell r="F120"/>
          <cell r="G120"/>
          <cell r="H120"/>
          <cell r="I120"/>
          <cell r="J120">
            <v>6</v>
          </cell>
        </row>
        <row r="121">
          <cell r="C121">
            <v>182</v>
          </cell>
          <cell r="D121">
            <v>80.134867890916794</v>
          </cell>
          <cell r="F121"/>
          <cell r="G121"/>
          <cell r="H121"/>
          <cell r="I121"/>
          <cell r="J121">
            <v>6</v>
          </cell>
        </row>
        <row r="122">
          <cell r="C122">
            <v>210</v>
          </cell>
          <cell r="D122">
            <v>82.238672852681816</v>
          </cell>
          <cell r="F122"/>
          <cell r="G122"/>
          <cell r="H122"/>
          <cell r="I122"/>
          <cell r="J122">
            <v>6</v>
          </cell>
        </row>
        <row r="123">
          <cell r="C123">
            <v>237.99999999999997</v>
          </cell>
          <cell r="D123">
            <v>84.043767921022209</v>
          </cell>
          <cell r="F123"/>
          <cell r="G123"/>
          <cell r="H123"/>
          <cell r="I123"/>
          <cell r="J123">
            <v>6</v>
          </cell>
        </row>
        <row r="124">
          <cell r="C124">
            <v>280</v>
          </cell>
          <cell r="D124">
            <v>86.385105215793828</v>
          </cell>
          <cell r="F124"/>
          <cell r="G124"/>
          <cell r="H124"/>
          <cell r="I124"/>
          <cell r="J124">
            <v>6</v>
          </cell>
        </row>
        <row r="125">
          <cell r="C125">
            <v>364</v>
          </cell>
          <cell r="D125">
            <v>90.406191748048585</v>
          </cell>
          <cell r="F125"/>
          <cell r="G125"/>
          <cell r="H125"/>
          <cell r="I125"/>
          <cell r="J125">
            <v>6</v>
          </cell>
        </row>
        <row r="126">
          <cell r="C126">
            <v>448</v>
          </cell>
          <cell r="D126">
            <v>93.471491811086082</v>
          </cell>
          <cell r="F126"/>
          <cell r="G126"/>
          <cell r="H126"/>
          <cell r="I126"/>
          <cell r="J126">
            <v>6</v>
          </cell>
        </row>
        <row r="127">
          <cell r="C127">
            <v>574</v>
          </cell>
          <cell r="D127">
            <v>97.107381566993553</v>
          </cell>
          <cell r="F127"/>
          <cell r="G127"/>
          <cell r="H127"/>
          <cell r="I127"/>
          <cell r="J127">
            <v>6</v>
          </cell>
        </row>
        <row r="128">
          <cell r="C128">
            <v>742</v>
          </cell>
          <cell r="D128">
            <v>100.71243145193914</v>
          </cell>
          <cell r="F128"/>
          <cell r="G128"/>
          <cell r="H128"/>
          <cell r="I128"/>
          <cell r="J128">
            <v>6</v>
          </cell>
        </row>
        <row r="129">
          <cell r="C129">
            <v>951.99999999999989</v>
          </cell>
          <cell r="D129">
            <v>104.39233713204413</v>
          </cell>
          <cell r="F129"/>
          <cell r="G129"/>
          <cell r="H129"/>
          <cell r="I129"/>
          <cell r="J129">
            <v>6</v>
          </cell>
        </row>
        <row r="130">
          <cell r="C130">
            <v>1204</v>
          </cell>
          <cell r="D130">
            <v>107.81562240612369</v>
          </cell>
          <cell r="F130"/>
          <cell r="G130"/>
          <cell r="H130"/>
          <cell r="I130"/>
          <cell r="J130">
            <v>6</v>
          </cell>
        </row>
        <row r="131">
          <cell r="C131">
            <v>1540</v>
          </cell>
          <cell r="D131">
            <v>111.36292001894914</v>
          </cell>
          <cell r="F131"/>
          <cell r="G131"/>
          <cell r="H131"/>
          <cell r="I131"/>
          <cell r="J131">
            <v>6</v>
          </cell>
        </row>
        <row r="132">
          <cell r="C132">
            <v>1959.9999999999998</v>
          </cell>
          <cell r="D132">
            <v>114.91934497223426</v>
          </cell>
          <cell r="F132"/>
          <cell r="G132"/>
          <cell r="H132"/>
          <cell r="I132"/>
          <cell r="J132">
            <v>6</v>
          </cell>
        </row>
        <row r="133">
          <cell r="C133">
            <v>2506</v>
          </cell>
          <cell r="D133">
            <v>118.44741987029688</v>
          </cell>
          <cell r="F133"/>
          <cell r="G133"/>
          <cell r="H133"/>
          <cell r="I133"/>
          <cell r="J133">
            <v>6</v>
          </cell>
        </row>
        <row r="134">
          <cell r="C134">
            <v>3178</v>
          </cell>
          <cell r="D134">
            <v>121.97211685892326</v>
          </cell>
          <cell r="F134"/>
          <cell r="G134"/>
          <cell r="H134"/>
          <cell r="I134"/>
          <cell r="J134">
            <v>6</v>
          </cell>
        </row>
        <row r="135">
          <cell r="C135">
            <v>4059.9999999999995</v>
          </cell>
          <cell r="D135">
            <v>125.41953077529134</v>
          </cell>
          <cell r="F135"/>
          <cell r="G135"/>
          <cell r="H135"/>
          <cell r="I135"/>
          <cell r="J135">
            <v>6</v>
          </cell>
        </row>
        <row r="136">
          <cell r="C136">
            <v>5194</v>
          </cell>
          <cell r="D136">
            <v>129.09045404756728</v>
          </cell>
          <cell r="F136"/>
          <cell r="G136"/>
          <cell r="H136"/>
          <cell r="I136"/>
          <cell r="J136">
            <v>6</v>
          </cell>
        </row>
        <row r="137">
          <cell r="C137">
            <v>6622</v>
          </cell>
          <cell r="D137">
            <v>132.53488795708068</v>
          </cell>
          <cell r="F137"/>
          <cell r="G137"/>
          <cell r="H137"/>
          <cell r="I137"/>
          <cell r="J137">
            <v>6</v>
          </cell>
        </row>
        <row r="138">
          <cell r="C138">
            <v>8428</v>
          </cell>
          <cell r="D138">
            <v>136.07141427598387</v>
          </cell>
          <cell r="F138"/>
          <cell r="G138"/>
          <cell r="H138"/>
          <cell r="I138"/>
          <cell r="J138">
            <v>6</v>
          </cell>
        </row>
        <row r="139">
          <cell r="C139">
            <v>10738</v>
          </cell>
          <cell r="D139">
            <v>139.56936219880694</v>
          </cell>
          <cell r="F139"/>
          <cell r="G139"/>
          <cell r="H139"/>
          <cell r="I139"/>
          <cell r="J139">
            <v>6</v>
          </cell>
        </row>
        <row r="140">
          <cell r="C140">
            <v>13678</v>
          </cell>
          <cell r="D140">
            <v>143.08413721822018</v>
          </cell>
          <cell r="F140"/>
          <cell r="G140"/>
          <cell r="H140"/>
          <cell r="I140"/>
          <cell r="J140">
            <v>6</v>
          </cell>
        </row>
        <row r="141">
          <cell r="C141">
            <v>17416</v>
          </cell>
          <cell r="D141">
            <v>146.62302564097175</v>
          </cell>
          <cell r="F141"/>
          <cell r="G141"/>
          <cell r="H141"/>
          <cell r="I141"/>
          <cell r="J141">
            <v>6</v>
          </cell>
        </row>
        <row r="142">
          <cell r="C142">
            <v>22204</v>
          </cell>
          <cell r="D142">
            <v>150.12999034316616</v>
          </cell>
          <cell r="F142"/>
          <cell r="G142"/>
          <cell r="H142"/>
          <cell r="I142"/>
          <cell r="J142">
            <v>6</v>
          </cell>
        </row>
        <row r="143">
          <cell r="C143">
            <v>28294</v>
          </cell>
          <cell r="D143">
            <v>153.11600330857166</v>
          </cell>
          <cell r="F143"/>
          <cell r="G143"/>
          <cell r="H143"/>
          <cell r="I143"/>
          <cell r="J143">
            <v>6</v>
          </cell>
        </row>
        <row r="144">
          <cell r="C144">
            <v>36064</v>
          </cell>
          <cell r="D144">
            <v>154.20294442048996</v>
          </cell>
          <cell r="F144"/>
          <cell r="G144"/>
          <cell r="H144"/>
          <cell r="I144"/>
          <cell r="J144">
            <v>6</v>
          </cell>
        </row>
        <row r="145">
          <cell r="C145">
            <v>45850</v>
          </cell>
          <cell r="D145">
            <v>155.2512378743358</v>
          </cell>
          <cell r="F145"/>
          <cell r="G145"/>
          <cell r="H145"/>
          <cell r="I145"/>
          <cell r="J145">
            <v>6</v>
          </cell>
        </row>
        <row r="152">
          <cell r="C152">
            <v>0.5</v>
          </cell>
          <cell r="D152">
            <v>10.00263241450434</v>
          </cell>
          <cell r="F152"/>
          <cell r="G152"/>
          <cell r="H152"/>
          <cell r="I152">
            <v>6</v>
          </cell>
          <cell r="J152"/>
        </row>
        <row r="153">
          <cell r="C153">
            <v>1.5</v>
          </cell>
          <cell r="D153">
            <v>19.43005414991557</v>
          </cell>
          <cell r="F153"/>
          <cell r="G153"/>
          <cell r="H153"/>
          <cell r="I153">
            <v>6</v>
          </cell>
          <cell r="J153"/>
        </row>
        <row r="154">
          <cell r="C154">
            <v>3</v>
          </cell>
          <cell r="D154">
            <v>27.324610510337703</v>
          </cell>
          <cell r="F154"/>
          <cell r="G154"/>
          <cell r="H154"/>
          <cell r="I154">
            <v>6</v>
          </cell>
          <cell r="J154"/>
        </row>
        <row r="155">
          <cell r="C155">
            <v>5</v>
          </cell>
          <cell r="D155">
            <v>33.672145166817529</v>
          </cell>
          <cell r="F155"/>
          <cell r="G155"/>
          <cell r="H155"/>
          <cell r="I155">
            <v>6</v>
          </cell>
          <cell r="J155"/>
        </row>
        <row r="156">
          <cell r="C156">
            <v>7.5</v>
          </cell>
          <cell r="D156">
            <v>39.138098927718012</v>
          </cell>
          <cell r="F156"/>
          <cell r="G156"/>
          <cell r="H156"/>
          <cell r="I156">
            <v>6</v>
          </cell>
          <cell r="J156"/>
        </row>
        <row r="157">
          <cell r="C157">
            <v>10</v>
          </cell>
          <cell r="D157">
            <v>42.970748198558951</v>
          </cell>
          <cell r="F157"/>
          <cell r="G157"/>
          <cell r="H157"/>
          <cell r="I157">
            <v>6</v>
          </cell>
          <cell r="J157"/>
        </row>
        <row r="158">
          <cell r="C158">
            <v>15</v>
          </cell>
          <cell r="D158">
            <v>48.731413734867289</v>
          </cell>
          <cell r="F158"/>
          <cell r="G158"/>
          <cell r="H158"/>
          <cell r="I158">
            <v>6</v>
          </cell>
          <cell r="J158"/>
        </row>
        <row r="159">
          <cell r="C159">
            <v>20</v>
          </cell>
          <cell r="D159">
            <v>52.769987980532711</v>
          </cell>
          <cell r="F159"/>
          <cell r="G159"/>
          <cell r="H159"/>
          <cell r="I159">
            <v>5</v>
          </cell>
          <cell r="J159">
            <v>1</v>
          </cell>
        </row>
        <row r="160">
          <cell r="C160">
            <v>30</v>
          </cell>
          <cell r="D160">
            <v>58.701446767877648</v>
          </cell>
          <cell r="F160"/>
          <cell r="G160"/>
          <cell r="H160"/>
          <cell r="I160">
            <v>4</v>
          </cell>
          <cell r="J160">
            <v>2</v>
          </cell>
        </row>
        <row r="161">
          <cell r="C161">
            <v>45</v>
          </cell>
          <cell r="D161">
            <v>64.399012521055653</v>
          </cell>
          <cell r="F161"/>
          <cell r="G161"/>
          <cell r="H161"/>
          <cell r="I161">
            <v>3</v>
          </cell>
          <cell r="J161">
            <v>3</v>
          </cell>
        </row>
        <row r="162">
          <cell r="C162">
            <v>60</v>
          </cell>
          <cell r="D162">
            <v>68.627579426319684</v>
          </cell>
          <cell r="F162"/>
          <cell r="G162"/>
          <cell r="H162"/>
          <cell r="I162">
            <v>2</v>
          </cell>
          <cell r="J162">
            <v>4</v>
          </cell>
        </row>
        <row r="163">
          <cell r="C163">
            <v>75</v>
          </cell>
          <cell r="D163">
            <v>71.882008108111634</v>
          </cell>
          <cell r="F163"/>
          <cell r="G163"/>
          <cell r="H163"/>
          <cell r="I163">
            <v>1</v>
          </cell>
          <cell r="J163">
            <v>5</v>
          </cell>
        </row>
        <row r="164">
          <cell r="C164">
            <v>90</v>
          </cell>
          <cell r="D164">
            <v>74.493385467679886</v>
          </cell>
          <cell r="F164"/>
          <cell r="G164"/>
          <cell r="H164"/>
          <cell r="I164">
            <v>0.5</v>
          </cell>
          <cell r="J164">
            <v>5.5</v>
          </cell>
        </row>
        <row r="165">
          <cell r="C165">
            <v>110</v>
          </cell>
          <cell r="D165">
            <v>77.332919927503724</v>
          </cell>
          <cell r="F165"/>
          <cell r="G165"/>
          <cell r="H165"/>
          <cell r="I165"/>
          <cell r="J165">
            <v>6</v>
          </cell>
        </row>
        <row r="166">
          <cell r="C166">
            <v>130</v>
          </cell>
          <cell r="D166">
            <v>79.813360188853366</v>
          </cell>
          <cell r="F166"/>
          <cell r="G166"/>
          <cell r="H166"/>
          <cell r="I166"/>
          <cell r="J166">
            <v>6</v>
          </cell>
        </row>
        <row r="167">
          <cell r="C167">
            <v>150</v>
          </cell>
          <cell r="D167">
            <v>81.919202803497143</v>
          </cell>
          <cell r="F167"/>
          <cell r="G167"/>
          <cell r="H167"/>
          <cell r="I167"/>
          <cell r="J167">
            <v>6</v>
          </cell>
        </row>
        <row r="168">
          <cell r="C168">
            <v>170</v>
          </cell>
          <cell r="D168">
            <v>83.738783536778797</v>
          </cell>
          <cell r="F168"/>
          <cell r="G168"/>
          <cell r="H168"/>
          <cell r="I168"/>
          <cell r="J168">
            <v>6</v>
          </cell>
        </row>
        <row r="169">
          <cell r="C169">
            <v>200</v>
          </cell>
          <cell r="D169">
            <v>86.045919706798657</v>
          </cell>
          <cell r="F169"/>
          <cell r="G169"/>
          <cell r="H169"/>
          <cell r="I169"/>
          <cell r="J169">
            <v>6</v>
          </cell>
        </row>
        <row r="170">
          <cell r="C170">
            <v>260</v>
          </cell>
          <cell r="D170">
            <v>90.288435080379244</v>
          </cell>
          <cell r="F170"/>
          <cell r="G170"/>
          <cell r="H170"/>
          <cell r="I170"/>
          <cell r="J170">
            <v>6</v>
          </cell>
        </row>
        <row r="171">
          <cell r="C171">
            <v>320</v>
          </cell>
          <cell r="D171">
            <v>93.400072017025948</v>
          </cell>
          <cell r="F171"/>
          <cell r="G171"/>
          <cell r="H171"/>
          <cell r="I171"/>
          <cell r="J171">
            <v>6</v>
          </cell>
        </row>
        <row r="172">
          <cell r="C172">
            <v>410</v>
          </cell>
          <cell r="D172">
            <v>97.006001686863456</v>
          </cell>
          <cell r="F172"/>
          <cell r="G172"/>
          <cell r="H172"/>
          <cell r="I172"/>
          <cell r="J172">
            <v>6</v>
          </cell>
        </row>
        <row r="173">
          <cell r="C173">
            <v>530</v>
          </cell>
          <cell r="D173">
            <v>100.64473135315967</v>
          </cell>
          <cell r="F173"/>
          <cell r="G173"/>
          <cell r="H173"/>
          <cell r="I173"/>
          <cell r="J173">
            <v>6</v>
          </cell>
        </row>
        <row r="174">
          <cell r="C174">
            <v>680</v>
          </cell>
          <cell r="D174">
            <v>104.30731379164318</v>
          </cell>
          <cell r="F174"/>
          <cell r="G174"/>
          <cell r="H174"/>
          <cell r="I174"/>
          <cell r="J174">
            <v>6</v>
          </cell>
        </row>
        <row r="175">
          <cell r="C175">
            <v>860</v>
          </cell>
          <cell r="D175">
            <v>107.78950972208385</v>
          </cell>
          <cell r="F175"/>
          <cell r="G175"/>
          <cell r="H175"/>
          <cell r="I175"/>
          <cell r="J175">
            <v>6</v>
          </cell>
        </row>
        <row r="176">
          <cell r="C176">
            <v>1100</v>
          </cell>
          <cell r="D176">
            <v>111.29737083030383</v>
          </cell>
          <cell r="F176"/>
          <cell r="G176"/>
          <cell r="H176"/>
          <cell r="I176"/>
          <cell r="J176">
            <v>6</v>
          </cell>
        </row>
        <row r="177">
          <cell r="C177">
            <v>1400</v>
          </cell>
          <cell r="D177">
            <v>114.91888401282834</v>
          </cell>
          <cell r="F177"/>
          <cell r="G177"/>
          <cell r="H177"/>
          <cell r="I177"/>
          <cell r="J177">
            <v>6</v>
          </cell>
        </row>
        <row r="178">
          <cell r="C178">
            <v>1790</v>
          </cell>
          <cell r="D178">
            <v>118.4172728380062</v>
          </cell>
          <cell r="F178"/>
          <cell r="G178"/>
          <cell r="H178"/>
          <cell r="I178"/>
          <cell r="J178">
            <v>6</v>
          </cell>
        </row>
        <row r="179">
          <cell r="C179">
            <v>2270</v>
          </cell>
          <cell r="D179">
            <v>121.99245722798884</v>
          </cell>
          <cell r="F179"/>
          <cell r="G179"/>
          <cell r="H179"/>
          <cell r="I179"/>
          <cell r="J179">
            <v>6</v>
          </cell>
        </row>
        <row r="180">
          <cell r="C180">
            <v>2900</v>
          </cell>
          <cell r="D180">
            <v>125.43876546297123</v>
          </cell>
          <cell r="F180"/>
          <cell r="G180"/>
          <cell r="H180"/>
          <cell r="I180"/>
          <cell r="J180">
            <v>6</v>
          </cell>
        </row>
        <row r="181">
          <cell r="C181">
            <v>3710</v>
          </cell>
          <cell r="D181">
            <v>129.12105302323599</v>
          </cell>
          <cell r="F181"/>
          <cell r="G181"/>
          <cell r="H181"/>
          <cell r="I181"/>
          <cell r="J181">
            <v>6</v>
          </cell>
        </row>
        <row r="182">
          <cell r="C182">
            <v>4730</v>
          </cell>
          <cell r="D182">
            <v>132.61179169042359</v>
          </cell>
          <cell r="F182"/>
          <cell r="G182"/>
          <cell r="H182"/>
          <cell r="I182"/>
          <cell r="J182">
            <v>6</v>
          </cell>
        </row>
        <row r="183">
          <cell r="C183">
            <v>6020</v>
          </cell>
          <cell r="D183">
            <v>136.12035534953262</v>
          </cell>
          <cell r="F183"/>
          <cell r="G183"/>
          <cell r="H183"/>
          <cell r="I183"/>
          <cell r="J183">
            <v>6</v>
          </cell>
        </row>
        <row r="184">
          <cell r="C184">
            <v>7670</v>
          </cell>
          <cell r="D184">
            <v>139.6793621861803</v>
          </cell>
          <cell r="F184"/>
          <cell r="G184"/>
          <cell r="H184"/>
          <cell r="I184"/>
          <cell r="J184">
            <v>6</v>
          </cell>
        </row>
        <row r="185">
          <cell r="C185">
            <v>9770</v>
          </cell>
          <cell r="D185">
            <v>143.14123736077869</v>
          </cell>
          <cell r="F185"/>
          <cell r="G185"/>
          <cell r="H185"/>
          <cell r="I185"/>
          <cell r="J185">
            <v>6</v>
          </cell>
        </row>
        <row r="186">
          <cell r="C186">
            <v>12440</v>
          </cell>
          <cell r="D186">
            <v>146.75578521325724</v>
          </cell>
          <cell r="F186"/>
          <cell r="G186"/>
          <cell r="H186"/>
          <cell r="I186"/>
          <cell r="J186">
            <v>6</v>
          </cell>
        </row>
        <row r="187">
          <cell r="C187">
            <v>15860</v>
          </cell>
          <cell r="D187">
            <v>150.21349802228445</v>
          </cell>
          <cell r="F187"/>
          <cell r="G187"/>
          <cell r="H187"/>
          <cell r="I187"/>
          <cell r="J187">
            <v>6</v>
          </cell>
        </row>
        <row r="188">
          <cell r="C188">
            <v>20210</v>
          </cell>
          <cell r="D188">
            <v>152.32856849044819</v>
          </cell>
          <cell r="F188"/>
          <cell r="G188"/>
          <cell r="H188"/>
          <cell r="I188"/>
          <cell r="J188">
            <v>6</v>
          </cell>
        </row>
        <row r="189">
          <cell r="C189">
            <v>25760</v>
          </cell>
          <cell r="D189">
            <v>153.15627769682186</v>
          </cell>
          <cell r="F189"/>
          <cell r="G189"/>
          <cell r="H189"/>
          <cell r="I189"/>
          <cell r="J189">
            <v>6</v>
          </cell>
        </row>
        <row r="190">
          <cell r="C190">
            <v>32750</v>
          </cell>
          <cell r="D190">
            <v>153.85863088955028</v>
          </cell>
          <cell r="F190"/>
          <cell r="G190"/>
          <cell r="H190"/>
          <cell r="I190"/>
          <cell r="J190">
            <v>6</v>
          </cell>
        </row>
        <row r="197">
          <cell r="C197">
            <v>0.27500000000000002</v>
          </cell>
          <cell r="D197">
            <v>10.040470049930473</v>
          </cell>
          <cell r="F197"/>
          <cell r="G197"/>
          <cell r="H197"/>
          <cell r="I197">
            <v>6</v>
          </cell>
          <cell r="J197"/>
        </row>
        <row r="198">
          <cell r="C198">
            <v>0.82500000000000007</v>
          </cell>
          <cell r="D198">
            <v>19.288856680060892</v>
          </cell>
          <cell r="F198"/>
          <cell r="G198"/>
          <cell r="H198"/>
          <cell r="I198">
            <v>6</v>
          </cell>
          <cell r="J198"/>
        </row>
        <row r="199">
          <cell r="C199">
            <v>1.6500000000000001</v>
          </cell>
          <cell r="D199">
            <v>27.144641112884834</v>
          </cell>
          <cell r="F199"/>
          <cell r="G199"/>
          <cell r="H199"/>
          <cell r="I199">
            <v>6</v>
          </cell>
          <cell r="J199"/>
        </row>
        <row r="200">
          <cell r="C200">
            <v>2.75</v>
          </cell>
          <cell r="D200">
            <v>33.399598377161809</v>
          </cell>
          <cell r="F200"/>
          <cell r="G200"/>
          <cell r="H200"/>
          <cell r="I200">
            <v>6</v>
          </cell>
          <cell r="J200"/>
        </row>
        <row r="201">
          <cell r="C201">
            <v>4.125</v>
          </cell>
          <cell r="D201">
            <v>38.848984787984186</v>
          </cell>
          <cell r="F201"/>
          <cell r="G201"/>
          <cell r="H201"/>
          <cell r="I201">
            <v>6</v>
          </cell>
          <cell r="J201"/>
        </row>
        <row r="202">
          <cell r="C202">
            <v>5.5</v>
          </cell>
          <cell r="D202">
            <v>42.643360270022924</v>
          </cell>
          <cell r="F202"/>
          <cell r="G202"/>
          <cell r="H202"/>
          <cell r="I202">
            <v>6</v>
          </cell>
          <cell r="J202"/>
        </row>
        <row r="203">
          <cell r="C203">
            <v>8.25</v>
          </cell>
          <cell r="D203">
            <v>48.493134765265182</v>
          </cell>
          <cell r="F203"/>
          <cell r="G203"/>
          <cell r="H203"/>
          <cell r="I203">
            <v>6</v>
          </cell>
          <cell r="J203"/>
        </row>
        <row r="204">
          <cell r="C204">
            <v>11</v>
          </cell>
          <cell r="D204">
            <v>52.559419343629337</v>
          </cell>
          <cell r="F204"/>
          <cell r="G204"/>
          <cell r="H204"/>
          <cell r="I204">
            <v>5</v>
          </cell>
          <cell r="J204">
            <v>1</v>
          </cell>
        </row>
        <row r="205">
          <cell r="C205">
            <v>16.5</v>
          </cell>
          <cell r="D205">
            <v>58.560986008166232</v>
          </cell>
          <cell r="F205"/>
          <cell r="G205"/>
          <cell r="H205"/>
          <cell r="I205">
            <v>4</v>
          </cell>
          <cell r="J205">
            <v>2</v>
          </cell>
        </row>
        <row r="206">
          <cell r="C206">
            <v>24.750000000000004</v>
          </cell>
          <cell r="D206">
            <v>64.247064283227857</v>
          </cell>
          <cell r="F206"/>
          <cell r="G206"/>
          <cell r="H206"/>
          <cell r="I206">
            <v>3</v>
          </cell>
          <cell r="J206">
            <v>3</v>
          </cell>
        </row>
        <row r="207">
          <cell r="C207">
            <v>33</v>
          </cell>
          <cell r="D207">
            <v>68.518369035696878</v>
          </cell>
          <cell r="F207"/>
          <cell r="G207"/>
          <cell r="H207"/>
          <cell r="I207">
            <v>2</v>
          </cell>
          <cell r="J207">
            <v>4</v>
          </cell>
        </row>
        <row r="208">
          <cell r="C208">
            <v>41.25</v>
          </cell>
          <cell r="D208">
            <v>71.7664716439551</v>
          </cell>
          <cell r="F208"/>
          <cell r="G208"/>
          <cell r="H208"/>
          <cell r="I208">
            <v>1</v>
          </cell>
          <cell r="J208">
            <v>5</v>
          </cell>
        </row>
        <row r="209">
          <cell r="C209">
            <v>49.500000000000007</v>
          </cell>
          <cell r="D209">
            <v>74.370993278111257</v>
          </cell>
          <cell r="F209"/>
          <cell r="G209"/>
          <cell r="H209"/>
          <cell r="I209">
            <v>0.5</v>
          </cell>
          <cell r="J209">
            <v>5.5</v>
          </cell>
        </row>
        <row r="210">
          <cell r="C210">
            <v>60.500000000000007</v>
          </cell>
          <cell r="D210">
            <v>77.234275947206214</v>
          </cell>
          <cell r="F210"/>
          <cell r="G210"/>
          <cell r="H210"/>
          <cell r="I210"/>
          <cell r="J210">
            <v>6</v>
          </cell>
        </row>
        <row r="211">
          <cell r="C211">
            <v>71.5</v>
          </cell>
          <cell r="D211">
            <v>79.725666247801229</v>
          </cell>
          <cell r="F211"/>
          <cell r="G211"/>
          <cell r="H211"/>
          <cell r="I211"/>
          <cell r="J211">
            <v>6</v>
          </cell>
        </row>
        <row r="212">
          <cell r="C212">
            <v>82.5</v>
          </cell>
          <cell r="D212">
            <v>81.863982387630472</v>
          </cell>
          <cell r="F212"/>
          <cell r="G212"/>
          <cell r="H212"/>
          <cell r="I212"/>
          <cell r="J212">
            <v>6</v>
          </cell>
        </row>
        <row r="213">
          <cell r="C213">
            <v>93.500000000000014</v>
          </cell>
          <cell r="D213">
            <v>83.667042947574714</v>
          </cell>
          <cell r="F213"/>
          <cell r="G213"/>
          <cell r="H213"/>
          <cell r="I213"/>
          <cell r="J213">
            <v>6</v>
          </cell>
        </row>
        <row r="214">
          <cell r="C214">
            <v>110.00000000000001</v>
          </cell>
          <cell r="D214">
            <v>86.154780808490059</v>
          </cell>
          <cell r="F214"/>
          <cell r="G214"/>
          <cell r="H214"/>
          <cell r="I214"/>
          <cell r="J214">
            <v>6</v>
          </cell>
        </row>
        <row r="215">
          <cell r="C215">
            <v>143</v>
          </cell>
          <cell r="D215">
            <v>90.480184629206022</v>
          </cell>
          <cell r="F215"/>
          <cell r="G215"/>
          <cell r="H215"/>
          <cell r="I215"/>
          <cell r="J215">
            <v>6</v>
          </cell>
        </row>
        <row r="216">
          <cell r="C216">
            <v>176</v>
          </cell>
          <cell r="D216">
            <v>93.6774218048877</v>
          </cell>
          <cell r="F216"/>
          <cell r="G216"/>
          <cell r="H216"/>
          <cell r="I216"/>
          <cell r="J216">
            <v>6</v>
          </cell>
        </row>
        <row r="217">
          <cell r="C217">
            <v>225.50000000000003</v>
          </cell>
          <cell r="D217">
            <v>97.125654465362558</v>
          </cell>
          <cell r="F217"/>
          <cell r="G217"/>
          <cell r="H217"/>
          <cell r="I217"/>
          <cell r="J217">
            <v>6</v>
          </cell>
        </row>
        <row r="218">
          <cell r="C218">
            <v>291.5</v>
          </cell>
          <cell r="D218">
            <v>100.89689545435591</v>
          </cell>
          <cell r="F218"/>
          <cell r="G218"/>
          <cell r="H218"/>
          <cell r="I218"/>
          <cell r="J218">
            <v>6</v>
          </cell>
        </row>
        <row r="219">
          <cell r="C219">
            <v>374.00000000000006</v>
          </cell>
          <cell r="D219">
            <v>104.52148587104635</v>
          </cell>
          <cell r="F219"/>
          <cell r="G219"/>
          <cell r="H219"/>
          <cell r="I219"/>
          <cell r="J219">
            <v>6</v>
          </cell>
        </row>
        <row r="220">
          <cell r="C220">
            <v>473.00000000000006</v>
          </cell>
          <cell r="D220">
            <v>108.05586950728798</v>
          </cell>
          <cell r="F220"/>
          <cell r="G220"/>
          <cell r="H220"/>
          <cell r="I220"/>
          <cell r="J220">
            <v>6</v>
          </cell>
        </row>
        <row r="221">
          <cell r="C221">
            <v>605</v>
          </cell>
          <cell r="D221">
            <v>111.54601176466306</v>
          </cell>
          <cell r="F221"/>
          <cell r="G221"/>
          <cell r="H221"/>
          <cell r="I221"/>
          <cell r="J221">
            <v>6</v>
          </cell>
        </row>
        <row r="222">
          <cell r="C222">
            <v>770.00000000000011</v>
          </cell>
          <cell r="D222">
            <v>115.20444967370992</v>
          </cell>
          <cell r="F222"/>
          <cell r="G222"/>
          <cell r="H222"/>
          <cell r="I222"/>
          <cell r="J222">
            <v>6</v>
          </cell>
        </row>
        <row r="223">
          <cell r="C223">
            <v>984.50000000000011</v>
          </cell>
          <cell r="D223">
            <v>118.75432507225094</v>
          </cell>
          <cell r="F223"/>
          <cell r="G223"/>
          <cell r="H223"/>
          <cell r="I223"/>
          <cell r="J223">
            <v>6</v>
          </cell>
        </row>
        <row r="224">
          <cell r="C224">
            <v>1248.5</v>
          </cell>
          <cell r="D224">
            <v>122.26514676047371</v>
          </cell>
          <cell r="F224"/>
          <cell r="G224"/>
          <cell r="H224"/>
          <cell r="I224"/>
          <cell r="J224">
            <v>6</v>
          </cell>
        </row>
        <row r="225">
          <cell r="C225">
            <v>1595.0000000000002</v>
          </cell>
          <cell r="D225">
            <v>125.84855083483956</v>
          </cell>
          <cell r="F225"/>
          <cell r="G225"/>
          <cell r="H225"/>
          <cell r="I225"/>
          <cell r="J225">
            <v>6</v>
          </cell>
        </row>
        <row r="226">
          <cell r="C226">
            <v>2040.5000000000002</v>
          </cell>
          <cell r="D226">
            <v>129.43528964176323</v>
          </cell>
          <cell r="F226"/>
          <cell r="G226"/>
          <cell r="H226"/>
          <cell r="I226"/>
          <cell r="J226">
            <v>6</v>
          </cell>
        </row>
        <row r="227">
          <cell r="C227">
            <v>2601.5</v>
          </cell>
          <cell r="D227">
            <v>133.03192104200832</v>
          </cell>
          <cell r="F227"/>
          <cell r="G227"/>
          <cell r="H227"/>
          <cell r="I227"/>
          <cell r="J227">
            <v>6</v>
          </cell>
        </row>
        <row r="228">
          <cell r="C228">
            <v>3311.0000000000005</v>
          </cell>
          <cell r="D228">
            <v>136.45508882162355</v>
          </cell>
          <cell r="F228"/>
          <cell r="G228"/>
          <cell r="H228"/>
          <cell r="I228"/>
          <cell r="J228">
            <v>6</v>
          </cell>
        </row>
        <row r="229">
          <cell r="C229">
            <v>4218.5</v>
          </cell>
          <cell r="D229">
            <v>140.08772492574531</v>
          </cell>
          <cell r="F229"/>
          <cell r="G229"/>
          <cell r="H229"/>
          <cell r="I229"/>
          <cell r="J229">
            <v>6</v>
          </cell>
        </row>
        <row r="230">
          <cell r="C230">
            <v>5373.5</v>
          </cell>
          <cell r="D230">
            <v>143.51956656528549</v>
          </cell>
          <cell r="F230"/>
          <cell r="G230"/>
          <cell r="H230"/>
          <cell r="I230"/>
          <cell r="J230">
            <v>6</v>
          </cell>
        </row>
        <row r="231">
          <cell r="C231">
            <v>6842.0000000000009</v>
          </cell>
          <cell r="D231">
            <v>147.17868266109423</v>
          </cell>
          <cell r="F231"/>
          <cell r="G231"/>
          <cell r="H231"/>
          <cell r="I231"/>
          <cell r="J231">
            <v>6</v>
          </cell>
        </row>
        <row r="232">
          <cell r="C232">
            <v>8723</v>
          </cell>
          <cell r="D232">
            <v>150.49637054967232</v>
          </cell>
          <cell r="F232"/>
          <cell r="G232"/>
          <cell r="H232"/>
          <cell r="I232"/>
          <cell r="J232">
            <v>6</v>
          </cell>
        </row>
        <row r="233">
          <cell r="C233">
            <v>11115.5</v>
          </cell>
          <cell r="D233">
            <v>151.40240982411487</v>
          </cell>
          <cell r="F233"/>
          <cell r="G233"/>
          <cell r="H233"/>
          <cell r="I233"/>
          <cell r="J233">
            <v>6</v>
          </cell>
        </row>
        <row r="234">
          <cell r="C234">
            <v>14168.000000000002</v>
          </cell>
          <cell r="D234">
            <v>152.00526961196863</v>
          </cell>
          <cell r="F234"/>
          <cell r="G234"/>
          <cell r="H234"/>
          <cell r="I234"/>
          <cell r="J234">
            <v>6</v>
          </cell>
        </row>
        <row r="235">
          <cell r="C235">
            <v>18012.5</v>
          </cell>
          <cell r="D235">
            <v>152.38629594951036</v>
          </cell>
          <cell r="F235"/>
          <cell r="G235"/>
          <cell r="H235"/>
          <cell r="I235"/>
          <cell r="J235">
            <v>6</v>
          </cell>
        </row>
      </sheetData>
      <sheetData sheetId="3" refreshError="1"/>
      <sheetData sheetId="4">
        <row r="4">
          <cell r="C4" t="str">
            <v>星级</v>
          </cell>
        </row>
      </sheetData>
      <sheetData sheetId="5">
        <row r="4">
          <cell r="BH4">
            <v>24401709.441432633</v>
          </cell>
        </row>
      </sheetData>
      <sheetData sheetId="6">
        <row r="4">
          <cell r="D4">
            <v>0</v>
          </cell>
        </row>
      </sheetData>
      <sheetData sheetId="7">
        <row r="1">
          <cell r="I1" t="str">
            <v>10连价格</v>
          </cell>
        </row>
      </sheetData>
      <sheetData sheetId="8" refreshError="1"/>
      <sheetData sheetId="9" refreshError="1"/>
      <sheetData sheetId="10">
        <row r="4">
          <cell r="D4">
            <v>50</v>
          </cell>
        </row>
      </sheetData>
      <sheetData sheetId="11">
        <row r="3">
          <cell r="C3" t="str">
            <v>觉醒次数</v>
          </cell>
        </row>
      </sheetData>
      <sheetData sheetId="12" refreshError="1"/>
      <sheetData sheetId="13" refreshError="1"/>
      <sheetData sheetId="14">
        <row r="4">
          <cell r="Q4">
            <v>8.0727046158347093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>
            <v>0.7</v>
          </cell>
        </row>
      </sheetData>
      <sheetData sheetId="11">
        <row r="5">
          <cell r="C5">
            <v>3.5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</row>
      </sheetData>
      <sheetData sheetId="15">
        <row r="7">
          <cell r="M7">
            <v>60</v>
          </cell>
        </row>
      </sheetData>
      <sheetData sheetId="16">
        <row r="7">
          <cell r="M7">
            <v>60</v>
          </cell>
        </row>
      </sheetData>
      <sheetData sheetId="17">
        <row r="7">
          <cell r="M7">
            <v>60</v>
          </cell>
        </row>
      </sheetData>
      <sheetData sheetId="18">
        <row r="7">
          <cell r="M7">
            <v>60</v>
          </cell>
        </row>
      </sheetData>
      <sheetData sheetId="19">
        <row r="7">
          <cell r="E7">
            <v>364332</v>
          </cell>
          <cell r="F7">
            <v>364332</v>
          </cell>
          <cell r="G7">
            <v>364332</v>
          </cell>
          <cell r="H7">
            <v>364332</v>
          </cell>
          <cell r="I7">
            <v>364332</v>
          </cell>
        </row>
        <row r="8">
          <cell r="E8">
            <v>549816</v>
          </cell>
          <cell r="F8">
            <v>553467</v>
          </cell>
          <cell r="G8">
            <v>561206</v>
          </cell>
          <cell r="H8">
            <v>573069</v>
          </cell>
          <cell r="I8">
            <v>580441</v>
          </cell>
        </row>
        <row r="9">
          <cell r="E9">
            <v>802334</v>
          </cell>
          <cell r="F9">
            <v>811997</v>
          </cell>
          <cell r="G9">
            <v>833239</v>
          </cell>
          <cell r="H9">
            <v>866361</v>
          </cell>
          <cell r="I9">
            <v>886832</v>
          </cell>
        </row>
        <row r="10">
          <cell r="E10">
            <v>1138776</v>
          </cell>
          <cell r="F10">
            <v>1157613</v>
          </cell>
          <cell r="G10">
            <v>1200375</v>
          </cell>
          <cell r="H10">
            <v>1268036</v>
          </cell>
          <cell r="I10">
            <v>1309684</v>
          </cell>
        </row>
        <row r="11">
          <cell r="E11">
            <v>1578884</v>
          </cell>
          <cell r="F11">
            <v>1611017</v>
          </cell>
          <cell r="G11">
            <v>1686103</v>
          </cell>
          <cell r="H11">
            <v>1806412</v>
          </cell>
          <cell r="I11">
            <v>1880244</v>
          </cell>
        </row>
        <row r="12">
          <cell r="E12">
            <v>2145542</v>
          </cell>
          <cell r="F12">
            <v>2196239</v>
          </cell>
          <cell r="G12">
            <v>2317833</v>
          </cell>
          <cell r="H12">
            <v>2514802</v>
          </cell>
          <cell r="I12">
            <v>2635418</v>
          </cell>
        </row>
        <row r="13">
          <cell r="E13">
            <v>2865082</v>
          </cell>
          <cell r="F13">
            <v>2940956</v>
          </cell>
          <cell r="G13">
            <v>3127296</v>
          </cell>
          <cell r="H13">
            <v>3432056</v>
          </cell>
          <cell r="I13">
            <v>3618395</v>
          </cell>
        </row>
        <row r="14">
          <cell r="E14">
            <v>3767607</v>
          </cell>
          <cell r="F14">
            <v>3876837</v>
          </cell>
          <cell r="G14">
            <v>4150965</v>
          </cell>
          <cell r="H14">
            <v>4603126</v>
          </cell>
          <cell r="I14">
            <v>4879308</v>
          </cell>
        </row>
        <row r="15">
          <cell r="E15">
            <v>4887317</v>
          </cell>
          <cell r="F15">
            <v>5039897</v>
          </cell>
          <cell r="G15">
            <v>5430490</v>
          </cell>
          <cell r="H15">
            <v>6079655</v>
          </cell>
          <cell r="I15">
            <v>6475918</v>
          </cell>
        </row>
        <row r="16">
          <cell r="E16">
            <v>6295474</v>
          </cell>
          <cell r="F16">
            <v>6470867</v>
          </cell>
          <cell r="G16">
            <v>7013155</v>
          </cell>
          <cell r="H16">
            <v>7920595</v>
          </cell>
          <cell r="I16">
            <v>8474337</v>
          </cell>
        </row>
        <row r="17">
          <cell r="E17">
            <v>7982363</v>
          </cell>
          <cell r="F17">
            <v>8215576</v>
          </cell>
          <cell r="G17">
            <v>8952355</v>
          </cell>
          <cell r="H17">
            <v>10192852</v>
          </cell>
          <cell r="I17">
            <v>10949781</v>
          </cell>
        </row>
        <row r="18">
          <cell r="E18">
            <v>9107287</v>
          </cell>
          <cell r="F18">
            <v>9435810</v>
          </cell>
          <cell r="G18">
            <v>10253313</v>
          </cell>
          <cell r="H18">
            <v>11672869</v>
          </cell>
          <cell r="I18">
            <v>12600082</v>
          </cell>
        </row>
        <row r="19">
          <cell r="E19">
            <v>10366701</v>
          </cell>
          <cell r="F19">
            <v>10739611</v>
          </cell>
          <cell r="G19">
            <v>11777733</v>
          </cell>
          <cell r="H19">
            <v>13262999</v>
          </cell>
          <cell r="I19">
            <v>14412009</v>
          </cell>
        </row>
        <row r="20">
          <cell r="E20">
            <v>11736096</v>
          </cell>
          <cell r="F20">
            <v>12159143</v>
          </cell>
          <cell r="G20">
            <v>13286816</v>
          </cell>
          <cell r="H20">
            <v>14937557</v>
          </cell>
          <cell r="I20">
            <v>16255704</v>
          </cell>
        </row>
        <row r="21">
          <cell r="E21">
            <v>13227773</v>
          </cell>
          <cell r="F21">
            <v>13688380</v>
          </cell>
          <cell r="G21">
            <v>14984393</v>
          </cell>
          <cell r="H21">
            <v>16762018</v>
          </cell>
          <cell r="I21">
            <v>18659427</v>
          </cell>
        </row>
        <row r="22">
          <cell r="E22">
            <v>14848171</v>
          </cell>
          <cell r="F22">
            <v>15362555</v>
          </cell>
          <cell r="G22">
            <v>16810256</v>
          </cell>
          <cell r="H22">
            <v>19172493</v>
          </cell>
          <cell r="I22">
            <v>21142633</v>
          </cell>
        </row>
        <row r="23">
          <cell r="E23">
            <v>16603919</v>
          </cell>
          <cell r="F23">
            <v>17159884</v>
          </cell>
          <cell r="G23">
            <v>19070253</v>
          </cell>
          <cell r="H23">
            <v>21438793</v>
          </cell>
          <cell r="I23">
            <v>23674672</v>
          </cell>
        </row>
        <row r="24">
          <cell r="E24">
            <v>18540616</v>
          </cell>
          <cell r="F24">
            <v>19442356</v>
          </cell>
          <cell r="G24">
            <v>21409566</v>
          </cell>
          <cell r="H24">
            <v>24010307</v>
          </cell>
          <cell r="I24">
            <v>26594691</v>
          </cell>
        </row>
        <row r="25">
          <cell r="E25">
            <v>20942240</v>
          </cell>
          <cell r="F25">
            <v>21693348</v>
          </cell>
          <cell r="G25">
            <v>23948498</v>
          </cell>
          <cell r="H25">
            <v>26769859</v>
          </cell>
          <cell r="I25">
            <v>29726160</v>
          </cell>
        </row>
        <row r="26">
          <cell r="E26">
            <v>23375375</v>
          </cell>
          <cell r="F26">
            <v>24122351</v>
          </cell>
          <cell r="G26">
            <v>26703814</v>
          </cell>
          <cell r="H26">
            <v>29853126</v>
          </cell>
          <cell r="I26">
            <v>33100305</v>
          </cell>
        </row>
        <row r="27">
          <cell r="E27">
            <v>25982518</v>
          </cell>
          <cell r="F27">
            <v>26878185</v>
          </cell>
          <cell r="G27">
            <v>29894721</v>
          </cell>
          <cell r="H27">
            <v>33477364</v>
          </cell>
          <cell r="I27">
            <v>37043622</v>
          </cell>
        </row>
        <row r="28">
          <cell r="E28">
            <v>28868916</v>
          </cell>
          <cell r="F28">
            <v>29891254</v>
          </cell>
          <cell r="G28">
            <v>33332620</v>
          </cell>
          <cell r="H28">
            <v>37359581</v>
          </cell>
          <cell r="I28">
            <v>41640488</v>
          </cell>
        </row>
        <row r="29">
          <cell r="E29">
            <v>31972268</v>
          </cell>
          <cell r="F29">
            <v>33174837</v>
          </cell>
          <cell r="G29">
            <v>36922075</v>
          </cell>
          <cell r="H29">
            <v>41595668</v>
          </cell>
          <cell r="I29">
            <v>46230663</v>
          </cell>
        </row>
        <row r="30">
          <cell r="E30">
            <v>35282595</v>
          </cell>
          <cell r="F30">
            <v>36640049</v>
          </cell>
          <cell r="G30">
            <v>40936421</v>
          </cell>
          <cell r="H30">
            <v>46208614</v>
          </cell>
          <cell r="I30">
            <v>51440460</v>
          </cell>
        </row>
        <row r="31">
          <cell r="E31">
            <v>38779871</v>
          </cell>
          <cell r="F31">
            <v>40354942</v>
          </cell>
          <cell r="G31">
            <v>45224614</v>
          </cell>
          <cell r="H31">
            <v>51298065</v>
          </cell>
          <cell r="I31">
            <v>56913864</v>
          </cell>
        </row>
        <row r="32">
          <cell r="E32">
            <v>42572106</v>
          </cell>
          <cell r="F32">
            <v>44351848</v>
          </cell>
          <cell r="G32">
            <v>49905882</v>
          </cell>
          <cell r="H32">
            <v>56653834</v>
          </cell>
          <cell r="I32">
            <v>62978521</v>
          </cell>
        </row>
        <row r="33">
          <cell r="E33">
            <v>46642577</v>
          </cell>
          <cell r="F33">
            <v>48682294</v>
          </cell>
          <cell r="G33">
            <v>54918502</v>
          </cell>
          <cell r="H33">
            <v>62563946</v>
          </cell>
          <cell r="I33">
            <v>69470565</v>
          </cell>
        </row>
        <row r="34">
          <cell r="E34">
            <v>51036461</v>
          </cell>
          <cell r="F34">
            <v>53389100</v>
          </cell>
          <cell r="G34">
            <v>60370898</v>
          </cell>
          <cell r="H34">
            <v>69160551</v>
          </cell>
          <cell r="I34">
            <v>76939605</v>
          </cell>
        </row>
        <row r="35">
          <cell r="E35">
            <v>56025068</v>
          </cell>
          <cell r="F35">
            <v>58656296</v>
          </cell>
          <cell r="G35">
            <v>66567394</v>
          </cell>
          <cell r="H35">
            <v>76631677</v>
          </cell>
          <cell r="I35">
            <v>85025001</v>
          </cell>
        </row>
        <row r="36">
          <cell r="E36">
            <v>61289354</v>
          </cell>
          <cell r="F36">
            <v>64297571</v>
          </cell>
          <cell r="G36">
            <v>73152386</v>
          </cell>
          <cell r="H36">
            <v>84558489</v>
          </cell>
          <cell r="I36">
            <v>93803144</v>
          </cell>
        </row>
        <row r="37">
          <cell r="E37">
            <v>67490432</v>
          </cell>
          <cell r="F37">
            <v>70816851</v>
          </cell>
          <cell r="G37">
            <v>80854165</v>
          </cell>
          <cell r="H37">
            <v>93815009</v>
          </cell>
          <cell r="I37">
            <v>103806034</v>
          </cell>
        </row>
        <row r="38">
          <cell r="E38">
            <v>74121323</v>
          </cell>
          <cell r="F38">
            <v>77972039</v>
          </cell>
          <cell r="G38">
            <v>89153693</v>
          </cell>
          <cell r="H38">
            <v>103879079</v>
          </cell>
          <cell r="I38">
            <v>114846180</v>
          </cell>
        </row>
        <row r="39">
          <cell r="E39">
            <v>81441285</v>
          </cell>
          <cell r="F39">
            <v>85573447</v>
          </cell>
          <cell r="G39">
            <v>98197665</v>
          </cell>
          <cell r="H39">
            <v>114806349</v>
          </cell>
          <cell r="I39">
            <v>126620855</v>
          </cell>
        </row>
        <row r="40">
          <cell r="E40">
            <v>89264576</v>
          </cell>
          <cell r="F40">
            <v>94019220</v>
          </cell>
          <cell r="G40">
            <v>107988473</v>
          </cell>
          <cell r="H40">
            <v>126839776</v>
          </cell>
          <cell r="I40">
            <v>139674308</v>
          </cell>
        </row>
        <row r="41">
          <cell r="E41">
            <v>97938023</v>
          </cell>
          <cell r="F41">
            <v>103111405</v>
          </cell>
          <cell r="G41">
            <v>118865775</v>
          </cell>
          <cell r="H41">
            <v>139872779</v>
          </cell>
          <cell r="I41">
            <v>153506777</v>
          </cell>
        </row>
        <row r="42">
          <cell r="E42">
            <v>107278502</v>
          </cell>
          <cell r="F42">
            <v>113141070</v>
          </cell>
          <cell r="G42">
            <v>130353180</v>
          </cell>
          <cell r="H42">
            <v>154017498</v>
          </cell>
          <cell r="I42">
            <v>168203300</v>
          </cell>
        </row>
        <row r="43">
          <cell r="E43">
            <v>117398760</v>
          </cell>
          <cell r="F43">
            <v>123784977</v>
          </cell>
          <cell r="G43">
            <v>142906494</v>
          </cell>
          <cell r="H43">
            <v>168890514</v>
          </cell>
          <cell r="I43">
            <v>184543262</v>
          </cell>
        </row>
        <row r="44">
          <cell r="E44">
            <v>128182098</v>
          </cell>
          <cell r="F44">
            <v>135265922</v>
          </cell>
          <cell r="G44">
            <v>156176523</v>
          </cell>
          <cell r="H44">
            <v>185244992</v>
          </cell>
          <cell r="I44">
            <v>202326171</v>
          </cell>
        </row>
        <row r="45">
          <cell r="E45">
            <v>139802436</v>
          </cell>
          <cell r="F45">
            <v>147528538</v>
          </cell>
          <cell r="G45">
            <v>170603971</v>
          </cell>
          <cell r="H45">
            <v>203231981</v>
          </cell>
          <cell r="I45">
            <v>221824162</v>
          </cell>
        </row>
        <row r="46">
          <cell r="E46">
            <v>152376637</v>
          </cell>
          <cell r="F46">
            <v>160783972</v>
          </cell>
          <cell r="G46">
            <v>186740127</v>
          </cell>
          <cell r="H46">
            <v>222733603</v>
          </cell>
          <cell r="I46">
            <v>242943826</v>
          </cell>
        </row>
        <row r="47">
          <cell r="E47">
            <v>164607678</v>
          </cell>
          <cell r="F47">
            <v>174097548</v>
          </cell>
          <cell r="G47">
            <v>203121966</v>
          </cell>
          <cell r="H47">
            <v>241605628</v>
          </cell>
          <cell r="I47">
            <v>264657047</v>
          </cell>
        </row>
        <row r="48">
          <cell r="E48">
            <v>177974830</v>
          </cell>
          <cell r="F48">
            <v>188671329</v>
          </cell>
          <cell r="G48">
            <v>220818721</v>
          </cell>
          <cell r="H48">
            <v>262593351</v>
          </cell>
          <cell r="I48">
            <v>287625338</v>
          </cell>
        </row>
        <row r="49">
          <cell r="E49">
            <v>192464885</v>
          </cell>
          <cell r="F49">
            <v>204373215</v>
          </cell>
          <cell r="G49">
            <v>239581408</v>
          </cell>
          <cell r="H49">
            <v>285068385</v>
          </cell>
          <cell r="I49">
            <v>312754217</v>
          </cell>
        </row>
        <row r="50">
          <cell r="E50">
            <v>208292217</v>
          </cell>
          <cell r="F50">
            <v>221064078</v>
          </cell>
          <cell r="G50">
            <v>260216828</v>
          </cell>
          <cell r="H50">
            <v>309965638</v>
          </cell>
          <cell r="I50">
            <v>339581569</v>
          </cell>
        </row>
        <row r="51">
          <cell r="E51">
            <v>225227605</v>
          </cell>
          <cell r="F51">
            <v>239532671</v>
          </cell>
          <cell r="G51">
            <v>281820548</v>
          </cell>
          <cell r="H51">
            <v>336955857</v>
          </cell>
          <cell r="I51">
            <v>368534218</v>
          </cell>
        </row>
        <row r="52">
          <cell r="E52">
            <v>243955145</v>
          </cell>
          <cell r="F52">
            <v>259528892</v>
          </cell>
          <cell r="G52">
            <v>305677832</v>
          </cell>
          <cell r="H52">
            <v>365494465</v>
          </cell>
          <cell r="I52">
            <v>399182809</v>
          </cell>
        </row>
        <row r="53">
          <cell r="E53">
            <v>264277248</v>
          </cell>
          <cell r="F53">
            <v>281252567</v>
          </cell>
          <cell r="G53">
            <v>331143641</v>
          </cell>
          <cell r="H53">
            <v>396420852</v>
          </cell>
          <cell r="I53">
            <v>432190743</v>
          </cell>
        </row>
        <row r="54">
          <cell r="E54">
            <v>286525683</v>
          </cell>
          <cell r="F54">
            <v>305012042</v>
          </cell>
          <cell r="G54">
            <v>358686019</v>
          </cell>
          <cell r="H54">
            <v>428955018</v>
          </cell>
          <cell r="I54">
            <v>467758851</v>
          </cell>
        </row>
        <row r="55">
          <cell r="E55">
            <v>310853626</v>
          </cell>
          <cell r="F55">
            <v>330644418</v>
          </cell>
          <cell r="G55">
            <v>388003613</v>
          </cell>
          <cell r="H55">
            <v>463425929</v>
          </cell>
          <cell r="I55">
            <v>504399108</v>
          </cell>
        </row>
        <row r="56">
          <cell r="E56">
            <v>337346399</v>
          </cell>
          <cell r="F56">
            <v>358652898</v>
          </cell>
          <cell r="G56">
            <v>418407334</v>
          </cell>
          <cell r="H56">
            <v>497908979</v>
          </cell>
          <cell r="I56">
            <v>543157279</v>
          </cell>
        </row>
        <row r="57">
          <cell r="E57">
            <v>373882103</v>
          </cell>
          <cell r="F57">
            <v>395082730</v>
          </cell>
          <cell r="G57">
            <v>459945017</v>
          </cell>
          <cell r="H57">
            <v>552331433</v>
          </cell>
          <cell r="I57">
            <v>608813194</v>
          </cell>
        </row>
        <row r="58">
          <cell r="E58">
            <v>413539584</v>
          </cell>
          <cell r="F58">
            <v>435734158</v>
          </cell>
          <cell r="G58">
            <v>505092476</v>
          </cell>
          <cell r="H58">
            <v>612531632</v>
          </cell>
          <cell r="I58">
            <v>681904069</v>
          </cell>
        </row>
        <row r="59">
          <cell r="E59">
            <v>457253523</v>
          </cell>
          <cell r="F59">
            <v>479540982</v>
          </cell>
          <cell r="G59">
            <v>554819376</v>
          </cell>
          <cell r="H59">
            <v>678012333</v>
          </cell>
          <cell r="I59">
            <v>763115874</v>
          </cell>
        </row>
        <row r="60">
          <cell r="E60">
            <v>503771248</v>
          </cell>
          <cell r="F60">
            <v>526616583</v>
          </cell>
          <cell r="G60">
            <v>608518353</v>
          </cell>
          <cell r="H60">
            <v>751528393</v>
          </cell>
          <cell r="I60">
            <v>853495713</v>
          </cell>
        </row>
        <row r="61">
          <cell r="E61">
            <v>553359902</v>
          </cell>
          <cell r="F61">
            <v>576586521</v>
          </cell>
          <cell r="G61">
            <v>667487681</v>
          </cell>
          <cell r="H61">
            <v>830446468</v>
          </cell>
          <cell r="I61">
            <v>953529031</v>
          </cell>
        </row>
        <row r="62">
          <cell r="E62">
            <v>606935709</v>
          </cell>
          <cell r="F62">
            <v>630638794</v>
          </cell>
          <cell r="G62">
            <v>731034159</v>
          </cell>
          <cell r="H62">
            <v>917564116</v>
          </cell>
          <cell r="I62">
            <v>1063781487</v>
          </cell>
        </row>
        <row r="63">
          <cell r="E63">
            <v>664289363</v>
          </cell>
          <cell r="F63">
            <v>689631829</v>
          </cell>
          <cell r="G63">
            <v>800228153</v>
          </cell>
          <cell r="H63">
            <v>1013184413</v>
          </cell>
          <cell r="I63">
            <v>1185930521</v>
          </cell>
        </row>
        <row r="64">
          <cell r="E64">
            <v>726821797</v>
          </cell>
          <cell r="F64">
            <v>752248965</v>
          </cell>
          <cell r="G64">
            <v>876112814</v>
          </cell>
          <cell r="H64">
            <v>1118797997</v>
          </cell>
          <cell r="I64">
            <v>1317878942</v>
          </cell>
        </row>
        <row r="65">
          <cell r="E65">
            <v>793575964</v>
          </cell>
          <cell r="F65">
            <v>820549900</v>
          </cell>
          <cell r="G65">
            <v>959092576</v>
          </cell>
          <cell r="H65">
            <v>1236006053</v>
          </cell>
          <cell r="I65">
            <v>1467159731</v>
          </cell>
        </row>
        <row r="66">
          <cell r="E66">
            <v>870127724</v>
          </cell>
          <cell r="F66">
            <v>901428713</v>
          </cell>
          <cell r="G66">
            <v>1056120111</v>
          </cell>
          <cell r="H66">
            <v>1369781701</v>
          </cell>
          <cell r="I66">
            <v>1632293189</v>
          </cell>
        </row>
        <row r="67">
          <cell r="E67">
            <v>951374973</v>
          </cell>
          <cell r="F67">
            <v>987404825</v>
          </cell>
          <cell r="G67">
            <v>1155208720</v>
          </cell>
          <cell r="H67">
            <v>1499924841</v>
          </cell>
          <cell r="I67">
            <v>1782661374</v>
          </cell>
        </row>
        <row r="68">
          <cell r="E68">
            <v>1039470480</v>
          </cell>
          <cell r="F68">
            <v>1078996627</v>
          </cell>
          <cell r="G68">
            <v>1263907512</v>
          </cell>
          <cell r="H68">
            <v>1640347139</v>
          </cell>
          <cell r="I68">
            <v>1944687686</v>
          </cell>
        </row>
        <row r="69">
          <cell r="E69">
            <v>1133126936</v>
          </cell>
          <cell r="F69">
            <v>1179246978</v>
          </cell>
          <cell r="G69">
            <v>1379666409</v>
          </cell>
          <cell r="H69">
            <v>1793064709</v>
          </cell>
          <cell r="I69">
            <v>2118000087</v>
          </cell>
        </row>
        <row r="70">
          <cell r="E70">
            <v>1234720596</v>
          </cell>
          <cell r="F70">
            <v>1285683543</v>
          </cell>
          <cell r="G70">
            <v>1506372373</v>
          </cell>
          <cell r="H70">
            <v>1956684674</v>
          </cell>
          <cell r="I70">
            <v>2298134493</v>
          </cell>
        </row>
        <row r="71">
          <cell r="E71">
            <v>1343625920</v>
          </cell>
          <cell r="F71">
            <v>1399667576</v>
          </cell>
          <cell r="G71">
            <v>1640729240</v>
          </cell>
          <cell r="H71">
            <v>2129900321</v>
          </cell>
          <cell r="I71">
            <v>2488392761</v>
          </cell>
        </row>
        <row r="72">
          <cell r="E72">
            <v>1457263445</v>
          </cell>
          <cell r="F72">
            <v>1519654689</v>
          </cell>
          <cell r="G72">
            <v>1781874919</v>
          </cell>
          <cell r="H72">
            <v>2306029979</v>
          </cell>
          <cell r="I72">
            <v>2694849189</v>
          </cell>
        </row>
        <row r="73">
          <cell r="E73">
            <v>1578675781</v>
          </cell>
          <cell r="F73">
            <v>1648874705</v>
          </cell>
          <cell r="G73">
            <v>1925021098</v>
          </cell>
          <cell r="H73">
            <v>2497559833</v>
          </cell>
          <cell r="I73">
            <v>2917056046</v>
          </cell>
        </row>
        <row r="74">
          <cell r="E74">
            <v>1708558470</v>
          </cell>
          <cell r="F74">
            <v>1784133917</v>
          </cell>
          <cell r="G74">
            <v>2076955873</v>
          </cell>
          <cell r="H74">
            <v>2701780394</v>
          </cell>
          <cell r="I74">
            <v>3155059937</v>
          </cell>
        </row>
        <row r="75">
          <cell r="E75">
            <v>1846415543</v>
          </cell>
          <cell r="F75">
            <v>1926162189</v>
          </cell>
          <cell r="G75">
            <v>2241598454</v>
          </cell>
          <cell r="H75">
            <v>2922789987</v>
          </cell>
          <cell r="I75">
            <v>3406781065</v>
          </cell>
        </row>
        <row r="76">
          <cell r="E76">
            <v>2038877558</v>
          </cell>
          <cell r="F76">
            <v>2126422489</v>
          </cell>
          <cell r="G76">
            <v>2664429184</v>
          </cell>
          <cell r="H76">
            <v>3584241404</v>
          </cell>
          <cell r="I76">
            <v>3858449091</v>
          </cell>
        </row>
        <row r="77">
          <cell r="E77">
            <v>2260415615</v>
          </cell>
          <cell r="F77">
            <v>2354717220</v>
          </cell>
          <cell r="G77">
            <v>2934154794</v>
          </cell>
          <cell r="H77">
            <v>3943513414</v>
          </cell>
          <cell r="I77">
            <v>4205424452</v>
          </cell>
        </row>
        <row r="78">
          <cell r="E78">
            <v>2505559081</v>
          </cell>
          <cell r="F78">
            <v>2609529800</v>
          </cell>
          <cell r="G78">
            <v>3227616657</v>
          </cell>
          <cell r="H78">
            <v>4332965426</v>
          </cell>
          <cell r="I78">
            <v>4590210525</v>
          </cell>
        </row>
        <row r="79">
          <cell r="E79">
            <v>2772004453</v>
          </cell>
          <cell r="F79">
            <v>2877050037</v>
          </cell>
          <cell r="G79">
            <v>3556971012</v>
          </cell>
          <cell r="H79">
            <v>4774489949</v>
          </cell>
          <cell r="I79">
            <v>5015098506</v>
          </cell>
        </row>
        <row r="80">
          <cell r="E80">
            <v>3058731707</v>
          </cell>
          <cell r="F80">
            <v>3167037852</v>
          </cell>
          <cell r="G80">
            <v>3928092290</v>
          </cell>
          <cell r="H80">
            <v>5268306671</v>
          </cell>
          <cell r="I80">
            <v>5488647804</v>
          </cell>
        </row>
        <row r="81">
          <cell r="E81">
            <v>3378938384</v>
          </cell>
          <cell r="F81">
            <v>3486077935</v>
          </cell>
          <cell r="G81">
            <v>4287263274</v>
          </cell>
          <cell r="H81">
            <v>5765816005</v>
          </cell>
          <cell r="I81">
            <v>6014399407</v>
          </cell>
        </row>
        <row r="82">
          <cell r="E82">
            <v>3741631766</v>
          </cell>
          <cell r="F82">
            <v>3865357567</v>
          </cell>
          <cell r="G82">
            <v>4691242255</v>
          </cell>
          <cell r="H82">
            <v>6315761186</v>
          </cell>
          <cell r="I82">
            <v>6714431869</v>
          </cell>
        </row>
        <row r="83">
          <cell r="E83">
            <v>4148571849</v>
          </cell>
          <cell r="F83">
            <v>4283197228</v>
          </cell>
          <cell r="G83">
            <v>5140539816</v>
          </cell>
          <cell r="H83">
            <v>6915152687</v>
          </cell>
          <cell r="I83">
            <v>7464821300</v>
          </cell>
        </row>
        <row r="84">
          <cell r="E84">
            <v>4512520802</v>
          </cell>
          <cell r="F84">
            <v>4670241779</v>
          </cell>
          <cell r="G84">
            <v>5606386672</v>
          </cell>
          <cell r="H84">
            <v>7578223598</v>
          </cell>
          <cell r="I84">
            <v>8222691830</v>
          </cell>
        </row>
        <row r="85">
          <cell r="E85">
            <v>4893838522</v>
          </cell>
          <cell r="F85">
            <v>5075472509</v>
          </cell>
          <cell r="G85">
            <v>6110033813</v>
          </cell>
          <cell r="H85">
            <v>8345420660</v>
          </cell>
          <cell r="I85">
            <v>9044867081</v>
          </cell>
        </row>
        <row r="86">
          <cell r="E86">
            <v>5304147074</v>
          </cell>
          <cell r="F86">
            <v>5518391067</v>
          </cell>
          <cell r="G86">
            <v>6642857622</v>
          </cell>
          <cell r="H86">
            <v>9279454782</v>
          </cell>
          <cell r="I86">
            <v>9919994148</v>
          </cell>
        </row>
        <row r="87">
          <cell r="E87">
            <v>5723559683</v>
          </cell>
          <cell r="F87">
            <v>6011162496</v>
          </cell>
          <cell r="G87">
            <v>7353048999</v>
          </cell>
          <cell r="H87">
            <v>10379013821</v>
          </cell>
          <cell r="I87">
            <v>10881970115</v>
          </cell>
        </row>
        <row r="88">
          <cell r="E88">
            <v>6178302803</v>
          </cell>
          <cell r="F88">
            <v>6551613883</v>
          </cell>
          <cell r="G88">
            <v>8149545861</v>
          </cell>
          <cell r="H88">
            <v>11612874874</v>
          </cell>
          <cell r="I88">
            <v>11907996386</v>
          </cell>
        </row>
        <row r="89">
          <cell r="E89">
            <v>6739779403</v>
          </cell>
          <cell r="F89">
            <v>7196128063</v>
          </cell>
          <cell r="G89">
            <v>9076834169</v>
          </cell>
          <cell r="H89">
            <v>12999872691</v>
          </cell>
          <cell r="I89">
            <v>12936026079</v>
          </cell>
        </row>
        <row r="90">
          <cell r="E90">
            <v>7398645854</v>
          </cell>
          <cell r="F90">
            <v>7950230835</v>
          </cell>
          <cell r="G90">
            <v>10096811910</v>
          </cell>
          <cell r="H90">
            <v>14534922195</v>
          </cell>
          <cell r="I90">
            <v>14201246779</v>
          </cell>
        </row>
        <row r="91">
          <cell r="E91">
            <v>8102892812</v>
          </cell>
          <cell r="F91">
            <v>8799811612</v>
          </cell>
          <cell r="G91">
            <v>11287461870</v>
          </cell>
          <cell r="H91">
            <v>15974899240</v>
          </cell>
          <cell r="I91">
            <v>15613330090</v>
          </cell>
        </row>
        <row r="92">
          <cell r="E92">
            <v>8957872226</v>
          </cell>
          <cell r="F92">
            <v>9782237770</v>
          </cell>
          <cell r="G92">
            <v>12663224538</v>
          </cell>
          <cell r="H92">
            <v>17232760878</v>
          </cell>
          <cell r="I92">
            <v>16733659014</v>
          </cell>
        </row>
        <row r="93">
          <cell r="E93">
            <v>9919395145</v>
          </cell>
          <cell r="F93">
            <v>10909656997</v>
          </cell>
          <cell r="G93">
            <v>13816759104</v>
          </cell>
          <cell r="H93">
            <v>18525624383</v>
          </cell>
          <cell r="I93">
            <v>17955373647</v>
          </cell>
        </row>
        <row r="94">
          <cell r="E94">
            <v>11017971608</v>
          </cell>
          <cell r="F94">
            <v>12200880441</v>
          </cell>
          <cell r="G94">
            <v>15000976127</v>
          </cell>
          <cell r="H94">
            <v>19852956441</v>
          </cell>
          <cell r="I94">
            <v>19250879518</v>
          </cell>
        </row>
        <row r="95">
          <cell r="E95">
            <v>11957538689</v>
          </cell>
          <cell r="F95">
            <v>13335632624</v>
          </cell>
          <cell r="G95">
            <v>16219699884</v>
          </cell>
          <cell r="H95">
            <v>21279404286</v>
          </cell>
          <cell r="I95">
            <v>20574132406</v>
          </cell>
        </row>
        <row r="96">
          <cell r="E96">
            <v>12834402046</v>
          </cell>
          <cell r="F96">
            <v>14379610661</v>
          </cell>
          <cell r="G96">
            <v>17554758409</v>
          </cell>
          <cell r="H96">
            <v>22839459287</v>
          </cell>
          <cell r="I96">
            <v>22019987091</v>
          </cell>
        </row>
        <row r="97">
          <cell r="E97">
            <v>13728895057</v>
          </cell>
          <cell r="F97">
            <v>15466276436</v>
          </cell>
          <cell r="G97">
            <v>18896589039</v>
          </cell>
          <cell r="H97">
            <v>24135619679</v>
          </cell>
          <cell r="I97">
            <v>23668183958</v>
          </cell>
        </row>
        <row r="98">
          <cell r="E98">
            <v>14699797882</v>
          </cell>
          <cell r="F98">
            <v>16610114658</v>
          </cell>
          <cell r="G98">
            <v>20324612768</v>
          </cell>
          <cell r="H98">
            <v>25573719692</v>
          </cell>
          <cell r="I98">
            <v>25070426266</v>
          </cell>
        </row>
        <row r="99">
          <cell r="E99">
            <v>15742531374</v>
          </cell>
          <cell r="F99">
            <v>17876550486</v>
          </cell>
          <cell r="G99">
            <v>21907919620</v>
          </cell>
          <cell r="H99">
            <v>26964177518</v>
          </cell>
          <cell r="I99">
            <v>26446537667</v>
          </cell>
        </row>
        <row r="100">
          <cell r="E100">
            <v>16914186792</v>
          </cell>
          <cell r="F100">
            <v>19209377699</v>
          </cell>
          <cell r="G100">
            <v>23561604399</v>
          </cell>
          <cell r="H100">
            <v>28270714947</v>
          </cell>
          <cell r="I100">
            <v>27875128965</v>
          </cell>
        </row>
        <row r="101">
          <cell r="E101">
            <v>18206521035</v>
          </cell>
          <cell r="F101">
            <v>20699885696</v>
          </cell>
          <cell r="G101">
            <v>25098527761</v>
          </cell>
          <cell r="H101">
            <v>29431897318</v>
          </cell>
          <cell r="I101">
            <v>29430987795</v>
          </cell>
        </row>
        <row r="102">
          <cell r="E102">
            <v>19621144888</v>
          </cell>
          <cell r="F102">
            <v>22301666589</v>
          </cell>
          <cell r="G102">
            <v>26561024391</v>
          </cell>
          <cell r="H102">
            <v>30621508259</v>
          </cell>
          <cell r="I102">
            <v>31088268247</v>
          </cell>
        </row>
        <row r="103">
          <cell r="E103">
            <v>20794578471</v>
          </cell>
          <cell r="F103">
            <v>23638837164</v>
          </cell>
          <cell r="G103">
            <v>28093874938</v>
          </cell>
          <cell r="H103">
            <v>31880639484</v>
          </cell>
          <cell r="I103">
            <v>32834701615</v>
          </cell>
        </row>
        <row r="104">
          <cell r="E104">
            <v>21931283704</v>
          </cell>
          <cell r="F104">
            <v>24913958145</v>
          </cell>
          <cell r="G104">
            <v>29714845237</v>
          </cell>
          <cell r="H104">
            <v>33192176299</v>
          </cell>
          <cell r="I104">
            <v>34636696469</v>
          </cell>
        </row>
        <row r="105">
          <cell r="E105">
            <v>23094651086</v>
          </cell>
          <cell r="F105">
            <v>26221482578</v>
          </cell>
          <cell r="G105">
            <v>31408086054</v>
          </cell>
          <cell r="H105">
            <v>34527568854</v>
          </cell>
          <cell r="I105">
            <v>35969573031</v>
          </cell>
        </row>
        <row r="106">
          <cell r="E106">
            <v>24314994490</v>
          </cell>
          <cell r="F106">
            <v>27583553790</v>
          </cell>
          <cell r="G106">
            <v>33168943707</v>
          </cell>
          <cell r="H106">
            <v>35861166388</v>
          </cell>
          <cell r="I106">
            <v>37337177917</v>
          </cell>
        </row>
        <row r="107">
          <cell r="E107">
            <v>25605450404</v>
          </cell>
          <cell r="F107">
            <v>29007259904</v>
          </cell>
          <cell r="G107">
            <v>34752333679</v>
          </cell>
          <cell r="H107">
            <v>37221418886</v>
          </cell>
          <cell r="I107">
            <v>38755466301</v>
          </cell>
        </row>
        <row r="108">
          <cell r="E108">
            <v>26968113634</v>
          </cell>
          <cell r="F108">
            <v>30486884752</v>
          </cell>
          <cell r="G108">
            <v>36370221642</v>
          </cell>
          <cell r="H108">
            <v>38637807005</v>
          </cell>
          <cell r="I108">
            <v>40220757919</v>
          </cell>
        </row>
        <row r="109">
          <cell r="E109">
            <v>28399773616</v>
          </cell>
          <cell r="F109">
            <v>32019087541</v>
          </cell>
          <cell r="G109">
            <v>38086501462</v>
          </cell>
          <cell r="H109">
            <v>40109665802</v>
          </cell>
          <cell r="I109">
            <v>41764569759</v>
          </cell>
        </row>
        <row r="110">
          <cell r="E110">
            <v>29889819208</v>
          </cell>
          <cell r="F110">
            <v>33651909115</v>
          </cell>
          <cell r="G110">
            <v>39882299343</v>
          </cell>
          <cell r="H110">
            <v>41685744621</v>
          </cell>
          <cell r="I110">
            <v>43356823886</v>
          </cell>
        </row>
        <row r="111">
          <cell r="E111">
            <v>31398982035</v>
          </cell>
          <cell r="F111">
            <v>35342060693</v>
          </cell>
          <cell r="G111">
            <v>41781327626</v>
          </cell>
          <cell r="H111">
            <v>43277591753</v>
          </cell>
          <cell r="I111">
            <v>45010685372</v>
          </cell>
        </row>
        <row r="112">
          <cell r="E112">
            <v>32952831933</v>
          </cell>
          <cell r="F112">
            <v>37128916346</v>
          </cell>
          <cell r="G112">
            <v>43373269521</v>
          </cell>
          <cell r="H112">
            <v>44940833244</v>
          </cell>
          <cell r="I112">
            <v>46660466380</v>
          </cell>
        </row>
        <row r="113">
          <cell r="E113">
            <v>34593796907</v>
          </cell>
          <cell r="F113">
            <v>38960001138</v>
          </cell>
          <cell r="G113">
            <v>45051668680</v>
          </cell>
          <cell r="H113">
            <v>46585969362</v>
          </cell>
          <cell r="I113">
            <v>48389759534</v>
          </cell>
        </row>
        <row r="114">
          <cell r="E114">
            <v>36233427828</v>
          </cell>
          <cell r="F114">
            <v>40903421740</v>
          </cell>
          <cell r="G114">
            <v>46696207553</v>
          </cell>
          <cell r="H114">
            <v>48320496150</v>
          </cell>
          <cell r="I114">
            <v>50161332240</v>
          </cell>
        </row>
        <row r="115">
          <cell r="E115">
            <v>37917329292</v>
          </cell>
          <cell r="F115">
            <v>42876353840</v>
          </cell>
          <cell r="G115">
            <v>48437180579</v>
          </cell>
          <cell r="H115">
            <v>50093001814</v>
          </cell>
          <cell r="I115">
            <v>52025853377</v>
          </cell>
        </row>
        <row r="116">
          <cell r="E116">
            <v>39618699578</v>
          </cell>
          <cell r="F116">
            <v>44959858123</v>
          </cell>
          <cell r="G116">
            <v>50251408366</v>
          </cell>
          <cell r="H116">
            <v>51982937194</v>
          </cell>
          <cell r="I116">
            <v>53948248728</v>
          </cell>
        </row>
        <row r="117">
          <cell r="E117">
            <v>41417903279</v>
          </cell>
          <cell r="F117">
            <v>47121329303</v>
          </cell>
          <cell r="G117">
            <v>52143678924</v>
          </cell>
          <cell r="H117">
            <v>53920766177</v>
          </cell>
          <cell r="I117">
            <v>55962192839</v>
          </cell>
        </row>
        <row r="118">
          <cell r="E118">
            <v>43261488317</v>
          </cell>
          <cell r="F118">
            <v>49388563015</v>
          </cell>
          <cell r="G118">
            <v>54072839214</v>
          </cell>
          <cell r="H118">
            <v>55910243065</v>
          </cell>
          <cell r="I118">
            <v>57956654354</v>
          </cell>
        </row>
        <row r="119">
          <cell r="E119">
            <v>45201983335</v>
          </cell>
          <cell r="F119">
            <v>51733170162</v>
          </cell>
          <cell r="G119">
            <v>56069172270</v>
          </cell>
          <cell r="H119">
            <v>57917266633</v>
          </cell>
          <cell r="I119">
            <v>60025710558</v>
          </cell>
        </row>
        <row r="120">
          <cell r="E120">
            <v>47197815619</v>
          </cell>
          <cell r="F120">
            <v>54187078819</v>
          </cell>
          <cell r="G120">
            <v>58087021652</v>
          </cell>
          <cell r="H120">
            <v>59975381340</v>
          </cell>
          <cell r="I120">
            <v>62151921326</v>
          </cell>
        </row>
        <row r="121">
          <cell r="E121">
            <v>49289069541</v>
          </cell>
          <cell r="F121">
            <v>56709680760</v>
          </cell>
          <cell r="G121">
            <v>60148292090</v>
          </cell>
          <cell r="H121">
            <v>62093226842</v>
          </cell>
          <cell r="I121">
            <v>64338769645</v>
          </cell>
        </row>
        <row r="122">
          <cell r="E122">
            <v>51447907775</v>
          </cell>
          <cell r="F122">
            <v>58910208773</v>
          </cell>
          <cell r="G122">
            <v>62313160153</v>
          </cell>
          <cell r="H122">
            <v>64316675624</v>
          </cell>
          <cell r="I122">
            <v>66652201490</v>
          </cell>
        </row>
        <row r="123">
          <cell r="E123">
            <v>53700010563</v>
          </cell>
          <cell r="F123">
            <v>61203114391</v>
          </cell>
          <cell r="G123">
            <v>64551350609</v>
          </cell>
          <cell r="H123">
            <v>66639448506</v>
          </cell>
          <cell r="I123">
            <v>69032769318</v>
          </cell>
        </row>
        <row r="124">
          <cell r="E124">
            <v>56033313765</v>
          </cell>
          <cell r="F124">
            <v>63563724769</v>
          </cell>
          <cell r="G124">
            <v>66881797369</v>
          </cell>
          <cell r="H124">
            <v>69021518487</v>
          </cell>
          <cell r="I124">
            <v>71499314694</v>
          </cell>
        </row>
        <row r="125">
          <cell r="E125">
            <v>58456970071</v>
          </cell>
          <cell r="F125">
            <v>66023902658</v>
          </cell>
          <cell r="G125">
            <v>69268559972</v>
          </cell>
          <cell r="H125">
            <v>71496045607</v>
          </cell>
          <cell r="I125">
            <v>73976188473</v>
          </cell>
        </row>
        <row r="126">
          <cell r="E126">
            <v>60976804208</v>
          </cell>
          <cell r="F126">
            <v>68546248488</v>
          </cell>
          <cell r="G126">
            <v>71746537325</v>
          </cell>
          <cell r="H126">
            <v>73959106256</v>
          </cell>
          <cell r="I126">
            <v>76561369994</v>
          </cell>
        </row>
        <row r="127">
          <cell r="E127">
            <v>63583204199</v>
          </cell>
          <cell r="F127">
            <v>70996071410</v>
          </cell>
          <cell r="G127">
            <v>74213698886</v>
          </cell>
          <cell r="H127">
            <v>76544862128</v>
          </cell>
          <cell r="I127">
            <v>79200232092</v>
          </cell>
        </row>
        <row r="128">
          <cell r="E128">
            <v>66302340079</v>
          </cell>
          <cell r="F128">
            <v>73475079945</v>
          </cell>
          <cell r="G128">
            <v>76830532275</v>
          </cell>
          <cell r="H128">
            <v>79187939720</v>
          </cell>
          <cell r="I128">
            <v>81970114517</v>
          </cell>
        </row>
        <row r="129">
          <cell r="E129">
            <v>69103346095</v>
          </cell>
          <cell r="F129">
            <v>76098123076</v>
          </cell>
          <cell r="G129">
            <v>79528926348</v>
          </cell>
          <cell r="H129">
            <v>82014401772</v>
          </cell>
          <cell r="I129">
            <v>84838469851</v>
          </cell>
        </row>
        <row r="130">
          <cell r="E130">
            <v>72035280341</v>
          </cell>
          <cell r="F130">
            <v>78770371970</v>
          </cell>
          <cell r="G130">
            <v>82353444155</v>
          </cell>
          <cell r="H130">
            <v>84880627184</v>
          </cell>
          <cell r="I130">
            <v>87825805522</v>
          </cell>
        </row>
        <row r="131">
          <cell r="E131">
            <v>75043385038</v>
          </cell>
          <cell r="F131">
            <v>81551667982</v>
          </cell>
          <cell r="G131">
            <v>85223857601</v>
          </cell>
          <cell r="H131">
            <v>87846508470</v>
          </cell>
          <cell r="I131">
            <v>90745851982</v>
          </cell>
        </row>
        <row r="132">
          <cell r="E132">
            <v>78202973444</v>
          </cell>
          <cell r="F132">
            <v>84382649406</v>
          </cell>
          <cell r="G132">
            <v>88201860578</v>
          </cell>
          <cell r="H132">
            <v>90789467943</v>
          </cell>
          <cell r="I132">
            <v>93786018402</v>
          </cell>
        </row>
        <row r="133">
          <cell r="E133">
            <v>81434091312</v>
          </cell>
          <cell r="F133">
            <v>87337245509</v>
          </cell>
          <cell r="G133">
            <v>91159036167</v>
          </cell>
          <cell r="H133">
            <v>93818406169</v>
          </cell>
          <cell r="I133">
            <v>96913687916</v>
          </cell>
        </row>
        <row r="134">
          <cell r="E134">
            <v>84839825629</v>
          </cell>
          <cell r="F134">
            <v>90278046690</v>
          </cell>
          <cell r="G134">
            <v>94217858728</v>
          </cell>
          <cell r="H134">
            <v>96948303495</v>
          </cell>
          <cell r="I134">
            <v>100171431940</v>
          </cell>
        </row>
        <row r="135">
          <cell r="E135">
            <v>88309056818</v>
          </cell>
          <cell r="F135">
            <v>93401358946</v>
          </cell>
          <cell r="G135">
            <v>97444228832</v>
          </cell>
          <cell r="H135">
            <v>100281248341</v>
          </cell>
          <cell r="I135">
            <v>103608508372</v>
          </cell>
        </row>
        <row r="136">
          <cell r="E136">
            <v>91960622795</v>
          </cell>
          <cell r="F136">
            <v>96604209877</v>
          </cell>
          <cell r="G136">
            <v>100787205425</v>
          </cell>
          <cell r="H136">
            <v>103729422975</v>
          </cell>
          <cell r="I136">
            <v>107155399932</v>
          </cell>
        </row>
        <row r="137">
          <cell r="E137">
            <v>95692911096</v>
          </cell>
          <cell r="F137">
            <v>99916061787</v>
          </cell>
          <cell r="G137">
            <v>104213892252</v>
          </cell>
          <cell r="H137">
            <v>107265340019</v>
          </cell>
          <cell r="I137">
            <v>110757020921</v>
          </cell>
        </row>
        <row r="138">
          <cell r="E138">
            <v>99605300879</v>
          </cell>
          <cell r="F138">
            <v>103310656012</v>
          </cell>
          <cell r="G138">
            <v>107758236181</v>
          </cell>
          <cell r="H138">
            <v>110870697350</v>
          </cell>
          <cell r="I138">
            <v>114405792657</v>
          </cell>
        </row>
        <row r="139">
          <cell r="E139">
            <v>103617867817</v>
          </cell>
          <cell r="F139">
            <v>106817294611</v>
          </cell>
          <cell r="G139">
            <v>111346154513</v>
          </cell>
          <cell r="H139">
            <v>114501740659</v>
          </cell>
          <cell r="I139">
            <v>118172650755</v>
          </cell>
        </row>
        <row r="140">
          <cell r="E140">
            <v>107807036103</v>
          </cell>
          <cell r="F140">
            <v>110371279415</v>
          </cell>
          <cell r="G140">
            <v>114991378654</v>
          </cell>
          <cell r="H140">
            <v>118285528452</v>
          </cell>
          <cell r="I140">
            <v>122019726812</v>
          </cell>
        </row>
        <row r="141">
          <cell r="E141">
            <v>112117785197</v>
          </cell>
          <cell r="F141">
            <v>114045571704</v>
          </cell>
          <cell r="G141">
            <v>118834150586</v>
          </cell>
          <cell r="H141">
            <v>122187691387</v>
          </cell>
          <cell r="I141">
            <v>126099922483</v>
          </cell>
        </row>
        <row r="142">
          <cell r="E142">
            <v>116047703209</v>
          </cell>
          <cell r="F142">
            <v>117870472625</v>
          </cell>
          <cell r="G142">
            <v>122813533068</v>
          </cell>
          <cell r="H142">
            <v>126312018201</v>
          </cell>
          <cell r="I142">
            <v>130258195597</v>
          </cell>
        </row>
        <row r="143">
          <cell r="E143">
            <v>120085025908</v>
          </cell>
          <cell r="F143">
            <v>121788384702</v>
          </cell>
          <cell r="G143">
            <v>126922790623</v>
          </cell>
          <cell r="H143">
            <v>130461517427</v>
          </cell>
          <cell r="I143">
            <v>134555001488</v>
          </cell>
        </row>
        <row r="144">
          <cell r="E144">
            <v>124248985386</v>
          </cell>
          <cell r="F144">
            <v>125831975845</v>
          </cell>
          <cell r="G144">
            <v>131084428382</v>
          </cell>
          <cell r="H144">
            <v>134759543321</v>
          </cell>
          <cell r="I144">
            <v>138803227442</v>
          </cell>
        </row>
        <row r="145">
          <cell r="E145">
            <v>128542740456</v>
          </cell>
          <cell r="F145">
            <v>129958557827</v>
          </cell>
          <cell r="G145">
            <v>135399766512</v>
          </cell>
          <cell r="H145">
            <v>139015135821</v>
          </cell>
          <cell r="I145">
            <v>143263676922</v>
          </cell>
        </row>
        <row r="146">
          <cell r="E146">
            <v>132952631714</v>
          </cell>
          <cell r="F146">
            <v>134236170436</v>
          </cell>
          <cell r="G146">
            <v>139683098044</v>
          </cell>
          <cell r="H146">
            <v>143464018249</v>
          </cell>
          <cell r="I146">
            <v>148080437518</v>
          </cell>
        </row>
        <row r="147">
          <cell r="E147">
            <v>137308097408</v>
          </cell>
          <cell r="F147">
            <v>138538009159</v>
          </cell>
          <cell r="G147">
            <v>144197962025</v>
          </cell>
          <cell r="H147">
            <v>148305101157</v>
          </cell>
          <cell r="I147">
            <v>153147899485</v>
          </cell>
        </row>
        <row r="148">
          <cell r="E148">
            <v>141754527386</v>
          </cell>
          <cell r="F148">
            <v>143079424640</v>
          </cell>
          <cell r="G148">
            <v>149119467819</v>
          </cell>
          <cell r="H148">
            <v>153429911929</v>
          </cell>
          <cell r="I148">
            <v>158394797007</v>
          </cell>
        </row>
        <row r="149">
          <cell r="E149">
            <v>146443063121</v>
          </cell>
          <cell r="F149">
            <v>147758166266</v>
          </cell>
          <cell r="G149">
            <v>154243313285</v>
          </cell>
          <cell r="H149">
            <v>158665557806</v>
          </cell>
          <cell r="I149">
            <v>163850165939</v>
          </cell>
        </row>
        <row r="150">
          <cell r="E150">
            <v>151350530030</v>
          </cell>
          <cell r="F150">
            <v>152776509026</v>
          </cell>
          <cell r="G150">
            <v>159448123500</v>
          </cell>
          <cell r="H150">
            <v>164090810766</v>
          </cell>
          <cell r="I150">
            <v>169328939170</v>
          </cell>
        </row>
        <row r="151">
          <cell r="E151">
            <v>156464459564</v>
          </cell>
          <cell r="F151">
            <v>157877339881</v>
          </cell>
          <cell r="G151">
            <v>164868445057</v>
          </cell>
          <cell r="H151">
            <v>169564983471</v>
          </cell>
          <cell r="I151">
            <v>174938110851</v>
          </cell>
        </row>
        <row r="152">
          <cell r="E152">
            <v>161651617458</v>
          </cell>
          <cell r="F152">
            <v>163178368023</v>
          </cell>
          <cell r="G152">
            <v>170302657894</v>
          </cell>
          <cell r="H152">
            <v>175148223828</v>
          </cell>
          <cell r="I152">
            <v>180734159019</v>
          </cell>
        </row>
        <row r="153">
          <cell r="E153">
            <v>167074681669</v>
          </cell>
          <cell r="F153">
            <v>168492708250</v>
          </cell>
          <cell r="G153">
            <v>175893722079</v>
          </cell>
          <cell r="H153">
            <v>180928760237</v>
          </cell>
          <cell r="I153">
            <v>186807888867</v>
          </cell>
        </row>
        <row r="154">
          <cell r="E154">
            <v>172554042782</v>
          </cell>
          <cell r="F154">
            <v>174089297923</v>
          </cell>
          <cell r="G154">
            <v>181819456556</v>
          </cell>
          <cell r="H154">
            <v>187100450260</v>
          </cell>
          <cell r="I154">
            <v>193109549659</v>
          </cell>
        </row>
        <row r="155">
          <cell r="E155">
            <v>178292644418</v>
          </cell>
          <cell r="F155">
            <v>179916660163</v>
          </cell>
          <cell r="G155">
            <v>188016639299</v>
          </cell>
          <cell r="H155">
            <v>193455956145</v>
          </cell>
          <cell r="I155">
            <v>199838090190</v>
          </cell>
        </row>
        <row r="156">
          <cell r="E156">
            <v>183960423319</v>
          </cell>
          <cell r="F156">
            <v>185780082538</v>
          </cell>
          <cell r="G156">
            <v>194386619970</v>
          </cell>
          <cell r="H156">
            <v>200271218301</v>
          </cell>
          <cell r="I156">
            <v>207985165316</v>
          </cell>
        </row>
        <row r="157">
          <cell r="E157">
            <v>189591331185</v>
          </cell>
          <cell r="F157">
            <v>191430395972</v>
          </cell>
          <cell r="G157">
            <v>200755361917</v>
          </cell>
          <cell r="H157">
            <v>207804708093</v>
          </cell>
          <cell r="I157">
            <v>216343145056</v>
          </cell>
        </row>
        <row r="158">
          <cell r="E158">
            <v>195289837747</v>
          </cell>
          <cell r="F158">
            <v>197235353071</v>
          </cell>
          <cell r="G158">
            <v>207990259530</v>
          </cell>
          <cell r="H158">
            <v>215642113115</v>
          </cell>
          <cell r="I158">
            <v>220705698971</v>
          </cell>
        </row>
        <row r="159">
          <cell r="E159">
            <v>201615262830</v>
          </cell>
          <cell r="F159">
            <v>203768731094</v>
          </cell>
          <cell r="G159">
            <v>215580121399</v>
          </cell>
          <cell r="H159">
            <v>220011425455</v>
          </cell>
          <cell r="I159">
            <v>223690393122</v>
          </cell>
        </row>
        <row r="160">
          <cell r="E160">
            <v>208097020214</v>
          </cell>
          <cell r="F160">
            <v>210500564218</v>
          </cell>
          <cell r="G160">
            <v>219814265997</v>
          </cell>
          <cell r="H160">
            <v>222974775055</v>
          </cell>
          <cell r="I160">
            <v>224436183892</v>
          </cell>
        </row>
        <row r="161">
          <cell r="E161">
            <v>214809790525</v>
          </cell>
          <cell r="F161">
            <v>216179909689</v>
          </cell>
          <cell r="G161">
            <v>222758171889</v>
          </cell>
          <cell r="H161">
            <v>223821084511</v>
          </cell>
          <cell r="I161">
            <v>224983914094</v>
          </cell>
        </row>
        <row r="162">
          <cell r="E162">
            <v>219067129844</v>
          </cell>
          <cell r="F162">
            <v>219792769978</v>
          </cell>
          <cell r="G162">
            <v>223654674190</v>
          </cell>
          <cell r="H162">
            <v>224360562297</v>
          </cell>
          <cell r="I162">
            <v>225532315963</v>
          </cell>
        </row>
        <row r="163">
          <cell r="E163">
            <v>221916314583</v>
          </cell>
          <cell r="F163">
            <v>222655240007</v>
          </cell>
          <cell r="G163">
            <v>224189426100</v>
          </cell>
          <cell r="H163">
            <v>224900693513</v>
          </cell>
          <cell r="I163">
            <v>226081389515</v>
          </cell>
        </row>
        <row r="164">
          <cell r="E164">
            <v>223266346773</v>
          </cell>
          <cell r="F164">
            <v>224013629458</v>
          </cell>
          <cell r="G164">
            <v>224724820559</v>
          </cell>
          <cell r="H164">
            <v>225441478175</v>
          </cell>
          <cell r="I164">
            <v>226631134765</v>
          </cell>
        </row>
        <row r="165">
          <cell r="E165">
            <v>223791410276</v>
          </cell>
          <cell r="F165">
            <v>224544312423</v>
          </cell>
          <cell r="G165">
            <v>225260857581</v>
          </cell>
          <cell r="H165">
            <v>225982916297</v>
          </cell>
          <cell r="I165">
            <v>227181551727</v>
          </cell>
        </row>
        <row r="166">
          <cell r="E166">
            <v>224317094409</v>
          </cell>
          <cell r="F166">
            <v>225075627224</v>
          </cell>
          <cell r="G166">
            <v>225797537181</v>
          </cell>
          <cell r="H166">
            <v>226525007894</v>
          </cell>
          <cell r="I166">
            <v>227732640416</v>
          </cell>
        </row>
      </sheetData>
      <sheetData sheetId="20"/>
      <sheetData sheetId="21"/>
      <sheetData sheetId="22"/>
      <sheetData sheetId="23"/>
      <sheetData sheetId="24"/>
      <sheetData sheetId="25">
        <row r="125">
          <cell r="Z125">
            <v>1.2991436626356212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前期规划"/>
      <sheetName val="节奏预期"/>
      <sheetName val="装备强化"/>
      <sheetName val="装备突破"/>
      <sheetName val="经验产销验证"/>
      <sheetName val="银币消耗"/>
      <sheetName val="属性汇总"/>
      <sheetName val="活动投放"/>
      <sheetName val="装备产销验证"/>
      <sheetName val="套装设计"/>
      <sheetName val="传奇词条"/>
      <sheetName val="装备材料合成与装备图纸分解"/>
      <sheetName val="实力加成"/>
      <sheetName val="属性计算"/>
    </sheetNames>
    <sheetDataSet>
      <sheetData sheetId="0" refreshError="1"/>
      <sheetData sheetId="1" refreshError="1"/>
      <sheetData sheetId="2">
        <row r="48">
          <cell r="D48">
            <v>2</v>
          </cell>
        </row>
        <row r="49">
          <cell r="D49">
            <v>10</v>
          </cell>
        </row>
        <row r="50">
          <cell r="D50">
            <v>40</v>
          </cell>
        </row>
        <row r="51">
          <cell r="D51">
            <v>40</v>
          </cell>
        </row>
        <row r="52">
          <cell r="D52">
            <v>160</v>
          </cell>
        </row>
        <row r="53">
          <cell r="D53">
            <v>160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8">
          <cell r="E18">
            <v>1</v>
          </cell>
          <cell r="F18">
            <v>0.3</v>
          </cell>
        </row>
        <row r="19">
          <cell r="F19">
            <v>0.7</v>
          </cell>
          <cell r="G19">
            <v>0.5</v>
          </cell>
          <cell r="H19">
            <v>0.5</v>
          </cell>
        </row>
        <row r="20">
          <cell r="G20">
            <v>0.45</v>
          </cell>
          <cell r="H20">
            <v>0.3</v>
          </cell>
          <cell r="I20">
            <v>0.3</v>
          </cell>
          <cell r="J20">
            <v>0.3</v>
          </cell>
        </row>
        <row r="21">
          <cell r="G21">
            <v>0.05</v>
          </cell>
          <cell r="H21">
            <v>0.2</v>
          </cell>
          <cell r="I21">
            <v>0.2</v>
          </cell>
          <cell r="J21">
            <v>0.2</v>
          </cell>
        </row>
        <row r="22">
          <cell r="I22">
            <v>0.45</v>
          </cell>
          <cell r="J22">
            <v>0.4</v>
          </cell>
        </row>
        <row r="23">
          <cell r="I23">
            <v>0.05</v>
          </cell>
          <cell r="J23">
            <v>0.1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G363"/>
  <sheetViews>
    <sheetView topLeftCell="I1" workbookViewId="0">
      <selection activeCell="W4" sqref="W4"/>
    </sheetView>
  </sheetViews>
  <sheetFormatPr defaultColWidth="6.625" defaultRowHeight="11.25" x14ac:dyDescent="0.15"/>
  <cols>
    <col min="1" max="12" width="6.625" style="21"/>
    <col min="13" max="13" width="6.625" style="16"/>
    <col min="14" max="35" width="6.625" style="21"/>
    <col min="36" max="36" width="6.625" style="16"/>
    <col min="37" max="43" width="6.625" style="21"/>
    <col min="44" max="44" width="6.625" style="17"/>
    <col min="45" max="50" width="6.625" style="21"/>
    <col min="51" max="51" width="6.625" style="17"/>
    <col min="52" max="58" width="6.625" style="21"/>
    <col min="59" max="59" width="6.625" style="16"/>
    <col min="60" max="16384" width="6.625" style="21"/>
  </cols>
  <sheetData>
    <row r="1" spans="2:57" x14ac:dyDescent="0.15">
      <c r="F1" s="79" t="s">
        <v>161</v>
      </c>
      <c r="G1" s="79" t="s">
        <v>155</v>
      </c>
      <c r="H1" s="22"/>
      <c r="I1" s="79" t="s">
        <v>150</v>
      </c>
      <c r="J1" s="79" t="s">
        <v>155</v>
      </c>
      <c r="K1" s="79" t="s">
        <v>156</v>
      </c>
      <c r="P1" s="21">
        <v>1</v>
      </c>
      <c r="Q1" s="21">
        <v>0.85</v>
      </c>
      <c r="R1" s="21">
        <v>0.7</v>
      </c>
      <c r="S1" s="21">
        <v>0.5</v>
      </c>
      <c r="T1" s="21">
        <v>0.27500000000000002</v>
      </c>
      <c r="AM1" s="21">
        <v>1</v>
      </c>
      <c r="AN1" s="21">
        <v>0.8</v>
      </c>
      <c r="AO1" s="21">
        <v>0.6</v>
      </c>
      <c r="AP1" s="21">
        <v>0.4</v>
      </c>
      <c r="AQ1" s="21">
        <v>0.2</v>
      </c>
    </row>
    <row r="2" spans="2:57" x14ac:dyDescent="0.15">
      <c r="F2" s="79"/>
      <c r="G2" s="79"/>
      <c r="H2" s="22"/>
      <c r="I2" s="79"/>
      <c r="J2" s="79"/>
      <c r="K2" s="79"/>
      <c r="P2" s="78" t="s">
        <v>162</v>
      </c>
      <c r="Q2" s="78"/>
      <c r="R2" s="78"/>
      <c r="S2" s="78"/>
      <c r="T2" s="78"/>
      <c r="W2" s="78" t="s">
        <v>163</v>
      </c>
      <c r="X2" s="78"/>
      <c r="Y2" s="78"/>
      <c r="Z2" s="78"/>
      <c r="AA2" s="78"/>
      <c r="AD2" s="78" t="s">
        <v>164</v>
      </c>
      <c r="AE2" s="78"/>
      <c r="AF2" s="78"/>
      <c r="AG2" s="78"/>
      <c r="AH2" s="78"/>
      <c r="AM2" s="78" t="s">
        <v>151</v>
      </c>
      <c r="AN2" s="78"/>
      <c r="AO2" s="78"/>
      <c r="AP2" s="78"/>
      <c r="AQ2" s="78"/>
      <c r="AT2" s="78" t="s">
        <v>152</v>
      </c>
      <c r="AU2" s="78"/>
      <c r="AV2" s="78"/>
      <c r="AW2" s="78"/>
      <c r="AX2" s="78"/>
      <c r="BA2" s="78" t="s">
        <v>157</v>
      </c>
      <c r="BB2" s="78"/>
      <c r="BC2" s="78"/>
      <c r="BD2" s="78"/>
      <c r="BE2" s="78"/>
    </row>
    <row r="3" spans="2:57" x14ac:dyDescent="0.15">
      <c r="F3" s="21">
        <v>1</v>
      </c>
      <c r="G3" s="21">
        <v>7.1773462536293131E-2</v>
      </c>
      <c r="I3" s="21">
        <v>1</v>
      </c>
      <c r="J3" s="21">
        <v>7.4349177498517554E-3</v>
      </c>
      <c r="K3" s="18">
        <v>0.1</v>
      </c>
      <c r="N3" s="26" t="str">
        <f>[1]节奏总纲!N3</f>
        <v>对应玩家等级</v>
      </c>
      <c r="O3" s="21" t="s">
        <v>161</v>
      </c>
      <c r="P3" s="21" t="s">
        <v>74</v>
      </c>
      <c r="Q3" s="21" t="s">
        <v>75</v>
      </c>
      <c r="R3" s="21" t="s">
        <v>76</v>
      </c>
      <c r="S3" s="21" t="s">
        <v>77</v>
      </c>
      <c r="T3" s="21" t="s">
        <v>78</v>
      </c>
      <c r="V3" s="21" t="s">
        <v>161</v>
      </c>
      <c r="W3" s="21" t="s">
        <v>74</v>
      </c>
      <c r="X3" s="21" t="s">
        <v>75</v>
      </c>
      <c r="Y3" s="21" t="s">
        <v>76</v>
      </c>
      <c r="Z3" s="21" t="s">
        <v>77</v>
      </c>
      <c r="AA3" s="21" t="s">
        <v>78</v>
      </c>
      <c r="AC3" s="21" t="s">
        <v>158</v>
      </c>
      <c r="AD3" s="21" t="s">
        <v>74</v>
      </c>
      <c r="AE3" s="21" t="s">
        <v>75</v>
      </c>
      <c r="AF3" s="21" t="s">
        <v>76</v>
      </c>
      <c r="AG3" s="21" t="s">
        <v>77</v>
      </c>
      <c r="AH3" s="21" t="s">
        <v>78</v>
      </c>
      <c r="AL3" s="21" t="s">
        <v>150</v>
      </c>
      <c r="AM3" s="21" t="s">
        <v>74</v>
      </c>
      <c r="AN3" s="21" t="s">
        <v>75</v>
      </c>
      <c r="AO3" s="21" t="s">
        <v>76</v>
      </c>
      <c r="AP3" s="21" t="s">
        <v>77</v>
      </c>
      <c r="AQ3" s="21" t="s">
        <v>78</v>
      </c>
      <c r="AS3" s="21" t="s">
        <v>150</v>
      </c>
      <c r="AT3" s="21" t="s">
        <v>74</v>
      </c>
      <c r="AU3" s="21" t="s">
        <v>75</v>
      </c>
      <c r="AV3" s="21" t="s">
        <v>76</v>
      </c>
      <c r="AW3" s="21" t="s">
        <v>77</v>
      </c>
      <c r="AX3" s="21" t="s">
        <v>78</v>
      </c>
      <c r="AZ3" s="21" t="s">
        <v>158</v>
      </c>
      <c r="BA3" s="21" t="s">
        <v>74</v>
      </c>
      <c r="BB3" s="21" t="s">
        <v>75</v>
      </c>
      <c r="BC3" s="21" t="s">
        <v>76</v>
      </c>
      <c r="BD3" s="21" t="s">
        <v>77</v>
      </c>
      <c r="BE3" s="21" t="s">
        <v>78</v>
      </c>
    </row>
    <row r="4" spans="2:57" x14ac:dyDescent="0.15">
      <c r="F4" s="21">
        <v>2</v>
      </c>
      <c r="G4" s="21">
        <v>0.1486983549970351</v>
      </c>
      <c r="I4" s="21">
        <v>2</v>
      </c>
      <c r="J4" s="21">
        <v>2.3963093307967063E-2</v>
      </c>
      <c r="K4" s="18">
        <v>0.15</v>
      </c>
      <c r="N4" s="26">
        <f>[1]节奏总纲!N4</f>
        <v>2</v>
      </c>
      <c r="O4" s="21">
        <v>1</v>
      </c>
      <c r="P4" s="21">
        <f>[1]节奏总纲!P4</f>
        <v>7.1773462536293131E-2</v>
      </c>
      <c r="Q4" s="21">
        <f>[1]节奏总纲!Q4</f>
        <v>5.9787294292732177E-2</v>
      </c>
      <c r="R4" s="21">
        <f>[1]节奏总纲!R4</f>
        <v>4.677476553490223E-2</v>
      </c>
      <c r="S4" s="21">
        <f>[1]节奏总纲!S4</f>
        <v>3.2585151991477081E-2</v>
      </c>
      <c r="T4" s="21">
        <f>[1]节奏总纲!T4</f>
        <v>1.7039020006115988E-2</v>
      </c>
      <c r="V4" s="21">
        <v>1</v>
      </c>
      <c r="W4" s="21">
        <f>[1]节奏总纲!W4</f>
        <v>7.1773462536293131E-2</v>
      </c>
      <c r="X4" s="21">
        <f>[1]节奏总纲!X4</f>
        <v>5.9787294292732177E-2</v>
      </c>
      <c r="Y4" s="21">
        <f>[1]节奏总纲!Y4</f>
        <v>4.677476553490223E-2</v>
      </c>
      <c r="Z4" s="21">
        <f>[1]节奏总纲!Z4</f>
        <v>3.2585151991477081E-2</v>
      </c>
      <c r="AA4" s="21">
        <f>[1]节奏总纲!AA4</f>
        <v>1.7039020006115988E-2</v>
      </c>
      <c r="AC4" s="21">
        <v>1</v>
      </c>
      <c r="AD4" s="21">
        <f>[1]节奏总纲!AD4</f>
        <v>10</v>
      </c>
      <c r="AE4" s="21">
        <f>[1]节奏总纲!AE4</f>
        <v>11.148446722089302</v>
      </c>
      <c r="AF4" s="21">
        <f>[1]节奏总纲!AF4</f>
        <v>12.761737853656415</v>
      </c>
      <c r="AG4" s="21">
        <f>[1]节奏总纲!AG4</f>
        <v>15.452231935206081</v>
      </c>
      <c r="AH4" s="21">
        <f>[1]节奏总纲!AH4</f>
        <v>21.291911942729964</v>
      </c>
      <c r="AL4" s="21">
        <v>1</v>
      </c>
      <c r="AM4" s="21">
        <f>[1]节奏总纲!AM4</f>
        <v>7.4349177498517554E-3</v>
      </c>
      <c r="AN4" s="21">
        <f>[1]节奏总纲!AN4</f>
        <v>5.947934199881405E-3</v>
      </c>
      <c r="AO4" s="21">
        <f>[1]节奏总纲!AO4</f>
        <v>4.4609506499110529E-3</v>
      </c>
      <c r="AP4" s="21">
        <f>[1]节奏总纲!AP4</f>
        <v>2.9739670999407025E-3</v>
      </c>
      <c r="AQ4" s="21">
        <f>[1]节奏总纲!AQ4</f>
        <v>1.4869835499703513E-3</v>
      </c>
      <c r="AS4" s="21">
        <v>1</v>
      </c>
      <c r="AT4" s="21">
        <f>[1]节奏总纲!AT4</f>
        <v>7.4349177498517554E-3</v>
      </c>
      <c r="AU4" s="21">
        <f>[1]节奏总纲!AU4</f>
        <v>5.947934199881405E-3</v>
      </c>
      <c r="AV4" s="21">
        <f>[1]节奏总纲!AV4</f>
        <v>4.4609506499110529E-3</v>
      </c>
      <c r="AW4" s="21">
        <f>[1]节奏总纲!AW4</f>
        <v>2.9739670999407025E-3</v>
      </c>
      <c r="AX4" s="21">
        <f>[1]节奏总纲!AX4</f>
        <v>1.4869835499703513E-3</v>
      </c>
      <c r="AY4" s="21"/>
      <c r="AZ4" s="21">
        <v>1</v>
      </c>
      <c r="BA4" s="21">
        <f>[1]节奏总纲!BA4</f>
        <v>11.296493250964016</v>
      </c>
      <c r="BB4" s="21">
        <f>[1]节奏总纲!BB4</f>
        <v>12.361596792946616</v>
      </c>
      <c r="BC4" s="21">
        <f>[1]节奏总纲!BC4</f>
        <v>13.798091195443488</v>
      </c>
      <c r="BD4" s="21">
        <f>[1]节奏总纲!BD4</f>
        <v>15.911635365458322</v>
      </c>
      <c r="BE4" s="21">
        <f>[1]节奏总纲!BE4</f>
        <v>19.707330185578734</v>
      </c>
    </row>
    <row r="5" spans="2:57" x14ac:dyDescent="0.15">
      <c r="F5" s="21">
        <v>3</v>
      </c>
      <c r="G5" s="21">
        <v>0.23114441334491631</v>
      </c>
      <c r="I5" s="21">
        <v>3</v>
      </c>
      <c r="J5" s="21">
        <v>5.1571656651039799E-2</v>
      </c>
      <c r="K5" s="18">
        <v>0.2</v>
      </c>
      <c r="N5" s="26">
        <f>[1]节奏总纲!N5</f>
        <v>4</v>
      </c>
      <c r="O5" s="21">
        <v>2</v>
      </c>
      <c r="P5" s="21">
        <f>[1]节奏总纲!P5</f>
        <v>0.1486983549970351</v>
      </c>
      <c r="Q5" s="21">
        <f>[1]节奏总纲!Q5</f>
        <v>0.12505531655250651</v>
      </c>
      <c r="R5" s="21">
        <f>[1]节奏总纲!R5</f>
        <v>9.883979656652922E-2</v>
      </c>
      <c r="S5" s="21">
        <f>[1]节奏总纲!S5</f>
        <v>6.9828747506607683E-2</v>
      </c>
      <c r="T5" s="21">
        <f>[1]节奏总纲!T5</f>
        <v>3.7085369736260552E-2</v>
      </c>
      <c r="U5" s="27"/>
      <c r="V5" s="21">
        <v>2</v>
      </c>
      <c r="W5" s="21">
        <f>[1]节奏总纲!W5</f>
        <v>7.6924892460741967E-2</v>
      </c>
      <c r="X5" s="21">
        <f>[1]节奏总纲!X5</f>
        <v>6.5268022259774336E-2</v>
      </c>
      <c r="Y5" s="21">
        <f>[1]节奏总纲!Y5</f>
        <v>5.206503103162699E-2</v>
      </c>
      <c r="Z5" s="21">
        <f>[1]节奏总纲!Z5</f>
        <v>3.7243595515130602E-2</v>
      </c>
      <c r="AA5" s="21">
        <f>[1]节奏总纲!AA5</f>
        <v>2.0046349730144564E-2</v>
      </c>
      <c r="AC5" s="21">
        <v>2</v>
      </c>
      <c r="AD5" s="21">
        <f>[1]节奏总纲!AD5</f>
        <v>15.845161563010114</v>
      </c>
      <c r="AE5" s="21">
        <f>[1]节奏总纲!AE5</f>
        <v>17.271997130667014</v>
      </c>
      <c r="AF5" s="21">
        <f>[1]节奏总纲!AF5</f>
        <v>19.263096801323076</v>
      </c>
      <c r="AG5" s="21">
        <f>[1]节奏总纲!AG5</f>
        <v>22.536681597650272</v>
      </c>
      <c r="AH5" s="21">
        <f>[1]节奏总纲!AH5</f>
        <v>29.386000042029625</v>
      </c>
      <c r="AL5" s="21">
        <v>2</v>
      </c>
      <c r="AM5" s="21">
        <f>[1]节奏总纲!AM5</f>
        <v>2.3963093307967063E-2</v>
      </c>
      <c r="AN5" s="21">
        <f>[1]节奏总纲!AN5</f>
        <v>1.9170474646373652E-2</v>
      </c>
      <c r="AO5" s="21">
        <f>[1]节奏总纲!AO5</f>
        <v>1.4377855984780237E-2</v>
      </c>
      <c r="AP5" s="21">
        <f>[1]节奏总纲!AP5</f>
        <v>9.5852373231868262E-3</v>
      </c>
      <c r="AQ5" s="21">
        <f>[1]节奏总纲!AQ5</f>
        <v>4.7926186615934131E-3</v>
      </c>
      <c r="AS5" s="21">
        <v>2</v>
      </c>
      <c r="AT5" s="21">
        <f>[1]节奏总纲!AT5</f>
        <v>1.6528175558115307E-2</v>
      </c>
      <c r="AU5" s="21">
        <f>[1]节奏总纲!AU5</f>
        <v>1.3222540446492247E-2</v>
      </c>
      <c r="AV5" s="21">
        <f>[1]节奏总纲!AV5</f>
        <v>9.9169053348691846E-3</v>
      </c>
      <c r="AW5" s="21">
        <f>[1]节奏总纲!AW5</f>
        <v>6.6112702232461237E-3</v>
      </c>
      <c r="AX5" s="21">
        <f>[1]节奏总纲!AX5</f>
        <v>3.3056351116230618E-3</v>
      </c>
      <c r="AY5" s="21"/>
      <c r="AZ5" s="21">
        <v>2</v>
      </c>
      <c r="BA5" s="21">
        <f>[1]节奏总纲!BA5</f>
        <v>14.729965238833779</v>
      </c>
      <c r="BB5" s="21">
        <f>[1]节奏总纲!BB5</f>
        <v>15.911635365458322</v>
      </c>
      <c r="BC5" s="21">
        <f>[1]节奏总纲!BC5</f>
        <v>17.448850811924295</v>
      </c>
      <c r="BD5" s="21">
        <f>[1]节奏总纲!BD5</f>
        <v>19.707330185578734</v>
      </c>
      <c r="BE5" s="21">
        <f>[1]节奏总纲!BE5</f>
        <v>23.710496742673982</v>
      </c>
    </row>
    <row r="6" spans="2:57" x14ac:dyDescent="0.15">
      <c r="B6" s="78" t="s">
        <v>165</v>
      </c>
      <c r="C6" s="78"/>
      <c r="D6" s="78"/>
      <c r="F6" s="21">
        <v>4</v>
      </c>
      <c r="G6" s="21">
        <v>0.3195079107728942</v>
      </c>
      <c r="I6" s="21">
        <v>4</v>
      </c>
      <c r="J6" s="21">
        <v>9.2637640824031031E-2</v>
      </c>
      <c r="K6" s="18">
        <v>0.25</v>
      </c>
      <c r="N6" s="26">
        <f>[1]节奏总纲!N6</f>
        <v>6</v>
      </c>
      <c r="O6" s="21">
        <v>3</v>
      </c>
      <c r="P6" s="21">
        <f>[1]节奏总纲!P6</f>
        <v>0.23114441334491631</v>
      </c>
      <c r="Q6" s="21">
        <f>[1]节奏总纲!Q6</f>
        <v>0.19582554698581309</v>
      </c>
      <c r="R6" s="21">
        <f>[1]节奏总纲!R6</f>
        <v>0.15616116565582547</v>
      </c>
      <c r="S6" s="21">
        <f>[1]节奏总纲!S6</f>
        <v>0.11120357726023924</v>
      </c>
      <c r="T6" s="21">
        <f>[1]节奏总纲!T6</f>
        <v>5.9380999788309005E-2</v>
      </c>
      <c r="U6" s="27"/>
      <c r="V6" s="21">
        <v>3</v>
      </c>
      <c r="W6" s="21">
        <f>[1]节奏总纲!W6</f>
        <v>8.2446058347881213E-2</v>
      </c>
      <c r="X6" s="21">
        <f>[1]节奏总纲!X6</f>
        <v>7.0770230433306575E-2</v>
      </c>
      <c r="Y6" s="21">
        <f>[1]节奏总纲!Y6</f>
        <v>5.7321369089296248E-2</v>
      </c>
      <c r="Z6" s="21">
        <f>[1]节奏总纲!Z6</f>
        <v>4.1374829753631562E-2</v>
      </c>
      <c r="AA6" s="21">
        <f>[1]节奏总纲!AA6</f>
        <v>2.2295630052048453E-2</v>
      </c>
      <c r="AC6" s="21">
        <v>3</v>
      </c>
      <c r="AD6" s="21">
        <f>[1]节奏总纲!AD6</f>
        <v>20</v>
      </c>
      <c r="AE6" s="21">
        <f>[1]节奏总纲!AE6</f>
        <v>21.543844702365945</v>
      </c>
      <c r="AF6" s="21">
        <f>[1]节奏总纲!AF6</f>
        <v>23.734615677065324</v>
      </c>
      <c r="AG6" s="21">
        <f>[1]节奏总纲!AG6</f>
        <v>27.324610510337703</v>
      </c>
      <c r="AH6" s="21">
        <f>[1]节奏总纲!AH6</f>
        <v>34.517938607173015</v>
      </c>
      <c r="AL6" s="21">
        <v>3</v>
      </c>
      <c r="AM6" s="21">
        <f>[1]节奏总纲!AM6</f>
        <v>5.1571656651039799E-2</v>
      </c>
      <c r="AN6" s="21">
        <f>[1]节奏总纲!AN6</f>
        <v>4.1257325320831845E-2</v>
      </c>
      <c r="AO6" s="21">
        <f>[1]节奏总纲!AO6</f>
        <v>3.0942993990623877E-2</v>
      </c>
      <c r="AP6" s="21">
        <f>[1]节奏总纲!AP6</f>
        <v>2.0628662660415922E-2</v>
      </c>
      <c r="AQ6" s="21">
        <f>[1]节奏总纲!AQ6</f>
        <v>1.0314331330207961E-2</v>
      </c>
      <c r="AS6" s="21">
        <v>3</v>
      </c>
      <c r="AT6" s="21">
        <f>[1]节奏总纲!AT6</f>
        <v>2.7608563343072736E-2</v>
      </c>
      <c r="AU6" s="21">
        <f>[1]节奏总纲!AU6</f>
        <v>2.2086850674458192E-2</v>
      </c>
      <c r="AV6" s="21">
        <f>[1]节奏总纲!AV6</f>
        <v>1.6565138005843638E-2</v>
      </c>
      <c r="AW6" s="21">
        <f>[1]节奏总纲!AW6</f>
        <v>1.1043425337229096E-2</v>
      </c>
      <c r="AX6" s="21">
        <f>[1]节奏总纲!AX6</f>
        <v>5.5217126686145481E-3</v>
      </c>
      <c r="AY6" s="21"/>
      <c r="AZ6" s="21">
        <v>3</v>
      </c>
      <c r="BA6" s="21">
        <f>[1]节奏总纲!BA6</f>
        <v>16.888397947066121</v>
      </c>
      <c r="BB6" s="21">
        <f>[1]节奏总纲!BB6</f>
        <v>18.108391417375849</v>
      </c>
      <c r="BC6" s="21">
        <f>[1]节奏总纲!BC6</f>
        <v>19.707330185578734</v>
      </c>
      <c r="BD6" s="21">
        <f>[1]节奏总纲!BD6</f>
        <v>22.041972908628715</v>
      </c>
      <c r="BE6" s="21">
        <f>[1]节奏总纲!BE6</f>
        <v>26.127796402772656</v>
      </c>
    </row>
    <row r="7" spans="2:57" x14ac:dyDescent="0.15">
      <c r="B7" s="21" t="s">
        <v>161</v>
      </c>
      <c r="C7" s="21" t="s">
        <v>90</v>
      </c>
      <c r="D7" s="21" t="s">
        <v>153</v>
      </c>
      <c r="F7" s="21">
        <v>5</v>
      </c>
      <c r="G7" s="21">
        <v>0.41421356237309515</v>
      </c>
      <c r="I7" s="21">
        <v>5</v>
      </c>
      <c r="J7" s="21">
        <v>0.15</v>
      </c>
      <c r="K7" s="18">
        <v>0.3</v>
      </c>
      <c r="N7" s="26">
        <f>[1]节奏总纲!N7</f>
        <v>8</v>
      </c>
      <c r="O7" s="21">
        <v>4</v>
      </c>
      <c r="P7" s="21">
        <f>[1]节奏总纲!P7</f>
        <v>0.3195079107728942</v>
      </c>
      <c r="Q7" s="21">
        <f>[1]节奏总纲!Q7</f>
        <v>0.2719651336498875</v>
      </c>
      <c r="R7" s="21">
        <f>[1]节奏总纲!R7</f>
        <v>0.21816000147573214</v>
      </c>
      <c r="S7" s="21">
        <f>[1]节奏总纲!S7</f>
        <v>0.15607961441255883</v>
      </c>
      <c r="T7" s="21">
        <f>[1]节奏总纲!T7</f>
        <v>8.4062531324348461E-2</v>
      </c>
      <c r="U7" s="27"/>
      <c r="V7" s="21">
        <v>4</v>
      </c>
      <c r="W7" s="21">
        <f>[1]节奏总纲!W7</f>
        <v>8.8363497427977888E-2</v>
      </c>
      <c r="X7" s="21">
        <f>[1]节奏总纲!X7</f>
        <v>7.6139586664074416E-2</v>
      </c>
      <c r="Y7" s="21">
        <f>[1]节奏总纲!Y7</f>
        <v>6.1998835819906672E-2</v>
      </c>
      <c r="Z7" s="21">
        <f>[1]节奏总纲!Z7</f>
        <v>4.4876037152319581E-2</v>
      </c>
      <c r="AA7" s="21">
        <f>[1]节奏总纲!AA7</f>
        <v>2.4681531536039455E-2</v>
      </c>
      <c r="AC7" s="21">
        <v>4</v>
      </c>
      <c r="AD7" s="21">
        <f>[1]节奏总纲!AD7</f>
        <v>23.213386604241784</v>
      </c>
      <c r="AE7" s="21">
        <f>[1]节奏总纲!AE7</f>
        <v>24.836966034810484</v>
      </c>
      <c r="AF7" s="21">
        <f>[1]节奏总纲!AF7</f>
        <v>27.155717181399513</v>
      </c>
      <c r="AG7" s="21">
        <f>[1]节奏总纲!AG7</f>
        <v>30.831257561377125</v>
      </c>
      <c r="AH7" s="21">
        <f>[1]节奏总纲!AH7</f>
        <v>38.431365705145346</v>
      </c>
      <c r="AL7" s="21">
        <v>4</v>
      </c>
      <c r="AM7" s="21">
        <f>[1]节奏总纲!AM7</f>
        <v>9.2637640824031031E-2</v>
      </c>
      <c r="AN7" s="21">
        <f>[1]节奏总纲!AN7</f>
        <v>7.4110112659224833E-2</v>
      </c>
      <c r="AO7" s="21">
        <f>[1]节奏总纲!AO7</f>
        <v>5.5582584494418615E-2</v>
      </c>
      <c r="AP7" s="21">
        <f>[1]节奏总纲!AP7</f>
        <v>3.7055056329612417E-2</v>
      </c>
      <c r="AQ7" s="21">
        <f>[1]节奏总纲!AQ7</f>
        <v>1.8527528164806208E-2</v>
      </c>
      <c r="AS7" s="21">
        <v>4</v>
      </c>
      <c r="AT7" s="21">
        <f>[1]节奏总纲!AT7</f>
        <v>4.1065984172991232E-2</v>
      </c>
      <c r="AU7" s="21">
        <f>[1]节奏总纲!AU7</f>
        <v>3.2852787338392989E-2</v>
      </c>
      <c r="AV7" s="21">
        <f>[1]节奏总纲!AV7</f>
        <v>2.4639590503794738E-2</v>
      </c>
      <c r="AW7" s="21">
        <f>[1]节奏总纲!AW7</f>
        <v>1.6426393669196494E-2</v>
      </c>
      <c r="AX7" s="21">
        <f>[1]节奏总纲!AX7</f>
        <v>8.2131968345982471E-3</v>
      </c>
      <c r="AY7" s="21"/>
      <c r="AZ7" s="21">
        <v>4</v>
      </c>
      <c r="BA7" s="21">
        <f>[1]节奏总纲!BA7</f>
        <v>18.453550676044042</v>
      </c>
      <c r="BB7" s="21">
        <f>[1]节奏总纲!BB7</f>
        <v>19.707330185578734</v>
      </c>
      <c r="BC7" s="21">
        <f>[1]节奏总纲!BC7</f>
        <v>21.34613466141565</v>
      </c>
      <c r="BD7" s="21">
        <f>[1]节奏总纲!BD7</f>
        <v>23.710496742673982</v>
      </c>
      <c r="BE7" s="21">
        <f>[1]节奏总纲!BE7</f>
        <v>27.863030247590562</v>
      </c>
    </row>
    <row r="8" spans="2:57" x14ac:dyDescent="0.15">
      <c r="B8" s="21">
        <v>10</v>
      </c>
      <c r="C8" s="21">
        <v>1</v>
      </c>
      <c r="D8" s="21">
        <v>1</v>
      </c>
      <c r="F8" s="21">
        <v>6</v>
      </c>
      <c r="G8" s="21">
        <v>0.51571656651039799</v>
      </c>
      <c r="I8" s="21">
        <v>6</v>
      </c>
      <c r="J8" s="21">
        <v>0.22055744069899194</v>
      </c>
      <c r="K8" s="18">
        <v>0.34</v>
      </c>
      <c r="N8" s="26">
        <f>[1]节奏总纲!N8</f>
        <v>10</v>
      </c>
      <c r="O8" s="21">
        <v>5</v>
      </c>
      <c r="P8" s="21">
        <f>[1]节奏总纲!P8</f>
        <v>0.41421356237309515</v>
      </c>
      <c r="Q8" s="21">
        <f>[1]节奏总纲!Q8</f>
        <v>0.35241289886702937</v>
      </c>
      <c r="R8" s="21">
        <f>[1]节奏总纲!R8</f>
        <v>0.28315639123824782</v>
      </c>
      <c r="S8" s="21">
        <f>[1]节奏总纲!S8</f>
        <v>0.20296464556281663</v>
      </c>
      <c r="T8" s="21">
        <f>[1]节奏总纲!T8</f>
        <v>0.10951806589144637</v>
      </c>
      <c r="U8" s="27"/>
      <c r="V8" s="21">
        <v>5</v>
      </c>
      <c r="W8" s="21">
        <f>[1]节奏总纲!W8</f>
        <v>9.4705651600200946E-2</v>
      </c>
      <c r="X8" s="21">
        <f>[1]节奏总纲!X8</f>
        <v>8.0447765217141864E-2</v>
      </c>
      <c r="Y8" s="21">
        <f>[1]节奏总纲!Y8</f>
        <v>6.4996389762515677E-2</v>
      </c>
      <c r="Z8" s="21">
        <f>[1]节奏总纲!Z8</f>
        <v>4.68850311502578E-2</v>
      </c>
      <c r="AA8" s="21">
        <f>[1]节奏总纲!AA8</f>
        <v>2.5455534567097912E-2</v>
      </c>
      <c r="AC8" s="21">
        <v>5</v>
      </c>
      <c r="AD8" s="21">
        <f>[1]节奏总纲!AD8</f>
        <v>25.845161563010112</v>
      </c>
      <c r="AE8" s="21">
        <f>[1]节奏总纲!AE8</f>
        <v>27.525245270311611</v>
      </c>
      <c r="AF8" s="21">
        <f>[1]节奏总纲!AF8</f>
        <v>29.892344464157688</v>
      </c>
      <c r="AG8" s="21">
        <f>[1]节奏总纲!AG8</f>
        <v>33.672145166817529</v>
      </c>
      <c r="AH8" s="21">
        <f>[1]节奏总纲!AH8</f>
        <v>41.359260538726978</v>
      </c>
      <c r="AL8" s="21">
        <v>5</v>
      </c>
      <c r="AM8" s="21">
        <f>[1]节奏总纲!AM8</f>
        <v>0.15</v>
      </c>
      <c r="AN8" s="21">
        <f>[1]节奏总纲!AN8</f>
        <v>0.12</v>
      </c>
      <c r="AO8" s="21">
        <f>[1]节奏总纲!AO8</f>
        <v>0.09</v>
      </c>
      <c r="AP8" s="21">
        <f>[1]节奏总纲!AP8</f>
        <v>0.06</v>
      </c>
      <c r="AQ8" s="21">
        <f>[1]节奏总纲!AQ8</f>
        <v>0.03</v>
      </c>
      <c r="AS8" s="21">
        <v>5</v>
      </c>
      <c r="AT8" s="21">
        <f>[1]节奏总纲!AT8</f>
        <v>5.7362359175968963E-2</v>
      </c>
      <c r="AU8" s="21">
        <f>[1]节奏总纲!AU8</f>
        <v>4.5889887340775162E-2</v>
      </c>
      <c r="AV8" s="21">
        <f>[1]节奏总纲!AV8</f>
        <v>3.4417415505581382E-2</v>
      </c>
      <c r="AW8" s="21">
        <f>[1]节奏总纲!AW8</f>
        <v>2.2944943670387581E-2</v>
      </c>
      <c r="AX8" s="21">
        <f>[1]节奏总纲!AX8</f>
        <v>1.1472471835193791E-2</v>
      </c>
      <c r="AY8" s="21"/>
      <c r="AZ8" s="21">
        <v>5</v>
      </c>
      <c r="BA8" s="21">
        <f>[1]节奏总纲!BA8</f>
        <v>19.707330185578734</v>
      </c>
      <c r="BB8" s="21">
        <f>[1]节奏总纲!BB8</f>
        <v>20.993539484876777</v>
      </c>
      <c r="BC8" s="21">
        <f>[1]节奏总纲!BC8</f>
        <v>22.639743033177162</v>
      </c>
      <c r="BD8" s="21">
        <f>[1]节奏总纲!BD8</f>
        <v>25.044229735272328</v>
      </c>
      <c r="BE8" s="21">
        <f>[1]节奏总纲!BE8</f>
        <v>29.216428548527322</v>
      </c>
    </row>
    <row r="9" spans="2:57" x14ac:dyDescent="0.15">
      <c r="B9" s="21">
        <v>20</v>
      </c>
      <c r="C9" s="21">
        <v>3</v>
      </c>
      <c r="D9" s="21">
        <v>2</v>
      </c>
      <c r="F9" s="21">
        <v>7</v>
      </c>
      <c r="G9" s="21">
        <v>0.62450479271247095</v>
      </c>
      <c r="I9" s="21">
        <v>7</v>
      </c>
      <c r="J9" s="21">
        <v>0.31141300609369982</v>
      </c>
      <c r="K9" s="18">
        <v>0.38</v>
      </c>
      <c r="N9" s="26">
        <f>[1]节奏总纲!N9</f>
        <v>12</v>
      </c>
      <c r="O9" s="21">
        <v>6</v>
      </c>
      <c r="P9" s="21">
        <f>[1]节奏总纲!P9</f>
        <v>0.51571656651039799</v>
      </c>
      <c r="Q9" s="21">
        <f>[1]节奏总纲!Q9</f>
        <v>0.43939051466685908</v>
      </c>
      <c r="R9" s="21">
        <f>[1]节奏总纲!R9</f>
        <v>0.35336899137292471</v>
      </c>
      <c r="S9" s="21">
        <f>[1]节奏总纲!S9</f>
        <v>0.25440298225957936</v>
      </c>
      <c r="T9" s="21">
        <f>[1]节奏总纲!T9</f>
        <v>0.13836675479473978</v>
      </c>
      <c r="U9" s="27"/>
      <c r="V9" s="21">
        <v>6</v>
      </c>
      <c r="W9" s="21">
        <f>[1]节奏总纲!W9</f>
        <v>0.10150300413730284</v>
      </c>
      <c r="X9" s="21">
        <f>[1]节奏总纲!X9</f>
        <v>8.6977615799829711E-2</v>
      </c>
      <c r="Y9" s="21">
        <f>[1]节奏总纲!Y9</f>
        <v>7.0212600134676895E-2</v>
      </c>
      <c r="Z9" s="21">
        <f>[1]节奏总纲!Z9</f>
        <v>5.1438336696762732E-2</v>
      </c>
      <c r="AA9" s="21">
        <f>[1]节奏总纲!AA9</f>
        <v>2.884868890329341E-2</v>
      </c>
      <c r="AC9" s="21">
        <v>6</v>
      </c>
      <c r="AD9" s="21">
        <f>[1]节奏总纲!AD9</f>
        <v>28.071211008105138</v>
      </c>
      <c r="AE9" s="21">
        <f>[1]节奏总纲!AE9</f>
        <v>29.78183527117605</v>
      </c>
      <c r="AF9" s="21">
        <f>[1]节奏总纲!AF9</f>
        <v>32.202183458664891</v>
      </c>
      <c r="AG9" s="21">
        <f>[1]节奏总纲!AG9</f>
        <v>36.067019846099676</v>
      </c>
      <c r="AH9" s="21">
        <f>[1]节奏总纲!AH9</f>
        <v>43.870275262019007</v>
      </c>
      <c r="AL9" s="21">
        <v>6</v>
      </c>
      <c r="AM9" s="21">
        <f>[1]节奏总纲!AM9</f>
        <v>0.22055744069899194</v>
      </c>
      <c r="AN9" s="21">
        <f>[1]节奏总纲!AN9</f>
        <v>0.17644595255919357</v>
      </c>
      <c r="AO9" s="21">
        <f>[1]节奏总纲!AO9</f>
        <v>0.13233446441939517</v>
      </c>
      <c r="AP9" s="21">
        <f>[1]节奏总纲!AP9</f>
        <v>8.8222976279596785E-2</v>
      </c>
      <c r="AQ9" s="21">
        <f>[1]节奏总纲!AQ9</f>
        <v>4.4111488139798392E-2</v>
      </c>
      <c r="AS9" s="21">
        <v>6</v>
      </c>
      <c r="AT9" s="21">
        <f>[1]节奏总纲!AT9</f>
        <v>7.0557440698991947E-2</v>
      </c>
      <c r="AU9" s="21">
        <f>[1]节奏总纲!AU9</f>
        <v>5.6445952559193574E-2</v>
      </c>
      <c r="AV9" s="21">
        <f>[1]节奏总纲!AV9</f>
        <v>4.2334464419395174E-2</v>
      </c>
      <c r="AW9" s="21">
        <f>[1]节奏总纲!AW9</f>
        <v>2.8222976279596787E-2</v>
      </c>
      <c r="AX9" s="21">
        <f>[1]节奏总纲!AX9</f>
        <v>1.4111488139798394E-2</v>
      </c>
      <c r="AY9" s="21"/>
      <c r="AZ9" s="21">
        <v>6</v>
      </c>
      <c r="BA9" s="21">
        <f>[1]节奏总纲!BA9</f>
        <v>20.745154613657583</v>
      </c>
      <c r="BB9" s="21">
        <f>[1]节奏总纲!BB9</f>
        <v>22.041972908628715</v>
      </c>
      <c r="BC9" s="21">
        <f>[1]节奏总纲!BC9</f>
        <v>23.710496742673982</v>
      </c>
      <c r="BD9" s="21">
        <f>[1]节奏总纲!BD9</f>
        <v>26.127796402772656</v>
      </c>
      <c r="BE9" s="21">
        <f>[1]节奏总纲!BE9</f>
        <v>30.329493925593439</v>
      </c>
    </row>
    <row r="10" spans="2:57" x14ac:dyDescent="0.15">
      <c r="B10" s="21">
        <v>30</v>
      </c>
      <c r="C10" s="21">
        <v>7</v>
      </c>
      <c r="D10" s="21">
        <v>4</v>
      </c>
      <c r="F10" s="21">
        <v>8</v>
      </c>
      <c r="G10" s="21">
        <v>0.74110112659224825</v>
      </c>
      <c r="I10" s="21">
        <v>8</v>
      </c>
      <c r="J10" s="21">
        <v>0.42660095793436714</v>
      </c>
      <c r="K10" s="18">
        <v>0.42</v>
      </c>
      <c r="N10" s="26">
        <f>[1]节奏总纲!N10</f>
        <v>14</v>
      </c>
      <c r="O10" s="21">
        <v>7</v>
      </c>
      <c r="P10" s="21">
        <f>[1]节奏总纲!P10</f>
        <v>0.62450479271247095</v>
      </c>
      <c r="Q10" s="21">
        <f>[1]节奏总纲!Q10</f>
        <v>0.53413894920697635</v>
      </c>
      <c r="R10" s="21">
        <f>[1]节奏总纲!R10</f>
        <v>0.43072095553379119</v>
      </c>
      <c r="S10" s="21">
        <f>[1]节奏总纲!S10</f>
        <v>0.30950457526830061</v>
      </c>
      <c r="T10" s="21">
        <f>[1]节奏总纲!T10</f>
        <v>0.16699258157131475</v>
      </c>
      <c r="U10" s="27"/>
      <c r="V10" s="21">
        <v>7</v>
      </c>
      <c r="W10" s="21">
        <f>[1]节奏总纲!W10</f>
        <v>0.10878822620207296</v>
      </c>
      <c r="X10" s="21">
        <f>[1]节奏总纲!X10</f>
        <v>9.4748434540117277E-2</v>
      </c>
      <c r="Y10" s="21">
        <f>[1]节奏总纲!Y10</f>
        <v>7.7351964160866482E-2</v>
      </c>
      <c r="Z10" s="21">
        <f>[1]节奏总纲!Z10</f>
        <v>5.510159300872125E-2</v>
      </c>
      <c r="AA10" s="21">
        <f>[1]节奏总纲!AA10</f>
        <v>2.8625826776574964E-2</v>
      </c>
      <c r="AC10" s="21">
        <v>7</v>
      </c>
      <c r="AD10" s="21">
        <f>[1]节奏总纲!AD10</f>
        <v>30</v>
      </c>
      <c r="AE10" s="21">
        <f>[1]节奏总纲!AE10</f>
        <v>31.718819483847451</v>
      </c>
      <c r="AF10" s="21">
        <f>[1]节奏总纲!AF10</f>
        <v>34.192155176139416</v>
      </c>
      <c r="AG10" s="21">
        <f>[1]节奏总纲!AG10</f>
        <v>38.19822972207853</v>
      </c>
      <c r="AH10" s="21">
        <f>[1]节奏总纲!AH10</f>
        <v>46.093186357957826</v>
      </c>
      <c r="AL10" s="21">
        <v>7</v>
      </c>
      <c r="AM10" s="21">
        <f>[1]节奏总纲!AM10</f>
        <v>0.31141300609369982</v>
      </c>
      <c r="AN10" s="21">
        <f>[1]节奏总纲!AN10</f>
        <v>0.24913040487495985</v>
      </c>
      <c r="AO10" s="21">
        <f>[1]节奏总纲!AO10</f>
        <v>0.18684780365621989</v>
      </c>
      <c r="AP10" s="21">
        <f>[1]节奏总纲!AP10</f>
        <v>0.12456520243747993</v>
      </c>
      <c r="AQ10" s="21">
        <f>[1]节奏总纲!AQ10</f>
        <v>6.2282601218739964E-2</v>
      </c>
      <c r="AS10" s="21">
        <v>7</v>
      </c>
      <c r="AT10" s="21">
        <f>[1]节奏总纲!AT10</f>
        <v>9.0855565394707877E-2</v>
      </c>
      <c r="AU10" s="21">
        <f>[1]节奏总纲!AU10</f>
        <v>7.2684452315766285E-2</v>
      </c>
      <c r="AV10" s="21">
        <f>[1]节奏总纲!AV10</f>
        <v>5.451333923682472E-2</v>
      </c>
      <c r="AW10" s="21">
        <f>[1]节奏总纲!AW10</f>
        <v>3.6342226157883142E-2</v>
      </c>
      <c r="AX10" s="21">
        <f>[1]节奏总纲!AX10</f>
        <v>1.8171113078941571E-2</v>
      </c>
      <c r="AY10" s="21"/>
      <c r="AZ10" s="21">
        <v>7</v>
      </c>
      <c r="BA10" s="21">
        <f>[1]节奏总纲!BA10</f>
        <v>21.627432338833255</v>
      </c>
      <c r="BB10" s="21">
        <f>[1]节奏总纲!BB10</f>
        <v>22.938628095451385</v>
      </c>
      <c r="BC10" s="21">
        <f>[1]节奏总纲!BC10</f>
        <v>24.619152272059132</v>
      </c>
      <c r="BD10" s="21">
        <f>[1]节奏总纲!BD10</f>
        <v>27.059707353051884</v>
      </c>
      <c r="BE10" s="21">
        <f>[1]节奏总纲!BE10</f>
        <v>31.280110398778046</v>
      </c>
    </row>
    <row r="11" spans="2:57" x14ac:dyDescent="0.15">
      <c r="B11" s="21">
        <v>40</v>
      </c>
      <c r="C11" s="21">
        <v>15</v>
      </c>
      <c r="D11" s="21">
        <v>8</v>
      </c>
      <c r="F11" s="21">
        <v>9</v>
      </c>
      <c r="G11" s="21">
        <v>0.86606598307361482</v>
      </c>
      <c r="I11" s="21">
        <v>9</v>
      </c>
      <c r="J11" s="21">
        <v>0.57090651823243421</v>
      </c>
      <c r="K11" s="18">
        <v>0.46</v>
      </c>
      <c r="N11" s="26">
        <f>[1]节奏总纲!N11</f>
        <v>16</v>
      </c>
      <c r="O11" s="21">
        <v>8</v>
      </c>
      <c r="P11" s="21">
        <f>[1]节奏总纲!P11</f>
        <v>0.74110112659224825</v>
      </c>
      <c r="Q11" s="21">
        <f>[1]节奏总纲!Q11</f>
        <v>0.63089938906798093</v>
      </c>
      <c r="R11" s="21">
        <f>[1]节奏总纲!R11</f>
        <v>0.50550507844857251</v>
      </c>
      <c r="S11" s="21">
        <f>[1]节奏总纲!S11</f>
        <v>0.36195379022765406</v>
      </c>
      <c r="T11" s="21">
        <f>[1]节奏总纲!T11</f>
        <v>0.19579891764567198</v>
      </c>
      <c r="U11" s="27"/>
      <c r="V11" s="21">
        <v>8</v>
      </c>
      <c r="W11" s="21">
        <f>[1]节奏总纲!W11</f>
        <v>0.1165963338797773</v>
      </c>
      <c r="X11" s="21">
        <f>[1]节奏总纲!X11</f>
        <v>9.6760439861004577E-2</v>
      </c>
      <c r="Y11" s="21">
        <f>[1]节奏总纲!Y11</f>
        <v>7.4784122914781315E-2</v>
      </c>
      <c r="Z11" s="21">
        <f>[1]节奏总纲!Z11</f>
        <v>5.2449214959353452E-2</v>
      </c>
      <c r="AA11" s="21">
        <f>[1]节奏总纲!AA11</f>
        <v>2.8806336074357231E-2</v>
      </c>
      <c r="AC11" s="21">
        <v>8</v>
      </c>
      <c r="AD11" s="21">
        <f>[1]节奏总纲!AD11</f>
        <v>31.691928656135214</v>
      </c>
      <c r="AE11" s="21">
        <f>[1]节奏总纲!AE11</f>
        <v>33.465251056098396</v>
      </c>
      <c r="AF11" s="21">
        <f>[1]节奏总纲!AF11</f>
        <v>35.930751746472978</v>
      </c>
      <c r="AG11" s="21">
        <f>[1]节奏总纲!AG11</f>
        <v>39.998279638578282</v>
      </c>
      <c r="AH11" s="21">
        <f>[1]节奏总纲!AH11</f>
        <v>48.067140183443534</v>
      </c>
      <c r="AL11" s="21">
        <v>8</v>
      </c>
      <c r="AM11" s="21">
        <f>[1]节奏总纲!AM11</f>
        <v>0.42660095793436714</v>
      </c>
      <c r="AN11" s="21">
        <f>[1]节奏总纲!AN11</f>
        <v>0.34128076634749371</v>
      </c>
      <c r="AO11" s="21">
        <f>[1]节奏总纲!AO11</f>
        <v>0.25596057476062029</v>
      </c>
      <c r="AP11" s="21">
        <f>[1]节奏总纲!AP11</f>
        <v>0.17064038317374686</v>
      </c>
      <c r="AQ11" s="21">
        <f>[1]节奏总纲!AQ11</f>
        <v>8.5320191586873428E-2</v>
      </c>
      <c r="AS11" s="21">
        <v>8</v>
      </c>
      <c r="AT11" s="21">
        <f>[1]节奏总纲!AT11</f>
        <v>0.11518795184066732</v>
      </c>
      <c r="AU11" s="21">
        <f>[1]节奏总纲!AU11</f>
        <v>9.2150361472533859E-2</v>
      </c>
      <c r="AV11" s="21">
        <f>[1]节奏总纲!AV11</f>
        <v>6.9112771104400395E-2</v>
      </c>
      <c r="AW11" s="21">
        <f>[1]节奏总纲!AW11</f>
        <v>4.607518073626693E-2</v>
      </c>
      <c r="AX11" s="21">
        <f>[1]节奏总纲!AX11</f>
        <v>2.3037590368133465E-2</v>
      </c>
      <c r="AY11" s="21"/>
      <c r="AZ11" s="21">
        <v>8</v>
      </c>
      <c r="BA11" s="21">
        <f>[1]节奏总纲!BA11</f>
        <v>22.400634983357783</v>
      </c>
      <c r="BB11" s="21">
        <f>[1]节奏总纲!BB11</f>
        <v>23.710496742673982</v>
      </c>
      <c r="BC11" s="21">
        <f>[1]节奏总纲!BC11</f>
        <v>25.412810862541733</v>
      </c>
      <c r="BD11" s="21">
        <f>[1]节奏总纲!BD11</f>
        <v>27.863030247590562</v>
      </c>
      <c r="BE11" s="21">
        <f>[1]节奏总纲!BE11</f>
        <v>32.113552950216736</v>
      </c>
    </row>
    <row r="12" spans="2:57" x14ac:dyDescent="0.15">
      <c r="B12" s="21">
        <v>50</v>
      </c>
      <c r="C12" s="21">
        <v>31</v>
      </c>
      <c r="D12" s="21">
        <v>16</v>
      </c>
      <c r="F12" s="21">
        <v>10</v>
      </c>
      <c r="G12" s="21">
        <v>1</v>
      </c>
      <c r="I12" s="21">
        <v>10</v>
      </c>
      <c r="J12" s="21">
        <v>0.75</v>
      </c>
      <c r="K12" s="18">
        <v>0.5</v>
      </c>
      <c r="N12" s="26">
        <f>[1]节奏总纲!N12</f>
        <v>18</v>
      </c>
      <c r="O12" s="21">
        <v>9</v>
      </c>
      <c r="P12" s="21">
        <f>[1]节奏总纲!P12</f>
        <v>0.86606598307361482</v>
      </c>
      <c r="Q12" s="21">
        <f>[1]节奏总纲!Q12</f>
        <v>0.73702215159564621</v>
      </c>
      <c r="R12" s="21">
        <f>[1]节奏总纲!R12</f>
        <v>0.59282216541388932</v>
      </c>
      <c r="S12" s="21">
        <f>[1]节奏总纲!S12</f>
        <v>0.42766338244175101</v>
      </c>
      <c r="T12" s="21">
        <f>[1]节奏总纲!T12</f>
        <v>0.23193247026711403</v>
      </c>
      <c r="U12" s="27"/>
      <c r="V12" s="21">
        <v>9</v>
      </c>
      <c r="W12" s="21">
        <f>[1]节奏总纲!W12</f>
        <v>0.12496485648136657</v>
      </c>
      <c r="X12" s="21">
        <f>[1]节奏总纲!X12</f>
        <v>0.10612276252766528</v>
      </c>
      <c r="Y12" s="21">
        <f>[1]节奏总纲!Y12</f>
        <v>8.7317086965316815E-2</v>
      </c>
      <c r="Z12" s="21">
        <f>[1]节奏总纲!Z12</f>
        <v>6.5709592214096946E-2</v>
      </c>
      <c r="AA12" s="21">
        <f>[1]节奏总纲!AA12</f>
        <v>3.613355262144205E-2</v>
      </c>
      <c r="AC12" s="21">
        <v>9</v>
      </c>
      <c r="AD12" s="21">
        <f>[1]节奏总纲!AD12</f>
        <v>33.213386604241784</v>
      </c>
      <c r="AE12" s="21">
        <f>[1]节奏总纲!AE12</f>
        <v>34.992730785174565</v>
      </c>
      <c r="AF12" s="21">
        <f>[1]节奏总纲!AF12</f>
        <v>37.510565846691456</v>
      </c>
      <c r="AG12" s="21">
        <f>[1]节奏总纲!AG12</f>
        <v>41.534743419557365</v>
      </c>
      <c r="AH12" s="21">
        <f>[1]节奏总纲!AH12</f>
        <v>49.706056771838036</v>
      </c>
      <c r="AL12" s="21">
        <v>9</v>
      </c>
      <c r="AM12" s="21">
        <f>[1]节奏总纲!AM12</f>
        <v>0.57090651823243421</v>
      </c>
      <c r="AN12" s="21">
        <f>[1]节奏总纲!AN12</f>
        <v>0.45672521458594739</v>
      </c>
      <c r="AO12" s="21">
        <f>[1]节奏总纲!AO12</f>
        <v>0.34254391093946052</v>
      </c>
      <c r="AP12" s="21">
        <f>[1]节奏总纲!AP12</f>
        <v>0.2283626072929737</v>
      </c>
      <c r="AQ12" s="21">
        <f>[1]节奏总纲!AQ12</f>
        <v>0.11418130364648685</v>
      </c>
      <c r="AS12" s="21">
        <v>9</v>
      </c>
      <c r="AT12" s="21">
        <f>[1]节奏总纲!AT12</f>
        <v>0.14430556029806707</v>
      </c>
      <c r="AU12" s="21">
        <f>[1]节奏总纲!AU12</f>
        <v>0.11544444823845368</v>
      </c>
      <c r="AV12" s="21">
        <f>[1]节奏总纲!AV12</f>
        <v>8.6583336178840231E-2</v>
      </c>
      <c r="AW12" s="21">
        <f>[1]节奏总纲!AW12</f>
        <v>5.7722224119226839E-2</v>
      </c>
      <c r="AX12" s="21">
        <f>[1]节奏总纲!AX12</f>
        <v>2.886111205961342E-2</v>
      </c>
      <c r="AY12" s="21"/>
      <c r="AZ12" s="21">
        <v>9</v>
      </c>
      <c r="BA12" s="21">
        <f>[1]节奏总纲!BA12</f>
        <v>23.100336713798686</v>
      </c>
      <c r="BB12" s="21">
        <f>[1]节奏总纲!BB12</f>
        <v>24.402761517547276</v>
      </c>
      <c r="BC12" s="21">
        <f>[1]节奏总纲!BC12</f>
        <v>26.127796402772656</v>
      </c>
      <c r="BD12" s="21">
        <f>[1]节奏总纲!BD12</f>
        <v>28.568390277483555</v>
      </c>
      <c r="BE12" s="21">
        <f>[1]节奏总纲!BE12</f>
        <v>32.842201900114915</v>
      </c>
    </row>
    <row r="13" spans="2:57" x14ac:dyDescent="0.15">
      <c r="B13" s="21">
        <v>60</v>
      </c>
      <c r="C13" s="21">
        <v>63</v>
      </c>
      <c r="D13" s="21">
        <v>32</v>
      </c>
      <c r="F13" s="21">
        <v>11</v>
      </c>
      <c r="G13" s="21">
        <v>1.1435469250725863</v>
      </c>
      <c r="I13" s="21">
        <v>11</v>
      </c>
      <c r="J13" s="21">
        <v>0.93464628919691628</v>
      </c>
      <c r="K13" s="18">
        <v>0.52</v>
      </c>
      <c r="N13" s="26">
        <f>[1]节奏总纲!N13</f>
        <v>20</v>
      </c>
      <c r="O13" s="21">
        <v>10</v>
      </c>
      <c r="P13" s="21">
        <f>[1]节奏总纲!P13</f>
        <v>1</v>
      </c>
      <c r="Q13" s="21">
        <f>[1]节奏总纲!Q13</f>
        <v>0.8548</v>
      </c>
      <c r="R13" s="21">
        <f>[1]节奏总纲!R13</f>
        <v>0.6895</v>
      </c>
      <c r="S13" s="21">
        <f>[1]节奏总纲!S13</f>
        <v>0.49980000000000002</v>
      </c>
      <c r="T13" s="21">
        <f>[1]节奏总纲!T13</f>
        <v>0.2732</v>
      </c>
      <c r="U13" s="27"/>
      <c r="V13" s="21">
        <v>10</v>
      </c>
      <c r="W13" s="21">
        <f>[1]节奏总纲!W13</f>
        <v>0.13393401692638518</v>
      </c>
      <c r="X13" s="21">
        <f>[1]节奏总纲!X13</f>
        <v>0.11777784840435379</v>
      </c>
      <c r="Y13" s="21">
        <f>[1]节奏总纲!Y13</f>
        <v>9.6677834586110678E-2</v>
      </c>
      <c r="Z13" s="21">
        <f>[1]节奏总纲!Z13</f>
        <v>7.2136617558249017E-2</v>
      </c>
      <c r="AA13" s="21">
        <f>[1]节奏总纲!AA13</f>
        <v>4.1267529732885971E-2</v>
      </c>
      <c r="AC13" s="21">
        <v>10</v>
      </c>
      <c r="AD13" s="21">
        <f>[1]节奏总纲!AD13</f>
        <v>34.585942742481357</v>
      </c>
      <c r="AE13" s="21">
        <f>[1]节奏总纲!AE13</f>
        <v>36.36169634498642</v>
      </c>
      <c r="AF13" s="21">
        <f>[1]节奏总纲!AF13</f>
        <v>38.977035507933373</v>
      </c>
      <c r="AG13" s="21">
        <f>[1]节奏总纲!AG13</f>
        <v>42.970748198558951</v>
      </c>
      <c r="AH13" s="21">
        <f>[1]节奏总纲!AH13</f>
        <v>51.212821897464167</v>
      </c>
      <c r="AL13" s="21">
        <v>10</v>
      </c>
      <c r="AM13" s="21">
        <f>[1]节奏总纲!AM13</f>
        <v>0.75</v>
      </c>
      <c r="AN13" s="21">
        <f>[1]节奏总纲!AN13</f>
        <v>0.60000000000000009</v>
      </c>
      <c r="AO13" s="21">
        <f>[1]节奏总纲!AO13</f>
        <v>0.44999999999999996</v>
      </c>
      <c r="AP13" s="21">
        <f>[1]节奏总纲!AP13</f>
        <v>0.30000000000000004</v>
      </c>
      <c r="AQ13" s="21">
        <f>[1]节奏总纲!AQ13</f>
        <v>0.15000000000000002</v>
      </c>
      <c r="AS13" s="21">
        <v>10</v>
      </c>
      <c r="AT13" s="21">
        <f>[1]节奏总纲!AT13</f>
        <v>0.17909348176756579</v>
      </c>
      <c r="AU13" s="21">
        <f>[1]节奏总纲!AU13</f>
        <v>0.1432747854140527</v>
      </c>
      <c r="AV13" s="21">
        <f>[1]节奏总纲!AV13</f>
        <v>0.10745608906053944</v>
      </c>
      <c r="AW13" s="21">
        <f>[1]节奏总纲!AW13</f>
        <v>7.1637392707026348E-2</v>
      </c>
      <c r="AX13" s="21">
        <f>[1]节奏总纲!AX13</f>
        <v>3.5818696353513174E-2</v>
      </c>
      <c r="AY13" s="21"/>
      <c r="AZ13" s="21">
        <v>10</v>
      </c>
      <c r="BA13" s="21">
        <f>[1]节奏总纲!BA13</f>
        <v>23.710496742673982</v>
      </c>
      <c r="BB13" s="21">
        <f>[1]节奏总纲!BB13</f>
        <v>25.044229735272328</v>
      </c>
      <c r="BC13" s="21">
        <f>[1]节奏总纲!BC13</f>
        <v>26.755953543357073</v>
      </c>
      <c r="BD13" s="21">
        <f>[1]节奏总纲!BD13</f>
        <v>29.216428548527322</v>
      </c>
      <c r="BE13" s="21">
        <f>[1]节奏总纲!BE13</f>
        <v>33.487933395889513</v>
      </c>
    </row>
    <row r="14" spans="2:57" x14ac:dyDescent="0.15">
      <c r="B14" s="21">
        <v>70</v>
      </c>
      <c r="C14" s="21">
        <v>127</v>
      </c>
      <c r="D14" s="21">
        <v>64</v>
      </c>
      <c r="F14" s="21">
        <v>12</v>
      </c>
      <c r="G14" s="21">
        <v>1.2973967099940702</v>
      </c>
      <c r="I14" s="21">
        <v>12</v>
      </c>
      <c r="J14" s="21">
        <v>1.1550685436347259</v>
      </c>
      <c r="K14" s="18">
        <v>0.54</v>
      </c>
      <c r="N14" s="26">
        <f>[1]节奏总纲!N14</f>
        <v>21</v>
      </c>
      <c r="O14" s="21">
        <v>11</v>
      </c>
      <c r="P14" s="21">
        <f>[1]节奏总纲!P14</f>
        <v>1.1435469250725863</v>
      </c>
      <c r="Q14" s="21">
        <f>[1]节奏总纲!Q14</f>
        <v>0.98036277886472811</v>
      </c>
      <c r="R14" s="21">
        <f>[1]节奏总纲!R14</f>
        <v>0.79453640354043287</v>
      </c>
      <c r="S14" s="21">
        <f>[1]节奏总纲!S14</f>
        <v>0.57577587677404707</v>
      </c>
      <c r="T14" s="21">
        <f>[1]节奏总纲!T14</f>
        <v>0.31767733578516444</v>
      </c>
      <c r="U14" s="27"/>
      <c r="V14" s="21">
        <v>11</v>
      </c>
      <c r="W14" s="21">
        <f>[1]节奏总纲!W14</f>
        <v>0.14354692507258626</v>
      </c>
      <c r="X14" s="21">
        <f>[1]节奏总纲!X14</f>
        <v>0.12556277886472811</v>
      </c>
      <c r="Y14" s="21">
        <f>[1]节奏总纲!Y14</f>
        <v>0.10503640354043287</v>
      </c>
      <c r="Z14" s="21">
        <f>[1]节奏总纲!Z14</f>
        <v>7.5975876774047046E-2</v>
      </c>
      <c r="AA14" s="21">
        <f>[1]节奏总纲!AA14</f>
        <v>4.447733578516444E-2</v>
      </c>
      <c r="AC14" s="21">
        <v>11</v>
      </c>
      <c r="AD14" s="21">
        <f>[1]节奏总纲!AD14</f>
        <v>35.845161563010116</v>
      </c>
      <c r="AE14" s="21">
        <f>[1]节奏总纲!AE14</f>
        <v>37.6388925299823</v>
      </c>
      <c r="AF14" s="21">
        <f>[1]节奏总纲!AF14</f>
        <v>40.259528204263837</v>
      </c>
      <c r="AG14" s="21">
        <f>[1]节奏总纲!AG14</f>
        <v>44.288230531994081</v>
      </c>
      <c r="AH14" s="21">
        <f>[1]节奏总纲!AH14</f>
        <v>52.559419343629337</v>
      </c>
      <c r="AL14" s="21">
        <v>11</v>
      </c>
      <c r="AM14" s="21">
        <f>[1]节奏总纲!AM14</f>
        <v>0.93464628919691628</v>
      </c>
      <c r="AN14" s="21">
        <f>[1]节奏总纲!AN14</f>
        <v>0.74771703135753309</v>
      </c>
      <c r="AO14" s="21">
        <f>[1]节奏总纲!AO14</f>
        <v>0.56078777351814979</v>
      </c>
      <c r="AP14" s="21">
        <f>[1]节奏总纲!AP14</f>
        <v>0.37385851567876655</v>
      </c>
      <c r="AQ14" s="21">
        <f>[1]节奏总纲!AQ14</f>
        <v>0.18692925783938327</v>
      </c>
      <c r="AS14" s="21">
        <v>11</v>
      </c>
      <c r="AT14" s="21">
        <f>[1]节奏总纲!AT14</f>
        <v>0.18464628919691628</v>
      </c>
      <c r="AU14" s="21">
        <f>[1]节奏总纲!AU14</f>
        <v>0.147717031357533</v>
      </c>
      <c r="AV14" s="21">
        <f>[1]节奏总纲!AV14</f>
        <v>0.11078777351814983</v>
      </c>
      <c r="AW14" s="21">
        <f>[1]节奏总纲!AW14</f>
        <v>7.3858515678766501E-2</v>
      </c>
      <c r="AX14" s="21">
        <f>[1]节奏总纲!AX14</f>
        <v>3.692925783938325E-2</v>
      </c>
      <c r="AY14" s="21"/>
      <c r="AZ14" s="21">
        <v>11</v>
      </c>
      <c r="BA14" s="21">
        <f>[1]节奏总纲!BA14</f>
        <v>24.272927064840161</v>
      </c>
      <c r="BB14" s="21">
        <f>[1]节奏总纲!BB14</f>
        <v>25.597101426176433</v>
      </c>
      <c r="BC14" s="21">
        <f>[1]节奏总纲!BC14</f>
        <v>27.327481651231444</v>
      </c>
      <c r="BD14" s="21">
        <f>[1]节奏总纲!BD14</f>
        <v>29.80118336305917</v>
      </c>
      <c r="BE14" s="21">
        <f>[1]节奏总纲!BE14</f>
        <v>34.09469189131628</v>
      </c>
    </row>
    <row r="15" spans="2:57" x14ac:dyDescent="0.15">
      <c r="B15" s="21">
        <v>80</v>
      </c>
      <c r="C15" s="21">
        <v>255</v>
      </c>
      <c r="D15" s="21">
        <v>128</v>
      </c>
      <c r="F15" s="21">
        <v>13</v>
      </c>
      <c r="G15" s="21">
        <v>1.4622888266898326</v>
      </c>
      <c r="I15" s="21">
        <v>13</v>
      </c>
      <c r="J15" s="21">
        <v>1.417602554491646</v>
      </c>
      <c r="K15" s="18">
        <v>0.56000000000000005</v>
      </c>
      <c r="N15" s="26">
        <f>[1]节奏总纲!N15</f>
        <v>22</v>
      </c>
      <c r="O15" s="21">
        <v>12</v>
      </c>
      <c r="P15" s="21">
        <f>[1]节奏总纲!P15</f>
        <v>1.2973967099940702</v>
      </c>
      <c r="Q15" s="21">
        <f>[1]节奏总纲!Q15</f>
        <v>1.1126474184909145</v>
      </c>
      <c r="R15" s="21">
        <f>[1]节奏总纲!R15</f>
        <v>0.9058423829178599</v>
      </c>
      <c r="S15" s="21">
        <f>[1]节奏总纲!S15</f>
        <v>0.66219128078097333</v>
      </c>
      <c r="T15" s="21">
        <f>[1]节奏总纲!T15</f>
        <v>0.36560639287632896</v>
      </c>
      <c r="U15" s="27"/>
      <c r="V15" s="21">
        <v>12</v>
      </c>
      <c r="W15" s="21">
        <f>[1]节奏总纲!W15</f>
        <v>0.15384978492148393</v>
      </c>
      <c r="X15" s="21">
        <f>[1]节奏总纲!X15</f>
        <v>0.13228463962618642</v>
      </c>
      <c r="Y15" s="21">
        <f>[1]节奏总纲!Y15</f>
        <v>0.11130597937742703</v>
      </c>
      <c r="Z15" s="21">
        <f>[1]节奏总纲!Z15</f>
        <v>8.6415404006926266E-2</v>
      </c>
      <c r="AA15" s="21">
        <f>[1]节奏总纲!AA15</f>
        <v>4.7929057091164518E-2</v>
      </c>
      <c r="AC15" s="21">
        <v>12</v>
      </c>
      <c r="AD15" s="21">
        <f>[1]节奏总纲!AD15</f>
        <v>37.004247194324648</v>
      </c>
      <c r="AE15" s="21">
        <f>[1]节奏总纲!AE15</f>
        <v>38.827998824669805</v>
      </c>
      <c r="AF15" s="21">
        <f>[1]节奏总纲!AF15</f>
        <v>41.408320762540754</v>
      </c>
      <c r="AG15" s="21">
        <f>[1]节奏总纲!AG15</f>
        <v>45.500930067545958</v>
      </c>
      <c r="AH15" s="21">
        <f>[1]节奏总纲!AH15</f>
        <v>53.855547243088772</v>
      </c>
      <c r="AL15" s="21">
        <v>12</v>
      </c>
      <c r="AM15" s="21">
        <f>[1]节奏总纲!AM15</f>
        <v>1.1550685436347259</v>
      </c>
      <c r="AN15" s="21">
        <f>[1]节奏总纲!AN15</f>
        <v>0.92405483490778073</v>
      </c>
      <c r="AO15" s="21">
        <f>[1]节奏总纲!AO15</f>
        <v>0.69304112618083547</v>
      </c>
      <c r="AP15" s="21">
        <f>[1]节奏总纲!AP15</f>
        <v>0.46202741745389037</v>
      </c>
      <c r="AQ15" s="21">
        <f>[1]节奏总纲!AQ15</f>
        <v>0.23101370872694518</v>
      </c>
      <c r="AS15" s="21">
        <v>12</v>
      </c>
      <c r="AT15" s="21">
        <f>[1]节奏总纲!AT15</f>
        <v>0.22042225443780961</v>
      </c>
      <c r="AU15" s="21">
        <f>[1]节奏总纲!AU15</f>
        <v>0.17633780355024764</v>
      </c>
      <c r="AV15" s="21">
        <f>[1]节奏总纲!AV15</f>
        <v>0.13225335266268567</v>
      </c>
      <c r="AW15" s="21">
        <f>[1]节奏总纲!AW15</f>
        <v>8.816890177512382E-2</v>
      </c>
      <c r="AX15" s="21">
        <f>[1]节奏总纲!AX15</f>
        <v>4.408445088756191E-2</v>
      </c>
      <c r="AY15" s="21"/>
      <c r="AZ15" s="21">
        <v>12</v>
      </c>
      <c r="BA15" s="21">
        <f>[1]节奏总纲!BA15</f>
        <v>24.792264875668618</v>
      </c>
      <c r="BB15" s="21">
        <f>[1]节奏总纲!BB15</f>
        <v>26.127796402772656</v>
      </c>
      <c r="BC15" s="21">
        <f>[1]节奏总纲!BC15</f>
        <v>27.863030247590562</v>
      </c>
      <c r="BD15" s="21">
        <f>[1]节奏总纲!BD15</f>
        <v>30.329493925593439</v>
      </c>
      <c r="BE15" s="21">
        <f>[1]节奏总纲!BE15</f>
        <v>34.627226072894942</v>
      </c>
    </row>
    <row r="16" spans="2:57" x14ac:dyDescent="0.15">
      <c r="B16" s="21">
        <v>90</v>
      </c>
      <c r="C16" s="21">
        <v>511</v>
      </c>
      <c r="D16" s="21">
        <v>256</v>
      </c>
      <c r="F16" s="21">
        <v>14</v>
      </c>
      <c r="G16" s="21">
        <v>1.6390158215457884</v>
      </c>
      <c r="I16" s="21">
        <v>14</v>
      </c>
      <c r="J16" s="21">
        <v>1.7296773068470075</v>
      </c>
      <c r="K16" s="18">
        <v>0.57999999999999996</v>
      </c>
      <c r="N16" s="26">
        <f>[1]节奏总纲!N16</f>
        <v>23</v>
      </c>
      <c r="O16" s="21">
        <v>13</v>
      </c>
      <c r="P16" s="21">
        <f>[1]节奏总纲!P16</f>
        <v>1.4622888266898326</v>
      </c>
      <c r="Q16" s="21">
        <f>[1]节奏总纲!Q16</f>
        <v>1.2628326307293396</v>
      </c>
      <c r="R16" s="21">
        <f>[1]节奏总纲!R16</f>
        <v>1.0294513339896421</v>
      </c>
      <c r="S16" s="21">
        <f>[1]节奏总纲!S16</f>
        <v>0.75556463675063656</v>
      </c>
      <c r="T16" s="21">
        <f>[1]节奏总纲!T16</f>
        <v>0.41865329108129906</v>
      </c>
      <c r="U16" s="27"/>
      <c r="V16" s="21">
        <v>13</v>
      </c>
      <c r="W16" s="21">
        <f>[1]节奏总纲!W16</f>
        <v>0.16489211669576243</v>
      </c>
      <c r="X16" s="21">
        <f>[1]节奏总纲!X16</f>
        <v>0.15018521223842507</v>
      </c>
      <c r="Y16" s="21">
        <f>[1]节奏总纲!Y16</f>
        <v>0.12360895107178216</v>
      </c>
      <c r="Z16" s="21">
        <f>[1]节奏总纲!Z16</f>
        <v>9.337335596966323E-2</v>
      </c>
      <c r="AA16" s="21">
        <f>[1]节奏总纲!AA16</f>
        <v>5.3046898204970105E-2</v>
      </c>
      <c r="AC16" s="21">
        <v>13</v>
      </c>
      <c r="AD16" s="21">
        <f>[1]节奏总纲!AD16</f>
        <v>38.071211008105138</v>
      </c>
      <c r="AE16" s="21">
        <f>[1]节奏总纲!AE16</f>
        <v>39.935302111946527</v>
      </c>
      <c r="AF16" s="21">
        <f>[1]节奏总纲!AF16</f>
        <v>42.470214785133983</v>
      </c>
      <c r="AG16" s="21">
        <f>[1]节奏总纲!AG16</f>
        <v>46.631096344914496</v>
      </c>
      <c r="AH16" s="21">
        <f>[1]节奏总纲!AH16</f>
        <v>55.062101953238496</v>
      </c>
      <c r="AL16" s="21">
        <v>13</v>
      </c>
      <c r="AM16" s="21">
        <f>[1]节奏总纲!AM16</f>
        <v>1.417602554491646</v>
      </c>
      <c r="AN16" s="21">
        <f>[1]节奏总纲!AN16</f>
        <v>1.1340820435933168</v>
      </c>
      <c r="AO16" s="21">
        <f>[1]节奏总纲!AO16</f>
        <v>0.85056153269498758</v>
      </c>
      <c r="AP16" s="21">
        <f>[1]节奏总纲!AP16</f>
        <v>0.56704102179665838</v>
      </c>
      <c r="AQ16" s="21">
        <f>[1]节奏总纲!AQ16</f>
        <v>0.28352051089832919</v>
      </c>
      <c r="AS16" s="21">
        <v>13</v>
      </c>
      <c r="AT16" s="21">
        <f>[1]节奏总纲!AT16</f>
        <v>0.26253401085692007</v>
      </c>
      <c r="AU16" s="21">
        <f>[1]节奏总纲!AU16</f>
        <v>0.21002720868553604</v>
      </c>
      <c r="AV16" s="21">
        <f>[1]节奏总纲!AV16</f>
        <v>0.15752040651415211</v>
      </c>
      <c r="AW16" s="21">
        <f>[1]节奏总纲!AW16</f>
        <v>0.10501360434276802</v>
      </c>
      <c r="AX16" s="21">
        <f>[1]节奏总纲!AX16</f>
        <v>5.2506802171384009E-2</v>
      </c>
      <c r="AY16" s="21"/>
      <c r="AZ16" s="21">
        <v>13</v>
      </c>
      <c r="BA16" s="21">
        <f>[1]节奏总纲!BA16</f>
        <v>25.265378411633971</v>
      </c>
      <c r="BB16" s="21">
        <f>[1]节奏总纲!BB16</f>
        <v>26.598914258210968</v>
      </c>
      <c r="BC16" s="21">
        <f>[1]节奏总纲!BC16</f>
        <v>28.339982398803929</v>
      </c>
      <c r="BD16" s="21">
        <f>[1]节奏总纲!BD16</f>
        <v>30.828727146189561</v>
      </c>
      <c r="BE16" s="21">
        <f>[1]节奏总纲!BE16</f>
        <v>35.146386283795508</v>
      </c>
    </row>
    <row r="17" spans="2:57" x14ac:dyDescent="0.15">
      <c r="B17" s="21">
        <v>100</v>
      </c>
      <c r="C17" s="21">
        <v>1023</v>
      </c>
      <c r="D17" s="21">
        <v>512</v>
      </c>
      <c r="F17" s="21">
        <v>15</v>
      </c>
      <c r="G17" s="21">
        <v>1.8284271247461898</v>
      </c>
      <c r="I17" s="21">
        <v>15</v>
      </c>
      <c r="J17" s="21">
        <v>2.1</v>
      </c>
      <c r="K17" s="18">
        <v>0.6</v>
      </c>
      <c r="N17" s="26">
        <f>[1]节奏总纲!N17</f>
        <v>24</v>
      </c>
      <c r="O17" s="21">
        <v>14</v>
      </c>
      <c r="P17" s="21">
        <f>[1]节奏总纲!P17</f>
        <v>1.6390158215457884</v>
      </c>
      <c r="Q17" s="21">
        <f>[1]节奏总纲!Q17</f>
        <v>1.4136511460832426</v>
      </c>
      <c r="R17" s="21">
        <f>[1]节奏总纲!R17</f>
        <v>1.1545227446968533</v>
      </c>
      <c r="S17" s="21">
        <f>[1]节奏总纲!S17</f>
        <v>0.84605996708193598</v>
      </c>
      <c r="T17" s="21">
        <f>[1]节奏总纲!T17</f>
        <v>0.46810291863347719</v>
      </c>
      <c r="U17" s="27"/>
      <c r="V17" s="21">
        <v>14</v>
      </c>
      <c r="W17" s="21">
        <f>[1]节奏总纲!W17</f>
        <v>0.17672699485595578</v>
      </c>
      <c r="X17" s="21">
        <f>[1]节奏总纲!X17</f>
        <v>0.150818515353903</v>
      </c>
      <c r="Y17" s="21">
        <f>[1]节奏总纲!Y17</f>
        <v>0.12507141070721128</v>
      </c>
      <c r="Z17" s="21">
        <f>[1]节奏总纲!Z17</f>
        <v>9.0495330331299417E-2</v>
      </c>
      <c r="AA17" s="21">
        <f>[1]节奏总纲!AA17</f>
        <v>4.9449627552178133E-2</v>
      </c>
      <c r="AC17" s="21">
        <v>14</v>
      </c>
      <c r="AD17" s="21">
        <f>[1]节奏总纲!AD17</f>
        <v>39.066704614192943</v>
      </c>
      <c r="AE17" s="21">
        <f>[1]节奏总纲!AE17</f>
        <v>40.935169244165145</v>
      </c>
      <c r="AF17" s="21">
        <f>[1]节奏总纲!AF17</f>
        <v>43.484929789964411</v>
      </c>
      <c r="AG17" s="21">
        <f>[1]节奏总纲!AG17</f>
        <v>47.711408234944486</v>
      </c>
      <c r="AH17" s="21">
        <f>[1]节奏总纲!AH17</f>
        <v>56.165983112651688</v>
      </c>
      <c r="AL17" s="21">
        <v>14</v>
      </c>
      <c r="AM17" s="21">
        <f>[1]节奏总纲!AM17</f>
        <v>1.7296773068470075</v>
      </c>
      <c r="AN17" s="21">
        <f>[1]节奏总纲!AN17</f>
        <v>1.383741845477606</v>
      </c>
      <c r="AO17" s="21">
        <f>[1]节奏总纲!AO17</f>
        <v>1.0378063841082044</v>
      </c>
      <c r="AP17" s="21">
        <f>[1]节奏总纲!AP17</f>
        <v>0.69187092273880302</v>
      </c>
      <c r="AQ17" s="21">
        <f>[1]节奏总纲!AQ17</f>
        <v>0.34593546136940151</v>
      </c>
      <c r="AS17" s="21">
        <v>14</v>
      </c>
      <c r="AT17" s="21">
        <f>[1]节奏总纲!AT17</f>
        <v>0.31207475235536153</v>
      </c>
      <c r="AU17" s="21">
        <f>[1]节奏总纲!AU17</f>
        <v>0.24965980188428927</v>
      </c>
      <c r="AV17" s="21">
        <f>[1]节奏总纲!AV17</f>
        <v>0.18724485141321678</v>
      </c>
      <c r="AW17" s="21">
        <f>[1]节奏总纲!AW17</f>
        <v>0.12482990094214463</v>
      </c>
      <c r="AX17" s="21">
        <f>[1]节奏总纲!AX17</f>
        <v>6.2414950471072317E-2</v>
      </c>
      <c r="AY17" s="21"/>
      <c r="AZ17" s="21">
        <v>14</v>
      </c>
      <c r="BA17" s="21">
        <f>[1]节奏总纲!BA17</f>
        <v>25.707675764357255</v>
      </c>
      <c r="BB17" s="21">
        <f>[1]节奏总纲!BB17</f>
        <v>27.059707353051884</v>
      </c>
      <c r="BC17" s="21">
        <f>[1]节奏总纲!BC17</f>
        <v>28.796798156163181</v>
      </c>
      <c r="BD17" s="21">
        <f>[1]节奏总纲!BD17</f>
        <v>31.280110398778046</v>
      </c>
      <c r="BE17" s="21">
        <f>[1]节奏总纲!BE17</f>
        <v>35.634340563113874</v>
      </c>
    </row>
    <row r="18" spans="2:57" x14ac:dyDescent="0.15">
      <c r="F18" s="21">
        <v>16</v>
      </c>
      <c r="G18" s="21">
        <v>2.031433133020796</v>
      </c>
      <c r="I18" s="21">
        <v>16</v>
      </c>
      <c r="J18" s="21">
        <v>2.5387719203926467</v>
      </c>
      <c r="K18" s="18">
        <v>0.62</v>
      </c>
      <c r="N18" s="26">
        <f>[1]节奏总纲!N18</f>
        <v>25</v>
      </c>
      <c r="O18" s="21">
        <v>15</v>
      </c>
      <c r="P18" s="21">
        <f>[1]节奏总纲!P18</f>
        <v>1.8284271247461898</v>
      </c>
      <c r="Q18" s="21">
        <f>[1]节奏总纲!Q18</f>
        <v>1.5793953503557587</v>
      </c>
      <c r="R18" s="21">
        <f>[1]节奏总纲!R18</f>
        <v>1.2928808199080308</v>
      </c>
      <c r="S18" s="21">
        <f>[1]节奏总纲!S18</f>
        <v>0.94895367774327255</v>
      </c>
      <c r="T18" s="21">
        <f>[1]节奏总纲!T18</f>
        <v>0.5271355400643265</v>
      </c>
      <c r="U18" s="27"/>
      <c r="V18" s="21">
        <v>15</v>
      </c>
      <c r="W18" s="21">
        <f>[1]节奏总纲!W18</f>
        <v>0.18941130320040145</v>
      </c>
      <c r="X18" s="21">
        <f>[1]节奏总纲!X18</f>
        <v>0.16574420427251613</v>
      </c>
      <c r="Y18" s="21">
        <f>[1]节奏总纲!Y18</f>
        <v>0.13835807521117749</v>
      </c>
      <c r="Z18" s="21">
        <f>[1]节奏总纲!Z18</f>
        <v>0.10289371066133657</v>
      </c>
      <c r="AA18" s="21">
        <f>[1]节奏总纲!AA18</f>
        <v>5.9032621430849308E-2</v>
      </c>
      <c r="AC18" s="21">
        <v>15</v>
      </c>
      <c r="AD18" s="21">
        <f>[1]节奏总纲!AD18</f>
        <v>40</v>
      </c>
      <c r="AE18" s="21">
        <f>[1]节奏总纲!AE18</f>
        <v>41.83669503626701</v>
      </c>
      <c r="AF18" s="21">
        <f>[1]节奏总纲!AF18</f>
        <v>44.442238853326032</v>
      </c>
      <c r="AG18" s="21">
        <f>[1]节奏总纲!AG18</f>
        <v>48.731413734867289</v>
      </c>
      <c r="AH18" s="21">
        <f>[1]节奏总纲!AH18</f>
        <v>57.176846218996921</v>
      </c>
      <c r="AL18" s="21">
        <v>15</v>
      </c>
      <c r="AM18" s="21">
        <f>[1]节奏总纲!AM18</f>
        <v>2.1</v>
      </c>
      <c r="AN18" s="21">
        <f>[1]节奏总纲!AN18</f>
        <v>1.6800000000000002</v>
      </c>
      <c r="AO18" s="21">
        <f>[1]节奏总纲!AO18</f>
        <v>1.26</v>
      </c>
      <c r="AP18" s="21">
        <f>[1]节奏总纲!AP18</f>
        <v>0.84000000000000008</v>
      </c>
      <c r="AQ18" s="21">
        <f>[1]节奏总纲!AQ18</f>
        <v>0.42000000000000004</v>
      </c>
      <c r="AS18" s="21">
        <v>15</v>
      </c>
      <c r="AT18" s="21">
        <f>[1]节奏总纲!AT18</f>
        <v>0.3703226931529926</v>
      </c>
      <c r="AU18" s="21">
        <f>[1]节奏总纲!AU18</f>
        <v>0.29625815452239412</v>
      </c>
      <c r="AV18" s="21">
        <f>[1]节奏总纲!AV18</f>
        <v>0.22219361589179565</v>
      </c>
      <c r="AW18" s="21">
        <f>[1]节奏总纲!AW18</f>
        <v>0.14812907726119706</v>
      </c>
      <c r="AX18" s="21">
        <f>[1]节奏总纲!AX18</f>
        <v>7.4064538630598531E-2</v>
      </c>
      <c r="AY18" s="21"/>
      <c r="AZ18" s="21">
        <v>15</v>
      </c>
      <c r="BA18" s="21">
        <f>[1]节奏总纲!BA18</f>
        <v>26.127796402772656</v>
      </c>
      <c r="BB18" s="21">
        <f>[1]节奏总纲!BB18</f>
        <v>27.461368800321225</v>
      </c>
      <c r="BC18" s="21">
        <f>[1]节奏总纲!BC18</f>
        <v>29.216428548527322</v>
      </c>
      <c r="BD18" s="21">
        <f>[1]节奏总纲!BD18</f>
        <v>31.706504654507764</v>
      </c>
      <c r="BE18" s="21">
        <f>[1]节奏总纲!BE18</f>
        <v>36.105477566569242</v>
      </c>
    </row>
    <row r="19" spans="2:57" x14ac:dyDescent="0.15">
      <c r="F19" s="21">
        <v>17</v>
      </c>
      <c r="G19" s="21">
        <v>2.2490095854249419</v>
      </c>
      <c r="I19" s="21">
        <v>17</v>
      </c>
      <c r="J19" s="21">
        <v>3.0579402515786085</v>
      </c>
      <c r="K19" s="18">
        <v>0.64</v>
      </c>
      <c r="N19" s="26">
        <f>[1]节奏总纲!N19</f>
        <v>26</v>
      </c>
      <c r="O19" s="21">
        <v>16</v>
      </c>
      <c r="P19" s="21">
        <f>[1]节奏总纲!P19</f>
        <v>2.031433133020796</v>
      </c>
      <c r="Q19" s="21">
        <f>[1]节奏总纲!Q19</f>
        <v>1.7586116632561031</v>
      </c>
      <c r="R19" s="21">
        <f>[1]节奏总纲!R19</f>
        <v>1.4398798046851402</v>
      </c>
      <c r="S19" s="21">
        <f>[1]节奏总纲!S19</f>
        <v>1.0618300986299702</v>
      </c>
      <c r="T19" s="21">
        <f>[1]节奏总纲!T19</f>
        <v>0.59460047803518701</v>
      </c>
      <c r="U19" s="27"/>
      <c r="V19" s="21">
        <v>16</v>
      </c>
      <c r="W19" s="21">
        <f>[1]节奏总纲!W19</f>
        <v>0.20300600827460613</v>
      </c>
      <c r="X19" s="21">
        <f>[1]节奏总纲!X19</f>
        <v>0.17921631290034434</v>
      </c>
      <c r="Y19" s="21">
        <f>[1]节奏总纲!Y19</f>
        <v>0.14699898477710938</v>
      </c>
      <c r="Z19" s="21">
        <f>[1]节奏总纲!Z19</f>
        <v>0.11287642088669769</v>
      </c>
      <c r="AA19" s="21">
        <f>[1]节奏总纲!AA19</f>
        <v>6.7464937970860506E-2</v>
      </c>
      <c r="AC19" s="21">
        <v>16</v>
      </c>
      <c r="AD19" s="21">
        <f>[1]节奏总纲!AD19</f>
        <v>40.870795385807064</v>
      </c>
      <c r="AE19" s="21">
        <f>[1]节奏总纲!AE19</f>
        <v>42.707142308553742</v>
      </c>
      <c r="AF19" s="21">
        <f>[1]节奏总纲!AF19</f>
        <v>45.343250058486468</v>
      </c>
      <c r="AG19" s="21">
        <f>[1]节奏总纲!AG19</f>
        <v>49.654306534727205</v>
      </c>
      <c r="AH19" s="21">
        <f>[1]节奏总纲!AH19</f>
        <v>58.12511610143563</v>
      </c>
      <c r="AL19" s="21">
        <v>16</v>
      </c>
      <c r="AM19" s="21">
        <f>[1]节奏总纲!AM19</f>
        <v>2.5387719203926467</v>
      </c>
      <c r="AN19" s="21">
        <f>[1]节奏总纲!AN19</f>
        <v>2.0310175363141174</v>
      </c>
      <c r="AO19" s="21">
        <f>[1]节奏总纲!AO19</f>
        <v>1.5232631522355879</v>
      </c>
      <c r="AP19" s="21">
        <f>[1]节奏总纲!AP19</f>
        <v>1.0155087681570587</v>
      </c>
      <c r="AQ19" s="21">
        <f>[1]节奏总纲!AQ19</f>
        <v>0.50775438407852935</v>
      </c>
      <c r="AS19" s="21">
        <v>16</v>
      </c>
      <c r="AT19" s="21">
        <f>[1]节奏总纲!AT19</f>
        <v>0.43877192039264656</v>
      </c>
      <c r="AU19" s="21">
        <f>[1]节奏总纲!AU19</f>
        <v>0.35101753631411725</v>
      </c>
      <c r="AV19" s="21">
        <f>[1]节奏总纲!AV19</f>
        <v>0.26326315223558794</v>
      </c>
      <c r="AW19" s="21">
        <f>[1]节奏总纲!AW19</f>
        <v>0.17550876815705863</v>
      </c>
      <c r="AX19" s="21">
        <f>[1]节奏总纲!AX19</f>
        <v>8.7754384078529313E-2</v>
      </c>
      <c r="AY19" s="21"/>
      <c r="AZ19" s="21">
        <v>16</v>
      </c>
      <c r="BA19" s="21">
        <f>[1]节奏总纲!BA19</f>
        <v>26.504690687123308</v>
      </c>
      <c r="BB19" s="21">
        <f>[1]节奏总纲!BB19</f>
        <v>27.863030247590562</v>
      </c>
      <c r="BC19" s="21">
        <f>[1]节奏总纲!BC19</f>
        <v>29.606265091548554</v>
      </c>
      <c r="BD19" s="21">
        <f>[1]节奏总纲!BD19</f>
        <v>32.113552950216736</v>
      </c>
      <c r="BE19" s="21">
        <f>[1]节奏总纲!BE19</f>
        <v>36.526331209747774</v>
      </c>
    </row>
    <row r="20" spans="2:57" x14ac:dyDescent="0.15">
      <c r="F20" s="21">
        <v>18</v>
      </c>
      <c r="G20" s="21">
        <v>2.4822022531844965</v>
      </c>
      <c r="I20" s="21">
        <v>18</v>
      </c>
      <c r="J20" s="21">
        <v>3.671491735587451</v>
      </c>
      <c r="K20" s="18">
        <v>0.66</v>
      </c>
      <c r="N20" s="26">
        <f>[1]节奏总纲!N20</f>
        <v>27</v>
      </c>
      <c r="O20" s="21">
        <v>17</v>
      </c>
      <c r="P20" s="21">
        <f>[1]节奏总纲!P20</f>
        <v>2.2490095854249419</v>
      </c>
      <c r="Q20" s="21">
        <f>[1]节奏总纲!Q20</f>
        <v>1.9433691827656923</v>
      </c>
      <c r="R20" s="21">
        <f>[1]节奏总纲!R20</f>
        <v>1.5904995788125189</v>
      </c>
      <c r="S20" s="21">
        <f>[1]节奏总纲!S20</f>
        <v>1.1742079045503622</v>
      </c>
      <c r="T20" s="21">
        <f>[1]节奏总纲!T20</f>
        <v>0.65311238360740309</v>
      </c>
      <c r="U20" s="27"/>
      <c r="V20" s="21">
        <v>17</v>
      </c>
      <c r="W20" s="21">
        <f>[1]节奏总纲!W20</f>
        <v>0.21757645240414591</v>
      </c>
      <c r="X20" s="21">
        <f>[1]节奏总纲!X20</f>
        <v>0.18475751950958919</v>
      </c>
      <c r="Y20" s="21">
        <f>[1]节奏总纲!Y20</f>
        <v>0.1506197741273787</v>
      </c>
      <c r="Z20" s="21">
        <f>[1]节奏总纲!Z20</f>
        <v>0.11237780592039193</v>
      </c>
      <c r="AA20" s="21">
        <f>[1]节奏总纲!AA20</f>
        <v>5.8511905572216083E-2</v>
      </c>
      <c r="AC20" s="21">
        <v>17</v>
      </c>
      <c r="AD20" s="21">
        <f>[1]节奏总纲!AD20</f>
        <v>41.691928656135218</v>
      </c>
      <c r="AE20" s="21">
        <f>[1]节奏总纲!AE20</f>
        <v>43.535389560453282</v>
      </c>
      <c r="AF20" s="21">
        <f>[1]节奏总纲!AF20</f>
        <v>46.195785611164197</v>
      </c>
      <c r="AG20" s="21">
        <f>[1]节奏总纲!AG20</f>
        <v>50.510850036206186</v>
      </c>
      <c r="AH20" s="21">
        <f>[1]节奏总纲!AH20</f>
        <v>58.996855914896834</v>
      </c>
      <c r="AL20" s="21">
        <v>17</v>
      </c>
      <c r="AM20" s="21">
        <f>[1]节奏总纲!AM20</f>
        <v>3.0579402515786085</v>
      </c>
      <c r="AN20" s="21">
        <f>[1]节奏总纲!AN20</f>
        <v>2.4463522012628869</v>
      </c>
      <c r="AO20" s="21">
        <f>[1]节奏总纲!AO20</f>
        <v>1.8347641509471651</v>
      </c>
      <c r="AP20" s="21">
        <f>[1]节奏总纲!AP20</f>
        <v>1.2231761006314434</v>
      </c>
      <c r="AQ20" s="21">
        <f>[1]节奏总纲!AQ20</f>
        <v>0.61158805031572172</v>
      </c>
      <c r="AS20" s="21">
        <v>17</v>
      </c>
      <c r="AT20" s="21">
        <f>[1]节奏总纲!AT20</f>
        <v>0.51916833118596184</v>
      </c>
      <c r="AU20" s="21">
        <f>[1]节奏总纲!AU20</f>
        <v>0.41533466494876947</v>
      </c>
      <c r="AV20" s="21">
        <f>[1]节奏总纲!AV20</f>
        <v>0.3115009987115771</v>
      </c>
      <c r="AW20" s="21">
        <f>[1]节奏总纲!AW20</f>
        <v>0.20766733247438474</v>
      </c>
      <c r="AX20" s="21">
        <f>[1]节奏总纲!AX20</f>
        <v>0.10383366623719237</v>
      </c>
      <c r="AY20" s="21"/>
      <c r="AZ20" s="21">
        <v>17</v>
      </c>
      <c r="BA20" s="21">
        <f>[1]节奏总纲!BA20</f>
        <v>26.881584971473956</v>
      </c>
      <c r="BB20" s="21">
        <f>[1]节奏总纲!BB20</f>
        <v>28.225778459464117</v>
      </c>
      <c r="BC20" s="21">
        <f>[1]节奏总纲!BC20</f>
        <v>29.996101634569786</v>
      </c>
      <c r="BD20" s="21">
        <f>[1]节奏总纲!BD20</f>
        <v>32.477877425165822</v>
      </c>
      <c r="BE20" s="21">
        <f>[1]节奏总纲!BE20</f>
        <v>36.947184852926306</v>
      </c>
    </row>
    <row r="21" spans="2:57" x14ac:dyDescent="0.15">
      <c r="F21" s="21">
        <v>19</v>
      </c>
      <c r="G21" s="21">
        <v>2.7321319661472296</v>
      </c>
      <c r="I21" s="21">
        <v>19</v>
      </c>
      <c r="J21" s="21">
        <v>4.3957950643309154</v>
      </c>
      <c r="K21" s="18">
        <v>0.68</v>
      </c>
      <c r="N21" s="26">
        <f>[1]节奏总纲!N21</f>
        <v>28</v>
      </c>
      <c r="O21" s="21">
        <v>18</v>
      </c>
      <c r="P21" s="21">
        <f>[1]节奏总纲!P21</f>
        <v>2.4822022531844965</v>
      </c>
      <c r="Q21" s="21">
        <f>[1]节奏总纲!Q21</f>
        <v>2.1515729130603214</v>
      </c>
      <c r="R21" s="21">
        <f>[1]节奏总纲!R21</f>
        <v>1.7690655458445907</v>
      </c>
      <c r="S21" s="21">
        <f>[1]节奏总纲!S21</f>
        <v>1.3066312660763189</v>
      </c>
      <c r="T21" s="21">
        <f>[1]节奏总纲!T21</f>
        <v>0.72554771860582834</v>
      </c>
      <c r="U21" s="27"/>
      <c r="V21" s="21">
        <v>18</v>
      </c>
      <c r="W21" s="21">
        <f>[1]节奏总纲!W21</f>
        <v>0.23319266775955461</v>
      </c>
      <c r="X21" s="21">
        <f>[1]节奏总纲!X21</f>
        <v>0.20820373029462913</v>
      </c>
      <c r="Y21" s="21">
        <f>[1]节奏总纲!Y21</f>
        <v>0.17856596703207184</v>
      </c>
      <c r="Z21" s="21">
        <f>[1]节奏总纲!Z21</f>
        <v>0.13242336152595668</v>
      </c>
      <c r="AA21" s="21">
        <f>[1]节奏总纲!AA21</f>
        <v>7.2435334998425249E-2</v>
      </c>
      <c r="AC21" s="21">
        <v>18</v>
      </c>
      <c r="AD21" s="21">
        <f>[1]节奏总纲!AD21</f>
        <v>42.470630686057078</v>
      </c>
      <c r="AE21" s="21">
        <f>[1]节奏总纲!AE21</f>
        <v>44.32123076997032</v>
      </c>
      <c r="AF21" s="21">
        <f>[1]节奏总纲!AF21</f>
        <v>47.002405448181747</v>
      </c>
      <c r="AG21" s="21">
        <f>[1]节奏总纲!AG21</f>
        <v>51.307235833425089</v>
      </c>
      <c r="AH21" s="21">
        <f>[1]节奏总纲!AH21</f>
        <v>59.782901351568675</v>
      </c>
      <c r="AL21" s="21">
        <v>18</v>
      </c>
      <c r="AM21" s="21">
        <f>[1]节奏总纲!AM21</f>
        <v>3.671491735587451</v>
      </c>
      <c r="AN21" s="21">
        <f>[1]节奏总纲!AN21</f>
        <v>2.9371933884699608</v>
      </c>
      <c r="AO21" s="21">
        <f>[1]节奏总纲!AO21</f>
        <v>2.2028950413524706</v>
      </c>
      <c r="AP21" s="21">
        <f>[1]节奏总纲!AP21</f>
        <v>1.4685966942349804</v>
      </c>
      <c r="AQ21" s="21">
        <f>[1]节奏总纲!AQ21</f>
        <v>0.7342983471174902</v>
      </c>
      <c r="AS21" s="21">
        <v>18</v>
      </c>
      <c r="AT21" s="21">
        <f>[1]节奏总纲!AT21</f>
        <v>0.61355148400884252</v>
      </c>
      <c r="AU21" s="21">
        <f>[1]节奏总纲!AU21</f>
        <v>0.49084118720707393</v>
      </c>
      <c r="AV21" s="21">
        <f>[1]节奏总纲!AV21</f>
        <v>0.36813089040530556</v>
      </c>
      <c r="AW21" s="21">
        <f>[1]节奏总纲!AW21</f>
        <v>0.24542059360353696</v>
      </c>
      <c r="AX21" s="21">
        <f>[1]节奏总纲!AX21</f>
        <v>0.12271029680176848</v>
      </c>
      <c r="AY21" s="21"/>
      <c r="AZ21" s="21">
        <v>18</v>
      </c>
      <c r="BA21" s="21">
        <f>[1]节奏总纲!BA21</f>
        <v>27.220371931959619</v>
      </c>
      <c r="BB21" s="21">
        <f>[1]节奏总纲!BB21</f>
        <v>28.568390277483555</v>
      </c>
      <c r="BC21" s="21">
        <f>[1]节奏总纲!BC21</f>
        <v>30.329493925593439</v>
      </c>
      <c r="BD21" s="21">
        <f>[1]节奏总纲!BD21</f>
        <v>32.842201900114915</v>
      </c>
      <c r="BE21" s="21">
        <f>[1]节奏总纲!BE21</f>
        <v>37.317457773889828</v>
      </c>
    </row>
    <row r="22" spans="2:57" x14ac:dyDescent="0.15">
      <c r="B22" s="78" t="s">
        <v>154</v>
      </c>
      <c r="C22" s="78"/>
      <c r="D22" s="78"/>
      <c r="F22" s="21">
        <v>20</v>
      </c>
      <c r="G22" s="21">
        <v>3</v>
      </c>
      <c r="I22" s="21">
        <v>20</v>
      </c>
      <c r="J22" s="21">
        <v>5.25</v>
      </c>
      <c r="K22" s="18">
        <v>0.7</v>
      </c>
      <c r="N22" s="26">
        <f>[1]节奏总纲!N22</f>
        <v>29</v>
      </c>
      <c r="O22" s="21">
        <v>19</v>
      </c>
      <c r="P22" s="21">
        <f>[1]节奏总纲!P22</f>
        <v>2.7321319661472296</v>
      </c>
      <c r="Q22" s="21">
        <f>[1]节奏总纲!Q22</f>
        <v>2.3734030389920986</v>
      </c>
      <c r="R22" s="21">
        <f>[1]节奏总纲!R22</f>
        <v>1.9510154370257367</v>
      </c>
      <c r="S22" s="21">
        <f>[1]节奏总纲!S22</f>
        <v>1.4395603329629754</v>
      </c>
      <c r="T22" s="21">
        <f>[1]节奏总纲!T22</f>
        <v>0.80270037165405606</v>
      </c>
      <c r="U22" s="27"/>
      <c r="V22" s="21">
        <v>19</v>
      </c>
      <c r="W22" s="21">
        <f>[1]节奏总纲!W22</f>
        <v>0.24992971296273314</v>
      </c>
      <c r="X22" s="21">
        <f>[1]节奏总纲!X22</f>
        <v>0.2218301259317772</v>
      </c>
      <c r="Y22" s="21">
        <f>[1]节奏总纲!Y22</f>
        <v>0.18194989118114591</v>
      </c>
      <c r="Z22" s="21">
        <f>[1]节奏总纲!Z22</f>
        <v>0.13292906688665651</v>
      </c>
      <c r="AA22" s="21">
        <f>[1]节奏总纲!AA22</f>
        <v>7.7152653048227715E-2</v>
      </c>
      <c r="AC22" s="21">
        <v>19</v>
      </c>
      <c r="AD22" s="21">
        <f>[1]节奏总纲!AD22</f>
        <v>43.213386604241784</v>
      </c>
      <c r="AE22" s="21">
        <f>[1]节奏总纲!AE22</f>
        <v>45.070782602372333</v>
      </c>
      <c r="AF22" s="21">
        <f>[1]节奏总纲!AF22</f>
        <v>47.752799438858894</v>
      </c>
      <c r="AG22" s="21">
        <f>[1]节奏总纲!AG22</f>
        <v>52.050057424983954</v>
      </c>
      <c r="AH22" s="21">
        <f>[1]节奏总纲!AH22</f>
        <v>60.54585273688761</v>
      </c>
      <c r="AL22" s="21">
        <v>19</v>
      </c>
      <c r="AM22" s="21">
        <f>[1]节奏总纲!AM22</f>
        <v>4.3957950643309154</v>
      </c>
      <c r="AN22" s="21">
        <f>[1]节奏总纲!AN22</f>
        <v>3.5166360514647326</v>
      </c>
      <c r="AO22" s="21">
        <f>[1]节奏总纲!AO22</f>
        <v>2.6374770385985493</v>
      </c>
      <c r="AP22" s="21">
        <f>[1]节奏总纲!AP22</f>
        <v>1.7583180257323663</v>
      </c>
      <c r="AQ22" s="21">
        <f>[1]节奏总纲!AQ22</f>
        <v>0.87915901286618314</v>
      </c>
      <c r="AS22" s="21">
        <v>19</v>
      </c>
      <c r="AT22" s="21">
        <f>[1]节奏总纲!AT22</f>
        <v>0.72430332874346437</v>
      </c>
      <c r="AU22" s="21">
        <f>[1]节奏总纲!AU22</f>
        <v>0.57944266299477176</v>
      </c>
      <c r="AV22" s="21">
        <f>[1]节奏总纲!AV22</f>
        <v>0.43458199724607871</v>
      </c>
      <c r="AW22" s="21">
        <f>[1]节奏总纲!AW22</f>
        <v>0.28972133149738588</v>
      </c>
      <c r="AX22" s="21">
        <f>[1]节奏总纲!AX22</f>
        <v>0.14486066574869294</v>
      </c>
      <c r="AY22" s="21"/>
      <c r="AZ22" s="21">
        <v>19</v>
      </c>
      <c r="BA22" s="21">
        <f>[1]节奏总纲!BA22</f>
        <v>27.541701089775092</v>
      </c>
      <c r="BB22" s="21">
        <f>[1]节奏总纲!BB22</f>
        <v>28.911002095502997</v>
      </c>
      <c r="BC22" s="21">
        <f>[1]节奏总纲!BC22</f>
        <v>30.662316072657521</v>
      </c>
      <c r="BD22" s="21">
        <f>[1]节奏总纲!BD22</f>
        <v>33.176527924103851</v>
      </c>
      <c r="BE22" s="21">
        <f>[1]节奏总纲!BE22</f>
        <v>37.680472138177471</v>
      </c>
    </row>
    <row r="23" spans="2:57" x14ac:dyDescent="0.15">
      <c r="B23" s="21" t="s">
        <v>161</v>
      </c>
      <c r="C23" s="21" t="s">
        <v>90</v>
      </c>
      <c r="D23" s="21" t="s">
        <v>153</v>
      </c>
      <c r="F23" s="21">
        <v>21</v>
      </c>
      <c r="G23" s="21">
        <v>3.2870938501451725</v>
      </c>
      <c r="I23" s="21">
        <v>21</v>
      </c>
      <c r="J23" s="21">
        <v>6.2565025247829205</v>
      </c>
      <c r="K23" s="18">
        <v>0.72</v>
      </c>
      <c r="N23" s="26">
        <f>[1]节奏总纲!N23</f>
        <v>30</v>
      </c>
      <c r="O23" s="21">
        <v>20</v>
      </c>
      <c r="P23" s="21">
        <f>[1]节奏总纲!P23</f>
        <v>3</v>
      </c>
      <c r="Q23" s="21">
        <f>[1]节奏总纲!Q23</f>
        <v>2.6036999999999999</v>
      </c>
      <c r="R23" s="21">
        <f>[1]节奏总纲!R23</f>
        <v>2.1372</v>
      </c>
      <c r="S23" s="21">
        <f>[1]节奏总纲!S23</f>
        <v>1.5800999999999998</v>
      </c>
      <c r="T23" s="21">
        <f>[1]节奏总纲!T23</f>
        <v>0.87990000000000002</v>
      </c>
      <c r="U23" s="27"/>
      <c r="V23" s="21">
        <v>20</v>
      </c>
      <c r="W23" s="21">
        <f>[1]节奏总纲!W23</f>
        <v>0.26786803385277036</v>
      </c>
      <c r="X23" s="21">
        <f>[1]节奏总纲!X23</f>
        <v>0.23029696100790131</v>
      </c>
      <c r="Y23" s="21">
        <f>[1]节奏总纲!Y23</f>
        <v>0.18618456297426333</v>
      </c>
      <c r="Z23" s="21">
        <f>[1]节奏总纲!Z23</f>
        <v>0.14053966703702447</v>
      </c>
      <c r="AA23" s="21">
        <f>[1]节奏总纲!AA23</f>
        <v>7.719962834594396E-2</v>
      </c>
      <c r="AC23" s="21">
        <v>20</v>
      </c>
      <c r="AD23" s="21">
        <f>[1]节奏总纲!AD23</f>
        <v>43.920692243099523</v>
      </c>
      <c r="AE23" s="21">
        <f>[1]节奏总纲!AE23</f>
        <v>45.780025086357675</v>
      </c>
      <c r="AF23" s="21">
        <f>[1]节奏总纲!AF23</f>
        <v>48.482447528152484</v>
      </c>
      <c r="AG23" s="21">
        <f>[1]节奏总纲!AG23</f>
        <v>52.769987980532711</v>
      </c>
      <c r="AH23" s="21">
        <f>[1]节奏总纲!AH23</f>
        <v>61.261422558944936</v>
      </c>
      <c r="AL23" s="21">
        <v>20</v>
      </c>
      <c r="AM23" s="21">
        <f>[1]节奏总纲!AM23</f>
        <v>5.25</v>
      </c>
      <c r="AN23" s="21">
        <f>[1]节奏总纲!AN23</f>
        <v>4.2</v>
      </c>
      <c r="AO23" s="21">
        <f>[1]节奏总纲!AO23</f>
        <v>3.15</v>
      </c>
      <c r="AP23" s="21">
        <f>[1]节奏总纲!AP23</f>
        <v>2.1</v>
      </c>
      <c r="AQ23" s="21">
        <f>[1]节奏总纲!AQ23</f>
        <v>1.05</v>
      </c>
      <c r="AS23" s="21">
        <v>20</v>
      </c>
      <c r="AT23" s="21">
        <f>[1]节奏总纲!AT23</f>
        <v>0.85420493566908462</v>
      </c>
      <c r="AU23" s="21">
        <f>[1]节奏总纲!AU23</f>
        <v>0.68336394853526761</v>
      </c>
      <c r="AV23" s="21">
        <f>[1]节奏总纲!AV23</f>
        <v>0.51252296140145059</v>
      </c>
      <c r="AW23" s="21">
        <f>[1]节奏总纲!AW23</f>
        <v>0.3416819742676338</v>
      </c>
      <c r="AX23" s="21">
        <f>[1]节奏总纲!AX23</f>
        <v>0.1708409871338169</v>
      </c>
      <c r="AY23" s="21"/>
      <c r="AZ23" s="21">
        <v>20</v>
      </c>
      <c r="BA23" s="21">
        <f>[1]节奏总纲!BA23</f>
        <v>27.863030247590562</v>
      </c>
      <c r="BB23" s="21">
        <f>[1]节奏总纲!BB23</f>
        <v>29.216428548527322</v>
      </c>
      <c r="BC23" s="21">
        <f>[1]节奏总纲!BC23</f>
        <v>30.995138219721603</v>
      </c>
      <c r="BD23" s="21">
        <f>[1]节奏总纲!BD23</f>
        <v>33.487933395889513</v>
      </c>
      <c r="BE23" s="21">
        <f>[1]节奏总纲!BE23</f>
        <v>38.037513426486328</v>
      </c>
    </row>
    <row r="24" spans="2:57" x14ac:dyDescent="0.15">
      <c r="B24" s="21">
        <v>5</v>
      </c>
      <c r="C24" s="21">
        <v>0.5</v>
      </c>
      <c r="D24" s="21">
        <v>0.5</v>
      </c>
      <c r="F24" s="21">
        <v>22</v>
      </c>
      <c r="G24" s="21">
        <v>3.5947934199881395</v>
      </c>
      <c r="I24" s="21">
        <v>22</v>
      </c>
      <c r="J24" s="21">
        <v>7.4414868317755332</v>
      </c>
      <c r="K24" s="18">
        <v>0.74</v>
      </c>
      <c r="N24" s="26">
        <f>[1]节奏总纲!N24</f>
        <v>31</v>
      </c>
      <c r="O24" s="21">
        <v>21</v>
      </c>
      <c r="P24" s="21">
        <f>[1]节奏总纲!P24</f>
        <v>3.2870938501451725</v>
      </c>
      <c r="Q24" s="21">
        <f>[1]节奏总纲!Q24</f>
        <v>2.8518826243859516</v>
      </c>
      <c r="R24" s="21">
        <f>[1]节奏总纲!R24</f>
        <v>2.3466562996186386</v>
      </c>
      <c r="S24" s="21">
        <f>[1]节奏总纲!S24</f>
        <v>1.7365716810316947</v>
      </c>
      <c r="T24" s="21">
        <f>[1]节奏总纲!T24</f>
        <v>0.97166494210291288</v>
      </c>
      <c r="U24" s="27"/>
      <c r="V24" s="21">
        <v>21</v>
      </c>
      <c r="W24" s="21">
        <f>[1]节奏总纲!W24</f>
        <v>0.28709385014517252</v>
      </c>
      <c r="X24" s="21">
        <f>[1]节奏总纲!X24</f>
        <v>0.24818262438595173</v>
      </c>
      <c r="Y24" s="21">
        <f>[1]节奏总纲!Y24</f>
        <v>0.20945629961863865</v>
      </c>
      <c r="Z24" s="21">
        <f>[1]节奏总纲!Z24</f>
        <v>0.15647168103169484</v>
      </c>
      <c r="AA24" s="21">
        <f>[1]节奏总纲!AA24</f>
        <v>9.1764942102912861E-2</v>
      </c>
      <c r="AC24" s="21">
        <v>21</v>
      </c>
      <c r="AD24" s="21">
        <f>[1]节奏总纲!AD24</f>
        <v>44.585942742481357</v>
      </c>
      <c r="AE24" s="21">
        <f>[1]节奏总纲!AE24</f>
        <v>46.455967430551723</v>
      </c>
      <c r="AF24" s="21">
        <f>[1]节奏总纲!AF24</f>
        <v>49.18886033229559</v>
      </c>
      <c r="AG24" s="21">
        <f>[1]节奏总纲!AG24</f>
        <v>53.471660769826336</v>
      </c>
      <c r="AH24" s="21">
        <f>[1]节奏总纲!AH24</f>
        <v>61.918453772109508</v>
      </c>
      <c r="AL24" s="21">
        <v>21</v>
      </c>
      <c r="AM24" s="21">
        <f>[1]节奏总纲!AM24</f>
        <v>6.2565025247829205</v>
      </c>
      <c r="AN24" s="21">
        <f>[1]节奏总纲!AN24</f>
        <v>5.0052020198263367</v>
      </c>
      <c r="AO24" s="21">
        <f>[1]节奏总纲!AO24</f>
        <v>3.7539015148697521</v>
      </c>
      <c r="AP24" s="21">
        <f>[1]节奏总纲!AP24</f>
        <v>2.5026010099131684</v>
      </c>
      <c r="AQ24" s="21">
        <f>[1]节奏总纲!AQ24</f>
        <v>1.2513005049565842</v>
      </c>
      <c r="AS24" s="21">
        <v>21</v>
      </c>
      <c r="AT24" s="21">
        <f>[1]节奏总纲!AT24</f>
        <v>1.0065025247829205</v>
      </c>
      <c r="AU24" s="21">
        <f>[1]节奏总纲!AU24</f>
        <v>0.80520201982633655</v>
      </c>
      <c r="AV24" s="21">
        <f>[1]节奏总纲!AV24</f>
        <v>0.60390151486975219</v>
      </c>
      <c r="AW24" s="21">
        <f>[1]节奏总纲!AW24</f>
        <v>0.40260100991316827</v>
      </c>
      <c r="AX24" s="21">
        <f>[1]节奏总纲!AX24</f>
        <v>0.20130050495658414</v>
      </c>
      <c r="AY24" s="21"/>
      <c r="AZ24" s="21">
        <v>21</v>
      </c>
      <c r="BA24" s="21">
        <f>[1]节奏总纲!BA24</f>
        <v>28.157256095860227</v>
      </c>
      <c r="BB24" s="21">
        <f>[1]节奏总纲!BB24</f>
        <v>29.508805955793246</v>
      </c>
      <c r="BC24" s="21">
        <f>[1]节奏总纲!BC24</f>
        <v>31.280110398778046</v>
      </c>
      <c r="BD24" s="21">
        <f>[1]节奏总纲!BD24</f>
        <v>33.799338867675175</v>
      </c>
      <c r="BE24" s="21">
        <f>[1]节奏总纲!BE24</f>
        <v>38.35066605767593</v>
      </c>
    </row>
    <row r="25" spans="2:57" x14ac:dyDescent="0.15">
      <c r="B25" s="21">
        <v>10</v>
      </c>
      <c r="C25" s="21">
        <v>1.5</v>
      </c>
      <c r="D25" s="21">
        <v>1</v>
      </c>
      <c r="F25" s="21">
        <v>23</v>
      </c>
      <c r="G25" s="21">
        <v>3.9245776533796644</v>
      </c>
      <c r="I25" s="21">
        <v>23</v>
      </c>
      <c r="J25" s="21">
        <v>8.8355567243832152</v>
      </c>
      <c r="K25" s="18">
        <v>0.76</v>
      </c>
      <c r="N25" s="26">
        <f>[1]节奏总纲!N25</f>
        <v>32</v>
      </c>
      <c r="O25" s="21">
        <v>22</v>
      </c>
      <c r="P25" s="21">
        <f>[1]节奏总纲!P25</f>
        <v>3.5947934199881395</v>
      </c>
      <c r="Q25" s="21">
        <f>[1]节奏总纲!Q25</f>
        <v>3.124234961311692</v>
      </c>
      <c r="R25" s="21">
        <f>[1]节奏总纲!R25</f>
        <v>2.5749505267375046</v>
      </c>
      <c r="S25" s="21">
        <f>[1]节奏总纲!S25</f>
        <v>1.9077568679877055</v>
      </c>
      <c r="T25" s="21">
        <f>[1]节奏总纲!T25</f>
        <v>1.0687320837624739</v>
      </c>
      <c r="U25" s="27"/>
      <c r="V25" s="21">
        <v>22</v>
      </c>
      <c r="W25" s="21">
        <f>[1]节奏总纲!W25</f>
        <v>0.30769956984296698</v>
      </c>
      <c r="X25" s="21">
        <f>[1]节奏总纲!X25</f>
        <v>0.27235233692574035</v>
      </c>
      <c r="Y25" s="21">
        <f>[1]节奏总纲!Y25</f>
        <v>0.22829422711886593</v>
      </c>
      <c r="Z25" s="21">
        <f>[1]节奏总纲!Z25</f>
        <v>0.17118518695601082</v>
      </c>
      <c r="AA25" s="21">
        <f>[1]节奏总纲!AA25</f>
        <v>9.7067141659560985E-2</v>
      </c>
      <c r="AC25" s="21">
        <v>22</v>
      </c>
      <c r="AD25" s="21">
        <f>[1]节奏总纲!AD25</f>
        <v>45.229416240679988</v>
      </c>
      <c r="AE25" s="21">
        <f>[1]节奏总纲!AE25</f>
        <v>47.110426931480873</v>
      </c>
      <c r="AF25" s="21">
        <f>[1]节奏总纲!AF25</f>
        <v>49.861837738505173</v>
      </c>
      <c r="AG25" s="21">
        <f>[1]节奏总纲!AG25</f>
        <v>54.15637358335789</v>
      </c>
      <c r="AH25" s="21">
        <f>[1]节奏总纲!AH25</f>
        <v>62.555781631668886</v>
      </c>
      <c r="AL25" s="21">
        <v>22</v>
      </c>
      <c r="AM25" s="21">
        <f>[1]节奏总纲!AM25</f>
        <v>7.4414868317755332</v>
      </c>
      <c r="AN25" s="21">
        <f>[1]节奏总纲!AN25</f>
        <v>5.9531894654204267</v>
      </c>
      <c r="AO25" s="21">
        <f>[1]节奏总纲!AO25</f>
        <v>4.4648920990653194</v>
      </c>
      <c r="AP25" s="21">
        <f>[1]节奏总纲!AP25</f>
        <v>2.9765947327102134</v>
      </c>
      <c r="AQ25" s="21">
        <f>[1]节奏总纲!AQ25</f>
        <v>1.4882973663551067</v>
      </c>
      <c r="AS25" s="21">
        <v>22</v>
      </c>
      <c r="AT25" s="21">
        <f>[1]节奏总纲!AT25</f>
        <v>1.1849843069926127</v>
      </c>
      <c r="AU25" s="21">
        <f>[1]节奏总纲!AU25</f>
        <v>0.94798744559408998</v>
      </c>
      <c r="AV25" s="21">
        <f>[1]节奏总纲!AV25</f>
        <v>0.71099058419556727</v>
      </c>
      <c r="AW25" s="21">
        <f>[1]节奏总纲!AW25</f>
        <v>0.47399372279704499</v>
      </c>
      <c r="AX25" s="21">
        <f>[1]节奏总纲!AX25</f>
        <v>0.2369968613985225</v>
      </c>
      <c r="AY25" s="21"/>
      <c r="AZ25" s="21">
        <v>22</v>
      </c>
      <c r="BA25" s="21">
        <f>[1]节奏总纲!BA25</f>
        <v>28.431345550275779</v>
      </c>
      <c r="BB25" s="21">
        <f>[1]节奏总纲!BB25</f>
        <v>29.80118336305917</v>
      </c>
      <c r="BC25" s="21">
        <f>[1]节奏总纲!BC25</f>
        <v>31.564373235931193</v>
      </c>
      <c r="BD25" s="21">
        <f>[1]节奏总纲!BD25</f>
        <v>34.09469189131628</v>
      </c>
      <c r="BE25" s="21">
        <f>[1]节奏总纲!BE25</f>
        <v>38.663818688865533</v>
      </c>
    </row>
    <row r="26" spans="2:57" x14ac:dyDescent="0.15">
      <c r="B26" s="21">
        <v>15</v>
      </c>
      <c r="C26" s="21">
        <v>3.5</v>
      </c>
      <c r="D26" s="21">
        <v>2</v>
      </c>
      <c r="F26" s="21">
        <v>24</v>
      </c>
      <c r="G26" s="21">
        <v>4.2780316430915768</v>
      </c>
      <c r="I26" s="21">
        <v>24</v>
      </c>
      <c r="J26" s="21">
        <v>10.47447102993563</v>
      </c>
      <c r="K26" s="18">
        <v>0.78</v>
      </c>
      <c r="N26" s="26">
        <f>[1]节奏总纲!N26</f>
        <v>33</v>
      </c>
      <c r="O26" s="21">
        <v>23</v>
      </c>
      <c r="P26" s="21">
        <f>[1]节奏总纲!P26</f>
        <v>3.9245776533796644</v>
      </c>
      <c r="Q26" s="21">
        <f>[1]节奏总纲!Q26</f>
        <v>3.4081032341949005</v>
      </c>
      <c r="R26" s="21">
        <f>[1]节奏总纲!R26</f>
        <v>2.8064654799317976</v>
      </c>
      <c r="S26" s="21">
        <f>[1]节奏总纲!S26</f>
        <v>2.0796336985258841</v>
      </c>
      <c r="T26" s="21">
        <f>[1]节奏总纲!T26</f>
        <v>1.1608900698697047</v>
      </c>
      <c r="U26" s="27"/>
      <c r="V26" s="21">
        <v>23</v>
      </c>
      <c r="W26" s="21">
        <f>[1]节奏总纲!W26</f>
        <v>0.32978423339152485</v>
      </c>
      <c r="X26" s="21">
        <f>[1]节奏总纲!X26</f>
        <v>0.28386827288320848</v>
      </c>
      <c r="Y26" s="21">
        <f>[1]节奏总纲!Y26</f>
        <v>0.23151495319429305</v>
      </c>
      <c r="Z26" s="21">
        <f>[1]节奏总纲!Z26</f>
        <v>0.17187683053817859</v>
      </c>
      <c r="AA26" s="21">
        <f>[1]节奏总纲!AA26</f>
        <v>9.2157986107230805E-2</v>
      </c>
      <c r="AC26" s="21">
        <v>23</v>
      </c>
      <c r="AD26" s="21">
        <f>[1]节奏总纲!AD26</f>
        <v>45.845161563010116</v>
      </c>
      <c r="AE26" s="21">
        <f>[1]节奏总纲!AE26</f>
        <v>47.734594805743399</v>
      </c>
      <c r="AF26" s="21">
        <f>[1]节奏总纲!AF26</f>
        <v>50.503430607741265</v>
      </c>
      <c r="AG26" s="21">
        <f>[1]节奏总纲!AG26</f>
        <v>54.814188287451351</v>
      </c>
      <c r="AH26" s="21">
        <f>[1]节奏总纲!AH26</f>
        <v>63.182677965405439</v>
      </c>
      <c r="AL26" s="21">
        <v>23</v>
      </c>
      <c r="AM26" s="21">
        <f>[1]节奏总纲!AM26</f>
        <v>8.8355567243832152</v>
      </c>
      <c r="AN26" s="21">
        <f>[1]节奏总纲!AN26</f>
        <v>7.0684453795065725</v>
      </c>
      <c r="AO26" s="21">
        <f>[1]节奏总纲!AO26</f>
        <v>5.3013340346299289</v>
      </c>
      <c r="AP26" s="21">
        <f>[1]节奏总纲!AP26</f>
        <v>3.5342226897532862</v>
      </c>
      <c r="AQ26" s="21">
        <f>[1]节奏总纲!AQ26</f>
        <v>1.7671113448766431</v>
      </c>
      <c r="AS26" s="21">
        <v>23</v>
      </c>
      <c r="AT26" s="21">
        <f>[1]节奏总纲!AT26</f>
        <v>1.394069892607682</v>
      </c>
      <c r="AU26" s="21">
        <f>[1]节奏总纲!AU26</f>
        <v>1.1152559140861458</v>
      </c>
      <c r="AV26" s="21">
        <f>[1]节奏总纲!AV26</f>
        <v>0.83644193556460955</v>
      </c>
      <c r="AW26" s="21">
        <f>[1]节奏总纲!AW26</f>
        <v>0.55762795704307289</v>
      </c>
      <c r="AX26" s="21">
        <f>[1]节奏总纲!AX26</f>
        <v>0.27881397852153644</v>
      </c>
      <c r="AY26" s="21"/>
      <c r="AZ26" s="21">
        <v>23</v>
      </c>
      <c r="BA26" s="21">
        <f>[1]节奏总纲!BA26</f>
        <v>28.705435004691331</v>
      </c>
      <c r="BB26" s="21">
        <f>[1]节奏总纲!BB26</f>
        <v>30.079877315295377</v>
      </c>
      <c r="BC26" s="21">
        <f>[1]节奏总纲!BC26</f>
        <v>31.848636073084339</v>
      </c>
      <c r="BD26" s="21">
        <f>[1]节奏总纲!BD26</f>
        <v>34.360958982105608</v>
      </c>
      <c r="BE26" s="21">
        <f>[1]节奏总纲!BE26</f>
        <v>38.976971320055128</v>
      </c>
    </row>
    <row r="27" spans="2:57" x14ac:dyDescent="0.15">
      <c r="B27" s="21">
        <v>20</v>
      </c>
      <c r="C27" s="21">
        <v>7.5</v>
      </c>
      <c r="D27" s="21">
        <v>4</v>
      </c>
      <c r="F27" s="21">
        <v>25</v>
      </c>
      <c r="G27" s="21">
        <v>4.6568542494923806</v>
      </c>
      <c r="I27" s="21">
        <v>25</v>
      </c>
      <c r="J27" s="21">
        <v>12.4</v>
      </c>
      <c r="K27" s="18">
        <v>0.8</v>
      </c>
      <c r="N27" s="26">
        <f>[1]节奏总纲!N27</f>
        <v>34</v>
      </c>
      <c r="O27" s="21">
        <v>24</v>
      </c>
      <c r="P27" s="21">
        <f>[1]节奏总纲!P27</f>
        <v>4.2780316430915768</v>
      </c>
      <c r="Q27" s="21">
        <f>[1]节奏总纲!Q27</f>
        <v>3.7214597263253628</v>
      </c>
      <c r="R27" s="21">
        <f>[1]节奏总纲!R27</f>
        <v>3.0699155070825155</v>
      </c>
      <c r="S27" s="21">
        <f>[1]节奏总纲!S27</f>
        <v>2.2742016214674821</v>
      </c>
      <c r="T27" s="21">
        <f>[1]节奏总纲!T27</f>
        <v>1.2692919885052709</v>
      </c>
      <c r="U27" s="27"/>
      <c r="V27" s="21">
        <v>24</v>
      </c>
      <c r="W27" s="21">
        <f>[1]节奏总纲!W27</f>
        <v>0.35345398971191244</v>
      </c>
      <c r="X27" s="21">
        <f>[1]节奏总纲!X27</f>
        <v>0.31335649213046235</v>
      </c>
      <c r="Y27" s="21">
        <f>[1]节奏总纲!Y27</f>
        <v>0.26345002715071786</v>
      </c>
      <c r="Z27" s="21">
        <f>[1]节奏总纲!Z27</f>
        <v>0.19456792294159797</v>
      </c>
      <c r="AA27" s="21">
        <f>[1]节奏总纲!AA27</f>
        <v>0.10840191863556625</v>
      </c>
      <c r="AC27" s="21">
        <v>24</v>
      </c>
      <c r="AD27" s="21">
        <f>[1]节奏总纲!AD27</f>
        <v>46.430041330048923</v>
      </c>
      <c r="AE27" s="21">
        <f>[1]节奏总纲!AE27</f>
        <v>48.330142263709867</v>
      </c>
      <c r="AF27" s="21">
        <f>[1]节奏总纲!AF27</f>
        <v>51.118578408701396</v>
      </c>
      <c r="AG27" s="21">
        <f>[1]节奏总纲!AG27</f>
        <v>55.44072585486321</v>
      </c>
      <c r="AH27" s="21">
        <f>[1]节奏总纲!AH27</f>
        <v>63.791742872142052</v>
      </c>
      <c r="AL27" s="21">
        <v>24</v>
      </c>
      <c r="AM27" s="21">
        <f>[1]节奏总纲!AM27</f>
        <v>10.47447102993563</v>
      </c>
      <c r="AN27" s="21">
        <f>[1]节奏总纲!AN27</f>
        <v>8.3795768239485042</v>
      </c>
      <c r="AO27" s="21">
        <f>[1]节奏总纲!AO27</f>
        <v>6.2846826179613782</v>
      </c>
      <c r="AP27" s="21">
        <f>[1]节奏总纲!AP27</f>
        <v>4.1897884119742521</v>
      </c>
      <c r="AQ27" s="21">
        <f>[1]节奏总纲!AQ27</f>
        <v>2.0948942059871261</v>
      </c>
      <c r="AS27" s="21">
        <v>24</v>
      </c>
      <c r="AT27" s="21">
        <f>[1]节奏总纲!AT27</f>
        <v>1.6389143055524151</v>
      </c>
      <c r="AU27" s="21">
        <f>[1]节奏总纲!AU27</f>
        <v>1.3111314444419317</v>
      </c>
      <c r="AV27" s="21">
        <f>[1]节奏总纲!AV27</f>
        <v>0.98334858333144926</v>
      </c>
      <c r="AW27" s="21">
        <f>[1]节奏总纲!AW27</f>
        <v>0.65556572222096587</v>
      </c>
      <c r="AX27" s="21">
        <f>[1]节奏总纲!AX27</f>
        <v>0.32778286111048294</v>
      </c>
      <c r="AY27" s="21"/>
      <c r="AZ27" s="21">
        <v>24</v>
      </c>
      <c r="BA27" s="21">
        <f>[1]节奏总纲!BA27</f>
        <v>28.979524459106884</v>
      </c>
      <c r="BB27" s="21">
        <f>[1]节奏总纲!BB27</f>
        <v>30.329493925593439</v>
      </c>
      <c r="BC27" s="21">
        <f>[1]节奏总纲!BC27</f>
        <v>32.113552950216736</v>
      </c>
      <c r="BD27" s="21">
        <f>[1]节奏总纲!BD27</f>
        <v>34.627226072894942</v>
      </c>
      <c r="BE27" s="21">
        <f>[1]节奏总纲!BE27</f>
        <v>39.250296194358178</v>
      </c>
    </row>
    <row r="28" spans="2:57" x14ac:dyDescent="0.15">
      <c r="B28" s="21">
        <v>25</v>
      </c>
      <c r="C28" s="21">
        <v>15.5</v>
      </c>
      <c r="D28" s="21">
        <v>8</v>
      </c>
      <c r="F28" s="21">
        <v>26</v>
      </c>
      <c r="G28" s="21">
        <v>5.062866266041592</v>
      </c>
      <c r="I28" s="21">
        <v>26</v>
      </c>
      <c r="J28" s="21">
        <v>14.6609224175611</v>
      </c>
      <c r="K28" s="18">
        <v>0.82</v>
      </c>
      <c r="N28" s="26">
        <f>[1]节奏总纲!N28</f>
        <v>35</v>
      </c>
      <c r="O28" s="21">
        <v>25</v>
      </c>
      <c r="P28" s="21">
        <f>[1]节奏总纲!P28</f>
        <v>4.6568542494923806</v>
      </c>
      <c r="Q28" s="21">
        <f>[1]节奏总纲!Q28</f>
        <v>4.054257309608067</v>
      </c>
      <c r="R28" s="21">
        <f>[1]节奏总纲!R28</f>
        <v>3.3445527219854276</v>
      </c>
      <c r="S28" s="21">
        <f>[1]节奏总纲!S28</f>
        <v>2.478377831579845</v>
      </c>
      <c r="T28" s="21">
        <f>[1]节奏总纲!T28</f>
        <v>1.3802915995495415</v>
      </c>
      <c r="U28" s="27"/>
      <c r="V28" s="21">
        <v>25</v>
      </c>
      <c r="W28" s="21">
        <f>[1]节奏总纲!W28</f>
        <v>0.37882260640080379</v>
      </c>
      <c r="X28" s="21">
        <f>[1]节奏总纲!X28</f>
        <v>0.33279758328270415</v>
      </c>
      <c r="Y28" s="21">
        <f>[1]节奏总纲!Y28</f>
        <v>0.27463721490291215</v>
      </c>
      <c r="Z28" s="21">
        <f>[1]节奏总纲!Z28</f>
        <v>0.20417621011236298</v>
      </c>
      <c r="AA28" s="21">
        <f>[1]节奏总纲!AA28</f>
        <v>0.11099961104427059</v>
      </c>
      <c r="AC28" s="21">
        <v>25</v>
      </c>
      <c r="AD28" s="21">
        <f>[1]节奏总纲!AD28</f>
        <v>47.004247194324648</v>
      </c>
      <c r="AE28" s="21">
        <f>[1]节奏总纲!AE28</f>
        <v>48.904516930942819</v>
      </c>
      <c r="AF28" s="21">
        <f>[1]节奏总纲!AF28</f>
        <v>51.667220029142385</v>
      </c>
      <c r="AG28" s="21">
        <f>[1]节奏总纲!AG28</f>
        <v>56.05100027504308</v>
      </c>
      <c r="AH28" s="21">
        <f>[1]节奏总纲!AH28</f>
        <v>64.398425477456215</v>
      </c>
      <c r="AL28" s="21">
        <v>25</v>
      </c>
      <c r="AM28" s="21">
        <f>[1]节奏总纲!AM28</f>
        <v>12.4</v>
      </c>
      <c r="AN28" s="21">
        <f>[1]节奏总纲!AN28</f>
        <v>9.9200000000000017</v>
      </c>
      <c r="AO28" s="21">
        <f>[1]节奏总纲!AO28</f>
        <v>7.4399999999999995</v>
      </c>
      <c r="AP28" s="21">
        <f>[1]节奏总纲!AP28</f>
        <v>4.9600000000000009</v>
      </c>
      <c r="AQ28" s="21">
        <f>[1]节奏总纲!AQ28</f>
        <v>2.4800000000000004</v>
      </c>
      <c r="AS28" s="21">
        <v>25</v>
      </c>
      <c r="AT28" s="21">
        <f>[1]节奏总纲!AT28</f>
        <v>1.9255289700643701</v>
      </c>
      <c r="AU28" s="21">
        <f>[1]节奏总纲!AU28</f>
        <v>1.5404231760514975</v>
      </c>
      <c r="AV28" s="21">
        <f>[1]节奏总纲!AV28</f>
        <v>1.1553173820386213</v>
      </c>
      <c r="AW28" s="21">
        <f>[1]节奏总纲!AW28</f>
        <v>0.77021158802574874</v>
      </c>
      <c r="AX28" s="21">
        <f>[1]节奏总纲!AX28</f>
        <v>0.38510579401287437</v>
      </c>
      <c r="AY28" s="21"/>
      <c r="AZ28" s="21">
        <v>25</v>
      </c>
      <c r="BA28" s="21">
        <f>[1]节奏总纲!BA28</f>
        <v>29.216428548527322</v>
      </c>
      <c r="BB28" s="21">
        <f>[1]节奏总纲!BB28</f>
        <v>30.579110535891502</v>
      </c>
      <c r="BC28" s="21">
        <f>[1]节奏总纲!BC28</f>
        <v>32.356435933516131</v>
      </c>
      <c r="BD28" s="21">
        <f>[1]节奏总纲!BD28</f>
        <v>34.893493163684269</v>
      </c>
      <c r="BE28" s="21">
        <f>[1]节奏总纲!BE28</f>
        <v>39.520459727922798</v>
      </c>
    </row>
    <row r="29" spans="2:57" x14ac:dyDescent="0.15">
      <c r="B29" s="21">
        <v>30</v>
      </c>
      <c r="C29" s="21">
        <v>31.5</v>
      </c>
      <c r="D29" s="21">
        <v>16</v>
      </c>
      <c r="F29" s="21">
        <v>27</v>
      </c>
      <c r="G29" s="21">
        <v>5.4980191708498847</v>
      </c>
      <c r="I29" s="21">
        <v>27</v>
      </c>
      <c r="J29" s="21">
        <v>17.314186320787698</v>
      </c>
      <c r="K29" s="18">
        <v>0.84</v>
      </c>
      <c r="N29" s="26">
        <f>[1]节奏总纲!N29</f>
        <v>36</v>
      </c>
      <c r="O29" s="21">
        <v>26</v>
      </c>
      <c r="P29" s="21">
        <f>[1]节奏总纲!P29</f>
        <v>5.062866266041592</v>
      </c>
      <c r="Q29" s="21">
        <f>[1]节奏总纲!Q29</f>
        <v>4.408743944469018</v>
      </c>
      <c r="R29" s="21">
        <f>[1]节奏总纲!R29</f>
        <v>3.63716312552428</v>
      </c>
      <c r="S29" s="21">
        <f>[1]节奏总纲!S29</f>
        <v>2.6914197070277099</v>
      </c>
      <c r="T29" s="21">
        <f>[1]节奏总纲!T29</f>
        <v>1.4996209880015197</v>
      </c>
      <c r="U29" s="27"/>
      <c r="V29" s="21">
        <v>26</v>
      </c>
      <c r="W29" s="21">
        <f>[1]节奏总纲!W29</f>
        <v>0.40601201654921137</v>
      </c>
      <c r="X29" s="21">
        <f>[1]节奏总纲!X29</f>
        <v>0.354486634860951</v>
      </c>
      <c r="Y29" s="21">
        <f>[1]节奏总纲!Y29</f>
        <v>0.29261040353885237</v>
      </c>
      <c r="Z29" s="21">
        <f>[1]节奏总纲!Z29</f>
        <v>0.2130418754478649</v>
      </c>
      <c r="AA29" s="21">
        <f>[1]节奏总纲!AA29</f>
        <v>0.11932938845197816</v>
      </c>
      <c r="AC29" s="21">
        <v>26</v>
      </c>
      <c r="AD29" s="21">
        <f>[1]节奏总纲!AD29</f>
        <v>47.540284631526092</v>
      </c>
      <c r="AE29" s="21">
        <f>[1]节奏总纲!AE29</f>
        <v>49.446133440059114</v>
      </c>
      <c r="AF29" s="21">
        <f>[1]节奏总纲!AF29</f>
        <v>52.199341027338768</v>
      </c>
      <c r="AG29" s="21">
        <f>[1]节奏总纲!AG29</f>
        <v>56.621068614050692</v>
      </c>
      <c r="AH29" s="21">
        <f>[1]节奏总纲!AH29</f>
        <v>65.00344105132713</v>
      </c>
      <c r="AL29" s="21">
        <v>26</v>
      </c>
      <c r="AM29" s="21">
        <f>[1]节奏总纲!AM29</f>
        <v>14.6609224175611</v>
      </c>
      <c r="AN29" s="21">
        <f>[1]节奏总纲!AN29</f>
        <v>11.72873793404888</v>
      </c>
      <c r="AO29" s="21">
        <f>[1]节奏总纲!AO29</f>
        <v>8.7965534505366598</v>
      </c>
      <c r="AP29" s="21">
        <f>[1]节奏总纲!AP29</f>
        <v>5.8643689670244399</v>
      </c>
      <c r="AQ29" s="21">
        <f>[1]节奏总纲!AQ29</f>
        <v>2.9321844835122199</v>
      </c>
      <c r="AS29" s="21">
        <v>26</v>
      </c>
      <c r="AT29" s="21">
        <f>[1]节奏总纲!AT29</f>
        <v>2.2609224175610994</v>
      </c>
      <c r="AU29" s="21">
        <f>[1]节奏总纲!AU29</f>
        <v>1.8087379340488781</v>
      </c>
      <c r="AV29" s="21">
        <f>[1]节奏总纲!AV29</f>
        <v>1.3565534505366603</v>
      </c>
      <c r="AW29" s="21">
        <f>[1]节奏总纲!AW29</f>
        <v>0.90436896702443903</v>
      </c>
      <c r="AX29" s="21">
        <f>[1]节奏总纲!AX29</f>
        <v>0.45218448351221951</v>
      </c>
      <c r="AY29" s="21"/>
      <c r="AZ29" s="21">
        <v>26</v>
      </c>
      <c r="BA29" s="21">
        <f>[1]节奏总纲!BA29</f>
        <v>29.45033047434006</v>
      </c>
      <c r="BB29" s="21">
        <f>[1]节奏总纲!BB29</f>
        <v>30.828727146189561</v>
      </c>
      <c r="BC29" s="21">
        <f>[1]节奏总纲!BC29</f>
        <v>32.59931891681552</v>
      </c>
      <c r="BD29" s="21">
        <f>[1]节奏总纲!BD29</f>
        <v>35.146386283795508</v>
      </c>
      <c r="BE29" s="21">
        <f>[1]节奏总纲!BE29</f>
        <v>39.790623261487418</v>
      </c>
    </row>
    <row r="30" spans="2:57" x14ac:dyDescent="0.15">
      <c r="B30" s="21">
        <v>35</v>
      </c>
      <c r="C30" s="21">
        <v>63.5</v>
      </c>
      <c r="D30" s="21">
        <v>32</v>
      </c>
      <c r="F30" s="21">
        <v>28</v>
      </c>
      <c r="G30" s="21">
        <v>5.9644045063689921</v>
      </c>
      <c r="I30" s="21">
        <v>28</v>
      </c>
      <c r="J30" s="21">
        <v>20.42625995518307</v>
      </c>
      <c r="K30" s="18">
        <v>0.86</v>
      </c>
      <c r="N30" s="26">
        <f>[1]节奏总纲!N30</f>
        <v>37</v>
      </c>
      <c r="O30" s="21">
        <v>27</v>
      </c>
      <c r="P30" s="21">
        <f>[1]节奏总纲!P30</f>
        <v>5.4980191708498847</v>
      </c>
      <c r="Q30" s="21">
        <f>[1]节奏总纲!Q30</f>
        <v>4.7882248958931646</v>
      </c>
      <c r="R30" s="21">
        <f>[1]节奏总纲!R30</f>
        <v>3.9492271704214725</v>
      </c>
      <c r="S30" s="21">
        <f>[1]节奏总纲!S30</f>
        <v>2.9205477835554587</v>
      </c>
      <c r="T30" s="21">
        <f>[1]节奏总纲!T30</f>
        <v>1.6290630803228208</v>
      </c>
      <c r="U30" s="27"/>
      <c r="V30" s="21">
        <v>27</v>
      </c>
      <c r="W30" s="21">
        <f>[1]节奏总纲!W30</f>
        <v>0.43515290480829272</v>
      </c>
      <c r="X30" s="21">
        <f>[1]节奏总纲!X30</f>
        <v>0.37948095142414662</v>
      </c>
      <c r="Y30" s="21">
        <f>[1]节奏总纲!Y30</f>
        <v>0.31206404489719253</v>
      </c>
      <c r="Z30" s="21">
        <f>[1]节奏总纲!Z30</f>
        <v>0.2291280765277488</v>
      </c>
      <c r="AA30" s="21">
        <f>[1]节奏总纲!AA30</f>
        <v>0.12944209232130111</v>
      </c>
      <c r="AC30" s="21">
        <v>27</v>
      </c>
      <c r="AD30" s="21">
        <f>[1]节奏总纲!AD30</f>
        <v>48.071211008105138</v>
      </c>
      <c r="AE30" s="21">
        <f>[1]节奏总纲!AE30</f>
        <v>49.981218513907905</v>
      </c>
      <c r="AF30" s="21">
        <f>[1]节奏总纲!AF30</f>
        <v>52.705993248660157</v>
      </c>
      <c r="AG30" s="21">
        <f>[1]节奏总纲!AG30</f>
        <v>57.175765669822162</v>
      </c>
      <c r="AH30" s="21">
        <f>[1]节奏总纲!AH30</f>
        <v>65.541743280100334</v>
      </c>
      <c r="AL30" s="21">
        <v>27</v>
      </c>
      <c r="AM30" s="21">
        <f>[1]节奏总纲!AM30</f>
        <v>17.314186320787698</v>
      </c>
      <c r="AN30" s="21">
        <f>[1]节奏总纲!AN30</f>
        <v>13.851349056630159</v>
      </c>
      <c r="AO30" s="21">
        <f>[1]节奏总纲!AO30</f>
        <v>10.388511792472618</v>
      </c>
      <c r="AP30" s="21">
        <f>[1]节奏总纲!AP30</f>
        <v>6.9256745283150796</v>
      </c>
      <c r="AQ30" s="21">
        <f>[1]节奏总纲!AQ30</f>
        <v>3.4628372641575398</v>
      </c>
      <c r="AS30" s="21">
        <v>27</v>
      </c>
      <c r="AT30" s="21">
        <f>[1]节奏总纲!AT30</f>
        <v>2.6532639032265983</v>
      </c>
      <c r="AU30" s="21">
        <f>[1]节奏总纲!AU30</f>
        <v>2.1226111225812794</v>
      </c>
      <c r="AV30" s="21">
        <f>[1]节奏总纲!AV30</f>
        <v>1.5919583419359586</v>
      </c>
      <c r="AW30" s="21">
        <f>[1]节奏总纲!AW30</f>
        <v>1.0613055612906397</v>
      </c>
      <c r="AX30" s="21">
        <f>[1]节奏总纲!AX30</f>
        <v>0.53065278064531984</v>
      </c>
      <c r="AY30" s="21"/>
      <c r="AZ30" s="21">
        <v>27</v>
      </c>
      <c r="BA30" s="21">
        <f>[1]节奏总纲!BA30</f>
        <v>29.684232400152801</v>
      </c>
      <c r="BB30" s="21">
        <f>[1]节奏总纲!BB30</f>
        <v>31.066913270913183</v>
      </c>
      <c r="BC30" s="21">
        <f>[1]节奏总纲!BC30</f>
        <v>32.842201900114915</v>
      </c>
      <c r="BD30" s="21">
        <f>[1]节奏总纲!BD30</f>
        <v>35.390363423454687</v>
      </c>
      <c r="BE30" s="21">
        <f>[1]节奏总纲!BE30</f>
        <v>40.052446592012309</v>
      </c>
    </row>
    <row r="31" spans="2:57" x14ac:dyDescent="0.15">
      <c r="B31" s="21">
        <v>40</v>
      </c>
      <c r="C31" s="21">
        <v>127.5</v>
      </c>
      <c r="D31" s="21">
        <v>64</v>
      </c>
      <c r="F31" s="21">
        <v>29</v>
      </c>
      <c r="G31" s="21">
        <v>6.4642639322944575</v>
      </c>
      <c r="I31" s="21">
        <v>29</v>
      </c>
      <c r="J31" s="21">
        <v>24.074703862418847</v>
      </c>
      <c r="K31" s="18">
        <v>0.88</v>
      </c>
      <c r="N31" s="26">
        <f>[1]节奏总纲!N31</f>
        <v>38</v>
      </c>
      <c r="O31" s="21">
        <v>28</v>
      </c>
      <c r="P31" s="21">
        <f>[1]节奏总纲!P31</f>
        <v>5.9644045063689921</v>
      </c>
      <c r="Q31" s="21">
        <f>[1]节奏总纲!Q31</f>
        <v>5.1914176823435705</v>
      </c>
      <c r="R31" s="21">
        <f>[1]节奏总纲!R31</f>
        <v>4.2752851501652938</v>
      </c>
      <c r="S31" s="21">
        <f>[1]节奏总纲!S31</f>
        <v>3.1653094715300236</v>
      </c>
      <c r="T31" s="21">
        <f>[1]节奏总纲!T31</f>
        <v>1.7738139001941382</v>
      </c>
      <c r="U31" s="27"/>
      <c r="V31" s="21">
        <v>28</v>
      </c>
      <c r="W31" s="21">
        <f>[1]节奏总纲!W31</f>
        <v>0.46638533551910744</v>
      </c>
      <c r="X31" s="21">
        <f>[1]节奏总纲!X31</f>
        <v>0.4031927864504059</v>
      </c>
      <c r="Y31" s="21">
        <f>[1]节奏总纲!Y31</f>
        <v>0.32605797974382122</v>
      </c>
      <c r="Z31" s="21">
        <f>[1]节奏总纲!Z31</f>
        <v>0.24476168797456488</v>
      </c>
      <c r="AA31" s="21">
        <f>[1]节奏总纲!AA31</f>
        <v>0.14475081987131744</v>
      </c>
      <c r="AC31" s="21">
        <v>28</v>
      </c>
      <c r="AD31" s="21">
        <f>[1]节奏总纲!AD31</f>
        <v>48.571351621712928</v>
      </c>
      <c r="AE31" s="21">
        <f>[1]节奏总纲!AE31</f>
        <v>50.509688493127967</v>
      </c>
      <c r="AF31" s="21">
        <f>[1]节奏总纲!AF31</f>
        <v>53.212684955585161</v>
      </c>
      <c r="AG31" s="21">
        <f>[1]节奏总纲!AG31</f>
        <v>57.699988965458331</v>
      </c>
      <c r="AH31" s="21">
        <f>[1]节奏总纲!AH31</f>
        <v>66.076345334947405</v>
      </c>
      <c r="AL31" s="21">
        <v>28</v>
      </c>
      <c r="AM31" s="21">
        <f>[1]节奏总纲!AM31</f>
        <v>20.42625995518307</v>
      </c>
      <c r="AN31" s="21">
        <f>[1]节奏总纲!AN31</f>
        <v>16.341007964146456</v>
      </c>
      <c r="AO31" s="21">
        <f>[1]节奏总纲!AO31</f>
        <v>12.255755973109842</v>
      </c>
      <c r="AP31" s="21">
        <f>[1]节奏总纲!AP31</f>
        <v>8.1705039820732281</v>
      </c>
      <c r="AQ31" s="21">
        <f>[1]节奏总纲!AQ31</f>
        <v>4.0852519910366141</v>
      </c>
      <c r="AS31" s="21">
        <v>28</v>
      </c>
      <c r="AT31" s="21">
        <f>[1]节奏总纲!AT31</f>
        <v>3.1120736343953723</v>
      </c>
      <c r="AU31" s="21">
        <f>[1]节奏总纲!AU31</f>
        <v>2.4896589075162971</v>
      </c>
      <c r="AV31" s="21">
        <f>[1]节奏总纲!AV31</f>
        <v>1.8672441806372237</v>
      </c>
      <c r="AW31" s="21">
        <f>[1]节奏总纲!AW31</f>
        <v>1.2448294537581486</v>
      </c>
      <c r="AX31" s="21">
        <f>[1]节奏总纲!AX31</f>
        <v>0.62241472687907429</v>
      </c>
      <c r="AY31" s="21"/>
      <c r="AZ31" s="21">
        <v>28</v>
      </c>
      <c r="BA31" s="21">
        <f>[1]节奏总纲!BA31</f>
        <v>29.918134325965539</v>
      </c>
      <c r="BB31" s="21">
        <f>[1]节奏总纲!BB31</f>
        <v>31.280110398778046</v>
      </c>
      <c r="BC31" s="21">
        <f>[1]节奏总纲!BC31</f>
        <v>33.072726100175295</v>
      </c>
      <c r="BD31" s="21">
        <f>[1]节奏总纲!BD31</f>
        <v>35.634340563113874</v>
      </c>
      <c r="BE31" s="21">
        <f>[1]节奏总纲!BE31</f>
        <v>40.28554255651148</v>
      </c>
    </row>
    <row r="32" spans="2:57" x14ac:dyDescent="0.15">
      <c r="B32" s="21">
        <v>45</v>
      </c>
      <c r="C32" s="21">
        <v>255.5</v>
      </c>
      <c r="D32" s="21">
        <v>128</v>
      </c>
      <c r="F32" s="21">
        <v>30</v>
      </c>
      <c r="G32" s="21">
        <v>7</v>
      </c>
      <c r="I32" s="21">
        <v>30</v>
      </c>
      <c r="J32" s="21">
        <v>28.35</v>
      </c>
      <c r="K32" s="18">
        <v>0.9</v>
      </c>
      <c r="N32" s="26">
        <f>[1]节奏总纲!N32</f>
        <v>39</v>
      </c>
      <c r="O32" s="21">
        <v>29</v>
      </c>
      <c r="P32" s="21">
        <f>[1]节奏总纲!P32</f>
        <v>6.4642639322944575</v>
      </c>
      <c r="Q32" s="21">
        <f>[1]节奏总纲!Q32</f>
        <v>5.6323131642081607</v>
      </c>
      <c r="R32" s="21">
        <f>[1]节奏总纲!R32</f>
        <v>4.6510378992858623</v>
      </c>
      <c r="S32" s="21">
        <f>[1]节奏总纲!S32</f>
        <v>3.4532097926316991</v>
      </c>
      <c r="T32" s="21">
        <f>[1]节奏总纲!T32</f>
        <v>1.9366934741154194</v>
      </c>
      <c r="U32" s="27"/>
      <c r="V32" s="21">
        <v>29</v>
      </c>
      <c r="W32" s="21">
        <f>[1]节奏总纲!W32</f>
        <v>0.49985942592546539</v>
      </c>
      <c r="X32" s="21">
        <f>[1]节奏总纲!X32</f>
        <v>0.44089548186459027</v>
      </c>
      <c r="Y32" s="21">
        <f>[1]节奏总纲!Y32</f>
        <v>0.37575274912056855</v>
      </c>
      <c r="Z32" s="21">
        <f>[1]节奏总纲!Z32</f>
        <v>0.28790032110167552</v>
      </c>
      <c r="AA32" s="21">
        <f>[1]节奏总纲!AA32</f>
        <v>0.16287957392128116</v>
      </c>
      <c r="AC32" s="21">
        <v>29</v>
      </c>
      <c r="AD32" s="21">
        <f>[1]节奏总纲!AD32</f>
        <v>49.066704614192936</v>
      </c>
      <c r="AE32" s="21">
        <f>[1]节奏总纲!AE32</f>
        <v>51.033341828534468</v>
      </c>
      <c r="AF32" s="21">
        <f>[1]节奏总纲!AF32</f>
        <v>53.719431255885922</v>
      </c>
      <c r="AG32" s="21">
        <f>[1]节奏总纲!AG32</f>
        <v>58.210135614815364</v>
      </c>
      <c r="AH32" s="21">
        <f>[1]节奏总纲!AH32</f>
        <v>66.589764070576265</v>
      </c>
      <c r="AL32" s="21">
        <v>29</v>
      </c>
      <c r="AM32" s="21">
        <f>[1]节奏总纲!AM32</f>
        <v>24.074703862418847</v>
      </c>
      <c r="AN32" s="21">
        <f>[1]节奏总纲!AN32</f>
        <v>19.259763089935078</v>
      </c>
      <c r="AO32" s="21">
        <f>[1]节奏总纲!AO32</f>
        <v>14.444822317451308</v>
      </c>
      <c r="AP32" s="21">
        <f>[1]节奏总纲!AP32</f>
        <v>9.6298815449675388</v>
      </c>
      <c r="AQ32" s="21">
        <f>[1]节奏总纲!AQ32</f>
        <v>4.8149407724837694</v>
      </c>
      <c r="AS32" s="21">
        <v>29</v>
      </c>
      <c r="AT32" s="21">
        <f>[1]节奏总纲!AT32</f>
        <v>3.6484439072357766</v>
      </c>
      <c r="AU32" s="21">
        <f>[1]节奏总纲!AU32</f>
        <v>2.9187551257886213</v>
      </c>
      <c r="AV32" s="21">
        <f>[1]节奏总纲!AV32</f>
        <v>2.189066344341466</v>
      </c>
      <c r="AW32" s="21">
        <f>[1]节奏总纲!AW32</f>
        <v>1.4593775628943106</v>
      </c>
      <c r="AX32" s="21">
        <f>[1]节奏总纲!AX32</f>
        <v>0.72968878144715532</v>
      </c>
      <c r="AY32" s="21"/>
      <c r="AZ32" s="21">
        <v>29</v>
      </c>
      <c r="BA32" s="21">
        <f>[1]节奏总纲!BA32</f>
        <v>30.12980063735499</v>
      </c>
      <c r="BB32" s="21">
        <f>[1]节奏总纲!BB32</f>
        <v>31.493307526642905</v>
      </c>
      <c r="BC32" s="21">
        <f>[1]节奏总纲!BC32</f>
        <v>33.280329748032408</v>
      </c>
      <c r="BD32" s="21">
        <f>[1]节奏总纲!BD32</f>
        <v>35.878317702773053</v>
      </c>
      <c r="BE32" s="21">
        <f>[1]节奏总纲!BE32</f>
        <v>40.518638521010644</v>
      </c>
    </row>
    <row r="33" spans="2:57" x14ac:dyDescent="0.15">
      <c r="B33" s="21">
        <v>50</v>
      </c>
      <c r="C33" s="21">
        <v>511.5</v>
      </c>
      <c r="D33" s="21">
        <v>256</v>
      </c>
      <c r="F33" s="21">
        <v>31</v>
      </c>
      <c r="G33" s="21">
        <v>7.5741877002903433</v>
      </c>
      <c r="I33" s="21">
        <v>31</v>
      </c>
      <c r="J33" s="21">
        <v>33.357679571112705</v>
      </c>
      <c r="K33" s="18">
        <v>0.92</v>
      </c>
      <c r="N33" s="26">
        <f>[1]节奏总纲!N33</f>
        <v>40</v>
      </c>
      <c r="O33" s="21">
        <v>30</v>
      </c>
      <c r="P33" s="21">
        <f>[1]节奏总纲!P33</f>
        <v>7</v>
      </c>
      <c r="Q33" s="21">
        <f>[1]节奏总纲!Q33</f>
        <v>6.1025999999999998</v>
      </c>
      <c r="R33" s="21">
        <f>[1]节奏总纲!R33</f>
        <v>5.0421000000000005</v>
      </c>
      <c r="S33" s="21">
        <f>[1]节奏总纲!S33</f>
        <v>3.7428999999999997</v>
      </c>
      <c r="T33" s="21">
        <f>[1]节奏总纲!T33</f>
        <v>2.1006999999999998</v>
      </c>
      <c r="U33" s="27"/>
      <c r="V33" s="21">
        <v>30</v>
      </c>
      <c r="W33" s="21">
        <f>[1]节奏总纲!W33</f>
        <v>0.5357360677055425</v>
      </c>
      <c r="X33" s="21">
        <f>[1]节奏总纲!X33</f>
        <v>0.47028683579183905</v>
      </c>
      <c r="Y33" s="21">
        <f>[1]节奏总纲!Y33</f>
        <v>0.39106210071413816</v>
      </c>
      <c r="Z33" s="21">
        <f>[1]节奏总纲!Z33</f>
        <v>0.28969020736830053</v>
      </c>
      <c r="AA33" s="21">
        <f>[1]节奏总纲!AA33</f>
        <v>0.16400652588458042</v>
      </c>
      <c r="AC33" s="21">
        <v>30</v>
      </c>
      <c r="AD33" s="21">
        <f>[1]节奏总纲!AD33</f>
        <v>49.533352307096472</v>
      </c>
      <c r="AE33" s="21">
        <f>[1]节奏总纲!AE33</f>
        <v>51.497823295559343</v>
      </c>
      <c r="AF33" s="21">
        <f>[1]节奏总纲!AF33</f>
        <v>54.213705787583436</v>
      </c>
      <c r="AG33" s="21">
        <f>[1]节奏总纲!AG33</f>
        <v>58.701446767877648</v>
      </c>
      <c r="AH33" s="21">
        <f>[1]节奏总纲!AH33</f>
        <v>67.097551508592701</v>
      </c>
      <c r="AL33" s="21">
        <v>30</v>
      </c>
      <c r="AM33" s="21">
        <f>[1]节奏总纲!AM33</f>
        <v>28.35</v>
      </c>
      <c r="AN33" s="21">
        <f>[1]节奏总纲!AN33</f>
        <v>22.680000000000003</v>
      </c>
      <c r="AO33" s="21">
        <f>[1]节奏总纲!AO33</f>
        <v>17.010000000000002</v>
      </c>
      <c r="AP33" s="21">
        <f>[1]节奏总纲!AP33</f>
        <v>11.340000000000002</v>
      </c>
      <c r="AQ33" s="21">
        <f>[1]节奏总纲!AQ33</f>
        <v>5.6700000000000008</v>
      </c>
      <c r="AS33" s="21">
        <v>30</v>
      </c>
      <c r="AT33" s="21">
        <f>[1]节奏总纲!AT33</f>
        <v>4.2752961375811545</v>
      </c>
      <c r="AU33" s="21">
        <f>[1]节奏总纲!AU33</f>
        <v>3.4202369100649257</v>
      </c>
      <c r="AV33" s="21">
        <f>[1]节奏总纲!AV33</f>
        <v>2.5651776825486934</v>
      </c>
      <c r="AW33" s="21">
        <f>[1]节奏总纲!AW33</f>
        <v>1.7101184550324628</v>
      </c>
      <c r="AX33" s="21">
        <f>[1]节奏总纲!AX33</f>
        <v>0.85505922751623142</v>
      </c>
      <c r="AY33" s="21"/>
      <c r="AZ33" s="21">
        <v>30</v>
      </c>
      <c r="BA33" s="21">
        <f>[1]节奏总纲!BA33</f>
        <v>30.329493925593439</v>
      </c>
      <c r="BB33" s="21">
        <f>[1]节奏总纲!BB33</f>
        <v>31.706504654507764</v>
      </c>
      <c r="BC33" s="21">
        <f>[1]节奏总纲!BC33</f>
        <v>33.487933395889513</v>
      </c>
      <c r="BD33" s="21">
        <f>[1]节奏总纲!BD33</f>
        <v>36.105477566569242</v>
      </c>
      <c r="BE33" s="21">
        <f>[1]节奏总纲!BE33</f>
        <v>40.751734485509814</v>
      </c>
    </row>
    <row r="34" spans="2:57" x14ac:dyDescent="0.15">
      <c r="B34" s="21">
        <v>55</v>
      </c>
      <c r="C34" s="21">
        <v>1023.5</v>
      </c>
      <c r="D34" s="21">
        <v>512</v>
      </c>
      <c r="F34" s="21">
        <v>32</v>
      </c>
      <c r="G34" s="21">
        <v>8.189586839976279</v>
      </c>
      <c r="I34" s="21">
        <v>32</v>
      </c>
      <c r="J34" s="21">
        <v>39.220797956048642</v>
      </c>
      <c r="K34" s="18">
        <v>0.94</v>
      </c>
      <c r="N34" s="26">
        <f>[1]节奏总纲!N34</f>
        <v>41</v>
      </c>
      <c r="O34" s="21">
        <v>31</v>
      </c>
      <c r="P34" s="21">
        <f>[1]节奏总纲!P34</f>
        <v>7.5741877002903433</v>
      </c>
      <c r="Q34" s="21">
        <f>[1]节奏总纲!Q34</f>
        <v>6.6115084435834408</v>
      </c>
      <c r="R34" s="21">
        <f>[1]节奏总纲!R34</f>
        <v>5.4632615882194253</v>
      </c>
      <c r="S34" s="21">
        <f>[1]节奏总纲!S34</f>
        <v>4.052190419655334</v>
      </c>
      <c r="T34" s="21">
        <f>[1]节奏总纲!T34</f>
        <v>2.2783156602473356</v>
      </c>
      <c r="U34" s="27"/>
      <c r="V34" s="21">
        <v>31</v>
      </c>
      <c r="W34" s="21">
        <f>[1]节奏总纲!W34</f>
        <v>0.57418770029034327</v>
      </c>
      <c r="X34" s="21">
        <f>[1]节奏总纲!X34</f>
        <v>0.50890844358344101</v>
      </c>
      <c r="Y34" s="21">
        <f>[1]节奏总纲!Y34</f>
        <v>0.42116158821942484</v>
      </c>
      <c r="Z34" s="21">
        <f>[1]节奏总纲!Z34</f>
        <v>0.30929041965533433</v>
      </c>
      <c r="AA34" s="21">
        <f>[1]节奏总纲!AA34</f>
        <v>0.17761566024733577</v>
      </c>
      <c r="AC34" s="21">
        <v>31</v>
      </c>
      <c r="AD34" s="21">
        <f>[1]节奏总纲!AD34</f>
        <v>50</v>
      </c>
      <c r="AE34" s="21">
        <f>[1]节奏总纲!AE34</f>
        <v>51.96230476258421</v>
      </c>
      <c r="AF34" s="21">
        <f>[1]节奏总纲!AF34</f>
        <v>54.692509339255828</v>
      </c>
      <c r="AG34" s="21">
        <f>[1]节奏总纲!AG34</f>
        <v>59.178112178215827</v>
      </c>
      <c r="AH34" s="21">
        <f>[1]节奏总纲!AH34</f>
        <v>67.582949939226467</v>
      </c>
      <c r="AL34" s="21">
        <v>31</v>
      </c>
      <c r="AM34" s="21">
        <f>[1]节奏总纲!AM34</f>
        <v>33.357679571112705</v>
      </c>
      <c r="AN34" s="21">
        <f>[1]节奏总纲!AN34</f>
        <v>26.686143656890167</v>
      </c>
      <c r="AO34" s="21">
        <f>[1]节奏总纲!AO34</f>
        <v>20.014607742667621</v>
      </c>
      <c r="AP34" s="21">
        <f>[1]节奏总纲!AP34</f>
        <v>13.343071828445083</v>
      </c>
      <c r="AQ34" s="21">
        <f>[1]节奏总纲!AQ34</f>
        <v>6.6715359142225417</v>
      </c>
      <c r="AS34" s="21">
        <v>31</v>
      </c>
      <c r="AT34" s="21">
        <f>[1]节奏总纲!AT34</f>
        <v>5.0076795711127033</v>
      </c>
      <c r="AU34" s="21">
        <f>[1]节奏总纲!AU34</f>
        <v>4.0061436568901634</v>
      </c>
      <c r="AV34" s="21">
        <f>[1]节奏总纲!AV34</f>
        <v>3.0046077426676199</v>
      </c>
      <c r="AW34" s="21">
        <f>[1]节奏总纲!AW34</f>
        <v>2.0030718284450817</v>
      </c>
      <c r="AX34" s="21">
        <f>[1]节奏总纲!AX34</f>
        <v>1.0015359142225408</v>
      </c>
      <c r="AY34" s="21"/>
      <c r="AZ34" s="21">
        <v>31</v>
      </c>
      <c r="BA34" s="21">
        <f>[1]节奏总纲!BA34</f>
        <v>30.529187213831889</v>
      </c>
      <c r="BB34" s="21">
        <f>[1]节奏总纲!BB34</f>
        <v>31.919701782372627</v>
      </c>
      <c r="BC34" s="21">
        <f>[1]节奏总纲!BC34</f>
        <v>33.695537043746626</v>
      </c>
      <c r="BD34" s="21">
        <f>[1]节奏总纲!BD34</f>
        <v>36.315904388158508</v>
      </c>
      <c r="BE34" s="21">
        <f>[1]节奏总纲!BE34</f>
        <v>40.984830450008978</v>
      </c>
    </row>
    <row r="35" spans="2:57" x14ac:dyDescent="0.15">
      <c r="B35" s="21">
        <v>60</v>
      </c>
      <c r="C35" s="21">
        <v>2047.5</v>
      </c>
      <c r="D35" s="21">
        <v>1024</v>
      </c>
      <c r="F35" s="21">
        <v>33</v>
      </c>
      <c r="G35" s="21">
        <v>8.8491553067593287</v>
      </c>
      <c r="I35" s="21">
        <v>33</v>
      </c>
      <c r="J35" s="21">
        <v>46.082812923199413</v>
      </c>
      <c r="K35" s="18">
        <v>0.96</v>
      </c>
      <c r="N35" s="26">
        <f>[1]节奏总纲!N35</f>
        <v>42</v>
      </c>
      <c r="O35" s="21">
        <v>32</v>
      </c>
      <c r="P35" s="21">
        <f>[1]节奏总纲!P35</f>
        <v>8.189586839976279</v>
      </c>
      <c r="Q35" s="21">
        <f>[1]节奏总纲!Q35</f>
        <v>7.1519661873512845</v>
      </c>
      <c r="R35" s="21">
        <f>[1]节奏总纲!R35</f>
        <v>5.906330028990892</v>
      </c>
      <c r="S35" s="21">
        <f>[1]节奏总纲!S35</f>
        <v>4.3855237528072974</v>
      </c>
      <c r="T35" s="21">
        <f>[1]节奏总纲!T35</f>
        <v>2.46506563883286</v>
      </c>
      <c r="U35" s="27"/>
      <c r="V35" s="21">
        <v>32</v>
      </c>
      <c r="W35" s="21">
        <f>[1]节奏总纲!W35</f>
        <v>0.61539913968593574</v>
      </c>
      <c r="X35" s="21">
        <f>[1]节奏总纲!X35</f>
        <v>0.54045774376784372</v>
      </c>
      <c r="Y35" s="21">
        <f>[1]节奏总纲!Y35</f>
        <v>0.44306844077146668</v>
      </c>
      <c r="Z35" s="21">
        <f>[1]节奏总纲!Z35</f>
        <v>0.33333333315196345</v>
      </c>
      <c r="AA35" s="21">
        <f>[1]节奏总纲!AA35</f>
        <v>0.18674997858552445</v>
      </c>
      <c r="AC35" s="21">
        <v>32</v>
      </c>
      <c r="AD35" s="21">
        <f>[1]节奏总纲!AD35</f>
        <v>50.435397692903535</v>
      </c>
      <c r="AE35" s="21">
        <f>[1]节奏总纲!AE35</f>
        <v>52.391506955233744</v>
      </c>
      <c r="AF35" s="21">
        <f>[1]节奏总纲!AF35</f>
        <v>55.159275389027101</v>
      </c>
      <c r="AG35" s="21">
        <f>[1]节奏总纲!AG35</f>
        <v>59.632093520341421</v>
      </c>
      <c r="AH35" s="21">
        <f>[1]节奏总纲!AH35</f>
        <v>68.063981730538742</v>
      </c>
      <c r="AL35" s="21">
        <v>32</v>
      </c>
      <c r="AM35" s="21">
        <f>[1]节奏总纲!AM35</f>
        <v>39.220797956048642</v>
      </c>
      <c r="AN35" s="21">
        <f>[1]节奏总纲!AN35</f>
        <v>31.376638364838914</v>
      </c>
      <c r="AO35" s="21">
        <f>[1]节奏总纲!AO35</f>
        <v>23.532478773629183</v>
      </c>
      <c r="AP35" s="21">
        <f>[1]节奏总纲!AP35</f>
        <v>15.688319182419457</v>
      </c>
      <c r="AQ35" s="21">
        <f>[1]节奏总纲!AQ35</f>
        <v>7.8441595912097286</v>
      </c>
      <c r="AS35" s="21">
        <v>32</v>
      </c>
      <c r="AT35" s="21">
        <f>[1]节奏总纲!AT35</f>
        <v>5.8631183849359374</v>
      </c>
      <c r="AU35" s="21">
        <f>[1]节奏总纲!AU35</f>
        <v>4.6904947079487478</v>
      </c>
      <c r="AV35" s="21">
        <f>[1]节奏总纲!AV35</f>
        <v>3.5178710309615617</v>
      </c>
      <c r="AW35" s="21">
        <f>[1]节奏总纲!AW35</f>
        <v>2.3452473539743739</v>
      </c>
      <c r="AX35" s="21">
        <f>[1]节奏总纲!AX35</f>
        <v>1.1726236769871869</v>
      </c>
      <c r="AY35" s="21"/>
      <c r="AZ35" s="21">
        <v>32</v>
      </c>
      <c r="BA35" s="21">
        <f>[1]节奏总纲!BA35</f>
        <v>30.728880502070336</v>
      </c>
      <c r="BB35" s="21">
        <f>[1]节奏总纲!BB35</f>
        <v>32.113552950216736</v>
      </c>
      <c r="BC35" s="21">
        <f>[1]节奏总纲!BC35</f>
        <v>33.903140691603731</v>
      </c>
      <c r="BD35" s="21">
        <f>[1]节奏总纲!BD35</f>
        <v>36.526331209747774</v>
      </c>
      <c r="BE35" s="21">
        <f>[1]节奏总纲!BE35</f>
        <v>41.188041754455355</v>
      </c>
    </row>
    <row r="36" spans="2:57" x14ac:dyDescent="0.15">
      <c r="F36" s="21">
        <v>34</v>
      </c>
      <c r="G36" s="21">
        <v>9.5560632861831518</v>
      </c>
      <c r="I36" s="21">
        <v>34</v>
      </c>
      <c r="J36" s="21">
        <v>54.110931329932889</v>
      </c>
      <c r="K36" s="18">
        <v>0.98</v>
      </c>
      <c r="N36" s="26">
        <f>[1]节奏总纲!N36</f>
        <v>43</v>
      </c>
      <c r="O36" s="21">
        <v>33</v>
      </c>
      <c r="P36" s="21">
        <f>[1]节奏总纲!P36</f>
        <v>8.8491553067593287</v>
      </c>
      <c r="Q36" s="21">
        <f>[1]节奏总纲!Q36</f>
        <v>7.7120388498407557</v>
      </c>
      <c r="R36" s="21">
        <f>[1]节奏总纲!R36</f>
        <v>6.3696219898053652</v>
      </c>
      <c r="S36" s="21">
        <f>[1]节奏总纲!S36</f>
        <v>4.736067920177593</v>
      </c>
      <c r="T36" s="21">
        <f>[1]节奏总纲!T36</f>
        <v>2.6627108318038819</v>
      </c>
      <c r="U36" s="27"/>
      <c r="V36" s="21">
        <v>33</v>
      </c>
      <c r="W36" s="21">
        <f>[1]节奏总纲!W36</f>
        <v>0.6595684667830497</v>
      </c>
      <c r="X36" s="21">
        <f>[1]节奏总纲!X36</f>
        <v>0.56007266248947118</v>
      </c>
      <c r="Y36" s="21">
        <f>[1]节奏总纲!Y36</f>
        <v>0.46329196081447321</v>
      </c>
      <c r="Z36" s="21">
        <f>[1]节奏总纲!Z36</f>
        <v>0.35054416737029559</v>
      </c>
      <c r="AA36" s="21">
        <f>[1]节奏总纲!AA36</f>
        <v>0.1976451929710219</v>
      </c>
      <c r="AC36" s="21">
        <v>33</v>
      </c>
      <c r="AD36" s="21">
        <f>[1]节奏总纲!AD36</f>
        <v>50.870795385807064</v>
      </c>
      <c r="AE36" s="21">
        <f>[1]节奏总纲!AE36</f>
        <v>52.81759316022675</v>
      </c>
      <c r="AF36" s="21">
        <f>[1]节奏总纲!AF36</f>
        <v>55.604435245632025</v>
      </c>
      <c r="AG36" s="21">
        <f>[1]节奏总纲!AG36</f>
        <v>60.078368706270226</v>
      </c>
      <c r="AH36" s="21">
        <f>[1]节奏总纲!AH36</f>
        <v>68.518369035696878</v>
      </c>
      <c r="AL36" s="21">
        <v>33</v>
      </c>
      <c r="AM36" s="21">
        <f>[1]节奏总纲!AM36</f>
        <v>46.082812923199413</v>
      </c>
      <c r="AN36" s="21">
        <f>[1]节奏总纲!AN36</f>
        <v>36.866250338559531</v>
      </c>
      <c r="AO36" s="21">
        <f>[1]节奏总纲!AO36</f>
        <v>27.649687753919647</v>
      </c>
      <c r="AP36" s="21">
        <f>[1]节奏总纲!AP36</f>
        <v>18.433125169279766</v>
      </c>
      <c r="AQ36" s="21">
        <f>[1]节奏总纲!AQ36</f>
        <v>9.2165625846398829</v>
      </c>
      <c r="AS36" s="21">
        <v>33</v>
      </c>
      <c r="AT36" s="21">
        <f>[1]节奏总纲!AT36</f>
        <v>6.8620149671507704</v>
      </c>
      <c r="AU36" s="21">
        <f>[1]节奏总纲!AU36</f>
        <v>5.489611973720617</v>
      </c>
      <c r="AV36" s="21">
        <f>[1]节奏总纲!AV36</f>
        <v>4.1172089802904637</v>
      </c>
      <c r="AW36" s="21">
        <f>[1]节奏总纲!AW36</f>
        <v>2.7448059868603085</v>
      </c>
      <c r="AX36" s="21">
        <f>[1]节奏总纲!AX36</f>
        <v>1.3724029934301543</v>
      </c>
      <c r="AY36" s="21"/>
      <c r="AZ36" s="21">
        <v>33</v>
      </c>
      <c r="BA36" s="21">
        <f>[1]节奏总纲!BA36</f>
        <v>30.928573790308786</v>
      </c>
      <c r="BB36" s="21">
        <f>[1]节奏总纲!BB36</f>
        <v>32.295715187691279</v>
      </c>
      <c r="BC36" s="21">
        <f>[1]节奏总纲!BC36</f>
        <v>34.09469189131628</v>
      </c>
      <c r="BD36" s="21">
        <f>[1]节奏总纲!BD36</f>
        <v>36.73675803133704</v>
      </c>
      <c r="BE36" s="21">
        <f>[1]节奏总纲!BE36</f>
        <v>41.389172829914081</v>
      </c>
    </row>
    <row r="37" spans="2:57" x14ac:dyDescent="0.15">
      <c r="F37" s="21">
        <v>35</v>
      </c>
      <c r="G37" s="21">
        <v>10.313708498984759</v>
      </c>
      <c r="I37" s="21">
        <v>35</v>
      </c>
      <c r="J37" s="21">
        <v>63.5</v>
      </c>
      <c r="K37" s="18">
        <v>1</v>
      </c>
      <c r="N37" s="26">
        <f>[1]节奏总纲!N37</f>
        <v>44</v>
      </c>
      <c r="O37" s="21">
        <v>34</v>
      </c>
      <c r="P37" s="21">
        <f>[1]节奏总纲!P37</f>
        <v>9.5560632861831518</v>
      </c>
      <c r="Q37" s="21">
        <f>[1]节奏总纲!Q37</f>
        <v>8.3309759728944712</v>
      </c>
      <c r="R37" s="21">
        <f>[1]节奏总纲!R37</f>
        <v>6.8918328419952886</v>
      </c>
      <c r="S37" s="21">
        <f>[1]节奏总纲!S37</f>
        <v>5.1287391656944967</v>
      </c>
      <c r="T37" s="21">
        <f>[1]节奏总纲!T37</f>
        <v>2.8811530807842201</v>
      </c>
      <c r="U37" s="27"/>
      <c r="V37" s="21">
        <v>34</v>
      </c>
      <c r="W37" s="21">
        <f>[1]节奏总纲!W37</f>
        <v>0.70690797942382311</v>
      </c>
      <c r="X37" s="21">
        <f>[1]节奏总纲!X37</f>
        <v>0.61893712305371551</v>
      </c>
      <c r="Y37" s="21">
        <f>[1]节奏总纲!Y37</f>
        <v>0.52221085218992336</v>
      </c>
      <c r="Z37" s="21">
        <f>[1]节奏总纲!Z37</f>
        <v>0.39267124551690369</v>
      </c>
      <c r="AA37" s="21">
        <f>[1]节奏总纲!AA37</f>
        <v>0.21844224898033815</v>
      </c>
      <c r="AC37" s="21">
        <v>34</v>
      </c>
      <c r="AD37" s="21">
        <f>[1]节奏总纲!AD37</f>
        <v>51.285688244217212</v>
      </c>
      <c r="AE37" s="21">
        <f>[1]节奏总纲!AE37</f>
        <v>53.226994578658328</v>
      </c>
      <c r="AF37" s="21">
        <f>[1]节奏总纲!AF37</f>
        <v>56.045896281048073</v>
      </c>
      <c r="AG37" s="21">
        <f>[1]节奏总纲!AG37</f>
        <v>60.491705764657482</v>
      </c>
      <c r="AH37" s="21">
        <f>[1]节奏总纲!AH37</f>
        <v>68.972756340855</v>
      </c>
      <c r="AL37" s="21">
        <v>34</v>
      </c>
      <c r="AM37" s="21">
        <f>[1]节奏总纲!AM37</f>
        <v>54.110931329932889</v>
      </c>
      <c r="AN37" s="21">
        <f>[1]节奏总纲!AN37</f>
        <v>43.288745063946315</v>
      </c>
      <c r="AO37" s="21">
        <f>[1]节奏总纲!AO37</f>
        <v>32.466558797959735</v>
      </c>
      <c r="AP37" s="21">
        <f>[1]节奏总纲!AP37</f>
        <v>21.644372531973158</v>
      </c>
      <c r="AQ37" s="21">
        <f>[1]节奏总纲!AQ37</f>
        <v>10.822186265986579</v>
      </c>
      <c r="AS37" s="21">
        <v>34</v>
      </c>
      <c r="AT37" s="21">
        <f>[1]节奏总纲!AT37</f>
        <v>8.0281184067334763</v>
      </c>
      <c r="AU37" s="21">
        <f>[1]节奏总纲!AU37</f>
        <v>6.4224947253867839</v>
      </c>
      <c r="AV37" s="21">
        <f>[1]节奏总纲!AV37</f>
        <v>4.8168710440400879</v>
      </c>
      <c r="AW37" s="21">
        <f>[1]节奏总纲!AW37</f>
        <v>3.2112473626933919</v>
      </c>
      <c r="AX37" s="21">
        <f>[1]节奏总纲!AX37</f>
        <v>1.605623681346696</v>
      </c>
      <c r="AY37" s="21"/>
      <c r="AZ37" s="21">
        <v>34</v>
      </c>
      <c r="BA37" s="21">
        <f>[1]节奏总纲!BA37</f>
        <v>31.109552696486158</v>
      </c>
      <c r="BB37" s="21">
        <f>[1]节奏总纲!BB37</f>
        <v>32.477877425165822</v>
      </c>
      <c r="BC37" s="21">
        <f>[1]节奏总纲!BC37</f>
        <v>34.272203285175834</v>
      </c>
      <c r="BD37" s="21">
        <f>[1]节奏总纲!BD37</f>
        <v>36.947184852926306</v>
      </c>
      <c r="BE37" s="21">
        <f>[1]节奏总纲!BE37</f>
        <v>41.590303905372799</v>
      </c>
    </row>
    <row r="38" spans="2:57" x14ac:dyDescent="0.15">
      <c r="F38" s="21">
        <v>36</v>
      </c>
      <c r="G38" s="21">
        <v>11.125732532083184</v>
      </c>
      <c r="I38" s="21">
        <v>36</v>
      </c>
      <c r="J38" s="21">
        <v>73.746861667008318</v>
      </c>
      <c r="K38" s="18">
        <v>1.01</v>
      </c>
      <c r="N38" s="26">
        <f>[1]节奏总纲!N38</f>
        <v>45</v>
      </c>
      <c r="O38" s="21">
        <v>35</v>
      </c>
      <c r="P38" s="21">
        <f>[1]节奏总纲!P38</f>
        <v>10.313708498984759</v>
      </c>
      <c r="Q38" s="21">
        <f>[1]节奏总纲!Q38</f>
        <v>9.0048988904635934</v>
      </c>
      <c r="R38" s="21">
        <f>[1]节奏总纲!R38</f>
        <v>7.4547485030661838</v>
      </c>
      <c r="S38" s="21">
        <f>[1]节奏总纲!S38</f>
        <v>5.5405242056546129</v>
      </c>
      <c r="T38" s="21">
        <f>[1]节奏总纲!T38</f>
        <v>3.1106144832938032</v>
      </c>
      <c r="U38" s="27"/>
      <c r="V38" s="21">
        <v>35</v>
      </c>
      <c r="W38" s="21">
        <f>[1]节奏总纲!W38</f>
        <v>0.75764521280160757</v>
      </c>
      <c r="X38" s="21">
        <f>[1]节奏总纲!X38</f>
        <v>0.67392291756912215</v>
      </c>
      <c r="Y38" s="21">
        <f>[1]节奏总纲!Y38</f>
        <v>0.56291566107089519</v>
      </c>
      <c r="Z38" s="21">
        <f>[1]节奏总纲!Z38</f>
        <v>0.41178503996011617</v>
      </c>
      <c r="AA38" s="21">
        <f>[1]节奏总纲!AA38</f>
        <v>0.22946140250958313</v>
      </c>
      <c r="AC38" s="21">
        <v>35</v>
      </c>
      <c r="AD38" s="21">
        <f>[1]节奏总纲!AD38</f>
        <v>51.691928656135211</v>
      </c>
      <c r="AE38" s="21">
        <f>[1]节奏总纲!AE38</f>
        <v>53.623906555539456</v>
      </c>
      <c r="AF38" s="21">
        <f>[1]节奏总纲!AF38</f>
        <v>56.457855949816349</v>
      </c>
      <c r="AG38" s="21">
        <f>[1]节奏总纲!AG38</f>
        <v>60.905042823044738</v>
      </c>
      <c r="AH38" s="21">
        <f>[1]节奏总纲!AH38</f>
        <v>69.385288338144662</v>
      </c>
      <c r="AL38" s="21">
        <v>35</v>
      </c>
      <c r="AM38" s="21">
        <f>[1]节奏总纲!AM38</f>
        <v>63.5</v>
      </c>
      <c r="AN38" s="21">
        <f>[1]节奏总纲!AN38</f>
        <v>50.800000000000004</v>
      </c>
      <c r="AO38" s="21">
        <f>[1]节奏总纲!AO38</f>
        <v>38.1</v>
      </c>
      <c r="AP38" s="21">
        <f>[1]节奏总纲!AP38</f>
        <v>25.400000000000002</v>
      </c>
      <c r="AQ38" s="21">
        <f>[1]节奏总纲!AQ38</f>
        <v>12.700000000000001</v>
      </c>
      <c r="AS38" s="21">
        <v>35</v>
      </c>
      <c r="AT38" s="21">
        <f>[1]节奏总纲!AT38</f>
        <v>9.3890686700671111</v>
      </c>
      <c r="AU38" s="21">
        <f>[1]节奏总纲!AU38</f>
        <v>7.5112549360536889</v>
      </c>
      <c r="AV38" s="21">
        <f>[1]节奏总纲!AV38</f>
        <v>5.6334412020402667</v>
      </c>
      <c r="AW38" s="21">
        <f>[1]节奏总纲!AW38</f>
        <v>3.7556274680268444</v>
      </c>
      <c r="AX38" s="21">
        <f>[1]节奏总纲!AX38</f>
        <v>1.8778137340134222</v>
      </c>
      <c r="AY38" s="21"/>
      <c r="AZ38" s="21">
        <v>35</v>
      </c>
      <c r="BA38" s="21">
        <f>[1]节奏总纲!BA38</f>
        <v>31.280110398778046</v>
      </c>
      <c r="BB38" s="21">
        <f>[1]节奏总纲!BB38</f>
        <v>32.660039662640372</v>
      </c>
      <c r="BC38" s="21">
        <f>[1]节奏总纲!BC38</f>
        <v>34.449714679035388</v>
      </c>
      <c r="BD38" s="21">
        <f>[1]节奏总纲!BD38</f>
        <v>37.135950591746003</v>
      </c>
      <c r="BE38" s="21">
        <f>[1]节奏总纲!BE38</f>
        <v>41.791434980831518</v>
      </c>
    </row>
    <row r="39" spans="2:57" x14ac:dyDescent="0.15">
      <c r="F39" s="21">
        <v>37</v>
      </c>
      <c r="G39" s="21">
        <v>11.996038341699768</v>
      </c>
      <c r="I39" s="21">
        <v>37</v>
      </c>
      <c r="J39" s="21">
        <v>85.62747641525452</v>
      </c>
      <c r="K39" s="18">
        <v>1.02</v>
      </c>
      <c r="N39" s="26">
        <f>[1]节奏总纲!N39</f>
        <v>46</v>
      </c>
      <c r="O39" s="21">
        <v>36</v>
      </c>
      <c r="P39" s="21">
        <f>[1]节奏总纲!P39</f>
        <v>11.125732532083184</v>
      </c>
      <c r="Q39" s="21">
        <f>[1]节奏总纲!Q39</f>
        <v>9.7261153795471191</v>
      </c>
      <c r="R39" s="21">
        <f>[1]节奏总纲!R39</f>
        <v>8.0405669009365166</v>
      </c>
      <c r="S39" s="21">
        <f>[1]节奏总纲!S39</f>
        <v>5.9700680767158358</v>
      </c>
      <c r="T39" s="21">
        <f>[1]节奏总纲!T39</f>
        <v>3.3388323328781633</v>
      </c>
      <c r="U39" s="27"/>
      <c r="V39" s="21">
        <v>36</v>
      </c>
      <c r="W39" s="21">
        <f>[1]节奏总纲!W39</f>
        <v>0.81202403309842452</v>
      </c>
      <c r="X39" s="21">
        <f>[1]节奏总纲!X39</f>
        <v>0.72121648908352576</v>
      </c>
      <c r="Y39" s="21">
        <f>[1]节奏总纲!Y39</f>
        <v>0.58581839787033285</v>
      </c>
      <c r="Z39" s="21">
        <f>[1]节奏总纲!Z39</f>
        <v>0.42954387106122294</v>
      </c>
      <c r="AA39" s="21">
        <f>[1]节奏总纲!AA39</f>
        <v>0.22821784958436009</v>
      </c>
      <c r="AC39" s="21">
        <v>36</v>
      </c>
      <c r="AD39" s="21">
        <f>[1]节奏总纲!AD39</f>
        <v>52.091594979242075</v>
      </c>
      <c r="AE39" s="21">
        <f>[1]节奏总纲!AE39</f>
        <v>54.020289560649204</v>
      </c>
      <c r="AF39" s="21">
        <f>[1]节奏总纲!AF39</f>
        <v>56.869815618584624</v>
      </c>
      <c r="AG39" s="21">
        <f>[1]节奏总纲!AG39</f>
        <v>61.294362422865476</v>
      </c>
      <c r="AH39" s="21">
        <f>[1]节奏总纲!AH39</f>
        <v>69.795150761037945</v>
      </c>
      <c r="AL39" s="21">
        <v>36</v>
      </c>
      <c r="AM39" s="21">
        <f>[1]节奏总纲!AM39</f>
        <v>73.746861667008318</v>
      </c>
      <c r="AN39" s="21">
        <f>[1]节奏总纲!AN39</f>
        <v>58.997489333606659</v>
      </c>
      <c r="AO39" s="21">
        <f>[1]节奏总纲!AO39</f>
        <v>44.248117000204992</v>
      </c>
      <c r="AP39" s="21">
        <f>[1]节奏总纲!AP39</f>
        <v>29.498744666803329</v>
      </c>
      <c r="AQ39" s="21">
        <f>[1]节奏总纲!AQ39</f>
        <v>14.749372333401665</v>
      </c>
      <c r="AS39" s="21">
        <v>36</v>
      </c>
      <c r="AT39" s="21">
        <f>[1]节奏总纲!AT39</f>
        <v>10.246861667008318</v>
      </c>
      <c r="AU39" s="21">
        <f>[1]节奏总纲!AU39</f>
        <v>8.1974893336066543</v>
      </c>
      <c r="AV39" s="21">
        <f>[1]节奏总纲!AV39</f>
        <v>6.1481170002049907</v>
      </c>
      <c r="AW39" s="21">
        <f>[1]节奏总纲!AW39</f>
        <v>4.0987446668033272</v>
      </c>
      <c r="AX39" s="21">
        <f>[1]节奏总纲!AX39</f>
        <v>2.0493723334016636</v>
      </c>
      <c r="AY39" s="21"/>
      <c r="AZ39" s="21">
        <v>36</v>
      </c>
      <c r="BA39" s="21">
        <f>[1]节奏总纲!BA39</f>
        <v>31.450668101069933</v>
      </c>
      <c r="BB39" s="21">
        <f>[1]节奏总纲!BB39</f>
        <v>32.842201900114915</v>
      </c>
      <c r="BC39" s="21">
        <f>[1]节奏总纲!BC39</f>
        <v>34.627226072894942</v>
      </c>
      <c r="BD39" s="21">
        <f>[1]节奏总纲!BD39</f>
        <v>37.317457773889828</v>
      </c>
      <c r="BE39" s="21">
        <f>[1]节奏总纲!BE39</f>
        <v>41.992566056290244</v>
      </c>
    </row>
    <row r="40" spans="2:57" x14ac:dyDescent="0.15">
      <c r="F40" s="21">
        <v>38</v>
      </c>
      <c r="G40" s="21">
        <v>12.928809012737984</v>
      </c>
      <c r="I40" s="21">
        <v>38</v>
      </c>
      <c r="J40" s="21">
        <v>99.401036064365428</v>
      </c>
      <c r="K40" s="18">
        <v>1.03</v>
      </c>
      <c r="N40" s="26">
        <f>[1]节奏总纲!N40</f>
        <v>47</v>
      </c>
      <c r="O40" s="21">
        <v>37</v>
      </c>
      <c r="P40" s="21">
        <f>[1]节奏总纲!P40</f>
        <v>11.996038341699768</v>
      </c>
      <c r="Q40" s="21">
        <f>[1]节奏总纲!Q40</f>
        <v>10.483337906811427</v>
      </c>
      <c r="R40" s="21">
        <f>[1]节奏总纲!R40</f>
        <v>8.6671377018780831</v>
      </c>
      <c r="S40" s="21">
        <f>[1]节奏总纲!S40</f>
        <v>6.4166809089752066</v>
      </c>
      <c r="T40" s="21">
        <f>[1]节奏总纲!T40</f>
        <v>3.6000111063441</v>
      </c>
      <c r="U40" s="27"/>
      <c r="V40" s="21">
        <v>37</v>
      </c>
      <c r="W40" s="21">
        <f>[1]节奏总纲!W40</f>
        <v>0.87030580961658366</v>
      </c>
      <c r="X40" s="21">
        <f>[1]节奏总纲!X40</f>
        <v>0.75722252726430739</v>
      </c>
      <c r="Y40" s="21">
        <f>[1]节奏总纲!Y40</f>
        <v>0.62657080094156647</v>
      </c>
      <c r="Z40" s="21">
        <f>[1]节奏总纲!Z40</f>
        <v>0.44661283225937076</v>
      </c>
      <c r="AA40" s="21">
        <f>[1]节奏总纲!AA40</f>
        <v>0.26117877346593676</v>
      </c>
      <c r="AC40" s="21">
        <v>37</v>
      </c>
      <c r="AD40" s="21">
        <f>[1]节奏总纲!AD40</f>
        <v>52.470630686057078</v>
      </c>
      <c r="AE40" s="21">
        <f>[1]节奏总纲!AE40</f>
        <v>54.407116521581436</v>
      </c>
      <c r="AF40" s="21">
        <f>[1]节奏总纲!AF40</f>
        <v>57.263329041432932</v>
      </c>
      <c r="AG40" s="21">
        <f>[1]节奏总纲!AG40</f>
        <v>61.676518787205197</v>
      </c>
      <c r="AH40" s="21">
        <f>[1]节奏总纲!AH40</f>
        <v>70.190427169053478</v>
      </c>
      <c r="AL40" s="21">
        <v>37</v>
      </c>
      <c r="AM40" s="21">
        <f>[1]节奏总纲!AM40</f>
        <v>85.62747641525452</v>
      </c>
      <c r="AN40" s="21">
        <f>[1]节奏总纲!AN40</f>
        <v>68.501981132203625</v>
      </c>
      <c r="AO40" s="21">
        <f>[1]节奏总纲!AO40</f>
        <v>51.376485849152708</v>
      </c>
      <c r="AP40" s="21">
        <f>[1]节奏总纲!AP40</f>
        <v>34.250990566101812</v>
      </c>
      <c r="AQ40" s="21">
        <f>[1]节奏总纲!AQ40</f>
        <v>17.125495283050906</v>
      </c>
      <c r="AS40" s="21">
        <v>37</v>
      </c>
      <c r="AT40" s="21">
        <f>[1]节奏总纲!AT40</f>
        <v>11.880614748246202</v>
      </c>
      <c r="AU40" s="21">
        <f>[1]节奏总纲!AU40</f>
        <v>9.5044917985969661</v>
      </c>
      <c r="AV40" s="21">
        <f>[1]节奏总纲!AV40</f>
        <v>7.1283688489477157</v>
      </c>
      <c r="AW40" s="21">
        <f>[1]节奏总纲!AW40</f>
        <v>4.7522458992984831</v>
      </c>
      <c r="AX40" s="21">
        <f>[1]节奏总纲!AX40</f>
        <v>2.3761229496492415</v>
      </c>
      <c r="AY40" s="21"/>
      <c r="AZ40" s="21">
        <v>37</v>
      </c>
      <c r="BA40" s="21">
        <f>[1]节奏总纲!BA40</f>
        <v>31.621225803361821</v>
      </c>
      <c r="BB40" s="21">
        <f>[1]节奏总纲!BB40</f>
        <v>33.02082518821102</v>
      </c>
      <c r="BC40" s="21">
        <f>[1]节奏总纲!BC40</f>
        <v>34.804737466754489</v>
      </c>
      <c r="BD40" s="21">
        <f>[1]节奏总纲!BD40</f>
        <v>37.498964956033646</v>
      </c>
      <c r="BE40" s="21">
        <f>[1]节奏总纲!BE40</f>
        <v>42.167148737437564</v>
      </c>
    </row>
    <row r="41" spans="2:57" x14ac:dyDescent="0.15">
      <c r="F41" s="21">
        <v>39</v>
      </c>
      <c r="G41" s="21">
        <v>13.928527864588917</v>
      </c>
      <c r="I41" s="21">
        <v>39</v>
      </c>
      <c r="J41" s="21">
        <v>115.36769098598003</v>
      </c>
      <c r="K41" s="18">
        <v>1.04</v>
      </c>
      <c r="N41" s="26">
        <f>[1]节奏总纲!N41</f>
        <v>48</v>
      </c>
      <c r="O41" s="21">
        <v>38</v>
      </c>
      <c r="P41" s="21">
        <f>[1]节奏总纲!P41</f>
        <v>12.928809012737984</v>
      </c>
      <c r="Q41" s="21">
        <f>[1]节奏总纲!Q41</f>
        <v>11.292021791725356</v>
      </c>
      <c r="R41" s="21">
        <f>[1]节奏总纲!R41</f>
        <v>9.3190855363815395</v>
      </c>
      <c r="S41" s="21">
        <f>[1]节奏总纲!S41</f>
        <v>6.8962267273944402</v>
      </c>
      <c r="T41" s="21">
        <f>[1]节奏总纲!T41</f>
        <v>3.8708854184137524</v>
      </c>
      <c r="U41" s="27"/>
      <c r="V41" s="21">
        <v>38</v>
      </c>
      <c r="W41" s="21">
        <f>[1]节奏总纲!W41</f>
        <v>0.93277067103821665</v>
      </c>
      <c r="X41" s="21">
        <f>[1]节奏总纲!X41</f>
        <v>0.80868388491392906</v>
      </c>
      <c r="Y41" s="21">
        <f>[1]节奏总纲!Y41</f>
        <v>0.65194783450345639</v>
      </c>
      <c r="Z41" s="21">
        <f>[1]节奏总纲!Z41</f>
        <v>0.4795458184192336</v>
      </c>
      <c r="AA41" s="21">
        <f>[1]节奏总纲!AA41</f>
        <v>0.2708743120696524</v>
      </c>
      <c r="AC41" s="21">
        <v>38</v>
      </c>
      <c r="AD41" s="21">
        <f>[1]节奏总纲!AD41</f>
        <v>52.849666392872081</v>
      </c>
      <c r="AE41" s="21">
        <f>[1]节奏总纲!AE41</f>
        <v>54.793943482513676</v>
      </c>
      <c r="AF41" s="21">
        <f>[1]节奏总纲!AF41</f>
        <v>57.64832002380362</v>
      </c>
      <c r="AG41" s="21">
        <f>[1]节奏总纲!AG41</f>
        <v>62.054222259937362</v>
      </c>
      <c r="AH41" s="21">
        <f>[1]节奏总纲!AH41</f>
        <v>70.571129226337533</v>
      </c>
      <c r="AL41" s="21">
        <v>38</v>
      </c>
      <c r="AM41" s="21">
        <f>[1]节奏总纲!AM41</f>
        <v>99.401036064365428</v>
      </c>
      <c r="AN41" s="21">
        <f>[1]节奏总纲!AN41</f>
        <v>79.520828851492354</v>
      </c>
      <c r="AO41" s="21">
        <f>[1]节奏总纲!AO41</f>
        <v>59.640621638619251</v>
      </c>
      <c r="AP41" s="21">
        <f>[1]节奏总纲!AP41</f>
        <v>39.760414425746177</v>
      </c>
      <c r="AQ41" s="21">
        <f>[1]节奏总纲!AQ41</f>
        <v>19.880207212873088</v>
      </c>
      <c r="AS41" s="21">
        <v>38</v>
      </c>
      <c r="AT41" s="21">
        <f>[1]节奏总纲!AT41</f>
        <v>13.773559649110908</v>
      </c>
      <c r="AU41" s="21">
        <f>[1]节奏总纲!AU41</f>
        <v>11.018847719288729</v>
      </c>
      <c r="AV41" s="21">
        <f>[1]节奏总纲!AV41</f>
        <v>8.2641357894665433</v>
      </c>
      <c r="AW41" s="21">
        <f>[1]节奏总纲!AW41</f>
        <v>5.5094238596443645</v>
      </c>
      <c r="AX41" s="21">
        <f>[1]节奏总纲!AX41</f>
        <v>2.7547119298221823</v>
      </c>
      <c r="AY41" s="21"/>
      <c r="AZ41" s="21">
        <v>38</v>
      </c>
      <c r="BA41" s="21">
        <f>[1]节奏总纲!BA41</f>
        <v>31.791783505653711</v>
      </c>
      <c r="BB41" s="21">
        <f>[1]节奏总纲!BB41</f>
        <v>33.176527924103851</v>
      </c>
      <c r="BC41" s="21">
        <f>[1]节奏总纲!BC41</f>
        <v>34.982248860614042</v>
      </c>
      <c r="BD41" s="21">
        <f>[1]节奏总纲!BD41</f>
        <v>37.680472138177471</v>
      </c>
      <c r="BE41" s="21">
        <f>[1]节奏总纲!BE41</f>
        <v>42.340712512072891</v>
      </c>
    </row>
    <row r="42" spans="2:57" x14ac:dyDescent="0.15">
      <c r="F42" s="21">
        <v>40</v>
      </c>
      <c r="G42" s="21">
        <v>15</v>
      </c>
      <c r="I42" s="21">
        <v>40</v>
      </c>
      <c r="J42" s="21">
        <v>133.875</v>
      </c>
      <c r="K42" s="18">
        <v>1.05</v>
      </c>
      <c r="N42" s="26">
        <f>[1]节奏总纲!N42</f>
        <v>49</v>
      </c>
      <c r="O42" s="21">
        <v>39</v>
      </c>
      <c r="P42" s="21">
        <f>[1]节奏总纲!P42</f>
        <v>13.928527864588917</v>
      </c>
      <c r="Q42" s="21">
        <f>[1]节奏总纲!Q42</f>
        <v>12.147069150707994</v>
      </c>
      <c r="R42" s="21">
        <f>[1]节奏总纲!R42</f>
        <v>10.016004387425889</v>
      </c>
      <c r="S42" s="21">
        <f>[1]节奏总纲!S42</f>
        <v>7.4197267934665154</v>
      </c>
      <c r="T42" s="21">
        <f>[1]节奏总纲!T42</f>
        <v>4.1702012426579218</v>
      </c>
      <c r="U42" s="27"/>
      <c r="V42" s="21">
        <v>39</v>
      </c>
      <c r="W42" s="21">
        <f>[1]节奏总纲!W42</f>
        <v>0.99971885185093257</v>
      </c>
      <c r="X42" s="21">
        <f>[1]节奏总纲!X42</f>
        <v>0.85504735898263817</v>
      </c>
      <c r="Y42" s="21">
        <f>[1]节奏总纲!Y42</f>
        <v>0.69691885104434981</v>
      </c>
      <c r="Z42" s="21">
        <f>[1]节奏总纲!Z42</f>
        <v>0.52350006607207522</v>
      </c>
      <c r="AA42" s="21">
        <f>[1]节奏总纲!AA42</f>
        <v>0.29931582424416936</v>
      </c>
      <c r="AC42" s="21">
        <v>39</v>
      </c>
      <c r="AD42" s="21">
        <f>[1]节奏总纲!AD42</f>
        <v>53.213386604241784</v>
      </c>
      <c r="AE42" s="21">
        <f>[1]节奏总纲!AE42</f>
        <v>55.170390866416149</v>
      </c>
      <c r="AF42" s="21">
        <f>[1]节奏总纲!AF42</f>
        <v>58.030740707238266</v>
      </c>
      <c r="AG42" s="21">
        <f>[1]节奏总纲!AG42</f>
        <v>62.407376554018477</v>
      </c>
      <c r="AH42" s="21">
        <f>[1]节奏总纲!AH42</f>
        <v>70.951831283621587</v>
      </c>
      <c r="AL42" s="21">
        <v>39</v>
      </c>
      <c r="AM42" s="21">
        <f>[1]节奏总纲!AM42</f>
        <v>115.36769098598003</v>
      </c>
      <c r="AN42" s="21">
        <f>[1]节奏总纲!AN42</f>
        <v>92.294152788784032</v>
      </c>
      <c r="AO42" s="21">
        <f>[1]节奏总纲!AO42</f>
        <v>69.220614591588017</v>
      </c>
      <c r="AP42" s="21">
        <f>[1]节奏总纲!AP42</f>
        <v>46.147076394392016</v>
      </c>
      <c r="AQ42" s="21">
        <f>[1]节奏总纲!AQ42</f>
        <v>23.073538197196008</v>
      </c>
      <c r="AS42" s="21">
        <v>39</v>
      </c>
      <c r="AT42" s="21">
        <f>[1]节奏总纲!AT42</f>
        <v>15.966654921614605</v>
      </c>
      <c r="AU42" s="21">
        <f>[1]节奏总纲!AU42</f>
        <v>12.773323937291678</v>
      </c>
      <c r="AV42" s="21">
        <f>[1]节奏总纲!AV42</f>
        <v>9.579992952968766</v>
      </c>
      <c r="AW42" s="21">
        <f>[1]节奏总纲!AW42</f>
        <v>6.3866619686458392</v>
      </c>
      <c r="AX42" s="21">
        <f>[1]节奏总纲!AX42</f>
        <v>3.1933309843229196</v>
      </c>
      <c r="AY42" s="21"/>
      <c r="AZ42" s="21">
        <v>39</v>
      </c>
      <c r="BA42" s="21">
        <f>[1]节奏总纲!BA42</f>
        <v>31.962341207945599</v>
      </c>
      <c r="BB42" s="21">
        <f>[1]节奏总纲!BB42</f>
        <v>33.332230659996682</v>
      </c>
      <c r="BC42" s="21">
        <f>[1]节奏总纲!BC42</f>
        <v>35.146386283795508</v>
      </c>
      <c r="BD42" s="21">
        <f>[1]节奏总纲!BD42</f>
        <v>37.861979320321296</v>
      </c>
      <c r="BE42" s="21">
        <f>[1]节奏总纲!BE42</f>
        <v>42.51427628670821</v>
      </c>
    </row>
    <row r="43" spans="2:57" x14ac:dyDescent="0.15">
      <c r="F43" s="21">
        <v>41</v>
      </c>
      <c r="G43" s="21">
        <v>16.148375400580683</v>
      </c>
      <c r="I43" s="21">
        <v>41</v>
      </c>
      <c r="J43" s="21">
        <v>155.32539280599755</v>
      </c>
      <c r="K43" s="18">
        <v>1.06</v>
      </c>
      <c r="N43" s="26">
        <f>[1]节奏总纲!N43</f>
        <v>50</v>
      </c>
      <c r="O43" s="21">
        <v>40</v>
      </c>
      <c r="P43" s="21">
        <f>[1]节奏总纲!P43</f>
        <v>15</v>
      </c>
      <c r="Q43" s="21">
        <f>[1]节奏总纲!Q43</f>
        <v>13.059000000000001</v>
      </c>
      <c r="R43" s="21">
        <f>[1]节奏总纲!R43</f>
        <v>10.782</v>
      </c>
      <c r="S43" s="21">
        <f>[1]节奏总纲!S43</f>
        <v>8.0009999999999994</v>
      </c>
      <c r="T43" s="21">
        <f>[1]节奏总纲!T43</f>
        <v>4.5</v>
      </c>
      <c r="U43" s="27"/>
      <c r="V43" s="21">
        <v>40</v>
      </c>
      <c r="W43" s="21">
        <f>[1]节奏总纲!W43</f>
        <v>1.0714721354110832</v>
      </c>
      <c r="X43" s="21">
        <f>[1]节奏总纲!X43</f>
        <v>0.9119308492920073</v>
      </c>
      <c r="Y43" s="21">
        <f>[1]节奏总纲!Y43</f>
        <v>0.76599561257411075</v>
      </c>
      <c r="Z43" s="21">
        <f>[1]节奏总纲!Z43</f>
        <v>0.58127320653348402</v>
      </c>
      <c r="AA43" s="21">
        <f>[1]节奏总纲!AA43</f>
        <v>0.3297987573420782</v>
      </c>
      <c r="AC43" s="21">
        <v>40</v>
      </c>
      <c r="AD43" s="21">
        <f>[1]节奏总纲!AD43</f>
        <v>53.567039423670657</v>
      </c>
      <c r="AE43" s="21">
        <f>[1]节奏总纲!AE43</f>
        <v>55.535006783542492</v>
      </c>
      <c r="AF43" s="21">
        <f>[1]节奏总纲!AF43</f>
        <v>58.38602553461638</v>
      </c>
      <c r="AG43" s="21">
        <f>[1]节奏总纲!AG43</f>
        <v>62.760530848099599</v>
      </c>
      <c r="AH43" s="21">
        <f>[1]节奏总纲!AH43</f>
        <v>71.315281959371688</v>
      </c>
      <c r="AL43" s="21">
        <v>40</v>
      </c>
      <c r="AM43" s="21">
        <f>[1]节奏总纲!AM43</f>
        <v>133.875</v>
      </c>
      <c r="AN43" s="21">
        <f>[1]节奏总纲!AN43</f>
        <v>107.10000000000001</v>
      </c>
      <c r="AO43" s="21">
        <f>[1]节奏总纲!AO43</f>
        <v>80.325000000000003</v>
      </c>
      <c r="AP43" s="21">
        <f>[1]节奏总纲!AP43</f>
        <v>53.550000000000004</v>
      </c>
      <c r="AQ43" s="21">
        <f>[1]节奏总纲!AQ43</f>
        <v>26.775000000000002</v>
      </c>
      <c r="AS43" s="21">
        <v>40</v>
      </c>
      <c r="AT43" s="21">
        <f>[1]节奏总纲!AT43</f>
        <v>18.507309014019967</v>
      </c>
      <c r="AU43" s="21">
        <f>[1]节奏总纲!AU43</f>
        <v>14.805847211215976</v>
      </c>
      <c r="AV43" s="21">
        <f>[1]节奏总纲!AV43</f>
        <v>11.104385408411986</v>
      </c>
      <c r="AW43" s="21">
        <f>[1]节奏总纲!AW43</f>
        <v>7.4029236056079881</v>
      </c>
      <c r="AX43" s="21">
        <f>[1]节奏总纲!AX43</f>
        <v>3.7014618028039941</v>
      </c>
      <c r="AY43" s="21"/>
      <c r="AZ43" s="21">
        <v>40</v>
      </c>
      <c r="BA43" s="21">
        <f>[1]节奏总纲!BA43</f>
        <v>32.113552950216736</v>
      </c>
      <c r="BB43" s="21">
        <f>[1]节奏总纲!BB43</f>
        <v>33.487933395889513</v>
      </c>
      <c r="BC43" s="21">
        <f>[1]节奏总纲!BC43</f>
        <v>35.309037710234961</v>
      </c>
      <c r="BD43" s="21">
        <f>[1]节奏总纲!BD43</f>
        <v>38.037513426486328</v>
      </c>
      <c r="BE43" s="21">
        <f>[1]节奏总纲!BE43</f>
        <v>42.687840061343536</v>
      </c>
    </row>
    <row r="44" spans="2:57" x14ac:dyDescent="0.15">
      <c r="F44" s="21">
        <v>42</v>
      </c>
      <c r="G44" s="21">
        <v>17.379173679952558</v>
      </c>
      <c r="I44" s="21">
        <v>42</v>
      </c>
      <c r="J44" s="21">
        <v>180.18480345945557</v>
      </c>
      <c r="K44" s="18">
        <v>1.07</v>
      </c>
      <c r="N44" s="26">
        <f>[1]节奏总纲!N44</f>
        <v>51</v>
      </c>
      <c r="O44" s="21">
        <v>41</v>
      </c>
      <c r="P44" s="21">
        <f>[1]节奏总纲!P44</f>
        <v>16.148375400580683</v>
      </c>
      <c r="Q44" s="21">
        <f>[1]节奏总纲!Q44</f>
        <v>14.065234973905774</v>
      </c>
      <c r="R44" s="21">
        <f>[1]节奏总纲!R44</f>
        <v>11.621985775797917</v>
      </c>
      <c r="S44" s="21">
        <f>[1]节奏总纲!S44</f>
        <v>8.6296918140703163</v>
      </c>
      <c r="T44" s="21">
        <f>[1]节奏总纲!T44</f>
        <v>4.8606609955747855</v>
      </c>
      <c r="U44" s="27"/>
      <c r="V44" s="21">
        <v>41</v>
      </c>
      <c r="W44" s="21">
        <f>[1]节奏总纲!W44</f>
        <v>1.148375400580683</v>
      </c>
      <c r="X44" s="21">
        <f>[1]节奏总纲!X44</f>
        <v>1.006234973905773</v>
      </c>
      <c r="Y44" s="21">
        <f>[1]节奏总纲!Y44</f>
        <v>0.839985775797917</v>
      </c>
      <c r="Z44" s="21">
        <f>[1]节奏总纲!Z44</f>
        <v>0.62869181407031682</v>
      </c>
      <c r="AA44" s="21">
        <f>[1]节奏总纲!AA44</f>
        <v>0.36066099557478548</v>
      </c>
      <c r="AC44" s="21">
        <v>41</v>
      </c>
      <c r="AD44" s="21">
        <f>[1]节奏总纲!AD44</f>
        <v>53.920692243099523</v>
      </c>
      <c r="AE44" s="21">
        <f>[1]节奏总纲!AE44</f>
        <v>55.899622700668843</v>
      </c>
      <c r="AF44" s="21">
        <f>[1]节奏总纲!AF44</f>
        <v>58.741310361994486</v>
      </c>
      <c r="AG44" s="21">
        <f>[1]节奏总纲!AG44</f>
        <v>63.10587219844583</v>
      </c>
      <c r="AH44" s="21">
        <f>[1]节奏总纲!AH44</f>
        <v>71.676233707038421</v>
      </c>
      <c r="AL44" s="21">
        <v>41</v>
      </c>
      <c r="AM44" s="21">
        <f>[1]节奏总纲!AM44</f>
        <v>155.32539280599755</v>
      </c>
      <c r="AN44" s="21">
        <f>[1]节奏总纲!AN44</f>
        <v>124.26031424479805</v>
      </c>
      <c r="AO44" s="21">
        <f>[1]节奏总纲!AO44</f>
        <v>93.195235683598526</v>
      </c>
      <c r="AP44" s="21">
        <f>[1]节奏总纲!AP44</f>
        <v>62.130157122399027</v>
      </c>
      <c r="AQ44" s="21">
        <f>[1]节奏总纲!AQ44</f>
        <v>31.065078561199513</v>
      </c>
      <c r="AS44" s="21">
        <v>41</v>
      </c>
      <c r="AT44" s="21">
        <f>[1]节奏总纲!AT44</f>
        <v>21.450392805997552</v>
      </c>
      <c r="AU44" s="21">
        <f>[1]节奏总纲!AU44</f>
        <v>17.160314244798045</v>
      </c>
      <c r="AV44" s="21">
        <f>[1]节奏总纲!AV44</f>
        <v>12.870235683598523</v>
      </c>
      <c r="AW44" s="21">
        <f>[1]节奏总纲!AW44</f>
        <v>8.5801571223990223</v>
      </c>
      <c r="AX44" s="21">
        <f>[1]节奏总纲!AX44</f>
        <v>4.2900785611995111</v>
      </c>
      <c r="AY44" s="21"/>
      <c r="AZ44" s="21">
        <v>41</v>
      </c>
      <c r="BA44" s="21">
        <f>[1]节奏总纲!BA44</f>
        <v>32.259282740196369</v>
      </c>
      <c r="BB44" s="21">
        <f>[1]节奏总纲!BB44</f>
        <v>33.643636131782344</v>
      </c>
      <c r="BC44" s="21">
        <f>[1]节奏总纲!BC44</f>
        <v>35.471689136674414</v>
      </c>
      <c r="BD44" s="21">
        <f>[1]节奏总纲!BD44</f>
        <v>38.194089742081125</v>
      </c>
      <c r="BE44" s="21">
        <f>[1]节奏总纲!BE44</f>
        <v>42.861403835978855</v>
      </c>
    </row>
    <row r="45" spans="2:57" x14ac:dyDescent="0.15">
      <c r="F45" s="21">
        <v>43</v>
      </c>
      <c r="G45" s="21">
        <v>18.698310613518661</v>
      </c>
      <c r="I45" s="21">
        <v>43</v>
      </c>
      <c r="J45" s="21">
        <v>208.99265815439742</v>
      </c>
      <c r="K45" s="18">
        <v>1.08</v>
      </c>
      <c r="N45" s="26">
        <f>[1]节奏总纲!N45</f>
        <v>52</v>
      </c>
      <c r="O45" s="21">
        <v>42</v>
      </c>
      <c r="P45" s="21">
        <f>[1]节奏总纲!P45</f>
        <v>17.379173679952558</v>
      </c>
      <c r="Q45" s="21">
        <f>[1]节奏总纲!Q45</f>
        <v>15.182446126806555</v>
      </c>
      <c r="R45" s="21">
        <f>[1]节奏总纲!R45</f>
        <v>12.547763396925747</v>
      </c>
      <c r="S45" s="21">
        <f>[1]节奏总纲!S45</f>
        <v>9.3221887619265527</v>
      </c>
      <c r="T45" s="21">
        <f>[1]节奏总纲!T45</f>
        <v>5.2485104513456724</v>
      </c>
      <c r="U45" s="27"/>
      <c r="V45" s="21">
        <v>42</v>
      </c>
      <c r="W45" s="21">
        <f>[1]节奏总纲!W45</f>
        <v>1.230798279371875</v>
      </c>
      <c r="X45" s="21">
        <f>[1]节奏总纲!X45</f>
        <v>1.1172111529007811</v>
      </c>
      <c r="Y45" s="21">
        <f>[1]节奏总纲!Y45</f>
        <v>0.92577762112783013</v>
      </c>
      <c r="Z45" s="21">
        <f>[1]节奏总纲!Z45</f>
        <v>0.69249694785623639</v>
      </c>
      <c r="AA45" s="21">
        <f>[1]节奏总纲!AA45</f>
        <v>0.38784945577088692</v>
      </c>
      <c r="AC45" s="21">
        <v>42</v>
      </c>
      <c r="AD45" s="21">
        <f>[1]节奏总纲!AD45</f>
        <v>54.255972994404218</v>
      </c>
      <c r="AE45" s="21">
        <f>[1]节奏总纲!AE45</f>
        <v>56.238779717153008</v>
      </c>
      <c r="AF45" s="21">
        <f>[1]节奏总纲!AF45</f>
        <v>59.09095196730258</v>
      </c>
      <c r="AG45" s="21">
        <f>[1]节奏总纲!AG45</f>
        <v>63.434756173851497</v>
      </c>
      <c r="AH45" s="21">
        <f>[1]节奏总纲!AH45</f>
        <v>72.034562459436771</v>
      </c>
      <c r="AL45" s="21">
        <v>42</v>
      </c>
      <c r="AM45" s="21">
        <f>[1]节奏总纲!AM45</f>
        <v>180.18480345945557</v>
      </c>
      <c r="AN45" s="21">
        <f>[1]节奏总纲!AN45</f>
        <v>144.14784276756447</v>
      </c>
      <c r="AO45" s="21">
        <f>[1]节奏总纲!AO45</f>
        <v>108.11088207567333</v>
      </c>
      <c r="AP45" s="21">
        <f>[1]节奏总纲!AP45</f>
        <v>72.073921383782235</v>
      </c>
      <c r="AQ45" s="21">
        <f>[1]节奏总纲!AQ45</f>
        <v>36.036960691891117</v>
      </c>
      <c r="AS45" s="21">
        <v>42</v>
      </c>
      <c r="AT45" s="21">
        <f>[1]节奏总纲!AT45</f>
        <v>24.859410653458013</v>
      </c>
      <c r="AU45" s="21">
        <f>[1]节奏总纲!AU45</f>
        <v>19.887528522766416</v>
      </c>
      <c r="AV45" s="21">
        <f>[1]节奏总纲!AV45</f>
        <v>14.915646392074805</v>
      </c>
      <c r="AW45" s="21">
        <f>[1]节奏总纲!AW45</f>
        <v>9.9437642613832082</v>
      </c>
      <c r="AX45" s="21">
        <f>[1]节奏总纲!AX45</f>
        <v>4.9718821306916041</v>
      </c>
      <c r="AY45" s="21"/>
      <c r="AZ45" s="21">
        <v>42</v>
      </c>
      <c r="BA45" s="21">
        <f>[1]节奏总纲!BA45</f>
        <v>32.405012530176009</v>
      </c>
      <c r="BB45" s="21">
        <f>[1]节奏总纲!BB45</f>
        <v>33.799338867675175</v>
      </c>
      <c r="BC45" s="21">
        <f>[1]节奏总纲!BC45</f>
        <v>35.634340563113874</v>
      </c>
      <c r="BD45" s="21">
        <f>[1]节奏总纲!BD45</f>
        <v>38.35066605767593</v>
      </c>
      <c r="BE45" s="21">
        <f>[1]节奏总纲!BE45</f>
        <v>43.030177309109042</v>
      </c>
    </row>
    <row r="46" spans="2:57" x14ac:dyDescent="0.15">
      <c r="F46" s="21">
        <v>44</v>
      </c>
      <c r="G46" s="21">
        <v>20.112126572366307</v>
      </c>
      <c r="I46" s="21">
        <v>44</v>
      </c>
      <c r="J46" s="21">
        <v>242.37342918215046</v>
      </c>
      <c r="K46" s="18">
        <v>1.0900000000000001</v>
      </c>
      <c r="N46" s="26">
        <f>[1]节奏总纲!N46</f>
        <v>53</v>
      </c>
      <c r="O46" s="21">
        <v>43</v>
      </c>
      <c r="P46" s="21">
        <f>[1]节奏总纲!P46</f>
        <v>18.698310613518661</v>
      </c>
      <c r="Q46" s="21">
        <f>[1]节奏总纲!Q46</f>
        <v>16.338583814092605</v>
      </c>
      <c r="R46" s="21">
        <f>[1]节奏总纲!R46</f>
        <v>13.509529418267233</v>
      </c>
      <c r="S46" s="21">
        <f>[1]节奏总纲!S46</f>
        <v>10.020424657784652</v>
      </c>
      <c r="T46" s="21">
        <f>[1]节奏总纲!T46</f>
        <v>5.6394104810372276</v>
      </c>
      <c r="U46" s="27"/>
      <c r="V46" s="21">
        <v>43</v>
      </c>
      <c r="W46" s="21">
        <f>[1]节奏总纲!W46</f>
        <v>1.319136933566103</v>
      </c>
      <c r="X46" s="21">
        <f>[1]节奏总纲!X46</f>
        <v>1.1561376872860496</v>
      </c>
      <c r="Y46" s="21">
        <f>[1]节奏总纲!Y46</f>
        <v>0.96176602134148581</v>
      </c>
      <c r="Z46" s="21">
        <f>[1]节奏总纲!Z46</f>
        <v>0.6982358958580992</v>
      </c>
      <c r="AA46" s="21">
        <f>[1]节奏总纲!AA46</f>
        <v>0.39090002969155524</v>
      </c>
      <c r="AC46" s="21">
        <v>43</v>
      </c>
      <c r="AD46" s="21">
        <f>[1]节奏总纲!AD46</f>
        <v>54.585942742481357</v>
      </c>
      <c r="AE46" s="21">
        <f>[1]节奏总纲!AE46</f>
        <v>56.568265567054013</v>
      </c>
      <c r="AF46" s="21">
        <f>[1]节奏总纲!AF46</f>
        <v>59.425480572843689</v>
      </c>
      <c r="AG46" s="21">
        <f>[1]节奏总纲!AG46</f>
        <v>63.763640149257171</v>
      </c>
      <c r="AH46" s="21">
        <f>[1]节奏总纲!AH46</f>
        <v>72.370053318329937</v>
      </c>
      <c r="AL46" s="21">
        <v>43</v>
      </c>
      <c r="AM46" s="21">
        <f>[1]节奏总纲!AM46</f>
        <v>208.99265815439742</v>
      </c>
      <c r="AN46" s="21">
        <f>[1]节奏总纲!AN46</f>
        <v>167.19412652351795</v>
      </c>
      <c r="AO46" s="21">
        <f>[1]节奏总纲!AO46</f>
        <v>125.39559489263844</v>
      </c>
      <c r="AP46" s="21">
        <f>[1]节奏总纲!AP46</f>
        <v>83.597063261758976</v>
      </c>
      <c r="AQ46" s="21">
        <f>[1]节奏总纲!AQ46</f>
        <v>41.798531630879488</v>
      </c>
      <c r="AS46" s="21">
        <v>43</v>
      </c>
      <c r="AT46" s="21">
        <f>[1]节奏总纲!AT46</f>
        <v>28.807854694941852</v>
      </c>
      <c r="AU46" s="21">
        <f>[1]节奏总纲!AU46</f>
        <v>23.046283755953482</v>
      </c>
      <c r="AV46" s="21">
        <f>[1]节奏总纲!AV46</f>
        <v>17.284712816965111</v>
      </c>
      <c r="AW46" s="21">
        <f>[1]节奏总纲!AW46</f>
        <v>11.523141877976741</v>
      </c>
      <c r="AX46" s="21">
        <f>[1]节奏总纲!AX46</f>
        <v>5.7615709389883705</v>
      </c>
      <c r="AY46" s="21"/>
      <c r="AZ46" s="21">
        <v>43</v>
      </c>
      <c r="BA46" s="21">
        <f>[1]节奏总纲!BA46</f>
        <v>32.550742320155642</v>
      </c>
      <c r="BB46" s="21">
        <f>[1]节奏总纲!BB46</f>
        <v>33.955041603568006</v>
      </c>
      <c r="BC46" s="21">
        <f>[1]节奏总纲!BC46</f>
        <v>35.796991989553327</v>
      </c>
      <c r="BD46" s="21">
        <f>[1]节奏总纲!BD46</f>
        <v>38.507242373270728</v>
      </c>
      <c r="BE46" s="21">
        <f>[1]节奏总纲!BE46</f>
        <v>43.179964142847631</v>
      </c>
    </row>
    <row r="47" spans="2:57" x14ac:dyDescent="0.15">
      <c r="F47" s="21">
        <v>45</v>
      </c>
      <c r="G47" s="21">
        <v>21.627416997969519</v>
      </c>
      <c r="I47" s="21">
        <v>45</v>
      </c>
      <c r="J47" s="21">
        <v>281.05</v>
      </c>
      <c r="K47" s="18">
        <v>1.1000000000000001</v>
      </c>
      <c r="N47" s="26">
        <f>[1]节奏总纲!N47</f>
        <v>54</v>
      </c>
      <c r="O47" s="21">
        <v>44</v>
      </c>
      <c r="P47" s="21">
        <f>[1]节奏总纲!P47</f>
        <v>20.112126572366307</v>
      </c>
      <c r="Q47" s="21">
        <f>[1]节奏总纲!Q47</f>
        <v>17.573976198933678</v>
      </c>
      <c r="R47" s="21">
        <f>[1]节奏总纲!R47</f>
        <v>14.520955385248474</v>
      </c>
      <c r="S47" s="21">
        <f>[1]节奏总纲!S47</f>
        <v>10.768032566844921</v>
      </c>
      <c r="T47" s="21">
        <f>[1]节奏总纲!T47</f>
        <v>6.0537500982822579</v>
      </c>
      <c r="U47" s="27"/>
      <c r="V47" s="21">
        <v>44</v>
      </c>
      <c r="W47" s="21">
        <f>[1]节奏总纲!W47</f>
        <v>1.4138159588476462</v>
      </c>
      <c r="X47" s="21">
        <f>[1]节奏总纲!X47</f>
        <v>1.2353923848410737</v>
      </c>
      <c r="Y47" s="21">
        <f>[1]节奏总纲!Y47</f>
        <v>1.0114259669812409</v>
      </c>
      <c r="Z47" s="21">
        <f>[1]节奏总纲!Z47</f>
        <v>0.74760790906026919</v>
      </c>
      <c r="AA47" s="21">
        <f>[1]节奏总纲!AA47</f>
        <v>0.41433961724503021</v>
      </c>
      <c r="AC47" s="21">
        <v>44</v>
      </c>
      <c r="AD47" s="21">
        <f>[1]节奏总纲!AD47</f>
        <v>54.915912490558505</v>
      </c>
      <c r="AE47" s="21">
        <f>[1]节奏总纲!AE47</f>
        <v>56.897751416955018</v>
      </c>
      <c r="AF47" s="21">
        <f>[1]节奏总纲!AF47</f>
        <v>59.760009178384806</v>
      </c>
      <c r="AG47" s="21">
        <f>[1]节奏总纲!AG47</f>
        <v>64.08760696397195</v>
      </c>
      <c r="AH47" s="21">
        <f>[1]节奏总纲!AH47</f>
        <v>72.705544177223089</v>
      </c>
      <c r="AL47" s="21">
        <v>44</v>
      </c>
      <c r="AM47" s="21">
        <f>[1]节奏总纲!AM47</f>
        <v>242.37342918215046</v>
      </c>
      <c r="AN47" s="21">
        <f>[1]节奏总纲!AN47</f>
        <v>193.89874334572039</v>
      </c>
      <c r="AO47" s="21">
        <f>[1]节奏总纲!AO47</f>
        <v>145.42405750929026</v>
      </c>
      <c r="AP47" s="21">
        <f>[1]节奏总纲!AP47</f>
        <v>96.949371672860195</v>
      </c>
      <c r="AQ47" s="21">
        <f>[1]节奏总纲!AQ47</f>
        <v>48.474685836430098</v>
      </c>
      <c r="AS47" s="21">
        <v>44</v>
      </c>
      <c r="AT47" s="21">
        <f>[1]节奏总纲!AT47</f>
        <v>33.380771027753042</v>
      </c>
      <c r="AU47" s="21">
        <f>[1]节奏总纲!AU47</f>
        <v>26.704616822202439</v>
      </c>
      <c r="AV47" s="21">
        <f>[1]节奏总纲!AV47</f>
        <v>20.028462616651822</v>
      </c>
      <c r="AW47" s="21">
        <f>[1]节奏总纲!AW47</f>
        <v>13.35230841110122</v>
      </c>
      <c r="AX47" s="21">
        <f>[1]节奏总纲!AX47</f>
        <v>6.6761542055506098</v>
      </c>
      <c r="AY47" s="21"/>
      <c r="AZ47" s="21">
        <v>44</v>
      </c>
      <c r="BA47" s="21">
        <f>[1]节奏总纲!BA47</f>
        <v>32.696472110135275</v>
      </c>
      <c r="BB47" s="21">
        <f>[1]节奏总纲!BB47</f>
        <v>34.09469189131628</v>
      </c>
      <c r="BC47" s="21">
        <f>[1]节奏总纲!BC47</f>
        <v>35.95964341599278</v>
      </c>
      <c r="BD47" s="21">
        <f>[1]节奏总纲!BD47</f>
        <v>38.663818688865533</v>
      </c>
      <c r="BE47" s="21">
        <f>[1]节奏总纲!BE47</f>
        <v>43.329750976586219</v>
      </c>
    </row>
    <row r="48" spans="2:57" x14ac:dyDescent="0.15">
      <c r="F48" s="21">
        <v>46</v>
      </c>
      <c r="G48" s="21">
        <v>23.251465064166357</v>
      </c>
      <c r="I48" s="21">
        <v>46</v>
      </c>
      <c r="J48" s="21">
        <v>325.85912455595718</v>
      </c>
      <c r="K48" s="18">
        <v>1.1100000000000001</v>
      </c>
      <c r="N48" s="26">
        <f>[1]节奏总纲!N48</f>
        <v>55</v>
      </c>
      <c r="O48" s="21">
        <v>45</v>
      </c>
      <c r="P48" s="21">
        <f>[1]节奏总纲!P48</f>
        <v>21.627416997969519</v>
      </c>
      <c r="Q48" s="21">
        <f>[1]节奏总纲!Q48</f>
        <v>18.900199714525563</v>
      </c>
      <c r="R48" s="21">
        <f>[1]节奏总纲!R48</f>
        <v>15.604181364035009</v>
      </c>
      <c r="S48" s="21">
        <f>[1]节奏总纲!S48</f>
        <v>11.572830835613489</v>
      </c>
      <c r="T48" s="21">
        <f>[1]节奏总纲!T48</f>
        <v>6.49903880788984</v>
      </c>
      <c r="U48" s="27"/>
      <c r="V48" s="21">
        <v>45</v>
      </c>
      <c r="W48" s="21">
        <f>[1]节奏总纲!W48</f>
        <v>1.5152904256032116</v>
      </c>
      <c r="X48" s="21">
        <f>[1]节奏总纲!X48</f>
        <v>1.3262235155918844</v>
      </c>
      <c r="Y48" s="21">
        <f>[1]节奏总纲!Y48</f>
        <v>1.083225978786535</v>
      </c>
      <c r="Z48" s="21">
        <f>[1]节奏总纲!Z48</f>
        <v>0.80479826876856819</v>
      </c>
      <c r="AA48" s="21">
        <f>[1]节奏总纲!AA48</f>
        <v>0.44528870960758216</v>
      </c>
      <c r="AC48" s="21">
        <v>45</v>
      </c>
      <c r="AD48" s="21">
        <f>[1]节奏总纲!AD48</f>
        <v>55.229416240679981</v>
      </c>
      <c r="AE48" s="21">
        <f>[1]节奏总纲!AE48</f>
        <v>57.218966664386244</v>
      </c>
      <c r="AF48" s="21">
        <f>[1]节奏总纲!AF48</f>
        <v>60.086674688654931</v>
      </c>
      <c r="AG48" s="21">
        <f>[1]节奏总纲!AG48</f>
        <v>64.399012521055653</v>
      </c>
      <c r="AH48" s="21">
        <f>[1]节奏总纲!AH48</f>
        <v>73.037155126421851</v>
      </c>
      <c r="AL48" s="21">
        <v>45</v>
      </c>
      <c r="AM48" s="21">
        <f>[1]节奏总纲!AM48</f>
        <v>281.05</v>
      </c>
      <c r="AN48" s="21">
        <f>[1]节奏总纲!AN48</f>
        <v>224.84000000000003</v>
      </c>
      <c r="AO48" s="21">
        <f>[1]节奏总纲!AO48</f>
        <v>168.63</v>
      </c>
      <c r="AP48" s="21">
        <f>[1]节奏总纲!AP48</f>
        <v>112.42000000000002</v>
      </c>
      <c r="AQ48" s="21">
        <f>[1]节奏总纲!AQ48</f>
        <v>56.210000000000008</v>
      </c>
      <c r="AS48" s="21">
        <v>45</v>
      </c>
      <c r="AT48" s="21">
        <f>[1]节奏总纲!AT48</f>
        <v>38.676570817849552</v>
      </c>
      <c r="AU48" s="21">
        <f>[1]节奏总纲!AU48</f>
        <v>30.941256654279641</v>
      </c>
      <c r="AV48" s="21">
        <f>[1]节奏总纲!AV48</f>
        <v>23.205942490709731</v>
      </c>
      <c r="AW48" s="21">
        <f>[1]节奏总纲!AW48</f>
        <v>15.470628327139821</v>
      </c>
      <c r="AX48" s="21">
        <f>[1]节奏总纲!AX48</f>
        <v>7.7353141635699103</v>
      </c>
      <c r="AY48" s="21"/>
      <c r="AZ48" s="21">
        <v>45</v>
      </c>
      <c r="BA48" s="21">
        <f>[1]节奏总纲!BA48</f>
        <v>32.842201900114915</v>
      </c>
      <c r="BB48" s="21">
        <f>[1]节奏总纲!BB48</f>
        <v>34.227825436710944</v>
      </c>
      <c r="BC48" s="21">
        <f>[1]节奏总纲!BC48</f>
        <v>36.105477566569242</v>
      </c>
      <c r="BD48" s="21">
        <f>[1]节奏总纲!BD48</f>
        <v>38.82039500446033</v>
      </c>
      <c r="BE48" s="21">
        <f>[1]节奏总纲!BE48</f>
        <v>43.479537810324807</v>
      </c>
    </row>
    <row r="49" spans="6:57" x14ac:dyDescent="0.15">
      <c r="F49" s="21">
        <v>47</v>
      </c>
      <c r="G49" s="21">
        <v>24.992076683399535</v>
      </c>
      <c r="I49" s="21">
        <v>47</v>
      </c>
      <c r="J49" s="21">
        <v>377.76930817680426</v>
      </c>
      <c r="K49" s="18">
        <v>1.1200000000000001</v>
      </c>
      <c r="N49" s="26">
        <f>[1]节奏总纲!N49</f>
        <v>56</v>
      </c>
      <c r="O49" s="21">
        <v>46</v>
      </c>
      <c r="P49" s="21">
        <f>[1]节奏总纲!P49</f>
        <v>23.251465064166357</v>
      </c>
      <c r="Q49" s="21">
        <f>[1]节奏总纲!Q49</f>
        <v>20.310154733549314</v>
      </c>
      <c r="R49" s="21">
        <f>[1]节奏总纲!R49</f>
        <v>16.757330871744692</v>
      </c>
      <c r="S49" s="21">
        <f>[1]节奏总纲!S49</f>
        <v>12.425582930290501</v>
      </c>
      <c r="T49" s="21">
        <f>[1]节奏总纲!T49</f>
        <v>6.9545132006921566</v>
      </c>
      <c r="U49" s="27"/>
      <c r="V49" s="21">
        <v>46</v>
      </c>
      <c r="W49" s="21">
        <f>[1]节奏总纲!W49</f>
        <v>1.6240480661968384</v>
      </c>
      <c r="X49" s="21">
        <f>[1]节奏总纲!X49</f>
        <v>1.4099550190237515</v>
      </c>
      <c r="Y49" s="21">
        <f>[1]节奏总纲!Y49</f>
        <v>1.1531495077096832</v>
      </c>
      <c r="Z49" s="21">
        <f>[1]节奏总纲!Z49</f>
        <v>0.85275209467701174</v>
      </c>
      <c r="AA49" s="21">
        <f>[1]节奏总纲!AA49</f>
        <v>0.45547439280231661</v>
      </c>
      <c r="AC49" s="21">
        <v>46</v>
      </c>
      <c r="AD49" s="21">
        <f>[1]节奏总纲!AD49</f>
        <v>55.537288901845052</v>
      </c>
      <c r="AE49" s="21">
        <f>[1]节奏总纲!AE49</f>
        <v>57.53646043868428</v>
      </c>
      <c r="AF49" s="21">
        <f>[1]节奏总纲!AF49</f>
        <v>60.393379177879737</v>
      </c>
      <c r="AG49" s="21">
        <f>[1]节奏总纲!AG49</f>
        <v>64.710418078139355</v>
      </c>
      <c r="AH49" s="21">
        <f>[1]节奏总纲!AH49</f>
        <v>73.340924940105893</v>
      </c>
      <c r="AL49" s="21">
        <v>46</v>
      </c>
      <c r="AM49" s="21">
        <f>[1]节奏总纲!AM49</f>
        <v>325.85912455595718</v>
      </c>
      <c r="AN49" s="21">
        <f>[1]节奏总纲!AN49</f>
        <v>260.68729964476574</v>
      </c>
      <c r="AO49" s="21">
        <f>[1]节奏总纲!AO49</f>
        <v>195.51547473357431</v>
      </c>
      <c r="AP49" s="21">
        <f>[1]节奏总纲!AP49</f>
        <v>130.34364982238287</v>
      </c>
      <c r="AQ49" s="21">
        <f>[1]节奏总纲!AQ49</f>
        <v>65.171824911191436</v>
      </c>
      <c r="AS49" s="21">
        <v>46</v>
      </c>
      <c r="AT49" s="21">
        <f>[1]节奏总纲!AT49</f>
        <v>44.809124555957169</v>
      </c>
      <c r="AU49" s="21">
        <f>[1]节奏总纲!AU49</f>
        <v>35.847299644765712</v>
      </c>
      <c r="AV49" s="21">
        <f>[1]节奏总纲!AV49</f>
        <v>26.885474733574313</v>
      </c>
      <c r="AW49" s="21">
        <f>[1]节奏总纲!AW49</f>
        <v>17.923649822382856</v>
      </c>
      <c r="AX49" s="21">
        <f>[1]节奏总纲!AX49</f>
        <v>8.9618249111914281</v>
      </c>
      <c r="AY49" s="21"/>
      <c r="AZ49" s="21">
        <v>46</v>
      </c>
      <c r="BA49" s="21">
        <f>[1]节奏总纲!BA49</f>
        <v>32.987931690094548</v>
      </c>
      <c r="BB49" s="21">
        <f>[1]节奏总纲!BB49</f>
        <v>34.360958982105608</v>
      </c>
      <c r="BC49" s="21">
        <f>[1]节奏总纲!BC49</f>
        <v>36.245762114295424</v>
      </c>
      <c r="BD49" s="21">
        <f>[1]节奏总纲!BD49</f>
        <v>38.976971320055128</v>
      </c>
      <c r="BE49" s="21">
        <f>[1]节奏总纲!BE49</f>
        <v>43.629324644063402</v>
      </c>
    </row>
    <row r="50" spans="6:57" x14ac:dyDescent="0.15">
      <c r="F50" s="21">
        <v>48</v>
      </c>
      <c r="G50" s="21">
        <v>26.857618025475972</v>
      </c>
      <c r="I50" s="21">
        <v>48</v>
      </c>
      <c r="J50" s="21">
        <v>437.90148836012787</v>
      </c>
      <c r="K50" s="18">
        <v>1.1299999999999999</v>
      </c>
      <c r="N50" s="26">
        <f>[1]节奏总纲!N50</f>
        <v>57</v>
      </c>
      <c r="O50" s="21">
        <v>47</v>
      </c>
      <c r="P50" s="21">
        <f>[1]节奏总纲!P50</f>
        <v>24.992076683399535</v>
      </c>
      <c r="Q50" s="21">
        <f>[1]节奏总纲!Q50</f>
        <v>21.823081359944474</v>
      </c>
      <c r="R50" s="21">
        <f>[1]节奏总纲!R50</f>
        <v>17.996794419716004</v>
      </c>
      <c r="S50" s="21">
        <f>[1]节奏总纲!S50</f>
        <v>13.335772118261991</v>
      </c>
      <c r="T50" s="21">
        <f>[1]节奏总纲!T50</f>
        <v>7.4426404363163821</v>
      </c>
      <c r="U50" s="27"/>
      <c r="V50" s="21">
        <v>47</v>
      </c>
      <c r="W50" s="21">
        <f>[1]节奏总纲!W50</f>
        <v>1.740611619233178</v>
      </c>
      <c r="X50" s="21">
        <f>[1]节奏总纲!X50</f>
        <v>1.51292662639516</v>
      </c>
      <c r="Y50" s="21">
        <f>[1]节奏总纲!Y50</f>
        <v>1.2394635479713116</v>
      </c>
      <c r="Z50" s="21">
        <f>[1]节奏总纲!Z50</f>
        <v>0.91018918797148984</v>
      </c>
      <c r="AA50" s="21">
        <f>[1]节奏总纲!AA50</f>
        <v>0.48812723562422544</v>
      </c>
      <c r="AC50" s="21">
        <v>47</v>
      </c>
      <c r="AD50" s="21">
        <f>[1]节奏总纲!AD50</f>
        <v>55.845161563010116</v>
      </c>
      <c r="AE50" s="21">
        <f>[1]节奏总纲!AE50</f>
        <v>57.853954212982316</v>
      </c>
      <c r="AF50" s="21">
        <f>[1]节奏总纲!AF50</f>
        <v>60.700083667104536</v>
      </c>
      <c r="AG50" s="21">
        <f>[1]节奏总纲!AG50</f>
        <v>65.021675833900701</v>
      </c>
      <c r="AH50" s="21">
        <f>[1]节奏总纲!AH50</f>
        <v>73.644694753789935</v>
      </c>
      <c r="AL50" s="21">
        <v>47</v>
      </c>
      <c r="AM50" s="21">
        <f>[1]节奏总纲!AM50</f>
        <v>377.76930817680426</v>
      </c>
      <c r="AN50" s="21">
        <f>[1]节奏总纲!AN50</f>
        <v>302.21544654144344</v>
      </c>
      <c r="AO50" s="21">
        <f>[1]节奏总纲!AO50</f>
        <v>226.66158490608254</v>
      </c>
      <c r="AP50" s="21">
        <f>[1]节奏总纲!AP50</f>
        <v>151.10772327072172</v>
      </c>
      <c r="AQ50" s="21">
        <f>[1]节奏总纲!AQ50</f>
        <v>75.55386163536086</v>
      </c>
      <c r="AS50" s="21">
        <v>47</v>
      </c>
      <c r="AT50" s="21">
        <f>[1]节奏总纲!AT50</f>
        <v>51.910183620847079</v>
      </c>
      <c r="AU50" s="21">
        <f>[1]节奏总纲!AU50</f>
        <v>41.528146896677697</v>
      </c>
      <c r="AV50" s="21">
        <f>[1]节奏总纲!AV50</f>
        <v>31.14611017250823</v>
      </c>
      <c r="AW50" s="21">
        <f>[1]节奏总纲!AW50</f>
        <v>20.764073448338848</v>
      </c>
      <c r="AX50" s="21">
        <f>[1]节奏总纲!AX50</f>
        <v>10.382036724169424</v>
      </c>
      <c r="AY50" s="21"/>
      <c r="AZ50" s="21">
        <v>47</v>
      </c>
      <c r="BA50" s="21">
        <f>[1]节奏总纲!BA50</f>
        <v>33.114246829746719</v>
      </c>
      <c r="BB50" s="21">
        <f>[1]节奏总纲!BB50</f>
        <v>34.494092527500278</v>
      </c>
      <c r="BC50" s="21">
        <f>[1]节奏总纲!BC50</f>
        <v>36.386046662021599</v>
      </c>
      <c r="BD50" s="21">
        <f>[1]节奏总纲!BD50</f>
        <v>39.115214427575864</v>
      </c>
      <c r="BE50" s="21">
        <f>[1]节奏总纲!BE50</f>
        <v>43.77911147780199</v>
      </c>
    </row>
    <row r="51" spans="6:57" x14ac:dyDescent="0.15">
      <c r="F51" s="21">
        <v>49</v>
      </c>
      <c r="G51" s="21">
        <v>28.857055729177837</v>
      </c>
      <c r="I51" s="21">
        <v>49</v>
      </c>
      <c r="J51" s="21">
        <v>507.55295278468168</v>
      </c>
      <c r="K51" s="18">
        <v>1.1399999999999999</v>
      </c>
      <c r="N51" s="26">
        <f>[1]节奏总纲!N51</f>
        <v>58</v>
      </c>
      <c r="O51" s="21">
        <v>48</v>
      </c>
      <c r="P51" s="21">
        <f>[1]节奏总纲!P51</f>
        <v>26.857618025475972</v>
      </c>
      <c r="Q51" s="21">
        <f>[1]节奏总纲!Q51</f>
        <v>23.425214441820142</v>
      </c>
      <c r="R51" s="21">
        <f>[1]节奏总纲!R51</f>
        <v>19.329427692935056</v>
      </c>
      <c r="S51" s="21">
        <f>[1]节奏总纲!S51</f>
        <v>14.269452456935383</v>
      </c>
      <c r="T51" s="21">
        <f>[1]节奏总纲!T51</f>
        <v>7.9605979827510778</v>
      </c>
      <c r="U51" s="27"/>
      <c r="V51" s="21">
        <v>48</v>
      </c>
      <c r="W51" s="21">
        <f>[1]节奏总纲!W51</f>
        <v>1.8655413420764368</v>
      </c>
      <c r="X51" s="21">
        <f>[1]节奏总纲!X51</f>
        <v>1.6021330818756674</v>
      </c>
      <c r="Y51" s="21">
        <f>[1]节奏总纲!Y51</f>
        <v>1.3326332732190522</v>
      </c>
      <c r="Z51" s="21">
        <f>[1]节奏总纲!Z51</f>
        <v>0.93368033867339228</v>
      </c>
      <c r="AA51" s="21">
        <f>[1]节奏总纲!AA51</f>
        <v>0.51795754643469571</v>
      </c>
      <c r="AC51" s="21">
        <v>48</v>
      </c>
      <c r="AD51" s="21">
        <f>[1]节奏总纲!AD51</f>
        <v>56.142785979989682</v>
      </c>
      <c r="AE51" s="21">
        <f>[1]节奏总纲!AE51</f>
        <v>58.155157256402767</v>
      </c>
      <c r="AF51" s="21">
        <f>[1]节奏总纲!AF51</f>
        <v>61.006268532239034</v>
      </c>
      <c r="AG51" s="21">
        <f>[1]节奏总纲!AG51</f>
        <v>65.330972386106993</v>
      </c>
      <c r="AH51" s="21">
        <f>[1]节奏总纲!AH51</f>
        <v>73.948464567473962</v>
      </c>
      <c r="AL51" s="21">
        <v>48</v>
      </c>
      <c r="AM51" s="21">
        <f>[1]节奏总纲!AM51</f>
        <v>437.90148836012787</v>
      </c>
      <c r="AN51" s="21">
        <f>[1]节奏总纲!AN51</f>
        <v>350.32119068810232</v>
      </c>
      <c r="AO51" s="21">
        <f>[1]节奏总纲!AO51</f>
        <v>262.74089301607671</v>
      </c>
      <c r="AP51" s="21">
        <f>[1]节奏总纲!AP51</f>
        <v>175.16059534405116</v>
      </c>
      <c r="AQ51" s="21">
        <f>[1]节奏总纲!AQ51</f>
        <v>87.58029767202558</v>
      </c>
      <c r="AS51" s="21">
        <v>48</v>
      </c>
      <c r="AT51" s="21">
        <f>[1]节奏总纲!AT51</f>
        <v>60.132180183323612</v>
      </c>
      <c r="AU51" s="21">
        <f>[1]节奏总纲!AU51</f>
        <v>48.105744146658878</v>
      </c>
      <c r="AV51" s="21">
        <f>[1]节奏总纲!AV51</f>
        <v>36.079308109994173</v>
      </c>
      <c r="AW51" s="21">
        <f>[1]节奏总纲!AW51</f>
        <v>24.052872073329439</v>
      </c>
      <c r="AX51" s="21">
        <f>[1]节奏总纲!AX51</f>
        <v>12.02643603666472</v>
      </c>
      <c r="AY51" s="21"/>
      <c r="AZ51" s="21">
        <v>48</v>
      </c>
      <c r="BA51" s="21">
        <f>[1]节奏总纲!BA51</f>
        <v>33.238809018460984</v>
      </c>
      <c r="BB51" s="21">
        <f>[1]节奏总纲!BB51</f>
        <v>34.627226072894942</v>
      </c>
      <c r="BC51" s="21">
        <f>[1]节奏总纲!BC51</f>
        <v>36.526331209747774</v>
      </c>
      <c r="BD51" s="21">
        <f>[1]节奏总纲!BD51</f>
        <v>39.250296194358178</v>
      </c>
      <c r="BE51" s="21">
        <f>[1]节奏总纲!BE51</f>
        <v>43.928898311540578</v>
      </c>
    </row>
    <row r="52" spans="6:57" x14ac:dyDescent="0.15">
      <c r="F52" s="21">
        <v>50</v>
      </c>
      <c r="G52" s="21">
        <v>31</v>
      </c>
      <c r="I52" s="21">
        <v>50</v>
      </c>
      <c r="J52" s="21">
        <v>588.22499999999991</v>
      </c>
      <c r="K52" s="18">
        <v>1.1499999999999999</v>
      </c>
      <c r="N52" s="26">
        <f>[1]节奏总纲!N52</f>
        <v>59</v>
      </c>
      <c r="O52" s="21">
        <v>49</v>
      </c>
      <c r="P52" s="21">
        <f>[1]节奏总纲!P52</f>
        <v>28.857055729177837</v>
      </c>
      <c r="Q52" s="21">
        <f>[1]节奏总纲!Q52</f>
        <v>25.166238301415991</v>
      </c>
      <c r="R52" s="21">
        <f>[1]节奏总纲!R52</f>
        <v>20.719366013549685</v>
      </c>
      <c r="S52" s="21">
        <f>[1]节奏总纲!S52</f>
        <v>15.268268186307994</v>
      </c>
      <c r="T52" s="21">
        <f>[1]节奏总纲!T52</f>
        <v>8.5474599069824766</v>
      </c>
      <c r="U52" s="27"/>
      <c r="V52" s="21">
        <v>49</v>
      </c>
      <c r="W52" s="21">
        <f>[1]节奏总纲!W52</f>
        <v>1.9994377037018651</v>
      </c>
      <c r="X52" s="21">
        <f>[1]节奏总纲!X52</f>
        <v>1.7410238595958489</v>
      </c>
      <c r="Y52" s="21">
        <f>[1]节奏总纲!Y52</f>
        <v>1.389938320614629</v>
      </c>
      <c r="Z52" s="21">
        <f>[1]节奏总纲!Z52</f>
        <v>0.99881572937261076</v>
      </c>
      <c r="AA52" s="21">
        <f>[1]节奏总纲!AA52</f>
        <v>0.58686192423139882</v>
      </c>
      <c r="AC52" s="21">
        <v>49</v>
      </c>
      <c r="AD52" s="21">
        <f>[1]节奏总纲!AD52</f>
        <v>56.430041330048923</v>
      </c>
      <c r="AE52" s="21">
        <f>[1]节奏总纲!AE52</f>
        <v>58.442483247955479</v>
      </c>
      <c r="AF52" s="21">
        <f>[1]节奏总纲!AF52</f>
        <v>61.289495211956165</v>
      </c>
      <c r="AG52" s="21">
        <f>[1]节奏总纲!AG52</f>
        <v>65.640268938313284</v>
      </c>
      <c r="AH52" s="21">
        <f>[1]节奏总纲!AH52</f>
        <v>74.231558509323534</v>
      </c>
      <c r="AL52" s="21">
        <v>49</v>
      </c>
      <c r="AM52" s="21">
        <f>[1]节奏总纲!AM52</f>
        <v>507.55295278468168</v>
      </c>
      <c r="AN52" s="21">
        <f>[1]节奏总纲!AN52</f>
        <v>406.04236222774534</v>
      </c>
      <c r="AO52" s="21">
        <f>[1]节奏总纲!AO52</f>
        <v>304.53177167080901</v>
      </c>
      <c r="AP52" s="21">
        <f>[1]节奏总纲!AP52</f>
        <v>203.02118111387267</v>
      </c>
      <c r="AQ52" s="21">
        <f>[1]节奏总纲!AQ52</f>
        <v>101.51059055693634</v>
      </c>
      <c r="AS52" s="21">
        <v>49</v>
      </c>
      <c r="AT52" s="21">
        <f>[1]节奏总纲!AT52</f>
        <v>69.651464424553808</v>
      </c>
      <c r="AU52" s="21">
        <f>[1]节奏总纲!AU52</f>
        <v>55.721171539643024</v>
      </c>
      <c r="AV52" s="21">
        <f>[1]节奏总纲!AV52</f>
        <v>41.790878654732296</v>
      </c>
      <c r="AW52" s="21">
        <f>[1]节奏总纲!AW52</f>
        <v>27.860585769821512</v>
      </c>
      <c r="AX52" s="21">
        <f>[1]节奏总纲!AX52</f>
        <v>13.930292884910756</v>
      </c>
      <c r="AY52" s="21"/>
      <c r="AZ52" s="21">
        <v>49</v>
      </c>
      <c r="BA52" s="21">
        <f>[1]节奏总纲!BA52</f>
        <v>33.363371207175248</v>
      </c>
      <c r="BB52" s="21">
        <f>[1]节奏总纲!BB52</f>
        <v>34.760359618289606</v>
      </c>
      <c r="BC52" s="21">
        <f>[1]节奏总纲!BC52</f>
        <v>36.666615757473956</v>
      </c>
      <c r="BD52" s="21">
        <f>[1]节奏总纲!BD52</f>
        <v>39.385377961140485</v>
      </c>
      <c r="BE52" s="21">
        <f>[1]节奏总纲!BE52</f>
        <v>44.067911160744309</v>
      </c>
    </row>
    <row r="53" spans="6:57" x14ac:dyDescent="0.15">
      <c r="F53" s="21">
        <v>51</v>
      </c>
      <c r="G53" s="21">
        <v>33.296750801161366</v>
      </c>
      <c r="K53" s="18"/>
      <c r="N53" s="26">
        <f>[1]节奏总纲!N53</f>
        <v>60</v>
      </c>
      <c r="O53" s="21">
        <v>50</v>
      </c>
      <c r="P53" s="21">
        <f>[1]节奏总纲!P53</f>
        <v>31</v>
      </c>
      <c r="Q53" s="21">
        <f>[1]节奏总纲!Q53</f>
        <v>27.0351</v>
      </c>
      <c r="R53" s="21">
        <f>[1]节奏总纲!R53</f>
        <v>22.205300000000001</v>
      </c>
      <c r="S53" s="21">
        <f>[1]节奏总纲!S53</f>
        <v>16.386599999999998</v>
      </c>
      <c r="T53" s="21">
        <f>[1]节奏总纲!T53</f>
        <v>9.1883999999999997</v>
      </c>
      <c r="U53" s="27"/>
      <c r="V53" s="21">
        <v>50</v>
      </c>
      <c r="W53" s="21">
        <f>[1]节奏总纲!W53</f>
        <v>2.1429442708221629</v>
      </c>
      <c r="X53" s="21">
        <f>[1]节奏总纲!X53</f>
        <v>1.8688616985840092</v>
      </c>
      <c r="Y53" s="21">
        <f>[1]节奏总纲!Y53</f>
        <v>1.4859339864503163</v>
      </c>
      <c r="Z53" s="21">
        <f>[1]节奏总纲!Z53</f>
        <v>1.118331813692004</v>
      </c>
      <c r="AA53" s="21">
        <f>[1]节奏总纲!AA53</f>
        <v>0.64094009301752308</v>
      </c>
      <c r="AC53" s="21">
        <v>50</v>
      </c>
      <c r="AD53" s="21">
        <f>[1]节奏总纲!AD53</f>
        <v>56.717296680108156</v>
      </c>
      <c r="AE53" s="21">
        <f>[1]节奏总纲!AE53</f>
        <v>58.729809239508185</v>
      </c>
      <c r="AF53" s="21">
        <f>[1]节奏总纲!AF53</f>
        <v>61.572721891673297</v>
      </c>
      <c r="AG53" s="21">
        <f>[1]节奏总纲!AG53</f>
        <v>65.949565490519575</v>
      </c>
      <c r="AH53" s="21">
        <f>[1]节奏总纲!AH53</f>
        <v>74.51042804689898</v>
      </c>
      <c r="AL53" s="21">
        <v>50</v>
      </c>
      <c r="AM53" s="21">
        <f>[1]节奏总纲!AM53</f>
        <v>588.22499999999991</v>
      </c>
      <c r="AN53" s="21">
        <f>[1]节奏总纲!AN53</f>
        <v>470.57999999999993</v>
      </c>
      <c r="AO53" s="21">
        <f>[1]节奏总纲!AO53</f>
        <v>352.93499999999995</v>
      </c>
      <c r="AP53" s="21">
        <f>[1]节奏总纲!AP53</f>
        <v>235.28999999999996</v>
      </c>
      <c r="AQ53" s="21">
        <f>[1]节奏总纲!AQ53</f>
        <v>117.64499999999998</v>
      </c>
      <c r="AS53" s="21">
        <v>50</v>
      </c>
      <c r="AT53" s="21">
        <f>[1]节奏总纲!AT53</f>
        <v>80.67204721531823</v>
      </c>
      <c r="AU53" s="21">
        <f>[1]节奏总纲!AU53</f>
        <v>64.537637772254584</v>
      </c>
      <c r="AV53" s="21">
        <f>[1]节奏总纲!AV53</f>
        <v>48.403228329190938</v>
      </c>
      <c r="AW53" s="21">
        <f>[1]节奏总纲!AW53</f>
        <v>32.268818886127292</v>
      </c>
      <c r="AX53" s="21">
        <f>[1]节奏总纲!AX53</f>
        <v>16.134409443063646</v>
      </c>
      <c r="AY53" s="21"/>
      <c r="AZ53" s="21">
        <v>50</v>
      </c>
      <c r="BA53" s="21">
        <f>[1]节奏总纲!BA53</f>
        <v>33.487933395889513</v>
      </c>
      <c r="BB53" s="21">
        <f>[1]节奏总纲!BB53</f>
        <v>34.893493163684269</v>
      </c>
      <c r="BC53" s="21">
        <f>[1]节奏总纲!BC53</f>
        <v>36.806900305200131</v>
      </c>
      <c r="BD53" s="21">
        <f>[1]节奏总纲!BD53</f>
        <v>39.520459727922798</v>
      </c>
      <c r="BE53" s="21">
        <f>[1]节奏总纲!BE53</f>
        <v>44.197188392263818</v>
      </c>
    </row>
    <row r="54" spans="6:57" x14ac:dyDescent="0.15">
      <c r="F54" s="21">
        <v>52</v>
      </c>
      <c r="G54" s="21">
        <v>35.758347359905123</v>
      </c>
      <c r="K54" s="18"/>
      <c r="N54" s="26">
        <f>[1]节奏总纲!N54</f>
        <v>61</v>
      </c>
      <c r="O54" s="21">
        <v>51</v>
      </c>
      <c r="P54" s="21">
        <f>[1]节奏总纲!P54</f>
        <v>33.296750801161366</v>
      </c>
      <c r="Q54" s="21">
        <f>[1]节奏总纲!Q54</f>
        <v>28.928217096048996</v>
      </c>
      <c r="R54" s="21">
        <f>[1]节奏总纲!R54</f>
        <v>23.783869097269566</v>
      </c>
      <c r="S54" s="21">
        <f>[1]节奏总纲!S54</f>
        <v>17.587343773173433</v>
      </c>
      <c r="T54" s="21">
        <f>[1]节奏总纲!T54</f>
        <v>9.8458492119034169</v>
      </c>
      <c r="U54" s="27"/>
      <c r="V54" s="21">
        <v>51</v>
      </c>
      <c r="W54" s="21">
        <f>[1]节奏总纲!W54</f>
        <v>2.296750801161366</v>
      </c>
      <c r="X54" s="21">
        <f>[1]节奏总纲!X54</f>
        <v>1.8931170960489965</v>
      </c>
      <c r="Y54" s="21">
        <f>[1]节奏总纲!Y54</f>
        <v>1.5785690972695647</v>
      </c>
      <c r="Z54" s="21">
        <f>[1]节奏总纲!Z54</f>
        <v>1.2007437731734356</v>
      </c>
      <c r="AA54" s="21">
        <f>[1]节奏总纲!AA54</f>
        <v>0.65744921190341721</v>
      </c>
      <c r="AC54" s="21">
        <v>51</v>
      </c>
      <c r="AD54" s="21">
        <f>[1]节奏总纲!AD54</f>
        <v>57.004247194324648</v>
      </c>
      <c r="AE54" s="21">
        <f>[1]节奏总纲!AE54</f>
        <v>59.016342740868758</v>
      </c>
      <c r="AF54" s="21">
        <f>[1]节奏总纲!AF54</f>
        <v>61.855948571390428</v>
      </c>
      <c r="AG54" s="21">
        <f>[1]节奏总纲!AG54</f>
        <v>66.241691764589476</v>
      </c>
      <c r="AH54" s="21">
        <f>[1]节奏总纲!AH54</f>
        <v>74.789297584474426</v>
      </c>
      <c r="AZ54" s="21">
        <v>51</v>
      </c>
      <c r="BA54" s="21">
        <v>33.612495584603778</v>
      </c>
      <c r="BB54" s="21">
        <v>35.024397713965918</v>
      </c>
      <c r="BC54" s="21">
        <v>36.947184852926306</v>
      </c>
      <c r="BD54" s="21">
        <v>39.655541494705105</v>
      </c>
      <c r="BE54" s="21">
        <v>44.326465623783335</v>
      </c>
    </row>
    <row r="55" spans="6:57" x14ac:dyDescent="0.15">
      <c r="F55" s="21">
        <v>53</v>
      </c>
      <c r="G55" s="21">
        <v>38.396621227037308</v>
      </c>
      <c r="K55" s="18"/>
      <c r="N55" s="26">
        <f>[1]节奏总纲!N55</f>
        <v>62</v>
      </c>
      <c r="O55" s="21">
        <v>52</v>
      </c>
      <c r="P55" s="21">
        <f>[1]节奏总纲!P55</f>
        <v>35.758347359905123</v>
      </c>
      <c r="Q55" s="21">
        <f>[1]节奏总纲!Q55</f>
        <v>31.081155525229534</v>
      </c>
      <c r="R55" s="21">
        <f>[1]节奏总纲!R55</f>
        <v>25.606552544428059</v>
      </c>
      <c r="S55" s="21">
        <f>[1]节奏总纲!S55</f>
        <v>18.930469092333773</v>
      </c>
      <c r="T55" s="21">
        <f>[1]节奏总纲!T55</f>
        <v>10.570167479587953</v>
      </c>
      <c r="U55" s="27"/>
      <c r="V55" s="21">
        <v>52</v>
      </c>
      <c r="W55" s="21">
        <f>[1]节奏总纲!W55</f>
        <v>2.4615965587437572</v>
      </c>
      <c r="X55" s="21">
        <f>[1]节奏总纲!X55</f>
        <v>2.1529384291805371</v>
      </c>
      <c r="Y55" s="21">
        <f>[1]节奏总纲!Y55</f>
        <v>1.822683447158493</v>
      </c>
      <c r="Z55" s="21">
        <f>[1]节奏总纲!Z55</f>
        <v>1.3431253191603396</v>
      </c>
      <c r="AA55" s="21">
        <f>[1]节奏总纲!AA55</f>
        <v>0.72431826768453611</v>
      </c>
      <c r="AC55" s="21">
        <v>52</v>
      </c>
      <c r="AD55" s="21">
        <f>[1]节奏总纲!AD55</f>
        <v>57.27226591292537</v>
      </c>
      <c r="AE55" s="21">
        <f>[1]节奏总纲!AE55</f>
        <v>59.290380144164828</v>
      </c>
      <c r="AF55" s="21">
        <f>[1]节奏总纲!AF55</f>
        <v>62.130298748930763</v>
      </c>
      <c r="AG55" s="21">
        <f>[1]节奏总纲!AG55</f>
        <v>66.530472725664353</v>
      </c>
      <c r="AH55" s="21">
        <f>[1]节奏总纲!AH55</f>
        <v>75.062532510920803</v>
      </c>
      <c r="AZ55" s="21">
        <v>52</v>
      </c>
      <c r="BA55" s="21">
        <v>33.737057773318043</v>
      </c>
      <c r="BB55" s="21">
        <v>35.146386283795508</v>
      </c>
      <c r="BC55" s="21">
        <v>37.075448197698059</v>
      </c>
      <c r="BD55" s="21">
        <v>39.790623261487418</v>
      </c>
      <c r="BE55" s="21">
        <v>44.455742855302844</v>
      </c>
    </row>
    <row r="56" spans="6:57" x14ac:dyDescent="0.15">
      <c r="F56" s="21">
        <v>54</v>
      </c>
      <c r="G56" s="21">
        <v>41.224253144732614</v>
      </c>
      <c r="K56" s="18"/>
      <c r="N56" s="26">
        <f>[1]节奏总纲!N56</f>
        <v>63</v>
      </c>
      <c r="O56" s="21">
        <v>53</v>
      </c>
      <c r="P56" s="21">
        <f>[1]节奏总纲!P56</f>
        <v>38.396621227037308</v>
      </c>
      <c r="Q56" s="21">
        <f>[1]节奏总纲!Q56</f>
        <v>33.42809844025868</v>
      </c>
      <c r="R56" s="21">
        <f>[1]节奏总纲!R56</f>
        <v>27.5802930273809</v>
      </c>
      <c r="S56" s="21">
        <f>[1]节奏总纲!S56</f>
        <v>20.319491953348145</v>
      </c>
      <c r="T56" s="21">
        <f>[1]节奏总纲!T56</f>
        <v>11.338522248344118</v>
      </c>
      <c r="U56" s="27"/>
      <c r="V56" s="21">
        <v>53</v>
      </c>
      <c r="W56" s="21">
        <f>[1]节奏总纲!W56</f>
        <v>2.6382738671321846</v>
      </c>
      <c r="X56" s="21">
        <f>[1]节奏总纲!X56</f>
        <v>2.3469429150291461</v>
      </c>
      <c r="Y56" s="21">
        <f>[1]节奏总纲!Y56</f>
        <v>1.9737404829528415</v>
      </c>
      <c r="Z56" s="21">
        <f>[1]节奏总纲!Z56</f>
        <v>1.3890228610143716</v>
      </c>
      <c r="AA56" s="21">
        <f>[1]节奏总纲!AA56</f>
        <v>0.76835476875616493</v>
      </c>
      <c r="AC56" s="21">
        <v>53</v>
      </c>
      <c r="AD56" s="21">
        <f>[1]节奏总纲!AD56</f>
        <v>57.540284631526099</v>
      </c>
      <c r="AE56" s="21">
        <f>[1]节奏总纲!AE56</f>
        <v>59.564417547460899</v>
      </c>
      <c r="AF56" s="21">
        <f>[1]节奏总纲!AF56</f>
        <v>62.395461425033538</v>
      </c>
      <c r="AG56" s="21">
        <f>[1]节奏总纲!AG56</f>
        <v>66.819253686739231</v>
      </c>
      <c r="AH56" s="21">
        <f>[1]节奏总纲!AH56</f>
        <v>75.318351032805268</v>
      </c>
      <c r="AZ56" s="21">
        <v>53</v>
      </c>
      <c r="BA56" s="21">
        <v>33.861619962032307</v>
      </c>
      <c r="BB56" s="21">
        <v>35.268374853625097</v>
      </c>
      <c r="BC56" s="21">
        <v>37.196452985793947</v>
      </c>
      <c r="BD56" s="21">
        <v>39.925705028269732</v>
      </c>
      <c r="BE56" s="21">
        <v>44.585020086822361</v>
      </c>
    </row>
    <row r="57" spans="6:57" x14ac:dyDescent="0.15">
      <c r="F57" s="21">
        <v>55</v>
      </c>
      <c r="G57" s="21">
        <v>44.254833995939045</v>
      </c>
      <c r="K57" s="18"/>
      <c r="N57" s="26">
        <f>[1]节奏总纲!N57</f>
        <v>64</v>
      </c>
      <c r="O57" s="21">
        <v>54</v>
      </c>
      <c r="P57" s="21">
        <f>[1]节奏总纲!P57</f>
        <v>41.224253144732614</v>
      </c>
      <c r="Q57" s="21">
        <f>[1]节奏总纲!Q57</f>
        <v>35.947548742206841</v>
      </c>
      <c r="R57" s="21">
        <f>[1]节奏总纲!R57</f>
        <v>29.553667079458812</v>
      </c>
      <c r="S57" s="21">
        <f>[1]节奏总纲!S57</f>
        <v>21.762283235104348</v>
      </c>
      <c r="T57" s="21">
        <f>[1]节奏总纲!T57</f>
        <v>12.111685573922442</v>
      </c>
      <c r="U57" s="27"/>
      <c r="V57" s="21">
        <v>54</v>
      </c>
      <c r="W57" s="21">
        <f>[1]节奏总纲!W57</f>
        <v>2.8276319176953066</v>
      </c>
      <c r="X57" s="21">
        <f>[1]节奏总纲!X57</f>
        <v>2.5194503019481616</v>
      </c>
      <c r="Y57" s="21">
        <f>[1]节奏总纲!Y57</f>
        <v>1.9733740520779115</v>
      </c>
      <c r="Z57" s="21">
        <f>[1]节奏总纲!Z57</f>
        <v>1.4427912817562039</v>
      </c>
      <c r="AA57" s="21">
        <f>[1]节奏总纲!AA57</f>
        <v>0.77316332557832368</v>
      </c>
      <c r="AC57" s="21">
        <v>54</v>
      </c>
      <c r="AD57" s="21">
        <f>[1]节奏总纲!AD57</f>
        <v>57.80830335012682</v>
      </c>
      <c r="AE57" s="21">
        <f>[1]节奏总纲!AE57</f>
        <v>59.838454950756969</v>
      </c>
      <c r="AF57" s="21">
        <f>[1]节奏总纲!AF57</f>
        <v>62.660624101136307</v>
      </c>
      <c r="AG57" s="21">
        <f>[1]节奏总纲!AG57</f>
        <v>67.098789255934349</v>
      </c>
      <c r="AH57" s="21">
        <f>[1]节奏总纲!AH57</f>
        <v>75.574169554689718</v>
      </c>
      <c r="AZ57" s="21">
        <v>54</v>
      </c>
      <c r="BA57" s="21">
        <v>33.986182150746572</v>
      </c>
      <c r="BB57" s="21">
        <v>35.390363423454687</v>
      </c>
      <c r="BC57" s="21">
        <v>37.317457773889828</v>
      </c>
      <c r="BD57" s="21">
        <v>40.052446592012309</v>
      </c>
      <c r="BE57" s="21">
        <v>44.71429731834187</v>
      </c>
    </row>
    <row r="58" spans="6:57" x14ac:dyDescent="0.15">
      <c r="F58" s="21">
        <v>56</v>
      </c>
      <c r="G58" s="21">
        <v>47.502930128332721</v>
      </c>
      <c r="K58" s="18"/>
      <c r="N58" s="26">
        <f>[1]节奏总纲!N58</f>
        <v>65</v>
      </c>
      <c r="O58" s="21">
        <v>55</v>
      </c>
      <c r="P58" s="21">
        <f>[1]节奏总纲!P58</f>
        <v>44.254833995939045</v>
      </c>
      <c r="Q58" s="21">
        <f>[1]节奏总纲!Q58</f>
        <v>38.53268396026413</v>
      </c>
      <c r="R58" s="21">
        <f>[1]节奏总纲!R58</f>
        <v>31.642206307096416</v>
      </c>
      <c r="S58" s="21">
        <f>[1]节奏总纲!S58</f>
        <v>23.282468165263531</v>
      </c>
      <c r="T58" s="21">
        <f>[1]节奏总纲!T58</f>
        <v>12.944538943812169</v>
      </c>
      <c r="U58" s="27"/>
      <c r="V58" s="21">
        <v>55</v>
      </c>
      <c r="W58" s="21">
        <f>[1]节奏总纲!W58</f>
        <v>3.0305808512064303</v>
      </c>
      <c r="X58" s="21">
        <f>[1]节奏总纲!X58</f>
        <v>2.5851352180572889</v>
      </c>
      <c r="Y58" s="21">
        <f>[1]节奏总纲!Y58</f>
        <v>2.0885392276376038</v>
      </c>
      <c r="Z58" s="21">
        <f>[1]节奏总纲!Z58</f>
        <v>1.5201849301591821</v>
      </c>
      <c r="AA58" s="21">
        <f>[1]节奏总纲!AA58</f>
        <v>0.8328533698897278</v>
      </c>
      <c r="AC58" s="21">
        <v>55</v>
      </c>
      <c r="AD58" s="21">
        <f>[1]节奏总纲!AD58</f>
        <v>58.071211008105138</v>
      </c>
      <c r="AE58" s="21">
        <f>[1]节奏总纲!AE58</f>
        <v>60.102437883401088</v>
      </c>
      <c r="AF58" s="21">
        <f>[1]节奏总纲!AF58</f>
        <v>62.925786777239075</v>
      </c>
      <c r="AG58" s="21">
        <f>[1]节奏总纲!AG58</f>
        <v>67.36285691246691</v>
      </c>
      <c r="AH58" s="21">
        <f>[1]节奏总纲!AH58</f>
        <v>75.829988076574182</v>
      </c>
      <c r="AZ58" s="21">
        <v>55</v>
      </c>
      <c r="BA58" s="21">
        <v>34.09469189131628</v>
      </c>
      <c r="BB58" s="21">
        <v>35.512351993284277</v>
      </c>
      <c r="BC58" s="21">
        <v>37.438462561985709</v>
      </c>
      <c r="BD58" s="21">
        <v>40.168994574261895</v>
      </c>
      <c r="BE58" s="21">
        <v>44.843574549861387</v>
      </c>
    </row>
    <row r="59" spans="6:57" x14ac:dyDescent="0.15">
      <c r="F59" s="21">
        <v>57</v>
      </c>
      <c r="G59" s="21">
        <v>50.984153366799077</v>
      </c>
      <c r="K59" s="18"/>
      <c r="N59" s="26">
        <f>[1]节奏总纲!N59</f>
        <v>66</v>
      </c>
      <c r="O59" s="21">
        <v>56</v>
      </c>
      <c r="P59" s="21">
        <f>[1]节奏总纲!P59</f>
        <v>47.502930128332721</v>
      </c>
      <c r="Q59" s="21">
        <f>[1]节奏总纲!Q59</f>
        <v>41.275295988508304</v>
      </c>
      <c r="R59" s="21">
        <f>[1]节奏总纲!R59</f>
        <v>33.888590353552566</v>
      </c>
      <c r="S59" s="21">
        <f>[1]节奏总纲!S59</f>
        <v>24.910536559297679</v>
      </c>
      <c r="T59" s="21">
        <f>[1]节奏总纲!T59</f>
        <v>13.837603546383322</v>
      </c>
      <c r="U59" s="27"/>
      <c r="V59" s="21">
        <v>56</v>
      </c>
      <c r="W59" s="21">
        <f>[1]节奏总纲!W59</f>
        <v>3.2480961323936768</v>
      </c>
      <c r="X59" s="21">
        <f>[1]节奏总纲!X59</f>
        <v>2.7426120282441744</v>
      </c>
      <c r="Y59" s="21">
        <f>[1]节奏总纲!Y59</f>
        <v>2.24638404645615</v>
      </c>
      <c r="Z59" s="21">
        <f>[1]节奏总纲!Z59</f>
        <v>1.6280683940341483</v>
      </c>
      <c r="AA59" s="21">
        <f>[1]节奏总纲!AA59</f>
        <v>0.89306460257115283</v>
      </c>
      <c r="AC59" s="21">
        <v>56</v>
      </c>
      <c r="AD59" s="21">
        <f>[1]节奏总纲!AD59</f>
        <v>58.321281314909029</v>
      </c>
      <c r="AE59" s="21">
        <f>[1]节奏总纲!AE59</f>
        <v>60.351982057337977</v>
      </c>
      <c r="AF59" s="21">
        <f>[1]节奏总纲!AF59</f>
        <v>63.17626763611517</v>
      </c>
      <c r="AG59" s="21">
        <f>[1]节奏总纲!AG59</f>
        <v>67.626924568999456</v>
      </c>
      <c r="AH59" s="21">
        <f>[1]节奏总纲!AH59</f>
        <v>76.086647524934079</v>
      </c>
      <c r="AZ59" s="21">
        <v>56</v>
      </c>
      <c r="BA59" s="21">
        <v>34.201198727632011</v>
      </c>
      <c r="BB59" s="21">
        <v>35.634340563113874</v>
      </c>
      <c r="BC59" s="21">
        <v>37.55946735008159</v>
      </c>
      <c r="BD59" s="21">
        <v>40.28554255651148</v>
      </c>
      <c r="BE59" s="21">
        <v>44.972851781380903</v>
      </c>
    </row>
    <row r="60" spans="6:57" x14ac:dyDescent="0.15">
      <c r="F60" s="21">
        <v>58</v>
      </c>
      <c r="G60" s="21">
        <v>54.715236050951923</v>
      </c>
      <c r="K60" s="18"/>
      <c r="N60" s="26">
        <f>[1]节奏总纲!N60</f>
        <v>67</v>
      </c>
      <c r="O60" s="21">
        <v>57</v>
      </c>
      <c r="P60" s="21">
        <f>[1]节奏总纲!P60</f>
        <v>50.984153366799077</v>
      </c>
      <c r="Q60" s="21">
        <f>[1]节奏总纲!Q60</f>
        <v>44.310327691085078</v>
      </c>
      <c r="R60" s="21">
        <f>[1]节奏总纲!R60</f>
        <v>36.316012443170983</v>
      </c>
      <c r="S60" s="21">
        <f>[1]节奏总纲!S60</f>
        <v>26.664712210835919</v>
      </c>
      <c r="T60" s="21">
        <f>[1]节奏总纲!T60</f>
        <v>14.815994968391813</v>
      </c>
      <c r="U60" s="27"/>
      <c r="V60" s="21">
        <v>57</v>
      </c>
      <c r="W60" s="21">
        <f>[1]节奏总纲!W60</f>
        <v>3.481223238466356</v>
      </c>
      <c r="X60" s="21">
        <f>[1]节奏总纲!X60</f>
        <v>3.0350317025767737</v>
      </c>
      <c r="Y60" s="21">
        <f>[1]节奏总纲!Y60</f>
        <v>2.4274220896184175</v>
      </c>
      <c r="Z60" s="21">
        <f>[1]节奏总纲!Z60</f>
        <v>1.7541756515382403</v>
      </c>
      <c r="AA60" s="21">
        <f>[1]节奏总纲!AA60</f>
        <v>0.97839142200849061</v>
      </c>
      <c r="AC60" s="21">
        <v>57</v>
      </c>
      <c r="AD60" s="21">
        <f>[1]节奏总纲!AD60</f>
        <v>58.571351621712921</v>
      </c>
      <c r="AE60" s="21">
        <f>[1]节奏总纲!AE60</f>
        <v>60.60152623127486</v>
      </c>
      <c r="AF60" s="21">
        <f>[1]节奏总纲!AF60</f>
        <v>63.421042351541736</v>
      </c>
      <c r="AG60" s="21">
        <f>[1]节奏总纲!AG60</f>
        <v>67.890992225532017</v>
      </c>
      <c r="AH60" s="21">
        <f>[1]节奏总纲!AH60</f>
        <v>76.344973133357612</v>
      </c>
      <c r="AZ60" s="21">
        <v>57</v>
      </c>
      <c r="BA60" s="21">
        <v>34.307705563947749</v>
      </c>
      <c r="BB60" s="21">
        <v>35.756329132943463</v>
      </c>
      <c r="BC60" s="21">
        <v>37.680472138177478</v>
      </c>
      <c r="BD60" s="21">
        <v>40.402090538761065</v>
      </c>
      <c r="BE60" s="21">
        <v>45.088151688727308</v>
      </c>
    </row>
    <row r="61" spans="6:57" x14ac:dyDescent="0.15">
      <c r="F61" s="21">
        <v>59</v>
      </c>
      <c r="G61" s="21">
        <v>58.714111458355703</v>
      </c>
      <c r="K61" s="18"/>
      <c r="N61" s="26">
        <f>[1]节奏总纲!N61</f>
        <v>68</v>
      </c>
      <c r="O61" s="21">
        <v>58</v>
      </c>
      <c r="P61" s="21">
        <f>[1]节奏总纲!P61</f>
        <v>54.715236050951923</v>
      </c>
      <c r="Q61" s="21">
        <f>[1]节奏总纲!Q61</f>
        <v>47.459995750595695</v>
      </c>
      <c r="R61" s="21">
        <f>[1]节奏总纲!R61</f>
        <v>38.913475879437009</v>
      </c>
      <c r="S61" s="21">
        <f>[1]节奏总纲!S61</f>
        <v>28.572296265807093</v>
      </c>
      <c r="T61" s="21">
        <f>[1]节奏总纲!T61</f>
        <v>15.856475407565867</v>
      </c>
      <c r="U61" s="27"/>
      <c r="V61" s="21">
        <v>58</v>
      </c>
      <c r="W61" s="21">
        <f>[1]节奏总纲!W61</f>
        <v>3.7310826841528453</v>
      </c>
      <c r="X61" s="21">
        <f>[1]节奏总纲!X61</f>
        <v>3.149668059510617</v>
      </c>
      <c r="Y61" s="21">
        <f>[1]节奏总纲!Y61</f>
        <v>2.5974634362660254</v>
      </c>
      <c r="Z61" s="21">
        <f>[1]节奏总纲!Z61</f>
        <v>1.9075840549711742</v>
      </c>
      <c r="AA61" s="21">
        <f>[1]节奏总纲!AA61</f>
        <v>1.0404804391740541</v>
      </c>
      <c r="AC61" s="21">
        <v>58</v>
      </c>
      <c r="AD61" s="21">
        <f>[1]节奏总纲!AD61</f>
        <v>58.821421928516813</v>
      </c>
      <c r="AE61" s="21">
        <f>[1]节奏总纲!AE61</f>
        <v>60.851070405211743</v>
      </c>
      <c r="AF61" s="21">
        <f>[1]节奏总纲!AF61</f>
        <v>63.665817066968295</v>
      </c>
      <c r="AG61" s="21">
        <f>[1]节奏总纲!AG61</f>
        <v>68.142437172458173</v>
      </c>
      <c r="AH61" s="21">
        <f>[1]节奏总纲!AH61</f>
        <v>76.60329874178116</v>
      </c>
      <c r="AZ61" s="21">
        <v>58</v>
      </c>
      <c r="BA61" s="21">
        <v>34.41421240026348</v>
      </c>
      <c r="BB61" s="21">
        <v>35.878317702773053</v>
      </c>
      <c r="BC61" s="21">
        <v>37.801476926273359</v>
      </c>
      <c r="BD61" s="21">
        <v>40.518638521010644</v>
      </c>
      <c r="BE61" s="21">
        <v>45.199736104837825</v>
      </c>
    </row>
    <row r="62" spans="6:57" x14ac:dyDescent="0.15">
      <c r="F62" s="21">
        <v>60</v>
      </c>
      <c r="G62" s="21">
        <v>63</v>
      </c>
      <c r="K62" s="18"/>
      <c r="N62" s="26">
        <f>[1]节奏总纲!N62</f>
        <v>69</v>
      </c>
      <c r="O62" s="21">
        <v>59</v>
      </c>
      <c r="P62" s="21">
        <f>[1]节奏总纲!P62</f>
        <v>58.714111458355703</v>
      </c>
      <c r="Q62" s="21">
        <f>[1]节奏总纲!Q62</f>
        <v>50.940363101269412</v>
      </c>
      <c r="R62" s="21">
        <f>[1]节奏总纲!R62</f>
        <v>41.728119013453394</v>
      </c>
      <c r="S62" s="21">
        <f>[1]节奏总纲!S62</f>
        <v>30.607666303240826</v>
      </c>
      <c r="T62" s="21">
        <f>[1]节奏总纲!T62</f>
        <v>17.003606678339814</v>
      </c>
      <c r="U62" s="27"/>
      <c r="V62" s="21">
        <v>59</v>
      </c>
      <c r="W62" s="21">
        <f>[1]节奏总纲!W62</f>
        <v>3.99887540740378</v>
      </c>
      <c r="X62" s="21">
        <f>[1]节奏总纲!X62</f>
        <v>3.4803673506737169</v>
      </c>
      <c r="Y62" s="21">
        <f>[1]节奏总纲!Y62</f>
        <v>2.8146431340163858</v>
      </c>
      <c r="Z62" s="21">
        <f>[1]节奏总纲!Z62</f>
        <v>2.0353700374337329</v>
      </c>
      <c r="AA62" s="21">
        <f>[1]节奏总纲!AA62</f>
        <v>1.1471312707739472</v>
      </c>
      <c r="AC62" s="21">
        <v>59</v>
      </c>
      <c r="AD62" s="21">
        <f>[1]节奏总纲!AD62</f>
        <v>59.066704614192936</v>
      </c>
      <c r="AE62" s="21">
        <f>[1]节奏总纲!AE62</f>
        <v>61.094954819415335</v>
      </c>
      <c r="AF62" s="21">
        <f>[1]节奏总纲!AF62</f>
        <v>63.91059178239486</v>
      </c>
      <c r="AG62" s="21">
        <f>[1]节奏总纲!AG62</f>
        <v>68.385008299388929</v>
      </c>
      <c r="AH62" s="21">
        <f>[1]节奏总纲!AH62</f>
        <v>76.861624350204693</v>
      </c>
      <c r="AZ62" s="21">
        <v>59</v>
      </c>
      <c r="BA62" s="21">
        <v>34.520719236579211</v>
      </c>
      <c r="BB62" s="21">
        <v>36.000264155774609</v>
      </c>
      <c r="BC62" s="21">
        <v>37.922481714369241</v>
      </c>
      <c r="BD62" s="21">
        <v>40.635186503260229</v>
      </c>
      <c r="BE62" s="21">
        <v>45.31132052094835</v>
      </c>
    </row>
    <row r="63" spans="6:57" x14ac:dyDescent="0.15">
      <c r="F63" s="21">
        <v>61</v>
      </c>
      <c r="G63" s="21">
        <v>67.593501602322732</v>
      </c>
      <c r="N63" s="26">
        <f>[1]节奏总纲!N63</f>
        <v>70</v>
      </c>
      <c r="O63" s="21">
        <v>60</v>
      </c>
      <c r="P63" s="21">
        <f>[1]节奏总纲!P63</f>
        <v>63</v>
      </c>
      <c r="Q63" s="21">
        <f>[1]节奏总纲!Q63</f>
        <v>54.589500000000001</v>
      </c>
      <c r="R63" s="21">
        <f>[1]节奏总纲!R63</f>
        <v>44.717399999999998</v>
      </c>
      <c r="S63" s="21">
        <f>[1]节奏总纲!S63</f>
        <v>32.810400000000001</v>
      </c>
      <c r="T63" s="21">
        <f>[1]节奏总纲!T63</f>
        <v>18.276300000000003</v>
      </c>
      <c r="U63" s="27"/>
      <c r="V63" s="21">
        <v>60</v>
      </c>
      <c r="W63" s="21">
        <f>[1]节奏总纲!W63</f>
        <v>4.2858885416442973</v>
      </c>
      <c r="X63" s="21">
        <f>[1]节奏总纲!X63</f>
        <v>3.649136898730589</v>
      </c>
      <c r="Y63" s="21">
        <f>[1]节奏总纲!Y63</f>
        <v>2.9892809865466035</v>
      </c>
      <c r="Z63" s="21">
        <f>[1]节奏总纲!Z63</f>
        <v>2.2027336967591751</v>
      </c>
      <c r="AA63" s="21">
        <f>[1]节奏总纲!AA63</f>
        <v>1.2726933216601886</v>
      </c>
      <c r="AC63" s="21">
        <v>60</v>
      </c>
      <c r="AD63" s="21">
        <f>[1]节奏总纲!AD63</f>
        <v>59.300028460644697</v>
      </c>
      <c r="AE63" s="21">
        <f>[1]节奏总纲!AE63</f>
        <v>61.330461663183208</v>
      </c>
      <c r="AF63" s="21">
        <f>[1]节奏总纲!AF63</f>
        <v>64.14304723627319</v>
      </c>
      <c r="AG63" s="21">
        <f>[1]节奏总纲!AG63</f>
        <v>68.627579426319684</v>
      </c>
      <c r="AH63" s="21">
        <f>[1]节奏总纲!AH63</f>
        <v>77.112805903056142</v>
      </c>
      <c r="AZ63" s="21">
        <v>60</v>
      </c>
      <c r="BA63" s="21">
        <v>34.627226072894942</v>
      </c>
      <c r="BB63" s="21">
        <v>36.105477566569242</v>
      </c>
      <c r="BC63" s="21">
        <v>38.037513426486328</v>
      </c>
      <c r="BD63" s="21">
        <v>40.751734485509814</v>
      </c>
      <c r="BE63" s="21">
        <v>45.422904937058867</v>
      </c>
    </row>
    <row r="64" spans="6:57" x14ac:dyDescent="0.15">
      <c r="F64" s="21">
        <v>62</v>
      </c>
      <c r="G64" s="21">
        <v>72.516694719810218</v>
      </c>
      <c r="N64" s="26">
        <f>[1]节奏总纲!N64</f>
        <v>71</v>
      </c>
      <c r="O64" s="21">
        <v>61</v>
      </c>
      <c r="P64" s="21">
        <f>[1]节奏总纲!P64</f>
        <v>67.593501602322732</v>
      </c>
      <c r="Q64" s="21">
        <f>[1]节奏总纲!Q64</f>
        <v>58.596806539053574</v>
      </c>
      <c r="R64" s="21">
        <f>[1]节奏总纲!R64</f>
        <v>47.977867437328676</v>
      </c>
      <c r="S64" s="21">
        <f>[1]节奏总纲!S64</f>
        <v>35.229733035130607</v>
      </c>
      <c r="T64" s="21">
        <f>[1]节奏总纲!T64</f>
        <v>19.602115464673592</v>
      </c>
      <c r="U64" s="27"/>
      <c r="V64" s="21">
        <v>61</v>
      </c>
      <c r="W64" s="21">
        <f>[1]节奏总纲!W64</f>
        <v>4.593501602322732</v>
      </c>
      <c r="X64" s="21">
        <f>[1]节奏总纲!X64</f>
        <v>4.0073065390535731</v>
      </c>
      <c r="Y64" s="21">
        <f>[1]节奏总纲!Y64</f>
        <v>3.2604674373286784</v>
      </c>
      <c r="Z64" s="21">
        <f>[1]节奏总纲!Z64</f>
        <v>2.4193330351306059</v>
      </c>
      <c r="AA64" s="21">
        <f>[1]节奏总纲!AA64</f>
        <v>1.3258154646735889</v>
      </c>
      <c r="AC64" s="21">
        <v>61</v>
      </c>
      <c r="AD64" s="21">
        <f>[1]节奏总纲!AD64</f>
        <v>59.533352307096465</v>
      </c>
      <c r="AE64" s="21">
        <f>[1]节奏总纲!AE64</f>
        <v>61.56596850695108</v>
      </c>
      <c r="AF64" s="21">
        <f>[1]节奏总纲!AF64</f>
        <v>64.368413367596901</v>
      </c>
      <c r="AG64" s="21">
        <f>[1]节奏总纲!AG64</f>
        <v>68.870150553250454</v>
      </c>
      <c r="AH64" s="21">
        <f>[1]节奏总纲!AH64</f>
        <v>77.355745991356301</v>
      </c>
      <c r="AZ64" s="21">
        <v>61</v>
      </c>
      <c r="BA64" s="21">
        <v>34.733732909210673</v>
      </c>
      <c r="BB64" s="21">
        <v>36.210690977363875</v>
      </c>
      <c r="BC64" s="21">
        <v>38.14189763688286</v>
      </c>
      <c r="BD64" s="21">
        <v>40.8682824677594</v>
      </c>
      <c r="BE64" s="21">
        <v>45.534489353169384</v>
      </c>
    </row>
    <row r="65" spans="6:57" x14ac:dyDescent="0.15">
      <c r="F65" s="21">
        <v>63</v>
      </c>
      <c r="G65" s="21">
        <v>77.793242454074615</v>
      </c>
      <c r="N65" s="26">
        <f>[1]节奏总纲!N65</f>
        <v>72</v>
      </c>
      <c r="O65" s="21">
        <v>62</v>
      </c>
      <c r="P65" s="21">
        <f>[1]节奏总纲!P65</f>
        <v>72.516694719810218</v>
      </c>
      <c r="Q65" s="21">
        <f>[1]节奏总纲!Q65</f>
        <v>62.842967644187539</v>
      </c>
      <c r="R65" s="21">
        <f>[1]节奏总纲!R65</f>
        <v>51.5086082594812</v>
      </c>
      <c r="S65" s="21">
        <f>[1]节奏总纲!S65</f>
        <v>37.846462974268952</v>
      </c>
      <c r="T65" s="21">
        <f>[1]节奏总纲!T65</f>
        <v>21.124113171880715</v>
      </c>
      <c r="U65" s="27"/>
      <c r="V65" s="21">
        <v>62</v>
      </c>
      <c r="W65" s="21">
        <f>[1]节奏总纲!W65</f>
        <v>4.9231931174874859</v>
      </c>
      <c r="X65" s="21">
        <f>[1]节奏总纲!X65</f>
        <v>4.2461611051339645</v>
      </c>
      <c r="Y65" s="21">
        <f>[1]节奏总纲!Y65</f>
        <v>3.5307408221525236</v>
      </c>
      <c r="Z65" s="21">
        <f>[1]节奏总纲!Z65</f>
        <v>2.6167299391383452</v>
      </c>
      <c r="AA65" s="21">
        <f>[1]节奏总纲!AA65</f>
        <v>1.5219977072071238</v>
      </c>
      <c r="AC65" s="21">
        <v>62</v>
      </c>
      <c r="AD65" s="21">
        <f>[1]节奏总纲!AD65</f>
        <v>59.766676153548232</v>
      </c>
      <c r="AE65" s="21">
        <f>[1]节奏总纲!AE65</f>
        <v>61.801475350718952</v>
      </c>
      <c r="AF65" s="21">
        <f>[1]节奏总纲!AF65</f>
        <v>64.593779498920611</v>
      </c>
      <c r="AG65" s="21">
        <f>[1]节奏总纲!AG65</f>
        <v>69.105843627521551</v>
      </c>
      <c r="AH65" s="21">
        <f>[1]节奏总纲!AH65</f>
        <v>77.59868607965646</v>
      </c>
      <c r="AZ65" s="21">
        <v>62</v>
      </c>
      <c r="BA65" s="21">
        <v>34.840239745526404</v>
      </c>
      <c r="BB65" s="21">
        <v>36.315904388158508</v>
      </c>
      <c r="BC65" s="21">
        <v>38.246281847279398</v>
      </c>
      <c r="BD65" s="21">
        <v>40.984830450008978</v>
      </c>
      <c r="BE65" s="21">
        <v>45.646073769279901</v>
      </c>
    </row>
    <row r="66" spans="6:57" x14ac:dyDescent="0.15">
      <c r="F66" s="21">
        <v>64</v>
      </c>
      <c r="G66" s="21">
        <v>83.4485062894652</v>
      </c>
      <c r="N66" s="26">
        <f>[1]节奏总纲!N66</f>
        <v>73</v>
      </c>
      <c r="O66" s="21">
        <v>63</v>
      </c>
      <c r="P66" s="21">
        <f>[1]节奏总纲!P66</f>
        <v>77.793242454074615</v>
      </c>
      <c r="Q66" s="21">
        <f>[1]节奏总纲!Q66</f>
        <v>67.470079180418907</v>
      </c>
      <c r="R66" s="21">
        <f>[1]节奏总纲!R66</f>
        <v>55.27987808786542</v>
      </c>
      <c r="S66" s="21">
        <f>[1]节奏总纲!S66</f>
        <v>40.678086479235617</v>
      </c>
      <c r="T66" s="21">
        <f>[1]节奏总纲!T66</f>
        <v>22.700068148098975</v>
      </c>
      <c r="U66" s="27"/>
      <c r="V66" s="21">
        <v>63</v>
      </c>
      <c r="W66" s="21">
        <f>[1]节奏总纲!W66</f>
        <v>5.2765477342643976</v>
      </c>
      <c r="X66" s="21">
        <f>[1]节奏总纲!X66</f>
        <v>4.6271115362313679</v>
      </c>
      <c r="Y66" s="21">
        <f>[1]节奏总纲!Y66</f>
        <v>3.7712698283842201</v>
      </c>
      <c r="Z66" s="21">
        <f>[1]节奏总纲!Z66</f>
        <v>2.8316235049666645</v>
      </c>
      <c r="AA66" s="21">
        <f>[1]节奏总纲!AA66</f>
        <v>1.5759549762182594</v>
      </c>
      <c r="AC66" s="21">
        <v>63</v>
      </c>
      <c r="AD66" s="21">
        <f>[1]节奏总纲!AD66</f>
        <v>60</v>
      </c>
      <c r="AE66" s="21">
        <f>[1]节奏总纲!AE66</f>
        <v>62.033937447710706</v>
      </c>
      <c r="AF66" s="21">
        <f>[1]节奏总纲!AF66</f>
        <v>64.819145630244321</v>
      </c>
      <c r="AG66" s="21">
        <f>[1]节奏总纲!AG66</f>
        <v>69.333613546893503</v>
      </c>
      <c r="AH66" s="21">
        <f>[1]节奏总纲!AH66</f>
        <v>77.841626167956619</v>
      </c>
      <c r="AZ66" s="21">
        <v>63</v>
      </c>
      <c r="BA66" s="21">
        <v>34.946746581842135</v>
      </c>
      <c r="BB66" s="21">
        <v>36.421117798953141</v>
      </c>
      <c r="BC66" s="21">
        <v>38.35066605767593</v>
      </c>
      <c r="BD66" s="21">
        <v>41.087476216725996</v>
      </c>
      <c r="BE66" s="21">
        <v>45.757658185390426</v>
      </c>
    </row>
    <row r="67" spans="6:57" x14ac:dyDescent="0.15">
      <c r="F67" s="21">
        <v>65</v>
      </c>
      <c r="G67" s="21">
        <v>89.509667991878061</v>
      </c>
      <c r="N67" s="26">
        <f>[1]节奏总纲!N67</f>
        <v>74</v>
      </c>
      <c r="O67" s="21">
        <v>64</v>
      </c>
      <c r="P67" s="21">
        <f>[1]节奏总纲!P67</f>
        <v>83.4485062894652</v>
      </c>
      <c r="Q67" s="21">
        <f>[1]节奏总纲!Q67</f>
        <v>72.399924056740005</v>
      </c>
      <c r="R67" s="21">
        <f>[1]节奏总纲!R67</f>
        <v>59.365267374325548</v>
      </c>
      <c r="S67" s="21">
        <f>[1]节奏总纲!S67</f>
        <v>43.718672445050821</v>
      </c>
      <c r="T67" s="21">
        <f>[1]节奏总纲!T67</f>
        <v>24.341929284637001</v>
      </c>
      <c r="U67" s="27"/>
      <c r="V67" s="21">
        <v>64</v>
      </c>
      <c r="W67" s="21">
        <f>[1]节奏总纲!W67</f>
        <v>5.6552638353905849</v>
      </c>
      <c r="X67" s="21">
        <f>[1]节奏总纲!X67</f>
        <v>4.9298448763210985</v>
      </c>
      <c r="Y67" s="21">
        <f>[1]节奏总纲!Y67</f>
        <v>4.0853892864601278</v>
      </c>
      <c r="Z67" s="21">
        <f>[1]节奏总纲!Z67</f>
        <v>3.0405859658152039</v>
      </c>
      <c r="AA67" s="21">
        <f>[1]节奏总纲!AA67</f>
        <v>1.6418611365380258</v>
      </c>
      <c r="AC67" s="21">
        <v>64</v>
      </c>
      <c r="AD67" s="21">
        <f>[1]节奏总纲!AD67</f>
        <v>60.217698846451768</v>
      </c>
      <c r="AE67" s="21">
        <f>[1]节奏总纲!AE67</f>
        <v>62.250054995811666</v>
      </c>
      <c r="AF67" s="21">
        <f>[1]节奏总纲!AF67</f>
        <v>65.042129882798193</v>
      </c>
      <c r="AG67" s="21">
        <f>[1]节奏总纲!AG67</f>
        <v>69.56138346626544</v>
      </c>
      <c r="AH67" s="21">
        <f>[1]节奏总纲!AH67</f>
        <v>78.077870469399883</v>
      </c>
      <c r="AZ67" s="21">
        <v>64</v>
      </c>
      <c r="BA67" s="21">
        <v>35.048795427931836</v>
      </c>
      <c r="BB67" s="21">
        <v>36.526331209747774</v>
      </c>
      <c r="BC67" s="21">
        <v>38.455050268072462</v>
      </c>
      <c r="BD67" s="21">
        <v>41.188041754455355</v>
      </c>
      <c r="BE67" s="21">
        <v>45.869242601500943</v>
      </c>
    </row>
    <row r="68" spans="6:57" x14ac:dyDescent="0.15">
      <c r="F68" s="21">
        <v>66</v>
      </c>
      <c r="G68" s="21">
        <v>96.005860256665443</v>
      </c>
      <c r="N68" s="26">
        <f>[1]节奏总纲!N68</f>
        <v>75</v>
      </c>
      <c r="O68" s="21">
        <v>65</v>
      </c>
      <c r="P68" s="21">
        <f>[1]节奏总纲!P68</f>
        <v>89.509667991878061</v>
      </c>
      <c r="Q68" s="21">
        <f>[1]节奏总纲!Q68</f>
        <v>77.64963698295422</v>
      </c>
      <c r="R68" s="21">
        <f>[1]节奏总纲!R68</f>
        <v>63.802491344610679</v>
      </c>
      <c r="S68" s="21">
        <f>[1]节奏总纲!S68</f>
        <v>46.929918928141667</v>
      </c>
      <c r="T68" s="21">
        <f>[1]节奏总纲!T68</f>
        <v>25.993607584841389</v>
      </c>
      <c r="U68" s="27"/>
      <c r="V68" s="21">
        <v>65</v>
      </c>
      <c r="W68" s="21">
        <f>[1]节奏总纲!W68</f>
        <v>6.0611617024128606</v>
      </c>
      <c r="X68" s="21">
        <f>[1]节奏总纲!X68</f>
        <v>5.2497129262142153</v>
      </c>
      <c r="Y68" s="21">
        <f>[1]节奏总纲!Y68</f>
        <v>4.4372239702851317</v>
      </c>
      <c r="Z68" s="21">
        <f>[1]节奏总纲!Z68</f>
        <v>3.2112464830908465</v>
      </c>
      <c r="AA68" s="21">
        <f>[1]节奏总纲!AA68</f>
        <v>1.651678300204388</v>
      </c>
      <c r="AC68" s="21">
        <v>65</v>
      </c>
      <c r="AD68" s="21">
        <f>[1]节奏总纲!AD68</f>
        <v>60.435397692903535</v>
      </c>
      <c r="AE68" s="21">
        <f>[1]节奏总纲!AE68</f>
        <v>62.466172543912634</v>
      </c>
      <c r="AF68" s="21">
        <f>[1]节奏总纲!AF68</f>
        <v>65.255436396961542</v>
      </c>
      <c r="AG68" s="21">
        <f>[1]节奏总纲!AG68</f>
        <v>69.789153385637391</v>
      </c>
      <c r="AH68" s="21">
        <f>[1]节奏总纲!AH68</f>
        <v>78.301575047908599</v>
      </c>
      <c r="AZ68" s="21">
        <v>65</v>
      </c>
      <c r="BA68" s="21">
        <v>35.146386283795508</v>
      </c>
      <c r="BB68" s="21">
        <v>36.631544620542407</v>
      </c>
      <c r="BC68" s="21">
        <v>38.559434478468994</v>
      </c>
      <c r="BD68" s="21">
        <v>41.288607292184714</v>
      </c>
      <c r="BE68" s="21">
        <v>45.98082701761146</v>
      </c>
    </row>
    <row r="69" spans="6:57" x14ac:dyDescent="0.15">
      <c r="F69" s="21">
        <v>67</v>
      </c>
      <c r="G69" s="21">
        <v>102.96830673359811</v>
      </c>
      <c r="N69" s="26">
        <f>[1]节奏总纲!N69</f>
        <v>76</v>
      </c>
      <c r="O69" s="21">
        <v>66</v>
      </c>
      <c r="P69" s="21">
        <f>[1]节奏总纲!P69</f>
        <v>96.005860256665443</v>
      </c>
      <c r="Q69" s="21">
        <f>[1]节奏总纲!Q69</f>
        <v>83.352287874836932</v>
      </c>
      <c r="R69" s="21">
        <f>[1]节奏总纲!R69</f>
        <v>68.490580707105124</v>
      </c>
      <c r="S69" s="21">
        <f>[1]节奏总纲!S69</f>
        <v>50.163061984107692</v>
      </c>
      <c r="T69" s="21">
        <f>[1]节奏总纲!T69</f>
        <v>27.851300060458648</v>
      </c>
      <c r="U69" s="27"/>
      <c r="V69" s="21">
        <v>66</v>
      </c>
      <c r="W69" s="21">
        <f>[1]节奏总纲!W69</f>
        <v>6.496192264787382</v>
      </c>
      <c r="X69" s="21">
        <f>[1]节奏总纲!X69</f>
        <v>5.7026508918827119</v>
      </c>
      <c r="Y69" s="21">
        <f>[1]节奏总纲!Y69</f>
        <v>4.6880893624944449</v>
      </c>
      <c r="Z69" s="21">
        <f>[1]节奏总纲!Z69</f>
        <v>3.2331430559660248</v>
      </c>
      <c r="AA69" s="21">
        <f>[1]节奏总纲!AA69</f>
        <v>1.8576924756172595</v>
      </c>
      <c r="AC69" s="21">
        <v>66</v>
      </c>
      <c r="AD69" s="21">
        <f>[1]节奏总纲!AD69</f>
        <v>60.653096539355303</v>
      </c>
      <c r="AE69" s="21">
        <f>[1]节奏总纲!AE69</f>
        <v>62.682290092013595</v>
      </c>
      <c r="AF69" s="21">
        <f>[1]节奏总纲!AF69</f>
        <v>65.468742911124906</v>
      </c>
      <c r="AG69" s="21">
        <f>[1]节奏总纲!AG69</f>
        <v>70.015851474333999</v>
      </c>
      <c r="AH69" s="21">
        <f>[1]节奏总纲!AH69</f>
        <v>78.525279626417301</v>
      </c>
      <c r="AZ69" s="21">
        <v>66</v>
      </c>
      <c r="BA69" s="21">
        <v>35.243977139659179</v>
      </c>
      <c r="BB69" s="21">
        <v>36.73675803133704</v>
      </c>
      <c r="BC69" s="21">
        <v>38.663818688865533</v>
      </c>
      <c r="BD69" s="21">
        <v>41.389172829914081</v>
      </c>
      <c r="BE69" s="21">
        <v>46.079770001861057</v>
      </c>
    </row>
    <row r="70" spans="6:57" x14ac:dyDescent="0.15">
      <c r="F70" s="21">
        <v>68</v>
      </c>
      <c r="G70" s="21">
        <v>110.43047210190386</v>
      </c>
      <c r="N70" s="26">
        <f>[1]节奏总纲!N70</f>
        <v>77</v>
      </c>
      <c r="O70" s="21">
        <v>67</v>
      </c>
      <c r="P70" s="21">
        <f>[1]节奏总纲!P70</f>
        <v>102.96830673359811</v>
      </c>
      <c r="Q70" s="21">
        <f>[1]节奏总纲!Q70</f>
        <v>89.469161720823394</v>
      </c>
      <c r="R70" s="21">
        <f>[1]节奏总纲!R70</f>
        <v>73.292840732975137</v>
      </c>
      <c r="S70" s="21">
        <f>[1]节奏总纲!S70</f>
        <v>53.625894146857902</v>
      </c>
      <c r="T70" s="21">
        <f>[1]节奏总纲!T70</f>
        <v>29.799027968703292</v>
      </c>
      <c r="U70" s="27"/>
      <c r="V70" s="21">
        <v>67</v>
      </c>
      <c r="W70" s="21">
        <f>[1]节奏总纲!W70</f>
        <v>6.9624464769326693</v>
      </c>
      <c r="X70" s="21">
        <f>[1]节奏总纲!X70</f>
        <v>6.1168738459864613</v>
      </c>
      <c r="Y70" s="21">
        <f>[1]节奏总纲!Y70</f>
        <v>4.8022600258700123</v>
      </c>
      <c r="Z70" s="21">
        <f>[1]节奏总纲!Z70</f>
        <v>3.4628321627502103</v>
      </c>
      <c r="AA70" s="21">
        <f>[1]节奏总纲!AA70</f>
        <v>1.9477279082446444</v>
      </c>
      <c r="AC70" s="21">
        <v>67</v>
      </c>
      <c r="AD70" s="21">
        <f>[1]节奏总纲!AD70</f>
        <v>60.870795385807064</v>
      </c>
      <c r="AE70" s="21">
        <f>[1]节奏总纲!AE70</f>
        <v>62.898407640114556</v>
      </c>
      <c r="AF70" s="21">
        <f>[1]节奏总纲!AF70</f>
        <v>65.682049425288255</v>
      </c>
      <c r="AG70" s="21">
        <f>[1]节奏总纲!AG70</f>
        <v>70.229195678021767</v>
      </c>
      <c r="AH70" s="21">
        <f>[1]节奏总纲!AH70</f>
        <v>78.748984204926018</v>
      </c>
      <c r="AZ70" s="21">
        <v>67</v>
      </c>
      <c r="BA70" s="21">
        <v>35.341567995522851</v>
      </c>
      <c r="BB70" s="21">
        <v>36.841971442131673</v>
      </c>
      <c r="BC70" s="21">
        <v>38.768202899262064</v>
      </c>
      <c r="BD70" s="21">
        <v>41.48973836764344</v>
      </c>
      <c r="BE70" s="21">
        <v>46.176090215954694</v>
      </c>
    </row>
    <row r="71" spans="6:57" x14ac:dyDescent="0.15">
      <c r="F71" s="21">
        <v>69</v>
      </c>
      <c r="G71" s="21">
        <v>118.42822291671132</v>
      </c>
      <c r="N71" s="26">
        <f>[1]节奏总纲!N71</f>
        <v>78</v>
      </c>
      <c r="O71" s="21">
        <v>68</v>
      </c>
      <c r="P71" s="21">
        <f>[1]节奏总纲!P71</f>
        <v>110.43047210190386</v>
      </c>
      <c r="Q71" s="21">
        <f>[1]节奏总纲!Q71</f>
        <v>95.831563690032169</v>
      </c>
      <c r="R71" s="21">
        <f>[1]节奏总纲!R71</f>
        <v>78.251032531409081</v>
      </c>
      <c r="S71" s="21">
        <f>[1]节奏总纲!S71</f>
        <v>57.412802445779818</v>
      </c>
      <c r="T71" s="21">
        <f>[1]节奏总纲!T71</f>
        <v>31.859191201399263</v>
      </c>
      <c r="U71" s="27"/>
      <c r="V71" s="21">
        <v>68</v>
      </c>
      <c r="W71" s="21">
        <f>[1]节奏总纲!W71</f>
        <v>7.4621653683057474</v>
      </c>
      <c r="X71" s="21">
        <f>[1]节奏总纲!X71</f>
        <v>6.3624019692087757</v>
      </c>
      <c r="Y71" s="21">
        <f>[1]节奏总纲!Y71</f>
        <v>4.9581917984339441</v>
      </c>
      <c r="Z71" s="21">
        <f>[1]节奏总纲!Z71</f>
        <v>3.7869082989219152</v>
      </c>
      <c r="AA71" s="21">
        <f>[1]节奏总纲!AA71</f>
        <v>2.0601632326959702</v>
      </c>
      <c r="AC71" s="21">
        <v>68</v>
      </c>
      <c r="AD71" s="21">
        <f>[1]节奏总纲!AD71</f>
        <v>61.082568038258209</v>
      </c>
      <c r="AE71" s="21">
        <f>[1]节奏总纲!AE71</f>
        <v>63.107492392331935</v>
      </c>
      <c r="AF71" s="21">
        <f>[1]节奏总纲!AF71</f>
        <v>65.895355939451605</v>
      </c>
      <c r="AG71" s="21">
        <f>[1]节奏总纲!AG71</f>
        <v>70.442539881709536</v>
      </c>
      <c r="AH71" s="21">
        <f>[1]节奏总纲!AH71</f>
        <v>78.972688783434734</v>
      </c>
      <c r="AZ71" s="21">
        <v>68</v>
      </c>
      <c r="BA71" s="21">
        <v>35.439158851386523</v>
      </c>
      <c r="BB71" s="21">
        <v>36.947184852926306</v>
      </c>
      <c r="BC71" s="21">
        <v>38.872587109658596</v>
      </c>
      <c r="BD71" s="21">
        <v>41.590303905372799</v>
      </c>
      <c r="BE71" s="21">
        <v>46.272410430048332</v>
      </c>
    </row>
    <row r="72" spans="6:57" x14ac:dyDescent="0.15">
      <c r="F72" s="21">
        <v>70</v>
      </c>
      <c r="G72" s="21">
        <v>127</v>
      </c>
      <c r="N72" s="26">
        <f>[1]节奏总纲!N72</f>
        <v>79</v>
      </c>
      <c r="O72" s="21">
        <v>69</v>
      </c>
      <c r="P72" s="21">
        <f>[1]节奏总纲!P72</f>
        <v>118.42822291671132</v>
      </c>
      <c r="Q72" s="21">
        <f>[1]节奏总纲!Q72</f>
        <v>102.51146975670532</v>
      </c>
      <c r="R72" s="21">
        <f>[1]节奏总纲!R72</f>
        <v>83.894553114198303</v>
      </c>
      <c r="S72" s="21">
        <f>[1]节奏总纲!S72</f>
        <v>61.535304627523196</v>
      </c>
      <c r="T72" s="21">
        <f>[1]节奏总纲!T72</f>
        <v>34.059956910846175</v>
      </c>
      <c r="U72" s="27"/>
      <c r="V72" s="21">
        <v>69</v>
      </c>
      <c r="W72" s="21">
        <f>[1]节奏总纲!W72</f>
        <v>7.9977508148074605</v>
      </c>
      <c r="X72" s="21">
        <f>[1]节奏总纲!X72</f>
        <v>6.6799060666731549</v>
      </c>
      <c r="Y72" s="21">
        <f>[1]节奏总纲!Y72</f>
        <v>5.6435205827892219</v>
      </c>
      <c r="Z72" s="21">
        <f>[1]节奏总纲!Z72</f>
        <v>4.1225021817433785</v>
      </c>
      <c r="AA72" s="21">
        <f>[1]节奏总纲!AA72</f>
        <v>2.2007657094469124</v>
      </c>
      <c r="AC72" s="21">
        <v>69</v>
      </c>
      <c r="AD72" s="21">
        <f>[1]节奏总纲!AD72</f>
        <v>61.285688244217212</v>
      </c>
      <c r="AE72" s="21">
        <f>[1]节奏总纲!AE72</f>
        <v>63.310338531528565</v>
      </c>
      <c r="AF72" s="21">
        <f>[1]节奏总纲!AF72</f>
        <v>66.106079073217742</v>
      </c>
      <c r="AG72" s="21">
        <f>[1]节奏总纲!AG72</f>
        <v>70.655884085397304</v>
      </c>
      <c r="AH72" s="21">
        <f>[1]节奏总纲!AH72</f>
        <v>79.188599387584361</v>
      </c>
      <c r="AZ72" s="21">
        <v>69</v>
      </c>
      <c r="BA72" s="21">
        <v>35.536749707250202</v>
      </c>
      <c r="BB72" s="21">
        <v>37.045197000674086</v>
      </c>
      <c r="BC72" s="21">
        <v>38.976971320055128</v>
      </c>
      <c r="BD72" s="21">
        <v>41.690869443102159</v>
      </c>
      <c r="BE72" s="21">
        <v>46.368730644141969</v>
      </c>
    </row>
    <row r="73" spans="6:57" x14ac:dyDescent="0.15">
      <c r="F73" s="21">
        <v>71</v>
      </c>
      <c r="G73" s="21">
        <v>136.18700320464549</v>
      </c>
      <c r="N73" s="26">
        <f>[1]节奏总纲!N73</f>
        <v>80</v>
      </c>
      <c r="O73" s="21">
        <v>70</v>
      </c>
      <c r="P73" s="21">
        <f>[1]节奏总纲!P73</f>
        <v>127</v>
      </c>
      <c r="Q73" s="21">
        <f>[1]节奏总纲!Q73</f>
        <v>109.9693</v>
      </c>
      <c r="R73" s="21">
        <f>[1]节奏总纲!R73</f>
        <v>90.106499999999997</v>
      </c>
      <c r="S73" s="21">
        <f>[1]节奏总纲!S73</f>
        <v>65.925700000000006</v>
      </c>
      <c r="T73" s="21">
        <f>[1]节奏总纲!T73</f>
        <v>36.4998</v>
      </c>
      <c r="U73" s="27"/>
      <c r="V73" s="21">
        <v>70</v>
      </c>
      <c r="W73" s="21">
        <f>[1]节奏总纲!W73</f>
        <v>8.5717770832886799</v>
      </c>
      <c r="X73" s="21">
        <f>[1]节奏总纲!X73</f>
        <v>7.4578302432946799</v>
      </c>
      <c r="Y73" s="21">
        <f>[1]节奏总纲!Y73</f>
        <v>6.2119468858016944</v>
      </c>
      <c r="Z73" s="21">
        <f>[1]节奏总纲!Z73</f>
        <v>4.3903953724768101</v>
      </c>
      <c r="AA73" s="21">
        <f>[1]节奏总纲!AA73</f>
        <v>2.4398430891538254</v>
      </c>
      <c r="AC73" s="21">
        <v>70</v>
      </c>
      <c r="AD73" s="21">
        <f>[1]节奏总纲!AD73</f>
        <v>61.488808450176215</v>
      </c>
      <c r="AE73" s="21">
        <f>[1]节奏总纲!AE73</f>
        <v>63.513184670725188</v>
      </c>
      <c r="AF73" s="21">
        <f>[1]节奏总纲!AF73</f>
        <v>66.314314361313961</v>
      </c>
      <c r="AG73" s="21">
        <f>[1]节奏总纲!AG73</f>
        <v>70.869228289085072</v>
      </c>
      <c r="AH73" s="21">
        <f>[1]节奏总纲!AH73</f>
        <v>79.403426131671111</v>
      </c>
      <c r="AZ73" s="21">
        <v>70</v>
      </c>
      <c r="BA73" s="21">
        <v>35.634340563113874</v>
      </c>
      <c r="BB73" s="21">
        <v>37.135950591746003</v>
      </c>
      <c r="BC73" s="21">
        <v>39.070187171981765</v>
      </c>
      <c r="BD73" s="21">
        <v>41.791434980831518</v>
      </c>
      <c r="BE73" s="21">
        <v>46.465050858235607</v>
      </c>
    </row>
    <row r="74" spans="6:57" x14ac:dyDescent="0.15">
      <c r="F74" s="21">
        <v>72</v>
      </c>
      <c r="G74" s="21">
        <v>146.03338943962044</v>
      </c>
      <c r="N74" s="26">
        <f>[1]节奏总纲!N74</f>
        <v>81</v>
      </c>
      <c r="O74" s="21">
        <v>71</v>
      </c>
      <c r="P74" s="21">
        <f>[1]节奏总纲!P74</f>
        <v>136.18700320464549</v>
      </c>
      <c r="Q74" s="21">
        <f>[1]节奏总纲!Q74</f>
        <v>118.03327567746625</v>
      </c>
      <c r="R74" s="21">
        <f>[1]节奏总纲!R74</f>
        <v>96.583822672734584</v>
      </c>
      <c r="S74" s="21">
        <f>[1]节奏总纲!S74</f>
        <v>70.612961161608681</v>
      </c>
      <c r="T74" s="21">
        <f>[1]节奏总纲!T74</f>
        <v>39.126526020694648</v>
      </c>
      <c r="U74" s="27"/>
      <c r="V74" s="21">
        <v>71</v>
      </c>
      <c r="W74" s="21">
        <f>[1]节奏总纲!W74</f>
        <v>9.1870032046454924</v>
      </c>
      <c r="X74" s="21">
        <f>[1]节奏总纲!X74</f>
        <v>8.0639756774662459</v>
      </c>
      <c r="Y74" s="21">
        <f>[1]节奏总纲!Y74</f>
        <v>6.4773226727345872</v>
      </c>
      <c r="Z74" s="21">
        <f>[1]节奏总纲!Z74</f>
        <v>4.6872611616086743</v>
      </c>
      <c r="AA74" s="21">
        <f>[1]节奏总纲!AA74</f>
        <v>2.6267260206946474</v>
      </c>
      <c r="AC74" s="21">
        <v>71</v>
      </c>
      <c r="AD74" s="21">
        <f>[1]节奏总纲!AD74</f>
        <v>61.691928656135218</v>
      </c>
      <c r="AE74" s="21">
        <f>[1]节奏总纲!AE74</f>
        <v>63.716030809921811</v>
      </c>
      <c r="AF74" s="21">
        <f>[1]节奏总纲!AF74</f>
        <v>66.52254964941018</v>
      </c>
      <c r="AG74" s="21">
        <f>[1]节奏总纲!AG74</f>
        <v>71.07781362467729</v>
      </c>
      <c r="AH74" s="21">
        <f>[1]节奏总纲!AH74</f>
        <v>79.618252875757847</v>
      </c>
      <c r="AZ74" s="21">
        <v>71</v>
      </c>
      <c r="BA74" s="21">
        <v>35.731931418977545</v>
      </c>
      <c r="BB74" s="21">
        <v>37.226704182817912</v>
      </c>
      <c r="BC74" s="21">
        <v>39.160241683169971</v>
      </c>
      <c r="BD74" s="21">
        <v>41.892000518560877</v>
      </c>
      <c r="BE74" s="21">
        <v>46.561371072329244</v>
      </c>
    </row>
    <row r="75" spans="6:57" x14ac:dyDescent="0.15">
      <c r="F75" s="21">
        <v>73</v>
      </c>
      <c r="G75" s="21">
        <v>156.58648490814926</v>
      </c>
      <c r="N75" s="26">
        <f>[1]节奏总纲!N75</f>
        <v>82</v>
      </c>
      <c r="O75" s="21">
        <v>72</v>
      </c>
      <c r="P75" s="21">
        <f>[1]节奏总纲!P75</f>
        <v>146.03338943962044</v>
      </c>
      <c r="Q75" s="21">
        <f>[1]节奏总纲!Q75</f>
        <v>126.581741966263</v>
      </c>
      <c r="R75" s="21">
        <f>[1]节奏总纲!R75</f>
        <v>103.31862302853146</v>
      </c>
      <c r="S75" s="21">
        <f>[1]节奏总纲!S75</f>
        <v>75.586882373947532</v>
      </c>
      <c r="T75" s="21">
        <f>[1]节奏总纲!T75</f>
        <v>41.896979430227098</v>
      </c>
      <c r="U75" s="27"/>
      <c r="V75" s="21">
        <v>72</v>
      </c>
      <c r="W75" s="21">
        <f>[1]节奏总纲!W75</f>
        <v>9.8463862349749434</v>
      </c>
      <c r="X75" s="21">
        <f>[1]节奏总纲!X75</f>
        <v>8.548466288796746</v>
      </c>
      <c r="Y75" s="21">
        <f>[1]节奏总纲!Y75</f>
        <v>6.7348003557968781</v>
      </c>
      <c r="Z75" s="21">
        <f>[1]节奏总纲!Z75</f>
        <v>4.9739212123388512</v>
      </c>
      <c r="AA75" s="21">
        <f>[1]节奏总纲!AA75</f>
        <v>2.7704534095324505</v>
      </c>
      <c r="AC75" s="21">
        <v>72</v>
      </c>
      <c r="AD75" s="21">
        <f>[1]节奏总纲!AD75</f>
        <v>61.895048862094221</v>
      </c>
      <c r="AE75" s="21">
        <f>[1]节奏总纲!AE75</f>
        <v>63.918876949118435</v>
      </c>
      <c r="AF75" s="21">
        <f>[1]节奏总纲!AF75</f>
        <v>66.7307849375064</v>
      </c>
      <c r="AG75" s="21">
        <f>[1]节奏总纲!AG75</f>
        <v>71.278862245535876</v>
      </c>
      <c r="AH75" s="21">
        <f>[1]节奏总纲!AH75</f>
        <v>79.833079619844597</v>
      </c>
      <c r="AZ75" s="21">
        <v>72</v>
      </c>
      <c r="BA75" s="21">
        <v>35.829522274841217</v>
      </c>
      <c r="BB75" s="21">
        <v>37.317457773889828</v>
      </c>
      <c r="BC75" s="21">
        <v>39.250296194358178</v>
      </c>
      <c r="BD75" s="21">
        <v>41.992566056290244</v>
      </c>
      <c r="BE75" s="21">
        <v>46.657691286422882</v>
      </c>
    </row>
    <row r="76" spans="6:57" x14ac:dyDescent="0.15">
      <c r="F76" s="21">
        <v>74</v>
      </c>
      <c r="G76" s="21">
        <v>167.89701257893043</v>
      </c>
      <c r="N76" s="26">
        <f>[1]节奏总纲!N76</f>
        <v>83</v>
      </c>
      <c r="O76" s="21">
        <v>73</v>
      </c>
      <c r="P76" s="21">
        <f>[1]节奏总纲!P76</f>
        <v>156.58648490814926</v>
      </c>
      <c r="Q76" s="21">
        <f>[1]节奏总纲!Q76</f>
        <v>135.41599214856748</v>
      </c>
      <c r="R76" s="21">
        <f>[1]节奏总纲!R76</f>
        <v>110.58137564213501</v>
      </c>
      <c r="S76" s="21">
        <f>[1]节奏总纲!S76</f>
        <v>80.955212697513176</v>
      </c>
      <c r="T76" s="21">
        <f>[1]节奏总纲!T76</f>
        <v>44.877686574675579</v>
      </c>
      <c r="U76" s="27"/>
      <c r="V76" s="21">
        <v>73</v>
      </c>
      <c r="W76" s="21">
        <f>[1]节奏总纲!W76</f>
        <v>10.553095468528824</v>
      </c>
      <c r="X76" s="21">
        <f>[1]节奏总纲!X76</f>
        <v>8.834250182304487</v>
      </c>
      <c r="Y76" s="21">
        <f>[1]节奏总纲!Y76</f>
        <v>7.2627526136035527</v>
      </c>
      <c r="Z76" s="21">
        <f>[1]节奏总纲!Z76</f>
        <v>5.3683303235656439</v>
      </c>
      <c r="AA76" s="21">
        <f>[1]节奏总纲!AA76</f>
        <v>2.9807071444484805</v>
      </c>
      <c r="AC76" s="21">
        <v>73</v>
      </c>
      <c r="AD76" s="21">
        <f>[1]节奏总纲!AD76</f>
        <v>62.091594979242075</v>
      </c>
      <c r="AE76" s="21">
        <f>[1]节奏总纲!AE76</f>
        <v>64.114306430026588</v>
      </c>
      <c r="AF76" s="21">
        <f>[1]节奏总纲!AF76</f>
        <v>66.939020225602619</v>
      </c>
      <c r="AG76" s="21">
        <f>[1]节奏总纲!AG76</f>
        <v>71.479910866394462</v>
      </c>
      <c r="AH76" s="21">
        <f>[1]节奏总纲!AH76</f>
        <v>80.043898354812981</v>
      </c>
      <c r="AZ76" s="21">
        <v>73</v>
      </c>
      <c r="BA76" s="21">
        <v>35.927113130704889</v>
      </c>
      <c r="BB76" s="21">
        <v>37.408211364961737</v>
      </c>
      <c r="BC76" s="21">
        <v>39.340350705546385</v>
      </c>
      <c r="BD76" s="21">
        <v>42.080366850119908</v>
      </c>
      <c r="BE76" s="21">
        <v>46.754011500516519</v>
      </c>
    </row>
    <row r="77" spans="6:57" x14ac:dyDescent="0.15">
      <c r="F77" s="21">
        <v>75</v>
      </c>
      <c r="G77" s="21">
        <v>180.01933598375612</v>
      </c>
      <c r="N77" s="26">
        <f>[1]节奏总纲!N77</f>
        <v>84</v>
      </c>
      <c r="O77" s="21">
        <v>74</v>
      </c>
      <c r="P77" s="21">
        <f>[1]节奏总纲!P77</f>
        <v>167.89701257893043</v>
      </c>
      <c r="Q77" s="21">
        <f>[1]节奏总纲!Q77</f>
        <v>145.16375707574326</v>
      </c>
      <c r="R77" s="21">
        <f>[1]节奏总纲!R77</f>
        <v>118.70318789330381</v>
      </c>
      <c r="S77" s="21">
        <f>[1]节奏总纲!S77</f>
        <v>86.869914308338593</v>
      </c>
      <c r="T77" s="21">
        <f>[1]节奏总纲!T77</f>
        <v>48.169652908895138</v>
      </c>
      <c r="U77" s="27"/>
      <c r="V77" s="21">
        <v>74</v>
      </c>
      <c r="W77" s="21">
        <f>[1]节奏总纲!W77</f>
        <v>11.31052767078117</v>
      </c>
      <c r="X77" s="21">
        <f>[1]节奏总纲!X77</f>
        <v>9.7477649271757798</v>
      </c>
      <c r="Y77" s="21">
        <f>[1]节奏总纲!Y77</f>
        <v>8.1218122511687909</v>
      </c>
      <c r="Z77" s="21">
        <f>[1]节奏总纲!Z77</f>
        <v>5.9147016108254178</v>
      </c>
      <c r="AA77" s="21">
        <f>[1]节奏总纲!AA77</f>
        <v>3.2919663342195591</v>
      </c>
      <c r="AC77" s="21">
        <v>74</v>
      </c>
      <c r="AD77" s="21">
        <f>[1]节奏总纲!AD77</f>
        <v>62.281112832649576</v>
      </c>
      <c r="AE77" s="21">
        <f>[1]节奏总纲!AE77</f>
        <v>64.304793036447776</v>
      </c>
      <c r="AF77" s="21">
        <f>[1]节奏总纲!AF77</f>
        <v>67.14262442756818</v>
      </c>
      <c r="AG77" s="21">
        <f>[1]节奏总纲!AG77</f>
        <v>71.680959487253048</v>
      </c>
      <c r="AH77" s="21">
        <f>[1]节奏总纲!AH77</f>
        <v>80.24075196383977</v>
      </c>
      <c r="AZ77" s="21">
        <v>74</v>
      </c>
      <c r="BA77" s="21">
        <v>36.021306837933537</v>
      </c>
      <c r="BB77" s="21">
        <v>37.498964956033646</v>
      </c>
      <c r="BC77" s="21">
        <v>39.430405216734592</v>
      </c>
      <c r="BD77" s="21">
        <v>42.167148737437564</v>
      </c>
      <c r="BE77" s="21">
        <v>46.850331714610157</v>
      </c>
    </row>
    <row r="78" spans="6:57" x14ac:dyDescent="0.15">
      <c r="F78" s="21">
        <v>76</v>
      </c>
      <c r="G78" s="21">
        <v>193.01172051333091</v>
      </c>
      <c r="N78" s="26">
        <f>[1]节奏总纲!N78</f>
        <v>85</v>
      </c>
      <c r="O78" s="21">
        <v>75</v>
      </c>
      <c r="P78" s="21">
        <f>[1]节奏总纲!P78</f>
        <v>180.01933598375612</v>
      </c>
      <c r="Q78" s="21">
        <f>[1]节奏总纲!Q78</f>
        <v>155.75272949314578</v>
      </c>
      <c r="R78" s="21">
        <f>[1]节奏总纲!R78</f>
        <v>127.38168214210583</v>
      </c>
      <c r="S78" s="21">
        <f>[1]节奏总纲!S78</f>
        <v>93.214012172388934</v>
      </c>
      <c r="T78" s="21">
        <f>[1]节奏总纲!T78</f>
        <v>51.755559095329879</v>
      </c>
      <c r="U78" s="27"/>
      <c r="V78" s="21">
        <v>75</v>
      </c>
      <c r="W78" s="21">
        <f>[1]节奏总纲!W78</f>
        <v>12.122323404825693</v>
      </c>
      <c r="X78" s="21">
        <f>[1]节奏总纲!X78</f>
        <v>10.588972417402516</v>
      </c>
      <c r="Y78" s="21">
        <f>[1]节奏总纲!Y78</f>
        <v>8.6784942488020249</v>
      </c>
      <c r="Z78" s="21">
        <f>[1]节奏总纲!Z78</f>
        <v>6.3440978640503403</v>
      </c>
      <c r="AA78" s="21">
        <f>[1]节奏总纲!AA78</f>
        <v>3.585906186434741</v>
      </c>
      <c r="AC78" s="21">
        <v>75</v>
      </c>
      <c r="AD78" s="21">
        <f>[1]节奏总纲!AD78</f>
        <v>62.470630686057078</v>
      </c>
      <c r="AE78" s="21">
        <f>[1]节奏总纲!AE78</f>
        <v>64.495279642868965</v>
      </c>
      <c r="AF78" s="21">
        <f>[1]节奏总纲!AF78</f>
        <v>67.344310856946692</v>
      </c>
      <c r="AG78" s="21">
        <f>[1]节奏总纲!AG78</f>
        <v>71.882008108111634</v>
      </c>
      <c r="AH78" s="21">
        <f>[1]节奏总纲!AH78</f>
        <v>80.437605572866573</v>
      </c>
      <c r="AZ78" s="21">
        <v>75</v>
      </c>
      <c r="BA78" s="21">
        <v>36.105477566569242</v>
      </c>
      <c r="BB78" s="21">
        <v>37.589718547105562</v>
      </c>
      <c r="BC78" s="21">
        <v>39.520459727922798</v>
      </c>
      <c r="BD78" s="21">
        <v>42.253930624755228</v>
      </c>
      <c r="BE78" s="21">
        <v>46.946651928703787</v>
      </c>
    </row>
    <row r="79" spans="6:57" x14ac:dyDescent="0.15">
      <c r="F79" s="21">
        <v>77</v>
      </c>
      <c r="G79" s="21">
        <v>206.93661346719625</v>
      </c>
      <c r="N79" s="26">
        <f>[1]节奏总纲!N79</f>
        <v>86</v>
      </c>
      <c r="O79" s="21">
        <v>76</v>
      </c>
      <c r="P79" s="21">
        <f>[1]节奏总纲!P79</f>
        <v>193.01172051333091</v>
      </c>
      <c r="Q79" s="21">
        <f>[1]节奏总纲!Q79</f>
        <v>166.97443941608256</v>
      </c>
      <c r="R79" s="21">
        <f>[1]节奏总纲!R79</f>
        <v>136.51718991907896</v>
      </c>
      <c r="S79" s="21">
        <f>[1]节奏总纲!S79</f>
        <v>100.0379747420594</v>
      </c>
      <c r="T79" s="21">
        <f>[1]节奏总纲!T79</f>
        <v>55.664580196044632</v>
      </c>
      <c r="U79" s="27"/>
      <c r="V79" s="21">
        <v>76</v>
      </c>
      <c r="W79" s="21">
        <f>[1]节奏总纲!W79</f>
        <v>12.992384529574792</v>
      </c>
      <c r="X79" s="21">
        <f>[1]节奏总纲!X79</f>
        <v>11.221709922936782</v>
      </c>
      <c r="Y79" s="21">
        <f>[1]节奏总纲!Y79</f>
        <v>9.1355077769731281</v>
      </c>
      <c r="Z79" s="21">
        <f>[1]节奏总纲!Z79</f>
        <v>6.8239625696704707</v>
      </c>
      <c r="AA79" s="21">
        <f>[1]节奏总纲!AA79</f>
        <v>3.9090211007147531</v>
      </c>
      <c r="AC79" s="21">
        <v>76</v>
      </c>
      <c r="AD79" s="21">
        <f>[1]节奏总纲!AD79</f>
        <v>62.660148539464579</v>
      </c>
      <c r="AE79" s="21">
        <f>[1]节奏总纲!AE79</f>
        <v>64.685766249290154</v>
      </c>
      <c r="AF79" s="21">
        <f>[1]节奏总纲!AF79</f>
        <v>67.545997286325218</v>
      </c>
      <c r="AG79" s="21">
        <f>[1]节奏总纲!AG79</f>
        <v>72.076954583856178</v>
      </c>
      <c r="AH79" s="21">
        <f>[1]节奏总纲!AH79</f>
        <v>80.634459181893376</v>
      </c>
      <c r="AZ79" s="21">
        <v>76</v>
      </c>
      <c r="BA79" s="21">
        <v>36.189648295204947</v>
      </c>
      <c r="BB79" s="21">
        <v>37.680472138177471</v>
      </c>
      <c r="BC79" s="21">
        <v>39.610514239111005</v>
      </c>
      <c r="BD79" s="21">
        <v>42.340712512072891</v>
      </c>
      <c r="BE79" s="21">
        <v>47.037096473408994</v>
      </c>
    </row>
    <row r="80" spans="6:57" x14ac:dyDescent="0.15">
      <c r="F80" s="21">
        <v>78</v>
      </c>
      <c r="G80" s="21">
        <v>221.86094420380775</v>
      </c>
      <c r="N80" s="26">
        <f>[1]节奏总纲!N80</f>
        <v>87</v>
      </c>
      <c r="O80" s="21">
        <v>77</v>
      </c>
      <c r="P80" s="21">
        <f>[1]节奏总纲!P80</f>
        <v>206.93661346719625</v>
      </c>
      <c r="Q80" s="21">
        <f>[1]节奏总纲!Q80</f>
        <v>179.12433261720508</v>
      </c>
      <c r="R80" s="21">
        <f>[1]节奏总纲!R80</f>
        <v>146.53181599612165</v>
      </c>
      <c r="S80" s="21">
        <f>[1]节奏总纲!S80</f>
        <v>107.42079605082158</v>
      </c>
      <c r="T80" s="21">
        <f>[1]节奏总纲!T80</f>
        <v>59.535663694512365</v>
      </c>
      <c r="U80" s="27"/>
      <c r="V80" s="21">
        <v>77</v>
      </c>
      <c r="W80" s="21">
        <f>[1]节奏总纲!W80</f>
        <v>13.924892953865339</v>
      </c>
      <c r="X80" s="21">
        <f>[1]节奏总纲!X80</f>
        <v>12.149893201122524</v>
      </c>
      <c r="Y80" s="21">
        <f>[1]节奏总纲!Y80</f>
        <v>10.014626077042692</v>
      </c>
      <c r="Z80" s="21">
        <f>[1]节奏总纲!Z80</f>
        <v>7.3828213087621748</v>
      </c>
      <c r="AA80" s="21">
        <f>[1]节奏总纲!AA80</f>
        <v>3.8710834984677334</v>
      </c>
      <c r="AC80" s="21">
        <v>77</v>
      </c>
      <c r="AD80" s="21">
        <f>[1]节奏总纲!AD80</f>
        <v>62.849666392872081</v>
      </c>
      <c r="AE80" s="21">
        <f>[1]节奏总纲!AE80</f>
        <v>64.876252855711357</v>
      </c>
      <c r="AF80" s="21">
        <f>[1]节奏总纲!AF80</f>
        <v>67.747683715703729</v>
      </c>
      <c r="AG80" s="21">
        <f>[1]节奏总纲!AG80</f>
        <v>72.263232241847945</v>
      </c>
      <c r="AH80" s="21">
        <f>[1]节奏总纲!AH80</f>
        <v>80.83131279092018</v>
      </c>
      <c r="AZ80" s="21">
        <v>77</v>
      </c>
      <c r="BA80" s="21">
        <v>36.273819023840659</v>
      </c>
      <c r="BB80" s="21">
        <v>37.771225729249387</v>
      </c>
      <c r="BC80" s="21">
        <v>39.700568750299212</v>
      </c>
      <c r="BD80" s="21">
        <v>42.427494399390554</v>
      </c>
      <c r="BE80" s="21">
        <v>47.12024662670057</v>
      </c>
    </row>
    <row r="81" spans="6:57" x14ac:dyDescent="0.15">
      <c r="F81" s="21">
        <v>79</v>
      </c>
      <c r="G81" s="21">
        <v>237.85644583342264</v>
      </c>
      <c r="N81" s="26">
        <f>[1]节奏总纲!N81</f>
        <v>88</v>
      </c>
      <c r="O81" s="21">
        <v>78</v>
      </c>
      <c r="P81" s="21">
        <f>[1]节奏总纲!P81</f>
        <v>221.86094420380775</v>
      </c>
      <c r="Q81" s="21">
        <f>[1]节奏总纲!Q81</f>
        <v>192.04283330281601</v>
      </c>
      <c r="R81" s="21">
        <f>[1]节奏总纲!R81</f>
        <v>157.23285115723854</v>
      </c>
      <c r="S81" s="21">
        <f>[1]节奏总纲!S81</f>
        <v>115.1680161361966</v>
      </c>
      <c r="T81" s="21">
        <f>[1]节奏总纲!T81</f>
        <v>63.651904892072437</v>
      </c>
      <c r="U81" s="27"/>
      <c r="V81" s="21">
        <v>78</v>
      </c>
      <c r="W81" s="21">
        <f>[1]节奏总纲!W81</f>
        <v>14.924330736611495</v>
      </c>
      <c r="X81" s="21">
        <f>[1]节奏总纲!X81</f>
        <v>12.918500685610923</v>
      </c>
      <c r="Y81" s="21">
        <f>[1]节奏总纲!Y81</f>
        <v>10.701035161116891</v>
      </c>
      <c r="Z81" s="21">
        <f>[1]节奏总纲!Z81</f>
        <v>7.7472200853750195</v>
      </c>
      <c r="AA81" s="21">
        <f>[1]节奏总纲!AA81</f>
        <v>4.1162411975600719</v>
      </c>
      <c r="AC81" s="21">
        <v>78</v>
      </c>
      <c r="AD81" s="21">
        <f>[1]节奏总纲!AD81</f>
        <v>63.036560194527354</v>
      </c>
      <c r="AE81" s="21">
        <f>[1]节奏总纲!AE81</f>
        <v>65.061438622789353</v>
      </c>
      <c r="AF81" s="21">
        <f>[1]节奏总纲!AF81</f>
        <v>67.949370145082256</v>
      </c>
      <c r="AG81" s="21">
        <f>[1]节奏总纲!AG81</f>
        <v>72.449509899839711</v>
      </c>
      <c r="AH81" s="21">
        <f>[1]节奏总纲!AH81</f>
        <v>81.026624803116562</v>
      </c>
      <c r="AZ81" s="21">
        <v>78</v>
      </c>
      <c r="BA81" s="21">
        <v>36.357989752476364</v>
      </c>
      <c r="BB81" s="21">
        <v>37.861979320321296</v>
      </c>
      <c r="BC81" s="21">
        <v>39.790623261487418</v>
      </c>
      <c r="BD81" s="21">
        <v>42.51427628670821</v>
      </c>
      <c r="BE81" s="21">
        <v>47.203396779992147</v>
      </c>
    </row>
    <row r="82" spans="6:57" x14ac:dyDescent="0.15">
      <c r="F82" s="21">
        <v>80</v>
      </c>
      <c r="G82" s="21">
        <v>255</v>
      </c>
      <c r="N82" s="26">
        <f>[1]节奏总纲!N82</f>
        <v>89</v>
      </c>
      <c r="O82" s="21">
        <v>79</v>
      </c>
      <c r="P82" s="21">
        <f>[1]节奏总纲!P82</f>
        <v>237.85644583342264</v>
      </c>
      <c r="Q82" s="21">
        <f>[1]节奏总纲!Q82</f>
        <v>206.07882467007735</v>
      </c>
      <c r="R82" s="21">
        <f>[1]节奏总纲!R82</f>
        <v>168.73536267423003</v>
      </c>
      <c r="S82" s="21">
        <f>[1]节奏总纲!S82</f>
        <v>123.11449636337954</v>
      </c>
      <c r="T82" s="21">
        <f>[1]节奏总纲!T82</f>
        <v>68.122086086692235</v>
      </c>
      <c r="U82" s="27"/>
      <c r="V82" s="21">
        <v>79</v>
      </c>
      <c r="W82" s="21">
        <f>[1]节奏总纲!W82</f>
        <v>15.995501629614893</v>
      </c>
      <c r="X82" s="21">
        <f>[1]节奏总纲!X82</f>
        <v>14.035991367261346</v>
      </c>
      <c r="Y82" s="21">
        <f>[1]节奏总纲!Y82</f>
        <v>11.50251151699149</v>
      </c>
      <c r="Z82" s="21">
        <f>[1]节奏总纲!Z82</f>
        <v>7.9464802271829456</v>
      </c>
      <c r="AA82" s="21">
        <f>[1]节奏总纲!AA82</f>
        <v>4.4701811946197978</v>
      </c>
      <c r="AC82" s="21">
        <v>79</v>
      </c>
      <c r="AD82" s="21">
        <f>[1]节奏总纲!AD82</f>
        <v>63.213386604241791</v>
      </c>
      <c r="AE82" s="21">
        <f>[1]节奏总纲!AE82</f>
        <v>65.23679566619937</v>
      </c>
      <c r="AF82" s="21">
        <f>[1]节奏总纲!AF82</f>
        <v>68.132712808893615</v>
      </c>
      <c r="AG82" s="21">
        <f>[1]节奏总纲!AG82</f>
        <v>72.635787557831478</v>
      </c>
      <c r="AH82" s="21">
        <f>[1]节奏总纲!AH82</f>
        <v>81.212704266341873</v>
      </c>
      <c r="AZ82" s="21">
        <v>79</v>
      </c>
      <c r="BA82" s="21">
        <v>36.442160481112069</v>
      </c>
      <c r="BB82" s="21">
        <v>37.952732911393213</v>
      </c>
      <c r="BC82" s="21">
        <v>39.880677772675625</v>
      </c>
      <c r="BD82" s="21">
        <v>42.601058174025873</v>
      </c>
      <c r="BE82" s="21">
        <v>47.286546933283724</v>
      </c>
    </row>
    <row r="83" spans="6:57" x14ac:dyDescent="0.15">
      <c r="F83" s="21">
        <v>81</v>
      </c>
      <c r="G83" s="21">
        <v>273.37400640929098</v>
      </c>
      <c r="N83" s="26">
        <f>[1]节奏总纲!N83</f>
        <v>90</v>
      </c>
      <c r="O83" s="21">
        <v>80</v>
      </c>
      <c r="P83" s="21">
        <f>[1]节奏总纲!P83</f>
        <v>255</v>
      </c>
      <c r="Q83" s="21">
        <f>[1]节奏总纲!Q83</f>
        <v>221.08500000000001</v>
      </c>
      <c r="R83" s="21">
        <f>[1]节奏总纲!R83</f>
        <v>180.33600000000001</v>
      </c>
      <c r="S83" s="21">
        <f>[1]节奏总纲!S83</f>
        <v>131.58000000000001</v>
      </c>
      <c r="T83" s="21">
        <f>[1]节奏总纲!T83</f>
        <v>72.777000000000001</v>
      </c>
      <c r="U83" s="27"/>
      <c r="V83" s="21">
        <v>80</v>
      </c>
      <c r="W83" s="21">
        <f>[1]节奏总纲!W83</f>
        <v>17.14355416657736</v>
      </c>
      <c r="X83" s="21">
        <f>[1]节奏总纲!X83</f>
        <v>15.006175329922655</v>
      </c>
      <c r="Y83" s="21">
        <f>[1]节奏总纲!Y83</f>
        <v>11.600637325769981</v>
      </c>
      <c r="Z83" s="21">
        <f>[1]节奏总纲!Z83</f>
        <v>8.4655036366204683</v>
      </c>
      <c r="AA83" s="21">
        <f>[1]节奏总纲!AA83</f>
        <v>4.6549139133077659</v>
      </c>
      <c r="AC83" s="21">
        <v>80</v>
      </c>
      <c r="AD83" s="21">
        <f>[1]节奏总纲!AD83</f>
        <v>63.39021301395622</v>
      </c>
      <c r="AE83" s="21">
        <f>[1]节奏总纲!AE83</f>
        <v>65.412152709609373</v>
      </c>
      <c r="AF83" s="21">
        <f>[1]节奏总纲!AF83</f>
        <v>68.309907165737044</v>
      </c>
      <c r="AG83" s="21">
        <f>[1]节奏总纲!AG83</f>
        <v>72.822065215823244</v>
      </c>
      <c r="AH83" s="21">
        <f>[1]节奏总纲!AH83</f>
        <v>81.398783729567185</v>
      </c>
      <c r="AZ83" s="21">
        <v>80</v>
      </c>
      <c r="BA83" s="21">
        <v>36.526331209747774</v>
      </c>
      <c r="BB83" s="21">
        <v>38.037513426486328</v>
      </c>
      <c r="BC83" s="21">
        <v>39.970732283863832</v>
      </c>
      <c r="BD83" s="21">
        <v>42.687840061343536</v>
      </c>
      <c r="BE83" s="21">
        <v>47.3696970865753</v>
      </c>
    </row>
    <row r="84" spans="6:57" x14ac:dyDescent="0.15">
      <c r="F84" s="21">
        <v>82</v>
      </c>
      <c r="G84" s="21">
        <v>293.06677887924064</v>
      </c>
      <c r="N84" s="26">
        <f>[1]节奏总纲!N84</f>
        <v>91</v>
      </c>
      <c r="O84" s="21">
        <v>81</v>
      </c>
      <c r="P84" s="21">
        <f>[1]节奏总纲!P84</f>
        <v>273.37400640929098</v>
      </c>
      <c r="Q84" s="21">
        <f>[1]节奏总纲!Q84</f>
        <v>236.35916594147301</v>
      </c>
      <c r="R84" s="21">
        <f>[1]节奏总纲!R84</f>
        <v>192.67399971726829</v>
      </c>
      <c r="S84" s="21">
        <f>[1]节奏总纲!S84</f>
        <v>140.76027590014394</v>
      </c>
      <c r="T84" s="21">
        <f>[1]节奏总纲!T84</f>
        <v>77.856917025366073</v>
      </c>
      <c r="U84" s="27"/>
      <c r="V84" s="21">
        <v>81</v>
      </c>
      <c r="W84" s="21">
        <f>[1]节奏总纲!W84</f>
        <v>18.374006409290985</v>
      </c>
      <c r="X84" s="21">
        <f>[1]节奏总纲!X84</f>
        <v>15.274165941473001</v>
      </c>
      <c r="Y84" s="21">
        <f>[1]节奏总纲!Y84</f>
        <v>12.337999717268275</v>
      </c>
      <c r="Z84" s="21">
        <f>[1]节奏总纲!Z84</f>
        <v>9.1802759001439256</v>
      </c>
      <c r="AA84" s="21">
        <f>[1]节奏总纲!AA84</f>
        <v>5.0799170253660719</v>
      </c>
      <c r="AC84" s="21">
        <v>81</v>
      </c>
      <c r="AD84" s="21">
        <f>[1]节奏总纲!AD84</f>
        <v>63.567039423670657</v>
      </c>
      <c r="AE84" s="21">
        <f>[1]节奏总纲!AE84</f>
        <v>65.58750975301939</v>
      </c>
      <c r="AF84" s="21">
        <f>[1]节奏总纲!AF84</f>
        <v>68.487101522580488</v>
      </c>
      <c r="AG84" s="21">
        <f>[1]节奏总纲!AG84</f>
        <v>73.007572199822363</v>
      </c>
      <c r="AH84" s="21">
        <f>[1]节奏总纲!AH84</f>
        <v>81.584863192792497</v>
      </c>
      <c r="AZ84" s="21">
        <v>81</v>
      </c>
      <c r="BA84" s="21">
        <v>36.610501938383479</v>
      </c>
      <c r="BB84" s="21">
        <v>38.11580158428373</v>
      </c>
      <c r="BC84" s="21">
        <v>40.052446592012309</v>
      </c>
      <c r="BD84" s="21">
        <v>42.774621948661192</v>
      </c>
      <c r="BE84" s="21">
        <v>47.452847239866877</v>
      </c>
    </row>
    <row r="85" spans="6:57" x14ac:dyDescent="0.15">
      <c r="F85" s="21">
        <v>83</v>
      </c>
      <c r="G85" s="21">
        <v>314.1729698162988</v>
      </c>
      <c r="N85" s="26">
        <f>[1]节奏总纲!N85</f>
        <v>92</v>
      </c>
      <c r="O85" s="21">
        <v>82</v>
      </c>
      <c r="P85" s="21">
        <f>[1]节奏总纲!P85</f>
        <v>293.06677887924064</v>
      </c>
      <c r="Q85" s="21">
        <f>[1]节奏总纲!Q85</f>
        <v>253.15108359588808</v>
      </c>
      <c r="R85" s="21">
        <f>[1]节奏总纲!R85</f>
        <v>206.37762568676126</v>
      </c>
      <c r="S85" s="21">
        <f>[1]节奏总纲!S85</f>
        <v>150.81216441125721</v>
      </c>
      <c r="T85" s="21">
        <f>[1]节奏总纲!T85</f>
        <v>83.230965201704336</v>
      </c>
      <c r="U85" s="27"/>
      <c r="V85" s="21">
        <v>82</v>
      </c>
      <c r="W85" s="21">
        <f>[1]节奏总纲!W85</f>
        <v>19.692772469949659</v>
      </c>
      <c r="X85" s="21">
        <f>[1]节奏总纲!X85</f>
        <v>16.791917654415073</v>
      </c>
      <c r="Y85" s="21">
        <f>[1]节奏总纲!Y85</f>
        <v>13.703625969492975</v>
      </c>
      <c r="Z85" s="21">
        <f>[1]节奏总纲!Z85</f>
        <v>10.051888511113276</v>
      </c>
      <c r="AA85" s="21">
        <f>[1]节奏总纲!AA85</f>
        <v>5.3740481763382633</v>
      </c>
      <c r="AC85" s="21">
        <v>82</v>
      </c>
      <c r="AD85" s="21">
        <f>[1]节奏总纲!AD85</f>
        <v>63.743865833385094</v>
      </c>
      <c r="AE85" s="21">
        <f>[1]节奏总纲!AE85</f>
        <v>65.762866796429392</v>
      </c>
      <c r="AF85" s="21">
        <f>[1]节奏总纲!AF85</f>
        <v>68.664295879423918</v>
      </c>
      <c r="AG85" s="21">
        <f>[1]节奏总纲!AG85</f>
        <v>73.176642436293761</v>
      </c>
      <c r="AH85" s="21">
        <f>[1]节奏总纲!AH85</f>
        <v>81.770942656017823</v>
      </c>
      <c r="AZ85" s="21">
        <v>82</v>
      </c>
      <c r="BA85" s="21">
        <v>36.694672667019191</v>
      </c>
      <c r="BB85" s="21">
        <v>38.194089742081125</v>
      </c>
      <c r="BC85" s="21">
        <v>40.130145246845366</v>
      </c>
      <c r="BD85" s="21">
        <v>42.861403835978855</v>
      </c>
      <c r="BE85" s="21">
        <v>47.535997393158453</v>
      </c>
    </row>
    <row r="86" spans="6:57" x14ac:dyDescent="0.15">
      <c r="F86" s="21">
        <v>84</v>
      </c>
      <c r="G86" s="21">
        <v>336.79402515786086</v>
      </c>
      <c r="N86" s="26">
        <f>[1]节奏总纲!N86</f>
        <v>93</v>
      </c>
      <c r="O86" s="21">
        <v>83</v>
      </c>
      <c r="P86" s="21">
        <f>[1]节奏总纲!P86</f>
        <v>314.1729698162988</v>
      </c>
      <c r="Q86" s="21">
        <f>[1]节奏总纲!Q86</f>
        <v>271.53969781222702</v>
      </c>
      <c r="R86" s="21">
        <f>[1]节奏总纲!R86</f>
        <v>221.55477831445393</v>
      </c>
      <c r="S86" s="21">
        <f>[1]节奏总纲!S86</f>
        <v>161.57915837652246</v>
      </c>
      <c r="T86" s="21">
        <f>[1]节奏总纲!T86</f>
        <v>89.193706130847232</v>
      </c>
      <c r="U86" s="27"/>
      <c r="V86" s="21">
        <v>83</v>
      </c>
      <c r="W86" s="21">
        <f>[1]节奏总纲!W86</f>
        <v>21.106190937058159</v>
      </c>
      <c r="X86" s="21">
        <f>[1]节奏总纲!X86</f>
        <v>18.388614216338937</v>
      </c>
      <c r="Y86" s="21">
        <f>[1]节奏总纲!Y86</f>
        <v>15.177152627692664</v>
      </c>
      <c r="Z86" s="21">
        <f>[1]节奏总纲!Z86</f>
        <v>10.766993965265243</v>
      </c>
      <c r="AA86" s="21">
        <f>[1]节奏总纲!AA86</f>
        <v>5.9627409291428961</v>
      </c>
      <c r="AC86" s="21">
        <v>83</v>
      </c>
      <c r="AD86" s="21">
        <f>[1]节奏总纲!AD86</f>
        <v>63.920692243099523</v>
      </c>
      <c r="AE86" s="21">
        <f>[1]节奏总纲!AE86</f>
        <v>65.938223839839395</v>
      </c>
      <c r="AF86" s="21">
        <f>[1]节奏总纲!AF86</f>
        <v>68.841490236267347</v>
      </c>
      <c r="AG86" s="21">
        <f>[1]节奏总纲!AG86</f>
        <v>73.34571267276516</v>
      </c>
      <c r="AH86" s="21">
        <f>[1]节奏总纲!AH86</f>
        <v>81.957022119243135</v>
      </c>
      <c r="AZ86" s="21">
        <v>83</v>
      </c>
      <c r="BA86" s="21">
        <v>36.778843395654896</v>
      </c>
      <c r="BB86" s="21">
        <v>38.272377899878528</v>
      </c>
      <c r="BC86" s="21">
        <v>40.207843901678423</v>
      </c>
      <c r="BD86" s="21">
        <v>42.948185723296518</v>
      </c>
      <c r="BE86" s="21">
        <v>47.619147546450023</v>
      </c>
    </row>
    <row r="87" spans="6:57" x14ac:dyDescent="0.15">
      <c r="F87" s="21">
        <v>85</v>
      </c>
      <c r="G87" s="21">
        <v>361.0386719675123</v>
      </c>
      <c r="N87" s="26">
        <f>[1]节奏总纲!N87</f>
        <v>94</v>
      </c>
      <c r="O87" s="21">
        <v>84</v>
      </c>
      <c r="P87" s="21">
        <f>[1]节奏总纲!P87</f>
        <v>336.79402515786086</v>
      </c>
      <c r="Q87" s="21">
        <f>[1]节奏总纲!Q87</f>
        <v>291.2594729565181</v>
      </c>
      <c r="R87" s="21">
        <f>[1]节奏总纲!R87</f>
        <v>237.27139072371298</v>
      </c>
      <c r="S87" s="21">
        <f>[1]节奏总纲!S87</f>
        <v>172.97741132107731</v>
      </c>
      <c r="T87" s="21">
        <f>[1]节奏总纲!T87</f>
        <v>95.64950314483248</v>
      </c>
      <c r="U87" s="27"/>
      <c r="V87" s="21">
        <v>84</v>
      </c>
      <c r="W87" s="21">
        <f>[1]节奏总纲!W87</f>
        <v>22.621055341562055</v>
      </c>
      <c r="X87" s="21">
        <f>[1]节奏总纲!X87</f>
        <v>19.719775144291077</v>
      </c>
      <c r="Y87" s="21">
        <f>[1]节奏总纲!Y87</f>
        <v>15.716612409259056</v>
      </c>
      <c r="Z87" s="21">
        <f>[1]节奏总纲!Z87</f>
        <v>11.398252944554855</v>
      </c>
      <c r="AA87" s="21">
        <f>[1]节奏总纲!AA87</f>
        <v>6.4557970139852472</v>
      </c>
      <c r="AC87" s="21">
        <v>84</v>
      </c>
      <c r="AD87" s="21">
        <f>[1]节奏总纲!AD87</f>
        <v>64.090988120365651</v>
      </c>
      <c r="AE87" s="21">
        <f>[1]节奏总纲!AE87</f>
        <v>66.105889403880397</v>
      </c>
      <c r="AF87" s="21">
        <f>[1]节奏总纲!AF87</f>
        <v>69.01697485309198</v>
      </c>
      <c r="AG87" s="21">
        <f>[1]节奏总纲!AG87</f>
        <v>73.514782909236544</v>
      </c>
      <c r="AH87" s="21">
        <f>[1]节奏总纲!AH87</f>
        <v>82.128973371044353</v>
      </c>
      <c r="AZ87" s="21">
        <v>84</v>
      </c>
      <c r="BA87" s="21">
        <v>36.863014124290601</v>
      </c>
      <c r="BB87" s="21">
        <v>38.35066605767593</v>
      </c>
      <c r="BC87" s="21">
        <v>40.28554255651148</v>
      </c>
      <c r="BD87" s="21">
        <v>43.030177309109042</v>
      </c>
      <c r="BE87" s="21">
        <v>47.7022976997416</v>
      </c>
    </row>
    <row r="88" spans="6:57" x14ac:dyDescent="0.15">
      <c r="F88" s="21">
        <v>86</v>
      </c>
      <c r="G88" s="21">
        <v>387.02344102666189</v>
      </c>
      <c r="N88" s="26">
        <f>[1]节奏总纲!N88</f>
        <v>95</v>
      </c>
      <c r="O88" s="21">
        <v>85</v>
      </c>
      <c r="P88" s="21">
        <f>[1]节奏总纲!P88</f>
        <v>361.0386719675123</v>
      </c>
      <c r="Q88" s="21">
        <f>[1]节奏总纲!Q88</f>
        <v>311.72078937675008</v>
      </c>
      <c r="R88" s="21">
        <f>[1]节奏总纲!R88</f>
        <v>253.91849799475142</v>
      </c>
      <c r="S88" s="21">
        <f>[1]节奏总纲!S88</f>
        <v>185.57387739130132</v>
      </c>
      <c r="T88" s="21">
        <f>[1]节奏总纲!T88</f>
        <v>102.53498283877349</v>
      </c>
      <c r="U88" s="27"/>
      <c r="V88" s="21">
        <v>85</v>
      </c>
      <c r="W88" s="21">
        <f>[1]节奏总纲!W88</f>
        <v>24.244646809651442</v>
      </c>
      <c r="X88" s="21">
        <f>[1]节奏总纲!X88</f>
        <v>20.461316420231981</v>
      </c>
      <c r="Y88" s="21">
        <f>[1]节奏总纲!Y88</f>
        <v>16.647107271038436</v>
      </c>
      <c r="Z88" s="21">
        <f>[1]节奏总纲!Z88</f>
        <v>12.596466070224011</v>
      </c>
      <c r="AA88" s="21">
        <f>[1]节奏总纲!AA88</f>
        <v>6.8854796939410079</v>
      </c>
      <c r="AC88" s="21">
        <v>85</v>
      </c>
      <c r="AD88" s="21">
        <f>[1]节奏总纲!AD88</f>
        <v>64.255972994404218</v>
      </c>
      <c r="AE88" s="21">
        <f>[1]节奏总纲!AE88</f>
        <v>66.269371604948859</v>
      </c>
      <c r="AF88" s="21">
        <f>[1]节奏总纲!AF88</f>
        <v>69.17795498031839</v>
      </c>
      <c r="AG88" s="21">
        <f>[1]节奏总纲!AG88</f>
        <v>73.683853145707943</v>
      </c>
      <c r="AH88" s="21">
        <f>[1]节奏总纲!AH88</f>
        <v>82.296681479091191</v>
      </c>
      <c r="AZ88" s="21">
        <v>85</v>
      </c>
      <c r="BA88" s="21">
        <v>36.947184852926306</v>
      </c>
      <c r="BB88" s="21">
        <v>38.428954215473325</v>
      </c>
      <c r="BC88" s="21">
        <v>40.363241211344537</v>
      </c>
      <c r="BD88" s="21">
        <v>43.105070725978337</v>
      </c>
      <c r="BE88" s="21">
        <v>47.785447853033176</v>
      </c>
    </row>
    <row r="89" spans="6:57" x14ac:dyDescent="0.15">
      <c r="F89" s="21">
        <v>87</v>
      </c>
      <c r="G89" s="21">
        <v>414.87322693439216</v>
      </c>
      <c r="N89" s="26">
        <f>[1]节奏总纲!N89</f>
        <v>96</v>
      </c>
      <c r="O89" s="21">
        <v>86</v>
      </c>
      <c r="P89" s="21">
        <f>[1]节奏总纲!P89</f>
        <v>387.02344102666189</v>
      </c>
      <c r="Q89" s="21">
        <f>[1]节奏总纲!Q89</f>
        <v>334.00122960600919</v>
      </c>
      <c r="R89" s="21">
        <f>[1]节奏总纲!R89</f>
        <v>272.23228841815398</v>
      </c>
      <c r="S89" s="21">
        <f>[1]节奏总纲!S89</f>
        <v>199.39447681693619</v>
      </c>
      <c r="T89" s="21">
        <f>[1]节奏总纲!T89</f>
        <v>108.94709864900531</v>
      </c>
      <c r="U89" s="27"/>
      <c r="V89" s="21">
        <v>86</v>
      </c>
      <c r="W89" s="21">
        <f>[1]节奏总纲!W89</f>
        <v>25.984769059149585</v>
      </c>
      <c r="X89" s="21">
        <f>[1]节奏总纲!X89</f>
        <v>22.280440229259113</v>
      </c>
      <c r="Y89" s="21">
        <f>[1]节奏总纲!Y89</f>
        <v>18.313790423402565</v>
      </c>
      <c r="Z89" s="21">
        <f>[1]节奏总纲!Z89</f>
        <v>13.820599425634867</v>
      </c>
      <c r="AA89" s="21">
        <f>[1]节奏总纲!AA89</f>
        <v>6.4121158102318248</v>
      </c>
      <c r="AC89" s="21">
        <v>86</v>
      </c>
      <c r="AD89" s="21">
        <f>[1]节奏总纲!AD89</f>
        <v>64.420957868442798</v>
      </c>
      <c r="AE89" s="21">
        <f>[1]节奏总纲!AE89</f>
        <v>66.43285380601732</v>
      </c>
      <c r="AF89" s="21">
        <f>[1]节奏总纲!AF89</f>
        <v>69.338935107544785</v>
      </c>
      <c r="AG89" s="21">
        <f>[1]节奏总纲!AG89</f>
        <v>73.852923382179341</v>
      </c>
      <c r="AH89" s="21">
        <f>[1]节奏总纲!AH89</f>
        <v>82.464389587138029</v>
      </c>
      <c r="AZ89" s="21">
        <v>86</v>
      </c>
      <c r="BA89" s="21">
        <v>37.027046282459708</v>
      </c>
      <c r="BB89" s="21">
        <v>38.507242373270728</v>
      </c>
      <c r="BC89" s="21">
        <v>40.440939866177594</v>
      </c>
      <c r="BD89" s="21">
        <v>43.179964142847631</v>
      </c>
      <c r="BE89" s="21">
        <v>47.868598006324753</v>
      </c>
    </row>
    <row r="90" spans="6:57" x14ac:dyDescent="0.15">
      <c r="F90" s="21">
        <v>88</v>
      </c>
      <c r="G90" s="21">
        <v>444.72188840761549</v>
      </c>
      <c r="N90" s="26">
        <f>[1]节奏总纲!N90</f>
        <v>97</v>
      </c>
      <c r="O90" s="21">
        <v>87</v>
      </c>
      <c r="P90" s="21">
        <f>[1]节奏总纲!P90</f>
        <v>414.87322693439216</v>
      </c>
      <c r="Q90" s="21">
        <f>[1]节奏总纲!Q90</f>
        <v>358.28451878054108</v>
      </c>
      <c r="R90" s="21">
        <f>[1]节奏总纲!R90</f>
        <v>292.4026503433596</v>
      </c>
      <c r="S90" s="21">
        <f>[1]节奏总纲!S90</f>
        <v>212.58104148118252</v>
      </c>
      <c r="T90" s="21">
        <f>[1]节奏总纲!T90</f>
        <v>115.74963031469542</v>
      </c>
      <c r="U90" s="27"/>
      <c r="V90" s="21">
        <v>87</v>
      </c>
      <c r="W90" s="21">
        <f>[1]节奏总纲!W90</f>
        <v>27.849785907730279</v>
      </c>
      <c r="X90" s="21">
        <f>[1]节奏总纲!X90</f>
        <v>24.283289174531888</v>
      </c>
      <c r="Y90" s="21">
        <f>[1]节奏总纲!Y90</f>
        <v>20.170361925205611</v>
      </c>
      <c r="Z90" s="21">
        <f>[1]节奏总纲!Z90</f>
        <v>13.186564664246333</v>
      </c>
      <c r="AA90" s="21">
        <f>[1]节奏总纲!AA90</f>
        <v>6.8025316656901111</v>
      </c>
      <c r="AC90" s="21">
        <v>87</v>
      </c>
      <c r="AD90" s="21">
        <f>[1]节奏总纲!AD90</f>
        <v>64.585942742481365</v>
      </c>
      <c r="AE90" s="21">
        <f>[1]节奏总纲!AE90</f>
        <v>66.596336007085796</v>
      </c>
      <c r="AF90" s="21">
        <f>[1]节奏总纲!AF90</f>
        <v>69.49991523477118</v>
      </c>
      <c r="AG90" s="21">
        <f>[1]节奏总纲!AG90</f>
        <v>74.02050499447661</v>
      </c>
      <c r="AH90" s="21">
        <f>[1]节奏总纲!AH90</f>
        <v>82.632097695184868</v>
      </c>
      <c r="AZ90" s="21">
        <v>87</v>
      </c>
      <c r="BA90" s="21">
        <v>37.099649155317238</v>
      </c>
      <c r="BB90" s="21">
        <v>38.58553053106813</v>
      </c>
      <c r="BC90" s="21">
        <v>40.518638521010651</v>
      </c>
      <c r="BD90" s="21">
        <v>43.254857559716925</v>
      </c>
      <c r="BE90" s="21">
        <v>47.951748159616329</v>
      </c>
    </row>
    <row r="91" spans="6:57" x14ac:dyDescent="0.15">
      <c r="F91" s="21">
        <v>89</v>
      </c>
      <c r="G91" s="21">
        <v>476.71289166684534</v>
      </c>
      <c r="N91" s="26">
        <f>[1]节奏总纲!N91</f>
        <v>98</v>
      </c>
      <c r="O91" s="21">
        <v>88</v>
      </c>
      <c r="P91" s="21">
        <f>[1]节奏总纲!P91</f>
        <v>444.72188840761549</v>
      </c>
      <c r="Q91" s="21">
        <f>[1]节奏总纲!Q91</f>
        <v>384.7733778502689</v>
      </c>
      <c r="R91" s="21">
        <f>[1]节奏总纲!R91</f>
        <v>312.90632068359827</v>
      </c>
      <c r="S91" s="21">
        <f>[1]节奏总纲!S91</f>
        <v>226.0076636887502</v>
      </c>
      <c r="T91" s="21">
        <f>[1]节奏总纲!T91</f>
        <v>123.1879630889095</v>
      </c>
      <c r="U91" s="27"/>
      <c r="V91" s="21">
        <v>88</v>
      </c>
      <c r="W91" s="21">
        <f>[1]节奏总纲!W91</f>
        <v>29.848661473223331</v>
      </c>
      <c r="X91" s="21">
        <f>[1]节奏总纲!X91</f>
        <v>26.488859069727823</v>
      </c>
      <c r="Y91" s="21">
        <f>[1]节奏总纲!Y91</f>
        <v>20.503670340238671</v>
      </c>
      <c r="Z91" s="21">
        <f>[1]节奏总纲!Z91</f>
        <v>13.426622207567675</v>
      </c>
      <c r="AA91" s="21">
        <f>[1]节奏总纲!AA91</f>
        <v>7.438332774214075</v>
      </c>
      <c r="AC91" s="21">
        <v>88</v>
      </c>
      <c r="AD91" s="21">
        <f>[1]节奏总纲!AD91</f>
        <v>64.750927616519931</v>
      </c>
      <c r="AE91" s="21">
        <f>[1]节奏总纲!AE91</f>
        <v>66.759818208154257</v>
      </c>
      <c r="AF91" s="21">
        <f>[1]节奏总纲!AF91</f>
        <v>69.660895361997589</v>
      </c>
      <c r="AG91" s="21">
        <f>[1]节奏总纲!AG91</f>
        <v>74.178131818877702</v>
      </c>
      <c r="AH91" s="21">
        <f>[1]节奏总纲!AH91</f>
        <v>82.799805803231706</v>
      </c>
      <c r="AZ91" s="21">
        <v>88</v>
      </c>
      <c r="BA91" s="21">
        <v>37.172252028174768</v>
      </c>
      <c r="BB91" s="21">
        <v>38.663818688865533</v>
      </c>
      <c r="BC91" s="21">
        <v>40.596337175843701</v>
      </c>
      <c r="BD91" s="21">
        <v>43.329750976586219</v>
      </c>
      <c r="BE91" s="21">
        <v>48.030128751164234</v>
      </c>
    </row>
    <row r="92" spans="6:57" x14ac:dyDescent="0.15">
      <c r="F92" s="21">
        <v>90</v>
      </c>
      <c r="G92" s="21">
        <v>511</v>
      </c>
      <c r="N92" s="26">
        <f>[1]节奏总纲!N92</f>
        <v>99</v>
      </c>
      <c r="O92" s="21">
        <v>89</v>
      </c>
      <c r="P92" s="21">
        <f>[1]节奏总纲!P92</f>
        <v>476.71289166684534</v>
      </c>
      <c r="Q92" s="21">
        <f>[1]节奏总纲!Q92</f>
        <v>411.78459582182103</v>
      </c>
      <c r="R92" s="21">
        <f>[1]节奏总纲!R92</f>
        <v>332.60258451595797</v>
      </c>
      <c r="S92" s="21">
        <f>[1]节奏总纲!S92</f>
        <v>240.31096868925673</v>
      </c>
      <c r="T92" s="21">
        <f>[1]节奏总纲!T92</f>
        <v>130.61933231671563</v>
      </c>
      <c r="U92" s="27"/>
      <c r="V92" s="21">
        <v>89</v>
      </c>
      <c r="W92" s="21">
        <f>[1]节奏总纲!W92</f>
        <v>31.991003259229842</v>
      </c>
      <c r="X92" s="21">
        <f>[1]节奏总纲!X92</f>
        <v>27.011217971552128</v>
      </c>
      <c r="Y92" s="21">
        <f>[1]节奏总纲!Y92</f>
        <v>19.696263832359705</v>
      </c>
      <c r="Z92" s="21">
        <f>[1]节奏总纲!Z92</f>
        <v>14.303305000506526</v>
      </c>
      <c r="AA92" s="21">
        <f>[1]节奏总纲!AA92</f>
        <v>7.4313692278061296</v>
      </c>
      <c r="AC92" s="21">
        <v>89</v>
      </c>
      <c r="AD92" s="21">
        <f>[1]节奏总纲!AD92</f>
        <v>64.915912490558512</v>
      </c>
      <c r="AE92" s="21">
        <f>[1]节奏总纲!AE92</f>
        <v>66.923300409222719</v>
      </c>
      <c r="AF92" s="21">
        <f>[1]节奏总纲!AF92</f>
        <v>69.821875489223984</v>
      </c>
      <c r="AG92" s="21">
        <f>[1]节奏总纲!AG92</f>
        <v>74.335758643278794</v>
      </c>
      <c r="AH92" s="21">
        <f>[1]节奏总纲!AH92</f>
        <v>82.967513911278544</v>
      </c>
      <c r="AZ92" s="21">
        <v>89</v>
      </c>
      <c r="BA92" s="21">
        <v>37.244854901032298</v>
      </c>
      <c r="BB92" s="21">
        <v>38.742106846662928</v>
      </c>
      <c r="BC92" s="21">
        <v>40.674035830676758</v>
      </c>
      <c r="BD92" s="21">
        <v>43.404644393455513</v>
      </c>
      <c r="BE92" s="21">
        <v>48.101914750802706</v>
      </c>
    </row>
    <row r="93" spans="6:57" x14ac:dyDescent="0.15">
      <c r="F93" s="21">
        <v>91</v>
      </c>
      <c r="G93" s="21">
        <v>547.74801281858208</v>
      </c>
      <c r="N93" s="26">
        <f>[1]节奏总纲!N93</f>
        <v>100</v>
      </c>
      <c r="O93" s="21">
        <v>90</v>
      </c>
      <c r="P93" s="21">
        <f>[1]节奏总纲!P93</f>
        <v>511</v>
      </c>
      <c r="Q93" s="21">
        <f>[1]节奏总纲!Q93</f>
        <v>438.13140000000004</v>
      </c>
      <c r="R93" s="21">
        <f>[1]节奏总纲!R93</f>
        <v>354.12299999999999</v>
      </c>
      <c r="S93" s="21">
        <f>[1]节奏总纲!S93</f>
        <v>254.88680000000002</v>
      </c>
      <c r="T93" s="21">
        <f>[1]节奏总纲!T93</f>
        <v>138.48100000000002</v>
      </c>
      <c r="U93" s="27"/>
      <c r="V93" s="21">
        <v>90</v>
      </c>
      <c r="W93" s="21">
        <f>[1]节奏总纲!W93</f>
        <v>34.287108333154663</v>
      </c>
      <c r="X93" s="21">
        <f>[1]节奏总纲!X93</f>
        <v>26.346804178179013</v>
      </c>
      <c r="Y93" s="21">
        <f>[1]节奏总纲!Y93</f>
        <v>21.520415484042019</v>
      </c>
      <c r="Z93" s="21">
        <f>[1]节奏总纲!Z93</f>
        <v>14.575831310743297</v>
      </c>
      <c r="AA93" s="21">
        <f>[1]节奏总纲!AA93</f>
        <v>7.861667683284395</v>
      </c>
      <c r="AC93" s="21">
        <v>90</v>
      </c>
      <c r="AD93" s="21">
        <f>[1]节奏总纲!AD93</f>
        <v>65.075479910097457</v>
      </c>
      <c r="AE93" s="21">
        <f>[1]节奏总纲!AE93</f>
        <v>67.083433628014333</v>
      </c>
      <c r="AF93" s="21">
        <f>[1]节奏总纲!AF93</f>
        <v>69.982855616450394</v>
      </c>
      <c r="AG93" s="21">
        <f>[1]节奏总纲!AG93</f>
        <v>74.493385467679886</v>
      </c>
      <c r="AH93" s="21">
        <f>[1]节奏总纲!AH93</f>
        <v>83.124894550960335</v>
      </c>
      <c r="AZ93" s="21">
        <v>90</v>
      </c>
      <c r="BA93" s="21">
        <v>37.317457773889828</v>
      </c>
      <c r="BB93" s="21">
        <v>38.82039500446033</v>
      </c>
      <c r="BC93" s="21">
        <v>40.751734485509814</v>
      </c>
      <c r="BD93" s="21">
        <v>43.479537810324807</v>
      </c>
      <c r="BE93" s="21">
        <v>48.173700750441178</v>
      </c>
    </row>
    <row r="94" spans="6:57" x14ac:dyDescent="0.15">
      <c r="F94" s="21">
        <v>92</v>
      </c>
      <c r="G94" s="21">
        <v>587.1335577584814</v>
      </c>
      <c r="N94" s="26">
        <f>[1]节奏总纲!N94</f>
        <v>101</v>
      </c>
      <c r="O94" s="21">
        <v>91</v>
      </c>
      <c r="P94" s="21">
        <f>[1]节奏总纲!P94</f>
        <v>547.74801281858208</v>
      </c>
      <c r="Q94" s="21">
        <f>[1]节奏总纲!Q94</f>
        <v>469.6391461906523</v>
      </c>
      <c r="R94" s="21">
        <f>[1]节奏总纲!R94</f>
        <v>378.43910205635837</v>
      </c>
      <c r="S94" s="21">
        <f>[1]节奏总纲!S94</f>
        <v>272.61418597980827</v>
      </c>
      <c r="T94" s="21">
        <f>[1]节奏总纲!T94</f>
        <v>147.89196346101718</v>
      </c>
      <c r="U94" s="27"/>
      <c r="V94" s="21">
        <v>91</v>
      </c>
      <c r="W94" s="21">
        <f>[1]节奏总纲!W94</f>
        <v>36.748012818582083</v>
      </c>
      <c r="X94" s="21">
        <f>[1]节奏总纲!X94</f>
        <v>31.507746190652256</v>
      </c>
      <c r="Y94" s="21">
        <f>[1]节奏总纲!Y94</f>
        <v>24.316102056358375</v>
      </c>
      <c r="Z94" s="21">
        <f>[1]节奏总纲!Z94</f>
        <v>17.727385979808247</v>
      </c>
      <c r="AA94" s="21">
        <f>[1]节奏总纲!AA94</f>
        <v>9.4109634610171611</v>
      </c>
      <c r="AC94" s="21">
        <v>91</v>
      </c>
      <c r="AD94" s="21">
        <f>[1]节奏总纲!AD94</f>
        <v>65.229416240679981</v>
      </c>
      <c r="AE94" s="21">
        <f>[1]节奏总纲!AE94</f>
        <v>67.240606973055961</v>
      </c>
      <c r="AF94" s="21">
        <f>[1]节奏总纲!AF94</f>
        <v>70.137942795989005</v>
      </c>
      <c r="AG94" s="21">
        <f>[1]节奏总纲!AG94</f>
        <v>74.651012292080978</v>
      </c>
      <c r="AH94" s="21">
        <f>[1]节奏总纲!AH94</f>
        <v>83.279794092850153</v>
      </c>
      <c r="AZ94" s="21">
        <v>91</v>
      </c>
      <c r="BA94" s="21">
        <v>37.390060646747358</v>
      </c>
      <c r="BB94" s="21">
        <v>38.898683162257733</v>
      </c>
      <c r="BC94" s="21">
        <v>40.829433140342871</v>
      </c>
      <c r="BD94" s="21">
        <v>43.554431227194108</v>
      </c>
      <c r="BE94" s="21">
        <v>48.24548675007965</v>
      </c>
    </row>
    <row r="95" spans="6:57" x14ac:dyDescent="0.15">
      <c r="F95" s="21">
        <v>93</v>
      </c>
      <c r="G95" s="21">
        <v>629.34593963259704</v>
      </c>
      <c r="N95" s="26">
        <f>[1]节奏总纲!N95</f>
        <v>102</v>
      </c>
      <c r="O95" s="21">
        <v>92</v>
      </c>
      <c r="P95" s="21">
        <f>[1]节奏总纲!P95</f>
        <v>587.1335577584814</v>
      </c>
      <c r="Q95" s="21">
        <f>[1]节奏总纲!Q95</f>
        <v>502.29275866238083</v>
      </c>
      <c r="R95" s="21">
        <f>[1]节奏总纲!R95</f>
        <v>405.12215485335213</v>
      </c>
      <c r="S95" s="21">
        <f>[1]节奏总纲!S95</f>
        <v>291.57052478286187</v>
      </c>
      <c r="T95" s="21">
        <f>[1]节奏总纲!T95</f>
        <v>157.64536025815227</v>
      </c>
      <c r="U95" s="27"/>
      <c r="V95" s="21">
        <v>92</v>
      </c>
      <c r="W95" s="21">
        <f>[1]节奏总纲!W95</f>
        <v>39.385544939899319</v>
      </c>
      <c r="X95" s="21">
        <f>[1]节奏总纲!X95</f>
        <v>32.653612471728536</v>
      </c>
      <c r="Y95" s="21">
        <f>[1]节奏总纲!Y95</f>
        <v>26.683052796993763</v>
      </c>
      <c r="Z95" s="21">
        <f>[1]节奏总纲!Z95</f>
        <v>18.956338803053598</v>
      </c>
      <c r="AA95" s="21">
        <f>[1]节奏总纲!AA95</f>
        <v>9.7533967971350819</v>
      </c>
      <c r="AC95" s="21">
        <v>92</v>
      </c>
      <c r="AD95" s="21">
        <f>[1]节奏总纲!AD95</f>
        <v>65.38335257126252</v>
      </c>
      <c r="AE95" s="21">
        <f>[1]节奏总纲!AE95</f>
        <v>67.397780318097588</v>
      </c>
      <c r="AF95" s="21">
        <f>[1]节奏总纲!AF95</f>
        <v>70.292327570459079</v>
      </c>
      <c r="AG95" s="21">
        <f>[1]节奏总纲!AG95</f>
        <v>74.808639116482055</v>
      </c>
      <c r="AH95" s="21">
        <f>[1]节奏总纲!AH95</f>
        <v>83.434693634739986</v>
      </c>
      <c r="AZ95" s="21">
        <v>92</v>
      </c>
      <c r="BA95" s="21">
        <v>37.462663519604888</v>
      </c>
      <c r="BB95" s="21">
        <v>38.976971320055128</v>
      </c>
      <c r="BC95" s="21">
        <v>40.907131795175928</v>
      </c>
      <c r="BD95" s="21">
        <v>43.629324644063402</v>
      </c>
      <c r="BE95" s="21">
        <v>48.317272749718121</v>
      </c>
    </row>
    <row r="96" spans="6:57" x14ac:dyDescent="0.15">
      <c r="F96" s="21">
        <v>94</v>
      </c>
      <c r="G96" s="21">
        <v>674.58805031572183</v>
      </c>
      <c r="N96" s="26">
        <f>[1]节奏总纲!N96</f>
        <v>103</v>
      </c>
      <c r="O96" s="21">
        <v>93</v>
      </c>
      <c r="P96" s="21">
        <f>[1]节奏总纲!P96</f>
        <v>629.34593963259704</v>
      </c>
      <c r="Q96" s="21">
        <f>[1]节奏总纲!Q96</f>
        <v>538.34251676172357</v>
      </c>
      <c r="R96" s="21">
        <f>[1]节奏总纲!R96</f>
        <v>433.68228700082267</v>
      </c>
      <c r="S96" s="21">
        <f>[1]节奏总纲!S96</f>
        <v>311.52624011813555</v>
      </c>
      <c r="T96" s="21">
        <f>[1]节奏总纲!T96</f>
        <v>168.35003885171972</v>
      </c>
      <c r="U96" s="27"/>
      <c r="V96" s="21">
        <v>93</v>
      </c>
      <c r="W96" s="21">
        <f>[1]节奏总纲!W96</f>
        <v>42.212381874115636</v>
      </c>
      <c r="X96" s="21">
        <f>[1]节奏总纲!X96</f>
        <v>36.049758099342739</v>
      </c>
      <c r="Y96" s="21">
        <f>[1]节奏总纲!Y96</f>
        <v>28.56013214747054</v>
      </c>
      <c r="Z96" s="21">
        <f>[1]节奏总纲!Z96</f>
        <v>19.95571533527368</v>
      </c>
      <c r="AA96" s="21">
        <f>[1]节奏总纲!AA96</f>
        <v>10.704678593567451</v>
      </c>
      <c r="AC96" s="21">
        <v>93</v>
      </c>
      <c r="AD96" s="21">
        <f>[1]节奏总纲!AD96</f>
        <v>65.537288901845059</v>
      </c>
      <c r="AE96" s="21">
        <f>[1]节奏总纲!AE96</f>
        <v>67.554953663139216</v>
      </c>
      <c r="AF96" s="21">
        <f>[1]节奏总纲!AF96</f>
        <v>70.446712344929153</v>
      </c>
      <c r="AG96" s="21">
        <f>[1]节奏总纲!AG96</f>
        <v>74.966265940883147</v>
      </c>
      <c r="AH96" s="21">
        <f>[1]节奏总纲!AH96</f>
        <v>83.589593176629805</v>
      </c>
      <c r="AZ96" s="21">
        <v>93</v>
      </c>
      <c r="BA96" s="21">
        <v>37.535266392462418</v>
      </c>
      <c r="BB96" s="21">
        <v>39.047673544184711</v>
      </c>
      <c r="BC96" s="21">
        <v>40.984830450008985</v>
      </c>
      <c r="BD96" s="21">
        <v>43.704218060932696</v>
      </c>
      <c r="BE96" s="21">
        <v>48.389058749356593</v>
      </c>
    </row>
    <row r="97" spans="6:57" x14ac:dyDescent="0.15">
      <c r="F97" s="21">
        <v>95</v>
      </c>
      <c r="G97" s="21">
        <v>723.0773439350246</v>
      </c>
      <c r="N97" s="26">
        <f>[1]节奏总纲!N97</f>
        <v>104</v>
      </c>
      <c r="O97" s="21">
        <v>94</v>
      </c>
      <c r="P97" s="21">
        <f>[1]节奏总纲!P97</f>
        <v>674.58805031572183</v>
      </c>
      <c r="Q97" s="21">
        <f>[1]节奏总纲!Q97</f>
        <v>576.30057138472114</v>
      </c>
      <c r="R97" s="21">
        <f>[1]节奏总纲!R97</f>
        <v>464.04911981218504</v>
      </c>
      <c r="S97" s="21">
        <f>[1]节奏总纲!S97</f>
        <v>332.70682641571403</v>
      </c>
      <c r="T97" s="21">
        <f>[1]节奏总纲!T97</f>
        <v>179.6427977990767</v>
      </c>
      <c r="U97" s="27"/>
      <c r="V97" s="21">
        <v>94</v>
      </c>
      <c r="W97" s="21">
        <f>[1]节奏总纲!W97</f>
        <v>45.242110683124793</v>
      </c>
      <c r="X97" s="21">
        <f>[1]节奏总纲!X97</f>
        <v>37.958054622997565</v>
      </c>
      <c r="Y97" s="21">
        <f>[1]节奏总纲!Y97</f>
        <v>30.366832811362372</v>
      </c>
      <c r="Z97" s="21">
        <f>[1]节奏总纲!Z97</f>
        <v>21.180586297578486</v>
      </c>
      <c r="AA97" s="21">
        <f>[1]节奏总纲!AA97</f>
        <v>11.292758947356987</v>
      </c>
      <c r="AC97" s="21">
        <v>94</v>
      </c>
      <c r="AD97" s="21">
        <f>[1]节奏总纲!AD97</f>
        <v>65.691225232427584</v>
      </c>
      <c r="AE97" s="21">
        <f>[1]节奏总纲!AE97</f>
        <v>67.712127008180858</v>
      </c>
      <c r="AF97" s="21">
        <f>[1]节奏总纲!AF97</f>
        <v>70.601097119399213</v>
      </c>
      <c r="AG97" s="21">
        <f>[1]节奏总纲!AG97</f>
        <v>75.115180559621535</v>
      </c>
      <c r="AH97" s="21">
        <f>[1]节奏总纲!AH97</f>
        <v>83.744492718519624</v>
      </c>
      <c r="AZ97" s="21">
        <v>94</v>
      </c>
      <c r="BA97" s="21">
        <v>37.607869265319941</v>
      </c>
      <c r="BB97" s="21">
        <v>39.115214427575864</v>
      </c>
      <c r="BC97" s="21">
        <v>41.053954370816207</v>
      </c>
      <c r="BD97" s="21">
        <v>43.77911147780199</v>
      </c>
      <c r="BE97" s="21">
        <v>48.460844748995065</v>
      </c>
    </row>
    <row r="98" spans="6:57" x14ac:dyDescent="0.15">
      <c r="F98" s="21">
        <v>96</v>
      </c>
      <c r="G98" s="21">
        <v>775.04688205332377</v>
      </c>
      <c r="N98" s="26">
        <f>[1]节奏总纲!N98</f>
        <v>105</v>
      </c>
      <c r="O98" s="21">
        <v>95</v>
      </c>
      <c r="P98" s="21">
        <f>[1]节奏总纲!P98</f>
        <v>723.0773439350246</v>
      </c>
      <c r="Q98" s="21">
        <f>[1]节奏总纲!Q98</f>
        <v>618.15882133005255</v>
      </c>
      <c r="R98" s="21">
        <f>[1]节奏总纲!R98</f>
        <v>495.95875020503337</v>
      </c>
      <c r="S98" s="21">
        <f>[1]节奏总纲!S98</f>
        <v>355.39251454406457</v>
      </c>
      <c r="T98" s="21">
        <f>[1]节奏总纲!T98</f>
        <v>192.84472762747106</v>
      </c>
      <c r="U98" s="27"/>
      <c r="V98" s="21">
        <v>95</v>
      </c>
      <c r="W98" s="21">
        <f>[1]节奏总纲!W98</f>
        <v>48.489293619302771</v>
      </c>
      <c r="X98" s="21">
        <f>[1]节奏总纲!X98</f>
        <v>41.858249945331409</v>
      </c>
      <c r="Y98" s="21">
        <f>[1]节奏总纲!Y98</f>
        <v>31.909630392848328</v>
      </c>
      <c r="Z98" s="21">
        <f>[1]节奏总纲!Z98</f>
        <v>22.685688128350534</v>
      </c>
      <c r="AA98" s="21">
        <f>[1]节奏总纲!AA98</f>
        <v>13.201929828394356</v>
      </c>
      <c r="AC98" s="21">
        <v>95</v>
      </c>
      <c r="AD98" s="21">
        <f>[1]节奏总纲!AD98</f>
        <v>65.845161563010123</v>
      </c>
      <c r="AE98" s="21">
        <f>[1]节奏总纲!AE98</f>
        <v>67.869300353222485</v>
      </c>
      <c r="AF98" s="21">
        <f>[1]节奏总纲!AF98</f>
        <v>70.755481893869288</v>
      </c>
      <c r="AG98" s="21">
        <f>[1]节奏总纲!AG98</f>
        <v>75.261722981240993</v>
      </c>
      <c r="AH98" s="21">
        <f>[1]节奏总纲!AH98</f>
        <v>83.899392260409456</v>
      </c>
      <c r="AZ98" s="21">
        <v>95</v>
      </c>
      <c r="BA98" s="21">
        <v>37.680472138177471</v>
      </c>
      <c r="BB98" s="21">
        <v>39.182755310967018</v>
      </c>
      <c r="BC98" s="21">
        <v>41.120998062635785</v>
      </c>
      <c r="BD98" s="21">
        <v>43.854004894671284</v>
      </c>
      <c r="BE98" s="21">
        <v>48.532630748633537</v>
      </c>
    </row>
    <row r="99" spans="6:57" x14ac:dyDescent="0.15">
      <c r="F99" s="21">
        <v>97</v>
      </c>
      <c r="G99" s="21">
        <v>830.74645386878444</v>
      </c>
      <c r="N99" s="26">
        <f>[1]节奏总纲!N99</f>
        <v>106</v>
      </c>
      <c r="O99" s="21">
        <v>96</v>
      </c>
      <c r="P99" s="21">
        <f>[1]节奏总纲!P99</f>
        <v>775.04688205332377</v>
      </c>
      <c r="Q99" s="21">
        <f>[1]节奏总纲!Q99</f>
        <v>661.0374857032798</v>
      </c>
      <c r="R99" s="21">
        <f>[1]节奏总纲!R99</f>
        <v>529.97705794806279</v>
      </c>
      <c r="S99" s="21">
        <f>[1]节奏总纲!S99</f>
        <v>380.70302846459265</v>
      </c>
      <c r="T99" s="21">
        <f>[1]节奏总纲!T99</f>
        <v>206.86001282003213</v>
      </c>
      <c r="U99" s="27"/>
      <c r="V99" s="21">
        <v>96</v>
      </c>
      <c r="W99" s="21">
        <f>[1]节奏总纲!W99</f>
        <v>51.96953811829917</v>
      </c>
      <c r="X99" s="21">
        <f>[1]节奏总纲!X99</f>
        <v>42.878664373227252</v>
      </c>
      <c r="Y99" s="21">
        <f>[1]节奏总纲!Y99</f>
        <v>34.018307743029425</v>
      </c>
      <c r="Z99" s="21">
        <f>[1]节奏总纲!Z99</f>
        <v>25.310513920528081</v>
      </c>
      <c r="AA99" s="21">
        <f>[1]节奏总纲!AA99</f>
        <v>14.015285192561066</v>
      </c>
      <c r="AC99" s="21">
        <v>96</v>
      </c>
      <c r="AD99" s="21">
        <f>[1]节奏总纲!AD99</f>
        <v>65.999097893592648</v>
      </c>
      <c r="AE99" s="21">
        <f>[1]节奏总纲!AE99</f>
        <v>68.025215371037646</v>
      </c>
      <c r="AF99" s="21">
        <f>[1]节奏总纲!AF99</f>
        <v>70.909866668339362</v>
      </c>
      <c r="AG99" s="21">
        <f>[1]节奏总纲!AG99</f>
        <v>75.408265402860437</v>
      </c>
      <c r="AH99" s="21">
        <f>[1]节奏总纲!AH99</f>
        <v>84.050903767166133</v>
      </c>
      <c r="AZ99" s="21">
        <v>96</v>
      </c>
      <c r="BA99" s="21">
        <v>37.753075011035001</v>
      </c>
      <c r="BB99" s="21">
        <v>39.250296194358178</v>
      </c>
      <c r="BC99" s="21">
        <v>41.188041754455355</v>
      </c>
      <c r="BD99" s="21">
        <v>43.928898311540578</v>
      </c>
      <c r="BE99" s="21">
        <v>48.604416748272008</v>
      </c>
    </row>
    <row r="100" spans="6:57" x14ac:dyDescent="0.15">
      <c r="F100" s="21">
        <v>98</v>
      </c>
      <c r="G100" s="21">
        <v>890.4437768152311</v>
      </c>
      <c r="N100" s="26">
        <f>[1]节奏总纲!N100</f>
        <v>107</v>
      </c>
      <c r="O100" s="21">
        <v>97</v>
      </c>
      <c r="P100" s="21">
        <f>[1]节奏总纲!P100</f>
        <v>830.74645386878444</v>
      </c>
      <c r="Q100" s="21">
        <f>[1]节奏总纲!Q100</f>
        <v>707.71290405081743</v>
      </c>
      <c r="R100" s="21">
        <f>[1]节奏总纲!R100</f>
        <v>569.31054483627804</v>
      </c>
      <c r="S100" s="21">
        <f>[1]节奏总纲!S100</f>
        <v>409.80722569347137</v>
      </c>
      <c r="T100" s="21">
        <f>[1]节奏总纲!T100</f>
        <v>223.30464679992923</v>
      </c>
      <c r="U100" s="27"/>
      <c r="V100" s="21">
        <v>97</v>
      </c>
      <c r="W100" s="21">
        <f>[1]节奏总纲!W100</f>
        <v>55.699571815460672</v>
      </c>
      <c r="X100" s="21">
        <f>[1]节奏总纲!X100</f>
        <v>46.675418347537629</v>
      </c>
      <c r="Y100" s="21">
        <f>[1]节奏总纲!Y100</f>
        <v>39.333486888215248</v>
      </c>
      <c r="Z100" s="21">
        <f>[1]节奏总纲!Z100</f>
        <v>29.104197228878718</v>
      </c>
      <c r="AA100" s="21">
        <f>[1]节奏总纲!AA100</f>
        <v>16.444633979897105</v>
      </c>
      <c r="AC100" s="21">
        <v>97</v>
      </c>
      <c r="AD100" s="21">
        <f>[1]节奏总纲!AD100</f>
        <v>66.142785979989682</v>
      </c>
      <c r="AE100" s="21">
        <f>[1]节奏总纲!AE100</f>
        <v>68.174918074940805</v>
      </c>
      <c r="AF100" s="21">
        <f>[1]节奏总纲!AF100</f>
        <v>71.061795050376986</v>
      </c>
      <c r="AG100" s="21">
        <f>[1]节奏总纲!AG100</f>
        <v>75.554807824479894</v>
      </c>
      <c r="AH100" s="21">
        <f>[1]节奏总纲!AH100</f>
        <v>84.196136930932482</v>
      </c>
      <c r="AZ100" s="21">
        <v>97</v>
      </c>
      <c r="BA100" s="21">
        <v>37.825677883892531</v>
      </c>
      <c r="BB100" s="21">
        <v>39.317837077749331</v>
      </c>
      <c r="BC100" s="21">
        <v>41.255085446274933</v>
      </c>
      <c r="BD100" s="21">
        <v>44.003272544984547</v>
      </c>
      <c r="BE100" s="21">
        <v>48.67620274791048</v>
      </c>
    </row>
    <row r="101" spans="6:57" x14ac:dyDescent="0.15">
      <c r="F101" s="21">
        <v>99</v>
      </c>
      <c r="G101" s="21">
        <v>954.42578333369079</v>
      </c>
      <c r="N101" s="26">
        <f>[1]节奏总纲!N101</f>
        <v>108</v>
      </c>
      <c r="O101" s="21">
        <v>98</v>
      </c>
      <c r="P101" s="21">
        <f>[1]节奏总纲!P101</f>
        <v>890.4437768152311</v>
      </c>
      <c r="Q101" s="21">
        <f>[1]节奏总纲!Q101</f>
        <v>760.34994102252585</v>
      </c>
      <c r="R101" s="21">
        <f>[1]节奏总纲!R101</f>
        <v>612.98149595960513</v>
      </c>
      <c r="S101" s="21">
        <f>[1]节奏总纲!S101</f>
        <v>441.9272464333992</v>
      </c>
      <c r="T101" s="21">
        <f>[1]节奏总纲!T101</f>
        <v>240.77599725083846</v>
      </c>
      <c r="U101" s="27"/>
      <c r="V101" s="21">
        <v>98</v>
      </c>
      <c r="W101" s="21">
        <f>[1]节奏总纲!W101</f>
        <v>59.697322946446661</v>
      </c>
      <c r="X101" s="21">
        <f>[1]节奏总纲!X101</f>
        <v>52.637036971708426</v>
      </c>
      <c r="Y101" s="21">
        <f>[1]节奏总纲!Y101</f>
        <v>43.670951123327086</v>
      </c>
      <c r="Z101" s="21">
        <f>[1]节奏总纲!Z101</f>
        <v>32.120020739927838</v>
      </c>
      <c r="AA101" s="21">
        <f>[1]节奏总纲!AA101</f>
        <v>17.471350450909227</v>
      </c>
      <c r="AC101" s="21">
        <v>98</v>
      </c>
      <c r="AD101" s="21">
        <f>[1]节奏总纲!AD101</f>
        <v>66.286413655019302</v>
      </c>
      <c r="AE101" s="21">
        <f>[1]节奏总纲!AE101</f>
        <v>68.324620778843951</v>
      </c>
      <c r="AF101" s="21">
        <f>[1]节奏总纲!AF101</f>
        <v>71.210277551293188</v>
      </c>
      <c r="AG101" s="21">
        <f>[1]节奏总纲!AG101</f>
        <v>75.701350246099338</v>
      </c>
      <c r="AH101" s="21">
        <f>[1]节奏总纲!AH101</f>
        <v>84.341370094698831</v>
      </c>
      <c r="AZ101" s="21">
        <v>98</v>
      </c>
      <c r="BA101" s="21">
        <v>37.898280756750061</v>
      </c>
      <c r="BB101" s="21">
        <v>39.385377961140485</v>
      </c>
      <c r="BC101" s="21">
        <v>41.322129138094503</v>
      </c>
      <c r="BD101" s="21">
        <v>44.067911160744309</v>
      </c>
      <c r="BE101" s="21">
        <v>48.747988747548945</v>
      </c>
    </row>
    <row r="102" spans="6:57" x14ac:dyDescent="0.15">
      <c r="F102" s="21">
        <v>100</v>
      </c>
      <c r="G102" s="21">
        <v>1023</v>
      </c>
      <c r="N102" s="26">
        <f>[1]节奏总纲!N102</f>
        <v>109</v>
      </c>
      <c r="O102" s="21">
        <v>99</v>
      </c>
      <c r="P102" s="21">
        <f>[1]节奏总纲!P102</f>
        <v>954.42578333369079</v>
      </c>
      <c r="Q102" s="21">
        <f>[1]节奏总纲!Q102</f>
        <v>816.51125764197252</v>
      </c>
      <c r="R102" s="21">
        <f>[1]节奏总纲!R102</f>
        <v>658.6492330785801</v>
      </c>
      <c r="S102" s="21">
        <f>[1]节奏总纲!S102</f>
        <v>475.39948267851139</v>
      </c>
      <c r="T102" s="21">
        <f>[1]节奏总纲!T102</f>
        <v>257.59951892176309</v>
      </c>
      <c r="U102" s="27"/>
      <c r="V102" s="21">
        <v>99</v>
      </c>
      <c r="W102" s="21">
        <f>[1]节奏总纲!W102</f>
        <v>63.982006518459684</v>
      </c>
      <c r="X102" s="21">
        <f>[1]节奏总纲!X102</f>
        <v>56.161316619446666</v>
      </c>
      <c r="Y102" s="21">
        <f>[1]节奏总纲!Y102</f>
        <v>45.667737118974969</v>
      </c>
      <c r="Z102" s="21">
        <f>[1]节奏总纲!Z102</f>
        <v>33.472236245112185</v>
      </c>
      <c r="AA102" s="21">
        <f>[1]节奏总纲!AA102</f>
        <v>16.823521670924634</v>
      </c>
      <c r="AC102" s="21">
        <v>99</v>
      </c>
      <c r="AD102" s="21">
        <f>[1]节奏总纲!AD102</f>
        <v>66.430041330048923</v>
      </c>
      <c r="AE102" s="21">
        <f>[1]节奏总纲!AE102</f>
        <v>68.474323482747096</v>
      </c>
      <c r="AF102" s="21">
        <f>[1]节奏总纲!AF102</f>
        <v>71.358760052209377</v>
      </c>
      <c r="AG102" s="21">
        <f>[1]节奏总纲!AG102</f>
        <v>75.847892667718796</v>
      </c>
      <c r="AH102" s="21">
        <f>[1]节奏总纲!AH102</f>
        <v>84.48660325846518</v>
      </c>
      <c r="AZ102" s="21">
        <v>99</v>
      </c>
      <c r="BA102" s="21">
        <v>37.970883629607592</v>
      </c>
      <c r="BB102" s="21">
        <v>39.452918844531645</v>
      </c>
      <c r="BC102" s="21">
        <v>41.389172829914081</v>
      </c>
      <c r="BD102" s="21">
        <v>44.132549776504064</v>
      </c>
      <c r="BE102" s="21">
        <v>48.819774747187417</v>
      </c>
    </row>
    <row r="103" spans="6:57" x14ac:dyDescent="0.15">
      <c r="F103" s="21">
        <v>101</v>
      </c>
      <c r="G103" s="21">
        <v>1096.4960256371633</v>
      </c>
      <c r="N103" s="26">
        <f>[1]节奏总纲!N103</f>
        <v>110</v>
      </c>
      <c r="O103" s="21">
        <v>100</v>
      </c>
      <c r="P103" s="21">
        <f>[1]节奏总纲!P103</f>
        <v>1023</v>
      </c>
      <c r="Q103" s="21">
        <f>[1]节奏总纲!Q103</f>
        <v>875.38110000000006</v>
      </c>
      <c r="R103" s="21">
        <f>[1]节奏总纲!R103</f>
        <v>706.6884</v>
      </c>
      <c r="S103" s="21">
        <f>[1]节奏总纲!S103</f>
        <v>508.22640000000001</v>
      </c>
      <c r="T103" s="21">
        <f>[1]节奏总纲!T103</f>
        <v>274.77780000000001</v>
      </c>
      <c r="U103" s="27"/>
      <c r="V103" s="21">
        <v>100</v>
      </c>
      <c r="W103" s="21">
        <f>[1]节奏总纲!W103</f>
        <v>68.574216666309212</v>
      </c>
      <c r="X103" s="21">
        <f>[1]节奏总纲!X103</f>
        <v>58.86984235802754</v>
      </c>
      <c r="Y103" s="21">
        <f>[1]节奏总纲!Y103</f>
        <v>48.039166921419906</v>
      </c>
      <c r="Z103" s="21">
        <f>[1]节奏总纲!Z103</f>
        <v>32.826917321488622</v>
      </c>
      <c r="AA103" s="21">
        <f>[1]节奏总纲!AA103</f>
        <v>17.178281078236921</v>
      </c>
      <c r="AC103" s="21">
        <v>100</v>
      </c>
      <c r="AD103" s="21">
        <f>[1]节奏总纲!AD103</f>
        <v>66.573669005078543</v>
      </c>
      <c r="AE103" s="21">
        <f>[1]节奏总纲!AE103</f>
        <v>68.624026186650241</v>
      </c>
      <c r="AF103" s="21">
        <f>[1]节奏总纲!AF103</f>
        <v>71.507242553125565</v>
      </c>
      <c r="AG103" s="21">
        <f>[1]节奏总纲!AG103</f>
        <v>75.994435089338239</v>
      </c>
      <c r="AH103" s="21">
        <f>[1]节奏总纲!AH103</f>
        <v>84.63183642223153</v>
      </c>
      <c r="AZ103" s="21">
        <v>100</v>
      </c>
      <c r="BA103" s="21">
        <v>38.037513426486328</v>
      </c>
      <c r="BB103" s="21">
        <v>39.520459727922798</v>
      </c>
      <c r="BC103" s="21">
        <v>41.456216521733651</v>
      </c>
      <c r="BD103" s="21">
        <v>44.197188392263818</v>
      </c>
      <c r="BE103" s="21">
        <v>48.891560746825888</v>
      </c>
    </row>
    <row r="104" spans="6:57" x14ac:dyDescent="0.15">
      <c r="F104" s="21">
        <v>102</v>
      </c>
      <c r="G104" s="21">
        <v>1175.2671155169628</v>
      </c>
      <c r="N104" s="26">
        <f>[1]节奏总纲!N104</f>
        <v>111</v>
      </c>
      <c r="O104" s="21">
        <v>101</v>
      </c>
      <c r="P104" s="21">
        <f>[1]节奏总纲!P104</f>
        <v>1096.4960256371633</v>
      </c>
      <c r="Q104" s="21">
        <f>[1]节奏总纲!Q104</f>
        <v>939.14884595823037</v>
      </c>
      <c r="R104" s="21">
        <f>[1]节奏总纲!R104</f>
        <v>756.25330888195151</v>
      </c>
      <c r="S104" s="21">
        <f>[1]节奏总纲!S104</f>
        <v>541.99798547244984</v>
      </c>
      <c r="T104" s="21">
        <f>[1]节奏总纲!T104</f>
        <v>293.42233646050488</v>
      </c>
      <c r="U104" s="27"/>
      <c r="V104" s="21">
        <v>101</v>
      </c>
      <c r="W104" s="21">
        <f>[1]节奏总纲!W104</f>
        <v>73.496025637163257</v>
      </c>
      <c r="X104" s="21">
        <f>[1]节奏总纲!X104</f>
        <v>63.767745958230307</v>
      </c>
      <c r="Y104" s="21">
        <f>[1]节奏总纲!Y104</f>
        <v>49.56490888195151</v>
      </c>
      <c r="Z104" s="21">
        <f>[1]节奏总纲!Z104</f>
        <v>33.771585472449829</v>
      </c>
      <c r="AA104" s="21">
        <f>[1]节奏总纲!AA104</f>
        <v>18.644536460504867</v>
      </c>
      <c r="AC104" s="21">
        <v>101</v>
      </c>
      <c r="AD104" s="21">
        <f>[1]节奏总纲!AD104</f>
        <v>66.717296680108163</v>
      </c>
      <c r="AE104" s="21">
        <f>[1]节奏总纲!AE104</f>
        <v>68.773728890553386</v>
      </c>
      <c r="AF104" s="21">
        <f>[1]节奏总纲!AF104</f>
        <v>71.655725054041767</v>
      </c>
      <c r="AG104" s="21">
        <f>[1]节奏总纲!AG104</f>
        <v>76.130305911210229</v>
      </c>
      <c r="AH104" s="21">
        <f>[1]节奏总纲!AH104</f>
        <v>84.777069585997879</v>
      </c>
      <c r="AZ104" s="21">
        <v>101</v>
      </c>
      <c r="BA104" s="21">
        <v>38.100143952724252</v>
      </c>
      <c r="BB104" s="21">
        <v>39.588000611313952</v>
      </c>
      <c r="BC104" s="21">
        <v>41.523260213553229</v>
      </c>
      <c r="BD104" s="21">
        <v>44.261827008023573</v>
      </c>
      <c r="BE104" s="21">
        <v>48.96334674646436</v>
      </c>
    </row>
    <row r="105" spans="6:57" x14ac:dyDescent="0.15">
      <c r="F105" s="21">
        <v>103</v>
      </c>
      <c r="G105" s="21">
        <v>1259.6918792651943</v>
      </c>
      <c r="N105" s="26">
        <f>[1]节奏总纲!N105</f>
        <v>112</v>
      </c>
      <c r="O105" s="21">
        <v>102</v>
      </c>
      <c r="P105" s="21">
        <f>[1]节奏总纲!P105</f>
        <v>1175.2671155169628</v>
      </c>
      <c r="Q105" s="21">
        <f>[1]节奏总纲!Q105</f>
        <v>1004.2657502092447</v>
      </c>
      <c r="R105" s="21">
        <f>[1]节奏总纲!R105</f>
        <v>806.23324124463659</v>
      </c>
      <c r="S105" s="21">
        <f>[1]节奏总纲!S105</f>
        <v>577.99636741124232</v>
      </c>
      <c r="T105" s="21">
        <f>[1]节奏总纲!T105</f>
        <v>313.56126641992563</v>
      </c>
      <c r="U105" s="27"/>
      <c r="V105" s="21">
        <v>102</v>
      </c>
      <c r="W105" s="21">
        <f>[1]节奏总纲!W105</f>
        <v>78.771089879799547</v>
      </c>
      <c r="X105" s="21">
        <f>[1]节奏总纲!X105</f>
        <v>65.116904251014375</v>
      </c>
      <c r="Y105" s="21">
        <f>[1]节奏总纲!Y105</f>
        <v>49.979932362685076</v>
      </c>
      <c r="Z105" s="21">
        <f>[1]节奏总纲!Z105</f>
        <v>35.998381938792477</v>
      </c>
      <c r="AA105" s="21">
        <f>[1]节奏总纲!AA105</f>
        <v>20.13892995942075</v>
      </c>
      <c r="AC105" s="21">
        <v>102</v>
      </c>
      <c r="AD105" s="21">
        <f>[1]节奏总纲!AD105</f>
        <v>66.860924355137783</v>
      </c>
      <c r="AE105" s="21">
        <f>[1]节奏总纲!AE105</f>
        <v>68.923431594456531</v>
      </c>
      <c r="AF105" s="21">
        <f>[1]节奏总纲!AF105</f>
        <v>71.804207554957955</v>
      </c>
      <c r="AG105" s="21">
        <f>[1]节奏总纲!AG105</f>
        <v>76.265755485049056</v>
      </c>
      <c r="AH105" s="21">
        <f>[1]节奏总纲!AH105</f>
        <v>84.922302749764228</v>
      </c>
      <c r="AZ105" s="21">
        <v>102</v>
      </c>
      <c r="BA105" s="21">
        <v>38.16277447896217</v>
      </c>
      <c r="BB105" s="21">
        <v>39.655541494705105</v>
      </c>
      <c r="BC105" s="21">
        <v>41.590303905372799</v>
      </c>
      <c r="BD105" s="21">
        <v>44.326465623783335</v>
      </c>
      <c r="BE105" s="21">
        <v>49.030333272797542</v>
      </c>
    </row>
    <row r="106" spans="6:57" x14ac:dyDescent="0.15">
      <c r="F106" s="21">
        <v>104</v>
      </c>
      <c r="G106" s="21">
        <v>1350.1761006314437</v>
      </c>
      <c r="N106" s="26">
        <f>[1]节奏总纲!N106</f>
        <v>113</v>
      </c>
      <c r="O106" s="21">
        <v>103</v>
      </c>
      <c r="P106" s="21">
        <f>[1]节奏总纲!P106</f>
        <v>1259.6918792651943</v>
      </c>
      <c r="Q106" s="21">
        <f>[1]节奏总纲!Q106</f>
        <v>1073.383450321872</v>
      </c>
      <c r="R106" s="21">
        <f>[1]节奏总纲!R106</f>
        <v>861.50327622946634</v>
      </c>
      <c r="S106" s="21">
        <f>[1]节奏总纲!S106</f>
        <v>619.01258947091651</v>
      </c>
      <c r="T106" s="21">
        <f>[1]节奏总纲!T106</f>
        <v>335.8338550121008</v>
      </c>
      <c r="U106" s="27"/>
      <c r="V106" s="21">
        <v>103</v>
      </c>
      <c r="W106" s="21">
        <f>[1]节奏总纲!W106</f>
        <v>84.424763748231499</v>
      </c>
      <c r="X106" s="21">
        <f>[1]节奏总纲!X106</f>
        <v>69.11770011262729</v>
      </c>
      <c r="Y106" s="21">
        <f>[1]节奏总纲!Y106</f>
        <v>55.270034984829749</v>
      </c>
      <c r="Z106" s="21">
        <f>[1]节奏总纲!Z106</f>
        <v>41.016222059674192</v>
      </c>
      <c r="AA106" s="21">
        <f>[1]节奏总纲!AA106</f>
        <v>22.272588592175168</v>
      </c>
      <c r="AC106" s="21">
        <v>103</v>
      </c>
      <c r="AD106" s="21">
        <f>[1]节奏总纲!AD106</f>
        <v>67.004247194324648</v>
      </c>
      <c r="AE106" s="21">
        <f>[1]节奏总纲!AE106</f>
        <v>69.0655056802525</v>
      </c>
      <c r="AF106" s="21">
        <f>[1]节奏总纲!AF106</f>
        <v>71.952690055874157</v>
      </c>
      <c r="AG106" s="21">
        <f>[1]节奏总纲!AG106</f>
        <v>76.401205058887882</v>
      </c>
      <c r="AH106" s="21">
        <f>[1]节奏总纲!AH106</f>
        <v>85.072521641060263</v>
      </c>
      <c r="AZ106" s="21">
        <v>103</v>
      </c>
      <c r="BA106" s="21">
        <v>38.225405005200088</v>
      </c>
      <c r="BB106" s="21">
        <v>39.723082378096265</v>
      </c>
      <c r="BC106" s="21">
        <v>41.657347597192377</v>
      </c>
      <c r="BD106" s="21">
        <v>44.39110423954309</v>
      </c>
      <c r="BE106" s="21">
        <v>49.09231260978715</v>
      </c>
    </row>
    <row r="107" spans="6:57" x14ac:dyDescent="0.15">
      <c r="F107" s="21">
        <v>105</v>
      </c>
      <c r="G107" s="21">
        <v>1447.1546878700494</v>
      </c>
      <c r="N107" s="26">
        <f>[1]节奏总纲!N107</f>
        <v>114</v>
      </c>
      <c r="O107" s="21">
        <v>104</v>
      </c>
      <c r="P107" s="21">
        <f>[1]节奏总纲!P107</f>
        <v>1350.1761006314437</v>
      </c>
      <c r="Q107" s="21">
        <f>[1]节奏总纲!Q107</f>
        <v>1150.7550905681794</v>
      </c>
      <c r="R107" s="21">
        <f>[1]节奏总纲!R107</f>
        <v>925.41069937279144</v>
      </c>
      <c r="S107" s="21">
        <f>[1]节奏总纲!S107</f>
        <v>665.09674717104917</v>
      </c>
      <c r="T107" s="21">
        <f>[1]节奏总纲!T107</f>
        <v>360.49701886859549</v>
      </c>
      <c r="U107" s="27"/>
      <c r="V107" s="21">
        <v>104</v>
      </c>
      <c r="W107" s="21">
        <f>[1]节奏总纲!W107</f>
        <v>90.484221366249358</v>
      </c>
      <c r="X107" s="21">
        <f>[1]节奏总纲!X107</f>
        <v>77.371640246307379</v>
      </c>
      <c r="Y107" s="21">
        <f>[1]节奏总纲!Y107</f>
        <v>63.907423143325104</v>
      </c>
      <c r="Z107" s="21">
        <f>[1]节奏总纲!Z107</f>
        <v>46.084157700132664</v>
      </c>
      <c r="AA107" s="21">
        <f>[1]节奏总纲!AA107</f>
        <v>24.663163856494691</v>
      </c>
      <c r="AC107" s="21">
        <v>104</v>
      </c>
      <c r="AD107" s="21">
        <f>[1]节奏总纲!AD107</f>
        <v>67.138256553625013</v>
      </c>
      <c r="AE107" s="21">
        <f>[1]节奏总纲!AE107</f>
        <v>69.199592937186125</v>
      </c>
      <c r="AF107" s="21">
        <f>[1]节奏总纲!AF107</f>
        <v>72.093818006439079</v>
      </c>
      <c r="AG107" s="21">
        <f>[1]节奏总纲!AG107</f>
        <v>76.536654632726695</v>
      </c>
      <c r="AH107" s="21">
        <f>[1]节奏总纲!AH107</f>
        <v>85.228476403824274</v>
      </c>
      <c r="AZ107" s="21">
        <v>104</v>
      </c>
      <c r="BA107" s="21">
        <v>38.288035531438013</v>
      </c>
      <c r="BB107" s="21">
        <v>39.790623261487418</v>
      </c>
      <c r="BC107" s="21">
        <v>41.724391289011947</v>
      </c>
      <c r="BD107" s="21">
        <v>44.455742855302844</v>
      </c>
      <c r="BE107" s="21">
        <v>49.154291946776759</v>
      </c>
    </row>
    <row r="108" spans="6:57" x14ac:dyDescent="0.15">
      <c r="F108" s="21">
        <v>106</v>
      </c>
      <c r="G108" s="21">
        <v>1551.0937641066464</v>
      </c>
      <c r="N108" s="26">
        <f>[1]节奏总纲!N108</f>
        <v>115</v>
      </c>
      <c r="O108" s="21">
        <v>105</v>
      </c>
      <c r="P108" s="21">
        <f>[1]节奏总纲!P108</f>
        <v>1447.1546878700494</v>
      </c>
      <c r="Q108" s="21">
        <f>[1]节奏总纲!Q108</f>
        <v>1234.8570951595132</v>
      </c>
      <c r="R108" s="21">
        <f>[1]节奏总纲!R108</f>
        <v>993.18226228521496</v>
      </c>
      <c r="S108" s="21">
        <f>[1]节奏总纲!S108</f>
        <v>713.59197658872131</v>
      </c>
      <c r="T108" s="21">
        <f>[1]节奏总纲!T108</f>
        <v>386.39030166130323</v>
      </c>
      <c r="U108" s="27"/>
      <c r="V108" s="21">
        <v>105</v>
      </c>
      <c r="W108" s="21">
        <f>[1]节奏总纲!W108</f>
        <v>96.978587238605769</v>
      </c>
      <c r="X108" s="21">
        <f>[1]节奏总纲!X108</f>
        <v>84.102004591333753</v>
      </c>
      <c r="Y108" s="21">
        <f>[1]节奏总纲!Y108</f>
        <v>67.771562912423519</v>
      </c>
      <c r="Z108" s="21">
        <f>[1]节奏总纲!Z108</f>
        <v>48.495229417672135</v>
      </c>
      <c r="AA108" s="21">
        <f>[1]节奏总纲!AA108</f>
        <v>25.893282792707737</v>
      </c>
      <c r="AC108" s="21">
        <v>105</v>
      </c>
      <c r="AD108" s="21">
        <f>[1]节奏总纲!AD108</f>
        <v>67.272265912925377</v>
      </c>
      <c r="AE108" s="21">
        <f>[1]节奏总纲!AE108</f>
        <v>69.333680194119751</v>
      </c>
      <c r="AF108" s="21">
        <f>[1]节奏总纲!AF108</f>
        <v>72.23150684883845</v>
      </c>
      <c r="AG108" s="21">
        <f>[1]节奏总纲!AG108</f>
        <v>76.672104206565521</v>
      </c>
      <c r="AH108" s="21">
        <f>[1]节奏总纲!AH108</f>
        <v>85.384431166588271</v>
      </c>
      <c r="AZ108" s="21">
        <v>105</v>
      </c>
      <c r="BA108" s="21">
        <v>38.35066605767593</v>
      </c>
      <c r="BB108" s="21">
        <v>39.858164144878572</v>
      </c>
      <c r="BC108" s="21">
        <v>41.791434980831518</v>
      </c>
      <c r="BD108" s="21">
        <v>44.520381471062606</v>
      </c>
      <c r="BE108" s="21">
        <v>49.216271283766375</v>
      </c>
    </row>
    <row r="109" spans="6:57" x14ac:dyDescent="0.15">
      <c r="F109" s="21">
        <v>107</v>
      </c>
      <c r="G109" s="21">
        <v>1662.4929077375689</v>
      </c>
      <c r="N109" s="26">
        <f>[1]节奏总纲!N109</f>
        <v>116</v>
      </c>
      <c r="O109" s="21">
        <v>106</v>
      </c>
      <c r="P109" s="21">
        <f>[1]节奏总纲!P109</f>
        <v>1551.0937641066464</v>
      </c>
      <c r="Q109" s="21">
        <f>[1]节奏总纲!Q109</f>
        <v>1324.4789651706653</v>
      </c>
      <c r="R109" s="21">
        <f>[1]节奏总纲!R109</f>
        <v>1064.6707596828021</v>
      </c>
      <c r="S109" s="21">
        <f>[1]节奏总纲!S109</f>
        <v>764.3790069517554</v>
      </c>
      <c r="T109" s="21">
        <f>[1]节奏总纲!T109</f>
        <v>412.59094125236794</v>
      </c>
      <c r="U109" s="27"/>
      <c r="V109" s="21">
        <v>106</v>
      </c>
      <c r="W109" s="21">
        <f>[1]节奏总纲!W109</f>
        <v>103.93907623659697</v>
      </c>
      <c r="X109" s="21">
        <f>[1]节奏总纲!X109</f>
        <v>89.621870011152168</v>
      </c>
      <c r="Y109" s="21">
        <f>[1]节奏总纲!Y109</f>
        <v>71.488497397587139</v>
      </c>
      <c r="Z109" s="21">
        <f>[1]节奏总纲!Z109</f>
        <v>50.787030363034091</v>
      </c>
      <c r="AA109" s="21">
        <f>[1]节奏总纲!AA109</f>
        <v>26.200639591064714</v>
      </c>
      <c r="AC109" s="21">
        <v>106</v>
      </c>
      <c r="AD109" s="21">
        <f>[1]节奏总纲!AD109</f>
        <v>67.406275272225741</v>
      </c>
      <c r="AE109" s="21">
        <f>[1]节奏总纲!AE109</f>
        <v>69.467767451053362</v>
      </c>
      <c r="AF109" s="21">
        <f>[1]节奏总纲!AF109</f>
        <v>72.369195691237806</v>
      </c>
      <c r="AG109" s="21">
        <f>[1]节奏总纲!AG109</f>
        <v>76.807553780404334</v>
      </c>
      <c r="AH109" s="21">
        <f>[1]节奏总纲!AH109</f>
        <v>85.540385929352269</v>
      </c>
      <c r="AZ109" s="21">
        <v>106</v>
      </c>
      <c r="BA109" s="21">
        <v>38.413296583913848</v>
      </c>
      <c r="BB109" s="21">
        <v>39.925705028269732</v>
      </c>
      <c r="BC109" s="21">
        <v>41.858478672651096</v>
      </c>
      <c r="BD109" s="21">
        <v>44.585020086822361</v>
      </c>
      <c r="BE109" s="21">
        <v>49.278250620755983</v>
      </c>
    </row>
    <row r="110" spans="6:57" x14ac:dyDescent="0.15">
      <c r="F110" s="21">
        <v>108</v>
      </c>
      <c r="G110" s="21">
        <v>1781.8875536304624</v>
      </c>
      <c r="N110" s="26">
        <f>[1]节奏总纲!N110</f>
        <v>117</v>
      </c>
      <c r="O110" s="21">
        <v>107</v>
      </c>
      <c r="P110" s="21">
        <f>[1]节奏总纲!P110</f>
        <v>1662.4929077375689</v>
      </c>
      <c r="Q110" s="21">
        <f>[1]节奏总纲!Q110</f>
        <v>1418.9376967540152</v>
      </c>
      <c r="R110" s="21">
        <f>[1]节奏总纲!R110</f>
        <v>1141.6338797433884</v>
      </c>
      <c r="S110" s="21">
        <f>[1]节奏总纲!S110</f>
        <v>816.11776840837263</v>
      </c>
      <c r="T110" s="21">
        <f>[1]节奏总纲!T110</f>
        <v>440.22812196890823</v>
      </c>
      <c r="U110" s="27"/>
      <c r="V110" s="21">
        <v>107</v>
      </c>
      <c r="W110" s="21">
        <f>[1]节奏总纲!W110</f>
        <v>111.39914363092248</v>
      </c>
      <c r="X110" s="21">
        <f>[1]节奏总纲!X110</f>
        <v>94.458731583349845</v>
      </c>
      <c r="Y110" s="21">
        <f>[1]节奏总纲!Y110</f>
        <v>76.963120060586334</v>
      </c>
      <c r="Z110" s="21">
        <f>[1]节奏总纲!Z110</f>
        <v>51.738761456617226</v>
      </c>
      <c r="AA110" s="21">
        <f>[1]节奏总纲!AA110</f>
        <v>27.637180716540286</v>
      </c>
      <c r="AC110" s="21">
        <v>107</v>
      </c>
      <c r="AD110" s="21">
        <f>[1]节奏总纲!AD110</f>
        <v>67.540284631526106</v>
      </c>
      <c r="AE110" s="21">
        <f>[1]节奏总纲!AE110</f>
        <v>69.601854707986988</v>
      </c>
      <c r="AF110" s="21">
        <f>[1]节奏总纲!AF110</f>
        <v>72.506884533637162</v>
      </c>
      <c r="AG110" s="21">
        <f>[1]节奏总纲!AG110</f>
        <v>76.94300335424316</v>
      </c>
      <c r="AH110" s="21">
        <f>[1]节奏总纲!AH110</f>
        <v>85.696340692116266</v>
      </c>
      <c r="AZ110" s="21">
        <v>107</v>
      </c>
      <c r="BA110" s="21">
        <v>38.475927110151773</v>
      </c>
      <c r="BB110" s="21">
        <v>39.993245911660885</v>
      </c>
      <c r="BC110" s="21">
        <v>41.925522364470666</v>
      </c>
      <c r="BD110" s="21">
        <v>44.649658702582116</v>
      </c>
      <c r="BE110" s="21">
        <v>49.340229957745592</v>
      </c>
    </row>
    <row r="111" spans="6:57" x14ac:dyDescent="0.15">
      <c r="F111" s="21">
        <v>109</v>
      </c>
      <c r="G111" s="21">
        <v>1909.8515666673818</v>
      </c>
      <c r="N111" s="26">
        <f>[1]节奏总纲!N111</f>
        <v>118</v>
      </c>
      <c r="O111" s="21">
        <v>108</v>
      </c>
      <c r="P111" s="21">
        <f>[1]节奏总纲!P111</f>
        <v>1781.8875536304624</v>
      </c>
      <c r="Q111" s="21">
        <f>[1]节奏总纲!Q111</f>
        <v>1520.8410270235997</v>
      </c>
      <c r="R111" s="21">
        <f>[1]节奏总纲!R111</f>
        <v>1218.0983316617842</v>
      </c>
      <c r="S111" s="21">
        <f>[1]节奏总纲!S111</f>
        <v>871.69939123602228</v>
      </c>
      <c r="T111" s="21">
        <f>[1]节奏总纲!T111</f>
        <v>471.13106917989433</v>
      </c>
      <c r="U111" s="27"/>
      <c r="V111" s="21">
        <v>108</v>
      </c>
      <c r="W111" s="21">
        <f>[1]节奏总纲!W111</f>
        <v>119.39464589289355</v>
      </c>
      <c r="X111" s="21">
        <f>[1]节奏总纲!X111</f>
        <v>101.90333026958456</v>
      </c>
      <c r="Y111" s="21">
        <f>[1]节奏总纲!Y111</f>
        <v>76.464451918395753</v>
      </c>
      <c r="Z111" s="21">
        <f>[1]节奏总纲!Z111</f>
        <v>55.581622827649653</v>
      </c>
      <c r="AA111" s="21">
        <f>[1]节奏总纲!AA111</f>
        <v>30.902947210986099</v>
      </c>
      <c r="AC111" s="21">
        <v>108</v>
      </c>
      <c r="AD111" s="21">
        <f>[1]节奏总纲!AD111</f>
        <v>67.674293990826456</v>
      </c>
      <c r="AE111" s="21">
        <f>[1]节奏总纲!AE111</f>
        <v>69.735941964920613</v>
      </c>
      <c r="AF111" s="21">
        <f>[1]节奏总纲!AF111</f>
        <v>72.644573376036519</v>
      </c>
      <c r="AG111" s="21">
        <f>[1]节奏总纲!AG111</f>
        <v>77.074762810762508</v>
      </c>
      <c r="AH111" s="21">
        <f>[1]节奏总纲!AH111</f>
        <v>85.852295454880277</v>
      </c>
      <c r="AZ111" s="21">
        <v>108</v>
      </c>
      <c r="BA111" s="21">
        <v>38.53855763638969</v>
      </c>
      <c r="BB111" s="21">
        <v>40.052446592012309</v>
      </c>
      <c r="BC111" s="21">
        <v>41.992566056290244</v>
      </c>
      <c r="BD111" s="21">
        <v>44.71429731834187</v>
      </c>
      <c r="BE111" s="21">
        <v>49.402209294735208</v>
      </c>
    </row>
    <row r="112" spans="6:57" x14ac:dyDescent="0.15">
      <c r="F112" s="21">
        <v>110</v>
      </c>
      <c r="G112" s="21">
        <v>2047</v>
      </c>
      <c r="N112" s="26">
        <f>[1]节奏总纲!N112</f>
        <v>119</v>
      </c>
      <c r="O112" s="21">
        <v>109</v>
      </c>
      <c r="P112" s="21">
        <f>[1]节奏总纲!P112</f>
        <v>1909.8515666673818</v>
      </c>
      <c r="Q112" s="21">
        <f>[1]节奏总纲!Q112</f>
        <v>1624.7107277639418</v>
      </c>
      <c r="R112" s="21">
        <f>[1]节奏总纲!R112</f>
        <v>1301.5638426838207</v>
      </c>
      <c r="S112" s="21">
        <f>[1]节奏总纲!S112</f>
        <v>931.81657937701561</v>
      </c>
      <c r="T112" s="21">
        <f>[1]节奏总纲!T112</f>
        <v>504.58278391352223</v>
      </c>
      <c r="U112" s="27"/>
      <c r="V112" s="21">
        <v>109</v>
      </c>
      <c r="W112" s="21">
        <f>[1]节奏总纲!W112</f>
        <v>127.96401303691937</v>
      </c>
      <c r="X112" s="21">
        <f>[1]节奏总纲!X112</f>
        <v>103.86970074034207</v>
      </c>
      <c r="Y112" s="21">
        <f>[1]节奏总纲!Y112</f>
        <v>83.46551102203648</v>
      </c>
      <c r="Z112" s="21">
        <f>[1]节奏总纲!Z112</f>
        <v>60.117188140993335</v>
      </c>
      <c r="AA112" s="21">
        <f>[1]节奏总纲!AA112</f>
        <v>33.451714733627909</v>
      </c>
      <c r="AC112" s="21">
        <v>109</v>
      </c>
      <c r="AD112" s="21">
        <f>[1]节奏总纲!AD112</f>
        <v>67.80830335012682</v>
      </c>
      <c r="AE112" s="21">
        <f>[1]节奏总纲!AE112</f>
        <v>69.870029221854239</v>
      </c>
      <c r="AF112" s="21">
        <f>[1]节奏总纲!AF112</f>
        <v>72.782262218435889</v>
      </c>
      <c r="AG112" s="21">
        <f>[1]节奏总纲!AG112</f>
        <v>77.203841369133116</v>
      </c>
      <c r="AH112" s="21">
        <f>[1]节奏总纲!AH112</f>
        <v>86.007776715139968</v>
      </c>
      <c r="AZ112" s="21">
        <v>109</v>
      </c>
      <c r="BA112" s="21">
        <v>38.601188162627608</v>
      </c>
      <c r="BB112" s="21">
        <v>40.110720583137102</v>
      </c>
      <c r="BC112" s="21">
        <v>42.051439554347354</v>
      </c>
      <c r="BD112" s="21">
        <v>44.778935934101632</v>
      </c>
      <c r="BE112" s="21">
        <v>49.464188631724817</v>
      </c>
    </row>
    <row r="113" spans="6:57" x14ac:dyDescent="0.15">
      <c r="F113" s="21">
        <v>111</v>
      </c>
      <c r="G113" s="21">
        <v>2193.9920512743265</v>
      </c>
      <c r="N113" s="26">
        <f>[1]节奏总纲!N113</f>
        <v>120</v>
      </c>
      <c r="O113" s="21">
        <v>110</v>
      </c>
      <c r="P113" s="21">
        <f>[1]节奏总纲!P113</f>
        <v>2047</v>
      </c>
      <c r="Q113" s="21">
        <f>[1]节奏总纲!Q113</f>
        <v>1741.3829000000001</v>
      </c>
      <c r="R113" s="21">
        <f>[1]节奏总纲!R113</f>
        <v>1397.2821999999999</v>
      </c>
      <c r="S113" s="21">
        <f>[1]节奏总纲!S113</f>
        <v>1001.3924000000001</v>
      </c>
      <c r="T113" s="21">
        <f>[1]节奏总纲!T113</f>
        <v>542.04559999999992</v>
      </c>
      <c r="U113" s="27"/>
      <c r="V113" s="21">
        <v>110</v>
      </c>
      <c r="W113" s="21">
        <f>[1]节奏总纲!W113</f>
        <v>137.1484333326182</v>
      </c>
      <c r="X113" s="21">
        <f>[1]节奏总纲!X113</f>
        <v>116.67217223605826</v>
      </c>
      <c r="Y113" s="21">
        <f>[1]节奏总纲!Y113</f>
        <v>95.718357316179208</v>
      </c>
      <c r="Z113" s="21">
        <f>[1]节奏总纲!Z113</f>
        <v>69.575820622984452</v>
      </c>
      <c r="AA113" s="21">
        <f>[1]节奏总纲!AA113</f>
        <v>37.462816086477687</v>
      </c>
      <c r="AC113" s="21">
        <v>110</v>
      </c>
      <c r="AD113" s="21">
        <f>[1]节奏总纲!AD113</f>
        <v>67.942312709427185</v>
      </c>
      <c r="AE113" s="21">
        <f>[1]节奏总纲!AE113</f>
        <v>70.003807055133578</v>
      </c>
      <c r="AF113" s="21">
        <f>[1]节奏总纲!AF113</f>
        <v>72.919951060835245</v>
      </c>
      <c r="AG113" s="21">
        <f>[1]节奏总纲!AG113</f>
        <v>77.332919927503724</v>
      </c>
      <c r="AH113" s="21">
        <f>[1]节奏总纲!AH113</f>
        <v>86.154780808490045</v>
      </c>
      <c r="AZ113" s="21">
        <v>110</v>
      </c>
      <c r="BA113" s="21">
        <v>38.663818688865533</v>
      </c>
      <c r="BB113" s="21">
        <v>40.168994574261895</v>
      </c>
      <c r="BC113" s="21">
        <v>42.109294145892463</v>
      </c>
      <c r="BD113" s="21">
        <v>44.843574549861387</v>
      </c>
      <c r="BE113" s="21">
        <v>49.526167968714425</v>
      </c>
    </row>
    <row r="114" spans="6:57" x14ac:dyDescent="0.15">
      <c r="F114" s="21">
        <v>112</v>
      </c>
      <c r="G114" s="21">
        <v>2351.5342310339256</v>
      </c>
      <c r="N114" s="33">
        <f>[1]节奏总纲!N114</f>
        <v>121</v>
      </c>
      <c r="O114" s="33">
        <v>111</v>
      </c>
      <c r="P114" s="33">
        <f>[1]节奏总纲!P114</f>
        <v>2193.9920512743265</v>
      </c>
      <c r="Q114" s="33">
        <f>[1]节奏总纲!Q114</f>
        <v>1869.0618284805987</v>
      </c>
      <c r="R114" s="33">
        <f>[1]节奏总纲!R114</f>
        <v>1500.4711638665117</v>
      </c>
      <c r="S114" s="33">
        <f>[1]节奏总纲!S114</f>
        <v>1076.5918995603122</v>
      </c>
      <c r="T114" s="33">
        <f>[1]节奏总纲!T114</f>
        <v>583.16308722871599</v>
      </c>
      <c r="U114" s="33"/>
      <c r="V114" s="33">
        <v>111</v>
      </c>
      <c r="W114" s="33">
        <f>[1]节奏总纲!W114</f>
        <v>146.99205127432651</v>
      </c>
      <c r="X114" s="33">
        <f>[1]节奏总纲!X114</f>
        <v>127.67892848059864</v>
      </c>
      <c r="Y114" s="33">
        <f>[1]节奏总纲!Y114</f>
        <v>103.18896386651181</v>
      </c>
      <c r="Z114" s="33">
        <f>[1]节奏总纲!Z114</f>
        <v>75.19949956031212</v>
      </c>
      <c r="AA114" s="33">
        <f>[1]节奏总纲!AA114</f>
        <v>41.117487228716072</v>
      </c>
      <c r="AC114" s="21">
        <v>111</v>
      </c>
      <c r="AD114" s="21">
        <f>[1]节奏总纲!AD114</f>
        <v>68.071211008105138</v>
      </c>
      <c r="AE114" s="21">
        <f>[1]节奏总纲!AE114</f>
        <v>70.127815365673797</v>
      </c>
      <c r="AF114" s="21">
        <f>[1]节奏总纲!AF114</f>
        <v>73.051543220271398</v>
      </c>
      <c r="AG114" s="21">
        <f>[1]节奏总纲!AG114</f>
        <v>77.461998485874332</v>
      </c>
      <c r="AH114" s="21">
        <f>[1]节奏总纲!AH114</f>
        <v>86.301784901840136</v>
      </c>
      <c r="AZ114" s="21">
        <v>111</v>
      </c>
      <c r="BA114" s="21">
        <v>38.72644921510345</v>
      </c>
      <c r="BB114" s="21">
        <v>40.227268565386687</v>
      </c>
      <c r="BC114" s="21">
        <v>42.167148737437572</v>
      </c>
      <c r="BD114" s="21">
        <v>44.908213165621142</v>
      </c>
      <c r="BE114" s="21">
        <v>49.588147305704041</v>
      </c>
    </row>
    <row r="115" spans="6:57" x14ac:dyDescent="0.15">
      <c r="F115" s="21">
        <v>113</v>
      </c>
      <c r="G115" s="21">
        <v>2520.3837585303886</v>
      </c>
      <c r="N115" s="33">
        <f>[1]节奏总纲!N115</f>
        <v>122</v>
      </c>
      <c r="O115" s="33">
        <v>112</v>
      </c>
      <c r="P115" s="33">
        <f>[1]节奏总纲!P115</f>
        <v>2351.5342310339256</v>
      </c>
      <c r="Q115" s="33">
        <f>[1]节奏总纲!Q115</f>
        <v>2004.6829319564217</v>
      </c>
      <c r="R115" s="33">
        <f>[1]节奏总纲!R115</f>
        <v>1609.3900277196187</v>
      </c>
      <c r="S115" s="33">
        <f>[1]节奏总纲!S115</f>
        <v>1155.3087677069677</v>
      </c>
      <c r="T115" s="33">
        <f>[1]节奏总纲!T115</f>
        <v>623.15657122399034</v>
      </c>
      <c r="U115" s="33"/>
      <c r="V115" s="33">
        <v>112</v>
      </c>
      <c r="W115" s="33">
        <f>[1]节奏总纲!W115</f>
        <v>157.54217975959909</v>
      </c>
      <c r="X115" s="33">
        <f>[1]节奏总纲!X115</f>
        <v>135.62110347582302</v>
      </c>
      <c r="Y115" s="33">
        <f>[1]节奏总纲!Y115</f>
        <v>108.91886385310704</v>
      </c>
      <c r="Z115" s="33">
        <f>[1]节奏总纲!Z115</f>
        <v>78.716868146655543</v>
      </c>
      <c r="AA115" s="33">
        <f>[1]节奏总纲!AA115</f>
        <v>39.993483995274346</v>
      </c>
      <c r="AC115" s="21">
        <v>112</v>
      </c>
      <c r="AD115" s="21">
        <f>[1]节奏总纲!AD115</f>
        <v>68.196246161507091</v>
      </c>
      <c r="AE115" s="21">
        <f>[1]节奏总纲!AE115</f>
        <v>70.251823676214016</v>
      </c>
      <c r="AF115" s="21">
        <f>[1]节奏总纲!AF115</f>
        <v>73.174668450093861</v>
      </c>
      <c r="AG115" s="21">
        <f>[1]节奏总纲!AG115</f>
        <v>77.591077044244926</v>
      </c>
      <c r="AH115" s="21">
        <f>[1]节奏总纲!AH115</f>
        <v>86.448788995190213</v>
      </c>
      <c r="AZ115" s="21">
        <v>112</v>
      </c>
      <c r="BA115" s="21">
        <v>38.789079741341368</v>
      </c>
      <c r="BB115" s="21">
        <v>40.28554255651148</v>
      </c>
      <c r="BC115" s="21">
        <v>42.225003328982673</v>
      </c>
      <c r="BD115" s="21">
        <v>44.972851781380903</v>
      </c>
      <c r="BE115" s="21">
        <v>49.65012664269365</v>
      </c>
    </row>
    <row r="116" spans="6:57" x14ac:dyDescent="0.15">
      <c r="F116" s="21">
        <v>114</v>
      </c>
      <c r="G116" s="21">
        <v>2701.3522012628878</v>
      </c>
      <c r="N116" s="33">
        <f>[1]节奏总纲!N116</f>
        <v>123</v>
      </c>
      <c r="O116" s="33">
        <v>113</v>
      </c>
      <c r="P116" s="33">
        <f>[1]节奏总纲!P116</f>
        <v>2520.3837585303886</v>
      </c>
      <c r="Q116" s="33">
        <f>[1]节奏总纲!Q116</f>
        <v>2149.6353076505684</v>
      </c>
      <c r="R116" s="33">
        <f>[1]节奏总纲!R116</f>
        <v>1726.7149129691693</v>
      </c>
      <c r="S116" s="33">
        <f>[1]节奏总纲!S116</f>
        <v>1235.7441568074496</v>
      </c>
      <c r="T116" s="33">
        <f>[1]节奏总纲!T116</f>
        <v>665.63335062787564</v>
      </c>
      <c r="U116" s="33"/>
      <c r="V116" s="33">
        <v>113</v>
      </c>
      <c r="W116" s="33">
        <f>[1]节奏总纲!W116</f>
        <v>168.849527496463</v>
      </c>
      <c r="X116" s="33">
        <f>[1]节奏总纲!X116</f>
        <v>144.95237569414667</v>
      </c>
      <c r="Y116" s="33">
        <f>[1]节奏总纲!Y116</f>
        <v>117.32488524955056</v>
      </c>
      <c r="Z116" s="33">
        <f>[1]节奏总纲!Z116</f>
        <v>80.435389100481871</v>
      </c>
      <c r="AA116" s="33">
        <f>[1]节奏总纲!AA116</f>
        <v>42.476779403885303</v>
      </c>
      <c r="AC116" s="21">
        <v>113</v>
      </c>
      <c r="AD116" s="21">
        <f>[1]节奏总纲!AD116</f>
        <v>68.321281314909029</v>
      </c>
      <c r="AE116" s="21">
        <f>[1]节奏总纲!AE116</f>
        <v>70.375831986754235</v>
      </c>
      <c r="AF116" s="21">
        <f>[1]节奏总纲!AF116</f>
        <v>73.297793679916325</v>
      </c>
      <c r="AG116" s="21">
        <f>[1]节奏总纲!AG116</f>
        <v>77.720155602615534</v>
      </c>
      <c r="AH116" s="21">
        <f>[1]节奏总纲!AH116</f>
        <v>86.595793088540304</v>
      </c>
      <c r="AZ116" s="21">
        <v>113</v>
      </c>
      <c r="BA116" s="21">
        <v>38.851710267579293</v>
      </c>
      <c r="BB116" s="21">
        <v>40.343816547636273</v>
      </c>
      <c r="BC116" s="21">
        <v>42.282857920527782</v>
      </c>
      <c r="BD116" s="21">
        <v>45.032359480672049</v>
      </c>
      <c r="BE116" s="21">
        <v>49.712105979683258</v>
      </c>
    </row>
    <row r="117" spans="6:57" x14ac:dyDescent="0.15">
      <c r="F117" s="21">
        <v>115</v>
      </c>
      <c r="G117" s="21">
        <v>2895.3093757400989</v>
      </c>
      <c r="N117" s="33">
        <f>[1]节奏总纲!N117</f>
        <v>124</v>
      </c>
      <c r="O117" s="33">
        <v>114</v>
      </c>
      <c r="P117" s="33">
        <f>[1]节奏总纲!P117</f>
        <v>2701.3522012628878</v>
      </c>
      <c r="Q117" s="33">
        <f>[1]节奏总纲!Q117</f>
        <v>2304.5235628973696</v>
      </c>
      <c r="R117" s="33">
        <f>[1]节奏总纲!R117</f>
        <v>1846.3742295631837</v>
      </c>
      <c r="S117" s="33">
        <f>[1]节奏总纲!S117</f>
        <v>1319.3404150967945</v>
      </c>
      <c r="T117" s="33">
        <f>[1]节奏总纲!T117</f>
        <v>710.99589937239205</v>
      </c>
      <c r="U117" s="33"/>
      <c r="V117" s="33">
        <v>114</v>
      </c>
      <c r="W117" s="33">
        <f>[1]节奏总纲!W117</f>
        <v>180.96844273249917</v>
      </c>
      <c r="X117" s="33">
        <f>[1]节奏总纲!X117</f>
        <v>154.88825524680124</v>
      </c>
      <c r="Y117" s="33">
        <f>[1]节奏总纲!Y117</f>
        <v>119.6593165940144</v>
      </c>
      <c r="Z117" s="33">
        <f>[1]节奏总纲!Z117</f>
        <v>83.59625828934486</v>
      </c>
      <c r="AA117" s="33">
        <f>[1]节奏总纲!AA117</f>
        <v>45.362548744516403</v>
      </c>
      <c r="AC117" s="21">
        <v>114</v>
      </c>
      <c r="AD117" s="21">
        <f>[1]节奏总纲!AD117</f>
        <v>68.446316468310982</v>
      </c>
      <c r="AE117" s="21">
        <f>[1]节奏总纲!AE117</f>
        <v>70.499840297294455</v>
      </c>
      <c r="AF117" s="21">
        <f>[1]节奏总纲!AF117</f>
        <v>73.420918909738774</v>
      </c>
      <c r="AG117" s="21">
        <f>[1]节奏总纲!AG117</f>
        <v>77.849234160986143</v>
      </c>
      <c r="AH117" s="21">
        <f>[1]节奏总纲!AH117</f>
        <v>86.742797181890381</v>
      </c>
      <c r="AZ117" s="21">
        <v>114</v>
      </c>
      <c r="BA117" s="21">
        <v>38.91434079381721</v>
      </c>
      <c r="BB117" s="21">
        <v>40.402090538761065</v>
      </c>
      <c r="BC117" s="21">
        <v>42.340712512072891</v>
      </c>
      <c r="BD117" s="21">
        <v>45.088151688727308</v>
      </c>
      <c r="BE117" s="21">
        <v>49.774085316672867</v>
      </c>
    </row>
    <row r="118" spans="6:57" x14ac:dyDescent="0.15">
      <c r="F118" s="21">
        <v>116</v>
      </c>
      <c r="G118" s="21">
        <v>3103.1875282132928</v>
      </c>
      <c r="N118" s="33">
        <f>[1]节奏总纲!N118</f>
        <v>125</v>
      </c>
      <c r="O118" s="33">
        <v>115</v>
      </c>
      <c r="P118" s="33">
        <f>[1]节奏总纲!P118</f>
        <v>2895.3093757400989</v>
      </c>
      <c r="Q118" s="33">
        <f>[1]节奏总纲!Q118</f>
        <v>2463.0396859421021</v>
      </c>
      <c r="R118" s="33">
        <f>[1]节奏总纲!R118</f>
        <v>1969.9684992535633</v>
      </c>
      <c r="S118" s="33">
        <f>[1]节奏总纲!S118</f>
        <v>1407.1203566096881</v>
      </c>
      <c r="T118" s="33">
        <f>[1]节奏总纲!T118</f>
        <v>758.86058738147995</v>
      </c>
      <c r="U118" s="33"/>
      <c r="V118" s="33">
        <v>115</v>
      </c>
      <c r="W118" s="33">
        <f>[1]节奏总纲!W118</f>
        <v>193.95717447721108</v>
      </c>
      <c r="X118" s="33">
        <f>[1]节奏总纲!X118</f>
        <v>158.51612304473247</v>
      </c>
      <c r="Y118" s="33">
        <f>[1]节奏总纲!Y118</f>
        <v>123.59426969037963</v>
      </c>
      <c r="Z118" s="33">
        <f>[1]节奏总纲!Z118</f>
        <v>87.779941512893629</v>
      </c>
      <c r="AA118" s="33">
        <f>[1]节奏总纲!AA118</f>
        <v>47.864688009087899</v>
      </c>
      <c r="AC118" s="21">
        <v>115</v>
      </c>
      <c r="AD118" s="21">
        <f>[1]节奏总纲!AD118</f>
        <v>68.571351621712935</v>
      </c>
      <c r="AE118" s="21">
        <f>[1]节奏总纲!AE118</f>
        <v>70.623848607834674</v>
      </c>
      <c r="AF118" s="21">
        <f>[1]节奏总纲!AF118</f>
        <v>73.544044139561237</v>
      </c>
      <c r="AG118" s="21">
        <f>[1]节奏总纲!AG118</f>
        <v>77.978312719356751</v>
      </c>
      <c r="AH118" s="21">
        <f>[1]节奏总纲!AH118</f>
        <v>86.889801275240458</v>
      </c>
      <c r="AZ118" s="21">
        <v>115</v>
      </c>
      <c r="BA118" s="21">
        <v>38.976971320055128</v>
      </c>
      <c r="BB118" s="21">
        <v>40.460364529885858</v>
      </c>
      <c r="BC118" s="21">
        <v>42.398567103617999</v>
      </c>
      <c r="BD118" s="21">
        <v>45.143943896782567</v>
      </c>
      <c r="BE118" s="21">
        <v>49.836064653662483</v>
      </c>
    </row>
    <row r="119" spans="6:57" x14ac:dyDescent="0.15">
      <c r="F119" s="21">
        <v>117</v>
      </c>
      <c r="G119" s="21">
        <v>3325.985815475135</v>
      </c>
      <c r="N119" s="33">
        <f>[1]节奏总纲!N119</f>
        <v>126</v>
      </c>
      <c r="O119" s="33">
        <v>116</v>
      </c>
      <c r="P119" s="33">
        <f>[1]节奏总纲!P119</f>
        <v>3103.1875282132928</v>
      </c>
      <c r="Q119" s="33">
        <f>[1]节奏总纲!Q119</f>
        <v>2636.7784427228348</v>
      </c>
      <c r="R119" s="33">
        <f>[1]节奏总纲!R119</f>
        <v>2108.9262441737537</v>
      </c>
      <c r="S119" s="33">
        <f>[1]节奏总纲!S119</f>
        <v>1509.0800949701243</v>
      </c>
      <c r="T119" s="33">
        <f>[1]节奏总纲!T119</f>
        <v>813.34545114470404</v>
      </c>
      <c r="U119" s="33"/>
      <c r="V119" s="33">
        <v>116</v>
      </c>
      <c r="W119" s="33">
        <f>[1]节奏总纲!W119</f>
        <v>207.87815247319395</v>
      </c>
      <c r="X119" s="33">
        <f>[1]节奏总纲!X119</f>
        <v>173.73875678073273</v>
      </c>
      <c r="Y119" s="33">
        <f>[1]节奏总纲!Y119</f>
        <v>138.95774492019041</v>
      </c>
      <c r="Z119" s="33">
        <f>[1]节奏总纲!Z119</f>
        <v>101.95973836043618</v>
      </c>
      <c r="AA119" s="33">
        <f>[1]节奏总纲!AA119</f>
        <v>54.484863763224098</v>
      </c>
      <c r="AC119" s="21">
        <v>116</v>
      </c>
      <c r="AD119" s="21">
        <f>[1]节奏总纲!AD119</f>
        <v>68.696386775114874</v>
      </c>
      <c r="AE119" s="21">
        <f>[1]节奏总纲!AE119</f>
        <v>70.747856918374893</v>
      </c>
      <c r="AF119" s="21">
        <f>[1]节奏总纲!AF119</f>
        <v>73.667169369383686</v>
      </c>
      <c r="AG119" s="21">
        <f>[1]节奏总纲!AG119</f>
        <v>78.10469841238104</v>
      </c>
      <c r="AH119" s="21">
        <f>[1]节奏总纲!AH119</f>
        <v>87.033659382136349</v>
      </c>
      <c r="AZ119" s="21">
        <v>116</v>
      </c>
      <c r="BA119" s="21">
        <v>39.034165367506482</v>
      </c>
      <c r="BB119" s="21">
        <v>40.518638521010644</v>
      </c>
      <c r="BC119" s="21">
        <v>42.456421695163108</v>
      </c>
      <c r="BD119" s="21">
        <v>45.199736104837825</v>
      </c>
      <c r="BE119" s="21">
        <v>49.898043990652091</v>
      </c>
    </row>
    <row r="120" spans="6:57" x14ac:dyDescent="0.15">
      <c r="F120" s="21">
        <v>118</v>
      </c>
      <c r="G120" s="21">
        <v>3564.7751072609281</v>
      </c>
      <c r="N120" s="33">
        <f>[1]节奏总纲!N120</f>
        <v>127</v>
      </c>
      <c r="O120" s="33">
        <v>117</v>
      </c>
      <c r="P120" s="33">
        <f>[1]节奏总纲!P120</f>
        <v>3325.985815475135</v>
      </c>
      <c r="Q120" s="33">
        <f>[1]节奏总纲!Q120</f>
        <v>2826.7553445723174</v>
      </c>
      <c r="R120" s="33">
        <f>[1]节奏总纲!R120</f>
        <v>2262.6681502677343</v>
      </c>
      <c r="S120" s="33">
        <f>[1]节奏总纲!S120</f>
        <v>1618.0920992286531</v>
      </c>
      <c r="T120" s="33">
        <f>[1]节奏总纲!T120</f>
        <v>873.07127656222303</v>
      </c>
      <c r="U120" s="33"/>
      <c r="V120" s="33">
        <v>117</v>
      </c>
      <c r="W120" s="33">
        <f>[1]节奏总纲!W120</f>
        <v>222.79828726184223</v>
      </c>
      <c r="X120" s="33">
        <f>[1]节奏总纲!X120</f>
        <v>189.9769018494826</v>
      </c>
      <c r="Y120" s="33">
        <f>[1]节奏总纲!Y120</f>
        <v>153.74190609398056</v>
      </c>
      <c r="Z120" s="33">
        <f>[1]节奏总纲!Z120</f>
        <v>109.0120042585288</v>
      </c>
      <c r="AA120" s="33">
        <f>[1]节奏总纲!AA120</f>
        <v>59.72582541751899</v>
      </c>
      <c r="AC120" s="21">
        <v>117</v>
      </c>
      <c r="AD120" s="21">
        <f>[1]节奏总纲!AD120</f>
        <v>68.821421928516827</v>
      </c>
      <c r="AE120" s="21">
        <f>[1]节奏总纲!AE120</f>
        <v>70.871865228915112</v>
      </c>
      <c r="AF120" s="21">
        <f>[1]节奏总纲!AF120</f>
        <v>73.790294599206149</v>
      </c>
      <c r="AG120" s="21">
        <f>[1]节奏总纲!AG120</f>
        <v>78.230540290975199</v>
      </c>
      <c r="AH120" s="21">
        <f>[1]节奏总纲!AH120</f>
        <v>87.168098110592624</v>
      </c>
      <c r="AZ120" s="21">
        <v>117</v>
      </c>
      <c r="BA120" s="21">
        <v>39.088198074219406</v>
      </c>
      <c r="BB120" s="21">
        <v>40.576912512135436</v>
      </c>
      <c r="BC120" s="21">
        <v>42.51427628670821</v>
      </c>
      <c r="BD120" s="21">
        <v>45.255528312893091</v>
      </c>
      <c r="BE120" s="21">
        <v>49.9600233276417</v>
      </c>
    </row>
    <row r="121" spans="6:57" x14ac:dyDescent="0.15">
      <c r="F121" s="21">
        <v>119</v>
      </c>
      <c r="G121" s="21">
        <v>3820.7031333347636</v>
      </c>
      <c r="N121" s="33">
        <f>[1]节奏总纲!N121</f>
        <v>128</v>
      </c>
      <c r="O121" s="33">
        <v>118</v>
      </c>
      <c r="P121" s="33">
        <f>[1]节奏总纲!P121</f>
        <v>3564.7751072609281</v>
      </c>
      <c r="Q121" s="33">
        <f>[1]节奏总纲!Q121</f>
        <v>3030.4153186825147</v>
      </c>
      <c r="R121" s="33">
        <f>[1]节奏总纲!R121</f>
        <v>2426.1859380017877</v>
      </c>
      <c r="S121" s="33">
        <f>[1]节奏总纲!S121</f>
        <v>1737.4713872789764</v>
      </c>
      <c r="T121" s="33">
        <f>[1]节奏总纲!T121</f>
        <v>936.10994316671975</v>
      </c>
      <c r="U121" s="33"/>
      <c r="V121" s="33">
        <v>118</v>
      </c>
      <c r="W121" s="33">
        <f>[1]节奏总纲!W121</f>
        <v>238.78929178579301</v>
      </c>
      <c r="X121" s="33">
        <f>[1]节奏总纲!X121</f>
        <v>203.65997411019725</v>
      </c>
      <c r="Y121" s="33">
        <f>[1]节奏总纲!Y121</f>
        <v>163.5177877340534</v>
      </c>
      <c r="Z121" s="33">
        <f>[1]节奏总纲!Z121</f>
        <v>119.37928805032334</v>
      </c>
      <c r="AA121" s="33">
        <f>[1]节奏总纲!AA121</f>
        <v>63.038666604496711</v>
      </c>
      <c r="AC121" s="21">
        <v>118</v>
      </c>
      <c r="AD121" s="21">
        <f>[1]节奏总纲!AD121</f>
        <v>68.946457081918766</v>
      </c>
      <c r="AE121" s="21">
        <f>[1]节奏总纲!AE121</f>
        <v>70.995873539455332</v>
      </c>
      <c r="AF121" s="21">
        <f>[1]节奏总纲!AF121</f>
        <v>73.913419829028598</v>
      </c>
      <c r="AG121" s="21">
        <f>[1]节奏总纲!AG121</f>
        <v>78.356382169569343</v>
      </c>
      <c r="AH121" s="21">
        <f>[1]节奏总纲!AH121</f>
        <v>87.302536839048898</v>
      </c>
      <c r="AZ121" s="21">
        <v>118</v>
      </c>
      <c r="BA121" s="21">
        <v>39.14223078093233</v>
      </c>
      <c r="BB121" s="21">
        <v>40.635186503260229</v>
      </c>
      <c r="BC121" s="21">
        <v>42.572130878253319</v>
      </c>
      <c r="BD121" s="21">
        <v>45.31132052094835</v>
      </c>
      <c r="BE121" s="21">
        <v>50</v>
      </c>
    </row>
    <row r="122" spans="6:57" x14ac:dyDescent="0.15">
      <c r="F122" s="21">
        <v>120</v>
      </c>
      <c r="G122" s="21">
        <v>4095</v>
      </c>
      <c r="N122" s="33">
        <f>[1]节奏总纲!N122</f>
        <v>129</v>
      </c>
      <c r="O122" s="33">
        <v>119</v>
      </c>
      <c r="P122" s="33">
        <f>[1]节奏总纲!P122</f>
        <v>3820.7031333347636</v>
      </c>
      <c r="Q122" s="33">
        <f>[1]节奏总纲!Q122</f>
        <v>3250.2721555278836</v>
      </c>
      <c r="R122" s="33">
        <f>[1]节奏总纲!R122</f>
        <v>2604.5733259943081</v>
      </c>
      <c r="S122" s="33">
        <f>[1]节奏总纲!S122</f>
        <v>1863.3569181273642</v>
      </c>
      <c r="T122" s="33">
        <f>[1]节奏总纲!T122</f>
        <v>1000.260080307041</v>
      </c>
      <c r="U122" s="33"/>
      <c r="V122" s="33">
        <v>119</v>
      </c>
      <c r="W122" s="33">
        <f>[1]节奏总纲!W122</f>
        <v>255.92802607383555</v>
      </c>
      <c r="X122" s="33">
        <f>[1]节奏总纲!X122</f>
        <v>219.85683684536889</v>
      </c>
      <c r="Y122" s="33">
        <f>[1]节奏总纲!Y122</f>
        <v>178.38738799252042</v>
      </c>
      <c r="Z122" s="33">
        <f>[1]节奏总纲!Z122</f>
        <v>125.88553084838782</v>
      </c>
      <c r="AA122" s="33">
        <f>[1]节奏总纲!AA122</f>
        <v>64.150137140321249</v>
      </c>
      <c r="AC122" s="21">
        <v>119</v>
      </c>
      <c r="AD122" s="21">
        <f>[1]节奏总纲!AD122</f>
        <v>69.066704614192943</v>
      </c>
      <c r="AE122" s="21">
        <f>[1]节奏总纲!AE122</f>
        <v>71.113087458015798</v>
      </c>
      <c r="AF122" s="21">
        <f>[1]节奏总纲!AF122</f>
        <v>74.034200876118248</v>
      </c>
      <c r="AG122" s="21">
        <f>[1]节奏总纲!AG122</f>
        <v>78.482224048163502</v>
      </c>
      <c r="AH122" s="21">
        <f>[1]节奏总纲!AH122</f>
        <v>87.436975567505186</v>
      </c>
      <c r="AZ122" s="21">
        <v>119</v>
      </c>
      <c r="BA122" s="21">
        <v>39.196263487645254</v>
      </c>
      <c r="BB122" s="21">
        <v>40.693460494385022</v>
      </c>
      <c r="BC122" s="21">
        <v>42.629985469798427</v>
      </c>
      <c r="BD122" s="21">
        <v>45.367112729003608</v>
      </c>
      <c r="BE122" s="21">
        <v>50</v>
      </c>
    </row>
    <row r="123" spans="6:57" x14ac:dyDescent="0.15">
      <c r="F123" s="21">
        <v>121</v>
      </c>
      <c r="G123" s="21">
        <v>4388.9841025486576</v>
      </c>
      <c r="N123" s="33">
        <f>[1]节奏总纲!N123</f>
        <v>130</v>
      </c>
      <c r="O123" s="33">
        <v>120</v>
      </c>
      <c r="P123" s="33">
        <f>[1]节奏总纲!P123</f>
        <v>4095</v>
      </c>
      <c r="Q123" s="33">
        <f>[1]节奏总纲!Q123</f>
        <v>3486.0735</v>
      </c>
      <c r="R123" s="33">
        <f>[1]节奏总纲!R123</f>
        <v>2791.971</v>
      </c>
      <c r="S123" s="33">
        <f>[1]节奏总纲!S123</f>
        <v>1988.5319999999999</v>
      </c>
      <c r="T123" s="33">
        <f>[1]节奏总纲!T123</f>
        <v>1067.9759999999999</v>
      </c>
      <c r="U123" s="33"/>
      <c r="V123" s="33">
        <v>120</v>
      </c>
      <c r="W123" s="33">
        <f>[1]节奏总纲!W123</f>
        <v>274.29686666523639</v>
      </c>
      <c r="X123" s="33">
        <f>[1]节奏总纲!X123</f>
        <v>235.8013444721164</v>
      </c>
      <c r="Y123" s="33">
        <f>[1]节奏总纲!Y123</f>
        <v>187.3976740056919</v>
      </c>
      <c r="Z123" s="33">
        <f>[1]节奏总纲!Z123</f>
        <v>125.1750818726357</v>
      </c>
      <c r="AA123" s="33">
        <f>[1]节奏总纲!AA123</f>
        <v>67.715919692958892</v>
      </c>
      <c r="AC123" s="21">
        <v>120</v>
      </c>
      <c r="AD123" s="21">
        <f>[1]节奏总纲!AD123</f>
        <v>69.18336653741882</v>
      </c>
      <c r="AE123" s="21">
        <f>[1]节奏总纲!AE123</f>
        <v>71.230067506391322</v>
      </c>
      <c r="AF123" s="21">
        <f>[1]节奏总纲!AF123</f>
        <v>74.149428238300118</v>
      </c>
      <c r="AG123" s="21">
        <f>[1]节奏总纲!AG123</f>
        <v>78.608065926757661</v>
      </c>
      <c r="AH123" s="21">
        <f>[1]节奏总纲!AH123</f>
        <v>87.571414295961461</v>
      </c>
      <c r="AZ123" s="21">
        <v>120</v>
      </c>
      <c r="BA123" s="21">
        <v>39.250296194358178</v>
      </c>
      <c r="BB123" s="21">
        <v>40.751734485509814</v>
      </c>
      <c r="BC123" s="21">
        <v>42.687840061343536</v>
      </c>
      <c r="BD123" s="21">
        <v>45.422904937058867</v>
      </c>
      <c r="BE123" s="21">
        <v>50</v>
      </c>
    </row>
    <row r="124" spans="6:57" x14ac:dyDescent="0.15">
      <c r="F124" s="21">
        <v>122</v>
      </c>
      <c r="G124" s="21">
        <v>4704.0684620678521</v>
      </c>
      <c r="N124" s="33">
        <f>[1]节奏总纲!N124</f>
        <v>131</v>
      </c>
      <c r="O124" s="33">
        <v>121</v>
      </c>
      <c r="P124" s="33">
        <f>[1]节奏总纲!P124</f>
        <v>4388.9841025486576</v>
      </c>
      <c r="Q124" s="33">
        <f>[1]节奏总纲!Q124</f>
        <v>3731.5142839868686</v>
      </c>
      <c r="R124" s="33">
        <f>[1]节奏总纲!R124</f>
        <v>2978.8035103997736</v>
      </c>
      <c r="S124" s="33">
        <f>[1]节奏总纲!S124</f>
        <v>2122.0738135822758</v>
      </c>
      <c r="T124" s="33">
        <f>[1]节奏总纲!T124</f>
        <v>1143.3303587139253</v>
      </c>
      <c r="U124" s="33"/>
      <c r="V124" s="33">
        <v>121</v>
      </c>
      <c r="W124" s="33">
        <f>[1]节奏总纲!W124</f>
        <v>293.98410254865757</v>
      </c>
      <c r="X124" s="33">
        <f>[1]节奏总纲!X124</f>
        <v>245.44078398686861</v>
      </c>
      <c r="Y124" s="33">
        <f>[1]节奏总纲!Y124</f>
        <v>186.83251039977358</v>
      </c>
      <c r="Z124" s="33">
        <f>[1]节奏总纲!Z124</f>
        <v>133.54181358227584</v>
      </c>
      <c r="AA124" s="33">
        <f>[1]节奏总纲!AA124</f>
        <v>75.354358713925421</v>
      </c>
      <c r="AC124" s="21">
        <v>121</v>
      </c>
      <c r="AD124" s="21">
        <f>[1]节奏总纲!AD124</f>
        <v>69.300028460644711</v>
      </c>
      <c r="AE124" s="21">
        <f>[1]节奏总纲!AE124</f>
        <v>71.347047554766846</v>
      </c>
      <c r="AF124" s="21">
        <f>[1]节奏总纲!AF124</f>
        <v>74.264655600481987</v>
      </c>
      <c r="AG124" s="21">
        <f>[1]节奏总纲!AG124</f>
        <v>78.733907805351805</v>
      </c>
      <c r="AH124" s="21">
        <f>[1]节奏总纲!AH124</f>
        <v>87.705853024417735</v>
      </c>
      <c r="AZ124" s="21">
        <v>121</v>
      </c>
      <c r="BA124" s="21">
        <v>39.304328901071102</v>
      </c>
      <c r="BB124" s="21">
        <v>40.810008476634607</v>
      </c>
      <c r="BC124" s="21">
        <v>42.745694652888645</v>
      </c>
      <c r="BD124" s="21">
        <v>45.478697145114126</v>
      </c>
      <c r="BE124" s="21">
        <v>50</v>
      </c>
    </row>
    <row r="125" spans="6:57" x14ac:dyDescent="0.15">
      <c r="F125" s="21">
        <v>123</v>
      </c>
      <c r="G125" s="21">
        <v>5041.7675170607781</v>
      </c>
      <c r="N125" s="33">
        <f>[1]节奏总纲!N125</f>
        <v>132</v>
      </c>
      <c r="O125" s="33">
        <v>122</v>
      </c>
      <c r="P125" s="33">
        <f>[1]节奏总纲!P125</f>
        <v>4704.0684620678521</v>
      </c>
      <c r="Q125" s="33">
        <f>[1]节奏总纲!Q125</f>
        <v>3989.5204626797454</v>
      </c>
      <c r="R125" s="33">
        <f>[1]节奏总纲!R125</f>
        <v>3183.7135351275219</v>
      </c>
      <c r="S125" s="33">
        <f>[1]节奏总纲!S125</f>
        <v>2271.1242534863591</v>
      </c>
      <c r="T125" s="33">
        <f>[1]节奏总纲!T125</f>
        <v>1223.9986138300551</v>
      </c>
      <c r="U125" s="33"/>
      <c r="V125" s="33">
        <v>122</v>
      </c>
      <c r="W125" s="33">
        <f>[1]节奏总纲!W125</f>
        <v>315.08435951919455</v>
      </c>
      <c r="X125" s="33">
        <f>[1]节奏总纲!X125</f>
        <v>258.0061786928768</v>
      </c>
      <c r="Y125" s="33">
        <f>[1]节奏总纲!Y125</f>
        <v>204.91002472774835</v>
      </c>
      <c r="Z125" s="33">
        <f>[1]节奏总纲!Z125</f>
        <v>149.05043990408331</v>
      </c>
      <c r="AA125" s="33">
        <f>[1]节奏总纲!AA125</f>
        <v>80.668255116129785</v>
      </c>
      <c r="AC125" s="21">
        <v>122</v>
      </c>
      <c r="AD125" s="21">
        <f>[1]节奏总纲!AD125</f>
        <v>69.416690383870588</v>
      </c>
      <c r="AE125" s="21">
        <f>[1]节奏总纲!AE125</f>
        <v>71.46402760314237</v>
      </c>
      <c r="AF125" s="21">
        <f>[1]节奏总纲!AF125</f>
        <v>74.379882962663856</v>
      </c>
      <c r="AG125" s="21">
        <f>[1]节奏总纲!AG125</f>
        <v>78.859749683945964</v>
      </c>
      <c r="AH125" s="21">
        <f>[1]节奏总纲!AH125</f>
        <v>87.840291752874009</v>
      </c>
      <c r="AZ125" s="21">
        <v>122</v>
      </c>
      <c r="BA125" s="21">
        <v>39.358361607784026</v>
      </c>
      <c r="BB125" s="21">
        <v>40.8682824677594</v>
      </c>
      <c r="BC125" s="21">
        <v>42.803549244433754</v>
      </c>
      <c r="BD125" s="21">
        <v>45.534489353169384</v>
      </c>
      <c r="BE125" s="21">
        <v>50</v>
      </c>
    </row>
    <row r="126" spans="6:57" x14ac:dyDescent="0.15">
      <c r="F126" s="21">
        <v>124</v>
      </c>
      <c r="G126" s="21">
        <v>5403.704402525771</v>
      </c>
      <c r="N126" s="33">
        <f>[1]节奏总纲!N126</f>
        <v>133</v>
      </c>
      <c r="O126" s="33">
        <v>123</v>
      </c>
      <c r="P126" s="33">
        <f>[1]节奏总纲!P126</f>
        <v>5041.7675170607781</v>
      </c>
      <c r="Q126" s="33">
        <f>[1]节奏总纲!Q126</f>
        <v>4275.9230312192458</v>
      </c>
      <c r="R126" s="33">
        <f>[1]节奏总纲!R126</f>
        <v>3419.8309068223257</v>
      </c>
      <c r="S126" s="33">
        <f>[1]节奏总纲!S126</f>
        <v>2442.7363620159467</v>
      </c>
      <c r="T126" s="33">
        <f>[1]节奏总纲!T126</f>
        <v>1316.4054987045693</v>
      </c>
      <c r="U126" s="33"/>
      <c r="V126" s="33">
        <v>123</v>
      </c>
      <c r="W126" s="33">
        <f>[1]节奏总纲!W126</f>
        <v>337.69905499292599</v>
      </c>
      <c r="X126" s="33">
        <f>[1]节奏总纲!X126</f>
        <v>286.40256853950041</v>
      </c>
      <c r="Y126" s="33">
        <f>[1]节奏总纲!Y126</f>
        <v>236.11737169480375</v>
      </c>
      <c r="Z126" s="33">
        <f>[1]节奏总纲!Z126</f>
        <v>171.61210852958766</v>
      </c>
      <c r="AA126" s="33">
        <f>[1]节奏总纲!AA126</f>
        <v>92.406884874514162</v>
      </c>
      <c r="AC126" s="21">
        <v>123</v>
      </c>
      <c r="AD126" s="21">
        <f>[1]节奏总纲!AD126</f>
        <v>69.533352307096465</v>
      </c>
      <c r="AE126" s="21">
        <f>[1]节奏总纲!AE126</f>
        <v>71.581007651517908</v>
      </c>
      <c r="AF126" s="21">
        <f>[1]节奏总纲!AF126</f>
        <v>74.495110324845726</v>
      </c>
      <c r="AG126" s="21">
        <f>[1]节奏总纲!AG126</f>
        <v>78.985591562540122</v>
      </c>
      <c r="AH126" s="21">
        <f>[1]节奏总纲!AH126</f>
        <v>87.974730481330297</v>
      </c>
      <c r="AZ126" s="21">
        <v>123</v>
      </c>
      <c r="BA126" s="21">
        <v>39.41239431449695</v>
      </c>
      <c r="BB126" s="21">
        <v>40.926556458884193</v>
      </c>
      <c r="BC126" s="21">
        <v>42.861403835978855</v>
      </c>
      <c r="BD126" s="21">
        <v>45.590281561224643</v>
      </c>
      <c r="BE126" s="21">
        <v>50</v>
      </c>
    </row>
    <row r="127" spans="6:57" x14ac:dyDescent="0.15">
      <c r="F127" s="21">
        <v>125</v>
      </c>
      <c r="G127" s="21">
        <v>5791.6187514801986</v>
      </c>
      <c r="N127" s="33">
        <f>[1]节奏总纲!N127</f>
        <v>134</v>
      </c>
      <c r="O127" s="33">
        <v>124</v>
      </c>
      <c r="P127" s="33">
        <f>[1]节奏总纲!P127</f>
        <v>5403.704402525771</v>
      </c>
      <c r="Q127" s="33">
        <f>[1]节奏总纲!Q127</f>
        <v>4591.5276308261473</v>
      </c>
      <c r="R127" s="33">
        <f>[1]节奏总纲!R127</f>
        <v>3671.276771076009</v>
      </c>
      <c r="S127" s="33">
        <f>[1]节奏总纲!S127</f>
        <v>2624.0388578665143</v>
      </c>
      <c r="T127" s="33">
        <f>[1]节奏总纲!T127</f>
        <v>1415.7705534617521</v>
      </c>
      <c r="U127" s="33"/>
      <c r="V127" s="33">
        <v>124</v>
      </c>
      <c r="W127" s="33">
        <f>[1]节奏总纲!W127</f>
        <v>361.93688546499288</v>
      </c>
      <c r="X127" s="33">
        <f>[1]节奏总纲!X127</f>
        <v>315.6045996069015</v>
      </c>
      <c r="Y127" s="33">
        <f>[1]节奏总纲!Y127</f>
        <v>251.44586425368334</v>
      </c>
      <c r="Z127" s="33">
        <f>[1]节奏总纲!Z127</f>
        <v>181.30249585056754</v>
      </c>
      <c r="AA127" s="33">
        <f>[1]节奏总纲!AA127</f>
        <v>99.365054757182861</v>
      </c>
      <c r="AC127" s="21">
        <v>124</v>
      </c>
      <c r="AD127" s="21">
        <f>[1]节奏总纲!AD127</f>
        <v>69.650014230322356</v>
      </c>
      <c r="AE127" s="21">
        <f>[1]节奏总纲!AE127</f>
        <v>71.697987699893432</v>
      </c>
      <c r="AF127" s="21">
        <f>[1]节奏总纲!AF127</f>
        <v>74.610337687027609</v>
      </c>
      <c r="AG127" s="21">
        <f>[1]节奏总纲!AG127</f>
        <v>79.104601412347151</v>
      </c>
      <c r="AH127" s="21">
        <f>[1]节奏总纲!AH127</f>
        <v>88.109271506528316</v>
      </c>
      <c r="AZ127" s="21">
        <v>124</v>
      </c>
      <c r="BA127" s="21">
        <v>39.466427021209874</v>
      </c>
      <c r="BB127" s="21">
        <v>40.984830450008978</v>
      </c>
      <c r="BC127" s="21">
        <v>42.919258427523964</v>
      </c>
      <c r="BD127" s="21">
        <v>45.646073769279901</v>
      </c>
      <c r="BE127" s="21">
        <v>50</v>
      </c>
    </row>
    <row r="128" spans="6:57" x14ac:dyDescent="0.15">
      <c r="F128" s="21">
        <v>126</v>
      </c>
      <c r="G128" s="21">
        <v>6207.3750564265865</v>
      </c>
      <c r="N128" s="33">
        <f>[1]节奏总纲!N128</f>
        <v>135</v>
      </c>
      <c r="O128" s="33">
        <v>125</v>
      </c>
      <c r="P128" s="33">
        <f>[1]节奏总纲!P128</f>
        <v>5791.6187514801986</v>
      </c>
      <c r="Q128" s="33">
        <f>[1]节奏总纲!Q128</f>
        <v>4918.821805632133</v>
      </c>
      <c r="R128" s="33">
        <f>[1]节奏总纲!R128</f>
        <v>3940.0382366319791</v>
      </c>
      <c r="S128" s="33">
        <f>[1]节奏总纲!S128</f>
        <v>2816.4641988448207</v>
      </c>
      <c r="T128" s="33">
        <f>[1]节奏总纲!T128</f>
        <v>1509.8750085108877</v>
      </c>
      <c r="U128" s="33"/>
      <c r="V128" s="33">
        <v>125</v>
      </c>
      <c r="W128" s="33">
        <f>[1]节奏总纲!W128</f>
        <v>387.91434895442762</v>
      </c>
      <c r="X128" s="33">
        <f>[1]节奏总纲!X128</f>
        <v>327.29417480598568</v>
      </c>
      <c r="Y128" s="33">
        <f>[1]节奏总纲!Y128</f>
        <v>268.76146555597006</v>
      </c>
      <c r="Z128" s="33">
        <f>[1]节奏总纲!Z128</f>
        <v>192.42534097830639</v>
      </c>
      <c r="AA128" s="33">
        <f>[1]节奏总纲!AA128</f>
        <v>94.104455049135595</v>
      </c>
      <c r="AC128" s="21">
        <v>125</v>
      </c>
      <c r="AD128" s="21">
        <f>[1]节奏总纲!AD128</f>
        <v>69.766676153548232</v>
      </c>
      <c r="AE128" s="21">
        <f>[1]节奏总纲!AE128</f>
        <v>71.814967748268955</v>
      </c>
      <c r="AF128" s="21">
        <f>[1]节奏总纲!AF128</f>
        <v>74.725565049209479</v>
      </c>
      <c r="AG128" s="21">
        <f>[1]节奏总纲!AG128</f>
        <v>79.222727875098187</v>
      </c>
      <c r="AH128" s="21">
        <f>[1]节奏总纲!AH128</f>
        <v>88.243836210467165</v>
      </c>
      <c r="AZ128" s="21">
        <v>125</v>
      </c>
      <c r="BA128" s="21">
        <v>39.520459727922798</v>
      </c>
      <c r="BB128" s="21">
        <v>41.037193447861313</v>
      </c>
      <c r="BC128" s="21">
        <v>42.977113019069073</v>
      </c>
      <c r="BD128" s="21">
        <v>45.701865977335167</v>
      </c>
      <c r="BE128" s="21">
        <v>50</v>
      </c>
    </row>
    <row r="129" spans="6:57" x14ac:dyDescent="0.15">
      <c r="F129" s="21">
        <v>127</v>
      </c>
      <c r="G129" s="21">
        <v>6652.971630950271</v>
      </c>
      <c r="N129" s="33">
        <f>[1]节奏总纲!N129</f>
        <v>136</v>
      </c>
      <c r="O129" s="33">
        <v>126</v>
      </c>
      <c r="P129" s="33">
        <f>[1]节奏总纲!P129</f>
        <v>6207.3750564265865</v>
      </c>
      <c r="Q129" s="33">
        <f>[1]节奏总纲!Q129</f>
        <v>5279.3724854908123</v>
      </c>
      <c r="R129" s="33">
        <f>[1]节奏总纲!R129</f>
        <v>4225.9809384152195</v>
      </c>
      <c r="S129" s="33">
        <f>[1]节奏总纲!S129</f>
        <v>3006.8524773330387</v>
      </c>
      <c r="T129" s="33">
        <f>[1]节奏总纲!T129</f>
        <v>1610.1930896370566</v>
      </c>
      <c r="U129" s="33"/>
      <c r="V129" s="33">
        <v>126</v>
      </c>
      <c r="W129" s="33">
        <f>[1]节奏总纲!W129</f>
        <v>415.7563049463879</v>
      </c>
      <c r="X129" s="33">
        <f>[1]节奏总纲!X129</f>
        <v>360.55067985867936</v>
      </c>
      <c r="Y129" s="33">
        <f>[1]节奏总纲!Y129</f>
        <v>285.94270178324041</v>
      </c>
      <c r="Z129" s="33">
        <f>[1]节奏总纲!Z129</f>
        <v>190.38827848821802</v>
      </c>
      <c r="AA129" s="33">
        <f>[1]节奏总纲!AA129</f>
        <v>100.31808112616886</v>
      </c>
      <c r="AC129" s="21">
        <v>126</v>
      </c>
      <c r="AD129" s="21">
        <f>[1]节奏总纲!AD129</f>
        <v>69.883338076774123</v>
      </c>
      <c r="AE129" s="21">
        <f>[1]节奏总纲!AE129</f>
        <v>71.931947796644479</v>
      </c>
      <c r="AF129" s="21">
        <f>[1]节奏总纲!AF129</f>
        <v>74.840792411391348</v>
      </c>
      <c r="AG129" s="21">
        <f>[1]节奏总纲!AG129</f>
        <v>79.340854337849223</v>
      </c>
      <c r="AH129" s="21">
        <f>[1]节奏总纲!AH129</f>
        <v>88.378400914406001</v>
      </c>
      <c r="AZ129" s="21">
        <v>126</v>
      </c>
      <c r="BA129" s="21">
        <v>39.574492434635722</v>
      </c>
      <c r="BB129" s="21">
        <v>41.087476216725996</v>
      </c>
      <c r="BC129" s="21">
        <v>43.030177309109042</v>
      </c>
      <c r="BD129" s="21">
        <v>45.757658185390426</v>
      </c>
      <c r="BE129" s="21">
        <v>50</v>
      </c>
    </row>
    <row r="130" spans="6:57" x14ac:dyDescent="0.15">
      <c r="F130" s="21">
        <v>128</v>
      </c>
      <c r="G130" s="21">
        <v>7130.5502145218443</v>
      </c>
      <c r="N130" s="33">
        <f>[1]节奏总纲!N130</f>
        <v>137</v>
      </c>
      <c r="O130" s="33">
        <v>127</v>
      </c>
      <c r="P130" s="33">
        <f>[1]节奏总纲!P130</f>
        <v>6652.971630950271</v>
      </c>
      <c r="Q130" s="33">
        <f>[1]节奏总纲!Q130</f>
        <v>5658.3523721232059</v>
      </c>
      <c r="R130" s="33">
        <f>[1]节奏总纲!R130</f>
        <v>4508.7188742949984</v>
      </c>
      <c r="S130" s="33">
        <f>[1]节奏总纲!S130</f>
        <v>3203.4058403025556</v>
      </c>
      <c r="T130" s="33">
        <f>[1]节奏总纲!T130</f>
        <v>1719.793166600645</v>
      </c>
      <c r="U130" s="33"/>
      <c r="V130" s="33">
        <v>127</v>
      </c>
      <c r="W130" s="33">
        <f>[1]节奏总纲!W130</f>
        <v>445.59657452368447</v>
      </c>
      <c r="X130" s="33">
        <f>[1]节奏总纲!X130</f>
        <v>378.97988663239357</v>
      </c>
      <c r="Y130" s="33">
        <f>[1]节奏总纲!Y130</f>
        <v>282.73793587977889</v>
      </c>
      <c r="Z130" s="33">
        <f>[1]节奏总纲!Z130</f>
        <v>196.55336296951691</v>
      </c>
      <c r="AA130" s="33">
        <f>[1]节奏总纲!AA130</f>
        <v>109.60007696358844</v>
      </c>
      <c r="AC130" s="21">
        <v>127</v>
      </c>
      <c r="AD130" s="21">
        <f>[1]节奏总纲!AD130</f>
        <v>70</v>
      </c>
      <c r="AE130" s="21">
        <f>[1]节奏总纲!AE130</f>
        <v>72.047345051940553</v>
      </c>
      <c r="AF130" s="21">
        <f>[1]节奏总纲!AF130</f>
        <v>74.956019773573217</v>
      </c>
      <c r="AG130" s="21">
        <f>[1]节奏总纲!AG130</f>
        <v>79.458980800600258</v>
      </c>
      <c r="AH130" s="21">
        <f>[1]节奏总纲!AH130</f>
        <v>88.51296561834485</v>
      </c>
      <c r="AZ130" s="21">
        <v>127</v>
      </c>
      <c r="BA130" s="21">
        <v>39.628525141348646</v>
      </c>
      <c r="BB130" s="21">
        <v>41.137758985590679</v>
      </c>
      <c r="BC130" s="21">
        <v>43.080106253688569</v>
      </c>
      <c r="BD130" s="21">
        <v>45.813450393445684</v>
      </c>
      <c r="BE130" s="21">
        <v>50</v>
      </c>
    </row>
    <row r="131" spans="6:57" x14ac:dyDescent="0.15">
      <c r="F131" s="21">
        <v>129</v>
      </c>
      <c r="G131" s="21">
        <v>7642.4062666695281</v>
      </c>
      <c r="N131" s="33">
        <f>[1]节奏总纲!N131</f>
        <v>138</v>
      </c>
      <c r="O131" s="33">
        <v>128</v>
      </c>
      <c r="P131" s="33">
        <f>[1]节奏总纲!P131</f>
        <v>7130.5502145218443</v>
      </c>
      <c r="Q131" s="33">
        <f>[1]节奏总纲!Q131</f>
        <v>6036.010756592741</v>
      </c>
      <c r="R131" s="33">
        <f>[1]节奏总纲!R131</f>
        <v>4805.9908445877236</v>
      </c>
      <c r="S131" s="33">
        <f>[1]节奏总纲!S131</f>
        <v>3419.0988278632244</v>
      </c>
      <c r="T131" s="33">
        <f>[1]节奏总纲!T131</f>
        <v>1838.9689003251838</v>
      </c>
      <c r="U131" s="33"/>
      <c r="V131" s="33">
        <v>128</v>
      </c>
      <c r="W131" s="33">
        <f>[1]节奏总纲!W131</f>
        <v>477.57858357157329</v>
      </c>
      <c r="X131" s="33">
        <f>[1]节奏总纲!X131</f>
        <v>377.65838446953512</v>
      </c>
      <c r="Y131" s="33">
        <f>[1]节奏总纲!Y131</f>
        <v>297.2719702927252</v>
      </c>
      <c r="Z131" s="33">
        <f>[1]节奏总纲!Z131</f>
        <v>215.69298756066883</v>
      </c>
      <c r="AA131" s="33">
        <f>[1]节奏总纲!AA131</f>
        <v>119.17573372453876</v>
      </c>
      <c r="AC131" s="21">
        <v>128</v>
      </c>
      <c r="AD131" s="21">
        <f>[1]节奏总纲!AD131</f>
        <v>70.108849423225877</v>
      </c>
      <c r="AE131" s="21">
        <f>[1]节奏总纲!AE131</f>
        <v>72.160540850040434</v>
      </c>
      <c r="AF131" s="21">
        <f>[1]节奏总纲!AF131</f>
        <v>75.067682921736733</v>
      </c>
      <c r="AG131" s="21">
        <f>[1]节奏总纲!AG131</f>
        <v>79.577107263351294</v>
      </c>
      <c r="AH131" s="21">
        <f>[1]节奏总纲!AH131</f>
        <v>88.6475303222837</v>
      </c>
      <c r="AZ131" s="21">
        <v>128</v>
      </c>
      <c r="BA131" s="21">
        <v>39.68255784806157</v>
      </c>
      <c r="BB131" s="21">
        <v>41.188041754455355</v>
      </c>
      <c r="BC131" s="21">
        <v>43.130035198268104</v>
      </c>
      <c r="BD131" s="21">
        <v>45.869242601500943</v>
      </c>
      <c r="BE131" s="21">
        <v>50</v>
      </c>
    </row>
    <row r="132" spans="6:57" x14ac:dyDescent="0.15">
      <c r="F132" s="21">
        <v>130</v>
      </c>
      <c r="G132" s="21">
        <v>8191</v>
      </c>
      <c r="N132" s="33">
        <f>[1]节奏总纲!N132</f>
        <v>139</v>
      </c>
      <c r="O132" s="33">
        <v>129</v>
      </c>
      <c r="P132" s="33">
        <f>[1]节奏总纲!P132</f>
        <v>7642.4062666695281</v>
      </c>
      <c r="Q132" s="33">
        <f>[1]节奏总纲!Q132</f>
        <v>6469.2969047357556</v>
      </c>
      <c r="R132" s="33">
        <f>[1]节奏总纲!R132</f>
        <v>5159.388470628599</v>
      </c>
      <c r="S132" s="33">
        <f>[1]节奏总纲!S132</f>
        <v>3676.7616548947103</v>
      </c>
      <c r="T132" s="33">
        <f>[1]节奏总纲!T132</f>
        <v>1975.5620199340731</v>
      </c>
      <c r="U132" s="33"/>
      <c r="V132" s="33">
        <v>129</v>
      </c>
      <c r="W132" s="33">
        <f>[1]节奏总纲!W132</f>
        <v>511.85605214768384</v>
      </c>
      <c r="X132" s="33">
        <f>[1]节奏总纲!X132</f>
        <v>433.28614814301454</v>
      </c>
      <c r="Y132" s="33">
        <f>[1]节奏总纲!Y132</f>
        <v>353.39762604087537</v>
      </c>
      <c r="Z132" s="33">
        <f>[1]节奏总纲!Z132</f>
        <v>257.6628270314859</v>
      </c>
      <c r="AA132" s="33">
        <f>[1]节奏总纲!AA132</f>
        <v>136.59311960888931</v>
      </c>
      <c r="AC132" s="21">
        <v>129</v>
      </c>
      <c r="AD132" s="21">
        <f>[1]节奏总纲!AD132</f>
        <v>70.217698846451768</v>
      </c>
      <c r="AE132" s="21">
        <f>[1]节奏总纲!AE132</f>
        <v>72.273736648140314</v>
      </c>
      <c r="AF132" s="21">
        <f>[1]节奏总纲!AF132</f>
        <v>75.177145912126889</v>
      </c>
      <c r="AG132" s="21">
        <f>[1]节奏总纲!AG132</f>
        <v>79.69523372610233</v>
      </c>
      <c r="AH132" s="21">
        <f>[1]节奏总纲!AH132</f>
        <v>88.782095026222549</v>
      </c>
      <c r="AZ132" s="21">
        <v>129</v>
      </c>
      <c r="BA132" s="21">
        <v>39.736590554774494</v>
      </c>
      <c r="BB132" s="21">
        <v>41.238324523320038</v>
      </c>
      <c r="BC132" s="21">
        <v>43.179964142847631</v>
      </c>
      <c r="BD132" s="21">
        <v>45.925034809556202</v>
      </c>
      <c r="BE132" s="21">
        <v>50</v>
      </c>
    </row>
    <row r="133" spans="6:57" x14ac:dyDescent="0.15">
      <c r="F133" s="21">
        <v>131</v>
      </c>
      <c r="G133" s="21">
        <v>8778.9682050973151</v>
      </c>
      <c r="N133" s="33">
        <f>[1]节奏总纲!N133</f>
        <v>140</v>
      </c>
      <c r="O133" s="33">
        <v>130</v>
      </c>
      <c r="P133" s="33">
        <f>[1]节奏总纲!P133</f>
        <v>8191</v>
      </c>
      <c r="Q133" s="33">
        <f>[1]节奏总纲!Q133</f>
        <v>6941.8725000000004</v>
      </c>
      <c r="R133" s="33">
        <f>[1]节奏总纲!R133</f>
        <v>5542.0306</v>
      </c>
      <c r="S133" s="33">
        <f>[1]节奏总纲!S133</f>
        <v>3951.3384000000001</v>
      </c>
      <c r="T133" s="33">
        <f>[1]节奏总纲!T133</f>
        <v>2124.7454000000002</v>
      </c>
      <c r="U133" s="33"/>
      <c r="V133" s="33">
        <v>130</v>
      </c>
      <c r="W133" s="33">
        <f>[1]节奏总纲!W133</f>
        <v>548.59373333047188</v>
      </c>
      <c r="X133" s="33">
        <f>[1]节奏总纲!X133</f>
        <v>472.57559526424484</v>
      </c>
      <c r="Y133" s="33">
        <f>[1]节奏总纲!Y133</f>
        <v>382.6421293714011</v>
      </c>
      <c r="Z133" s="33">
        <f>[1]节奏总纲!Z133</f>
        <v>274.57674510528977</v>
      </c>
      <c r="AA133" s="33">
        <f>[1]节奏总纲!AA133</f>
        <v>149.18338006592717</v>
      </c>
      <c r="AC133" s="21">
        <v>130</v>
      </c>
      <c r="AD133" s="21">
        <f>[1]节奏总纲!AD133</f>
        <v>70.326548269677644</v>
      </c>
      <c r="AE133" s="21">
        <f>[1]节奏总纲!AE133</f>
        <v>72.386932446240195</v>
      </c>
      <c r="AF133" s="21">
        <f>[1]节奏总纲!AF133</f>
        <v>75.286608902517045</v>
      </c>
      <c r="AG133" s="21">
        <f>[1]节奏总纲!AG133</f>
        <v>79.813360188853366</v>
      </c>
      <c r="AH133" s="21">
        <f>[1]节奏总纲!AH133</f>
        <v>88.916659730161399</v>
      </c>
      <c r="AZ133" s="21">
        <v>130</v>
      </c>
      <c r="BA133" s="21">
        <v>39.790623261487418</v>
      </c>
      <c r="BB133" s="21">
        <v>41.288607292184714</v>
      </c>
      <c r="BC133" s="21">
        <v>43.229893087427158</v>
      </c>
      <c r="BD133" s="21">
        <v>45.98082701761146</v>
      </c>
      <c r="BE133" s="21">
        <v>50</v>
      </c>
    </row>
    <row r="134" spans="6:57" x14ac:dyDescent="0.15">
      <c r="F134" s="21">
        <v>132</v>
      </c>
      <c r="G134" s="21">
        <v>9409.1369241357042</v>
      </c>
      <c r="N134" s="33">
        <f>[1]节奏总纲!N134</f>
        <v>141</v>
      </c>
      <c r="O134" s="33">
        <v>131</v>
      </c>
      <c r="P134" s="33">
        <f>[1]节奏总纲!P134</f>
        <v>8778.9682050973151</v>
      </c>
      <c r="Q134" s="33">
        <f>[1]节奏总纲!Q134</f>
        <v>7443.6871411020138</v>
      </c>
      <c r="R134" s="33">
        <f>[1]节奏总纲!R134</f>
        <v>5945.117268491902</v>
      </c>
      <c r="S134" s="33">
        <f>[1]节奏总纲!S134</f>
        <v>4244.6311271645518</v>
      </c>
      <c r="T134" s="33">
        <f>[1]节奏总纲!T134</f>
        <v>2275.5085587612239</v>
      </c>
      <c r="U134" s="33"/>
      <c r="V134" s="33">
        <v>131</v>
      </c>
      <c r="W134" s="33">
        <f>[1]节奏总纲!W134</f>
        <v>587.96820509731515</v>
      </c>
      <c r="X134" s="33">
        <f>[1]节奏总纲!X134</f>
        <v>501.81464110201341</v>
      </c>
      <c r="Y134" s="33">
        <f>[1]节奏总纲!Y134</f>
        <v>403.08666849190195</v>
      </c>
      <c r="Z134" s="33">
        <f>[1]节奏总纲!Z134</f>
        <v>293.29272716455171</v>
      </c>
      <c r="AA134" s="33">
        <f>[1]节奏总纲!AA134</f>
        <v>150.76315876122362</v>
      </c>
      <c r="AC134" s="21">
        <v>131</v>
      </c>
      <c r="AD134" s="21">
        <f>[1]节奏总纲!AD134</f>
        <v>70.435397692903535</v>
      </c>
      <c r="AE134" s="21">
        <f>[1]节奏总纲!AE134</f>
        <v>72.50012824434009</v>
      </c>
      <c r="AF134" s="21">
        <f>[1]节奏总纲!AF134</f>
        <v>75.396071892907202</v>
      </c>
      <c r="AG134" s="21">
        <f>[1]节奏总纲!AG134</f>
        <v>79.931486651604402</v>
      </c>
      <c r="AH134" s="21">
        <f>[1]节奏总纲!AH134</f>
        <v>89.048420729369383</v>
      </c>
      <c r="AZ134" s="21">
        <v>131</v>
      </c>
      <c r="BA134" s="21">
        <v>39.844655968200342</v>
      </c>
      <c r="BB134" s="21">
        <v>41.338890061049398</v>
      </c>
      <c r="BC134" s="21">
        <v>43.279822032006692</v>
      </c>
      <c r="BD134" s="21">
        <v>46.031609894814238</v>
      </c>
      <c r="BE134" s="21">
        <v>50</v>
      </c>
    </row>
    <row r="135" spans="6:57" x14ac:dyDescent="0.15">
      <c r="F135" s="21">
        <v>133</v>
      </c>
      <c r="G135" s="21">
        <v>10084.535034121556</v>
      </c>
      <c r="N135" s="33">
        <f>[1]节奏总纲!N135</f>
        <v>142</v>
      </c>
      <c r="O135" s="33">
        <v>132</v>
      </c>
      <c r="P135" s="33">
        <f>[1]节奏总纲!P135</f>
        <v>9409.1369241357042</v>
      </c>
      <c r="Q135" s="33">
        <f>[1]节奏总纲!Q135</f>
        <v>7983.6526801291457</v>
      </c>
      <c r="R135" s="33">
        <f>[1]节奏总纲!R135</f>
        <v>6385.9812304109018</v>
      </c>
      <c r="S135" s="33">
        <f>[1]节奏总纲!S135</f>
        <v>4544.6131343575453</v>
      </c>
      <c r="T135" s="33">
        <f>[1]节奏总纲!T135</f>
        <v>2431.3209811966663</v>
      </c>
      <c r="U135" s="33"/>
      <c r="V135" s="33">
        <v>132</v>
      </c>
      <c r="W135" s="33">
        <f>[1]节奏总纲!W135</f>
        <v>630.1687190383891</v>
      </c>
      <c r="X135" s="33">
        <f>[1]节奏总纲!X135</f>
        <v>539.96553902713185</v>
      </c>
      <c r="Y135" s="33">
        <f>[1]节奏总纲!Y135</f>
        <v>440.86396191899985</v>
      </c>
      <c r="Z135" s="33">
        <f>[1]节奏总纲!Z135</f>
        <v>299.98200719299348</v>
      </c>
      <c r="AA135" s="33">
        <f>[1]节奏总纲!AA135</f>
        <v>155.81242243544239</v>
      </c>
      <c r="AC135" s="21">
        <v>132</v>
      </c>
      <c r="AD135" s="21">
        <f>[1]节奏总纲!AD135</f>
        <v>70.544247116129412</v>
      </c>
      <c r="AE135" s="21">
        <f>[1]节奏总纲!AE135</f>
        <v>72.61332404243997</v>
      </c>
      <c r="AF135" s="21">
        <f>[1]节奏总纲!AF135</f>
        <v>75.505534883297358</v>
      </c>
      <c r="AG135" s="21">
        <f>[1]节奏总纲!AG135</f>
        <v>80.045750258986601</v>
      </c>
      <c r="AH135" s="21">
        <f>[1]节奏总纲!AH135</f>
        <v>89.175620204122851</v>
      </c>
      <c r="AZ135" s="21">
        <v>132</v>
      </c>
      <c r="BA135" s="21">
        <v>39.898688674913267</v>
      </c>
      <c r="BB135" s="21">
        <v>41.389172829914081</v>
      </c>
      <c r="BC135" s="21">
        <v>43.329750976586219</v>
      </c>
      <c r="BD135" s="21">
        <v>46.079770001861057</v>
      </c>
      <c r="BE135" s="21">
        <v>50</v>
      </c>
    </row>
    <row r="136" spans="6:57" x14ac:dyDescent="0.15">
      <c r="F136" s="21">
        <v>134</v>
      </c>
      <c r="G136" s="21">
        <v>10808.408805051544</v>
      </c>
      <c r="N136" s="33">
        <f>[1]节奏总纲!N136</f>
        <v>143</v>
      </c>
      <c r="O136" s="33">
        <v>133</v>
      </c>
      <c r="P136" s="33">
        <f>[1]节奏总纲!P136</f>
        <v>10084.535034121556</v>
      </c>
      <c r="Q136" s="33">
        <f>[1]节奏总纲!Q136</f>
        <v>8562.7786974726132</v>
      </c>
      <c r="R136" s="33">
        <f>[1]节奏总纲!R136</f>
        <v>6827.2302181002942</v>
      </c>
      <c r="S136" s="33">
        <f>[1]节奏总纲!S136</f>
        <v>4847.6359909022322</v>
      </c>
      <c r="T136" s="33">
        <f>[1]节奏总纲!T136</f>
        <v>2595.759317782889</v>
      </c>
      <c r="U136" s="33"/>
      <c r="V136" s="33">
        <v>133</v>
      </c>
      <c r="W136" s="33">
        <f>[1]节奏总纲!W136</f>
        <v>675.39810998585199</v>
      </c>
      <c r="X136" s="33">
        <f>[1]节奏总纲!X136</f>
        <v>579.12601734346754</v>
      </c>
      <c r="Y136" s="33">
        <f>[1]节奏总纲!Y136</f>
        <v>441.24898768939238</v>
      </c>
      <c r="Z136" s="33">
        <f>[1]节奏总纲!Z136</f>
        <v>303.02285654468687</v>
      </c>
      <c r="AA136" s="33">
        <f>[1]节奏总纲!AA136</f>
        <v>164.4383365862227</v>
      </c>
      <c r="AC136" s="21">
        <v>133</v>
      </c>
      <c r="AD136" s="21">
        <f>[1]节奏总纲!AD136</f>
        <v>70.653096539355303</v>
      </c>
      <c r="AE136" s="21">
        <f>[1]节奏总纲!AE136</f>
        <v>72.726519840539851</v>
      </c>
      <c r="AF136" s="21">
        <f>[1]节奏总纲!AF136</f>
        <v>75.614997873687514</v>
      </c>
      <c r="AG136" s="21">
        <f>[1]节奏总纲!AG136</f>
        <v>80.154679447049915</v>
      </c>
      <c r="AH136" s="21">
        <f>[1]节奏总纲!AH136</f>
        <v>89.302819678876304</v>
      </c>
      <c r="AZ136" s="21">
        <v>133</v>
      </c>
      <c r="BA136" s="21">
        <v>39.952721381626191</v>
      </c>
      <c r="BB136" s="21">
        <v>41.439455598778757</v>
      </c>
      <c r="BC136" s="21">
        <v>43.379679921165753</v>
      </c>
      <c r="BD136" s="21">
        <v>46.127930108907876</v>
      </c>
      <c r="BE136" s="21">
        <v>50</v>
      </c>
    </row>
    <row r="137" spans="6:57" x14ac:dyDescent="0.15">
      <c r="F137" s="21">
        <v>135</v>
      </c>
      <c r="G137" s="21">
        <v>11584.237502960397</v>
      </c>
      <c r="N137" s="33">
        <f>[1]节奏总纲!N137</f>
        <v>144</v>
      </c>
      <c r="O137" s="33">
        <v>134</v>
      </c>
      <c r="P137" s="33">
        <f>[1]节奏总纲!P137</f>
        <v>10808.408805051544</v>
      </c>
      <c r="Q137" s="33">
        <f>[1]节奏总纲!Q137</f>
        <v>9151.4797352371424</v>
      </c>
      <c r="R137" s="33">
        <f>[1]节奏总纲!R137</f>
        <v>7283.7866937242361</v>
      </c>
      <c r="S137" s="33">
        <f>[1]节奏总纲!S137</f>
        <v>5175.0661358586794</v>
      </c>
      <c r="T137" s="33">
        <f>[1]节奏总纲!T137</f>
        <v>2775.5993811372364</v>
      </c>
      <c r="U137" s="33"/>
      <c r="V137" s="33">
        <v>134</v>
      </c>
      <c r="W137" s="33">
        <f>[1]节奏总纲!W137</f>
        <v>723.87377092998759</v>
      </c>
      <c r="X137" s="33">
        <f>[1]节奏总纲!X137</f>
        <v>588.70103776452925</v>
      </c>
      <c r="Y137" s="33">
        <f>[1]节奏总纲!Y137</f>
        <v>456.55647562394188</v>
      </c>
      <c r="Z137" s="33">
        <f>[1]节奏总纲!Z137</f>
        <v>327.43014495644729</v>
      </c>
      <c r="AA137" s="33">
        <f>[1]节奏总纲!AA137</f>
        <v>179.84006335434742</v>
      </c>
      <c r="AC137" s="21">
        <v>134</v>
      </c>
      <c r="AD137" s="21">
        <f>[1]节奏总纲!AD137</f>
        <v>70.76194596258118</v>
      </c>
      <c r="AE137" s="21">
        <f>[1]节奏总纲!AE137</f>
        <v>72.839715638639731</v>
      </c>
      <c r="AF137" s="21">
        <f>[1]节奏总纲!AF137</f>
        <v>75.72446086407767</v>
      </c>
      <c r="AG137" s="21">
        <f>[1]节奏总纲!AG137</f>
        <v>80.263608635113243</v>
      </c>
      <c r="AH137" s="21">
        <f>[1]节奏总纲!AH137</f>
        <v>89.430019153629758</v>
      </c>
      <c r="AZ137" s="21">
        <v>134</v>
      </c>
      <c r="BA137" s="21">
        <v>40.005827399112476</v>
      </c>
      <c r="BB137" s="21">
        <v>41.48973836764344</v>
      </c>
      <c r="BC137" s="21">
        <v>43.42960886574528</v>
      </c>
      <c r="BD137" s="21">
        <v>46.176090215954694</v>
      </c>
      <c r="BE137" s="21">
        <v>50</v>
      </c>
    </row>
    <row r="138" spans="6:57" x14ac:dyDescent="0.15">
      <c r="F138" s="21">
        <v>136</v>
      </c>
      <c r="G138" s="21">
        <v>12415.750112853173</v>
      </c>
      <c r="N138" s="33">
        <f>[1]节奏总纲!N138</f>
        <v>145</v>
      </c>
      <c r="O138" s="33">
        <v>135</v>
      </c>
      <c r="P138" s="33">
        <f>[1]节奏总纲!P138</f>
        <v>11584.237502960397</v>
      </c>
      <c r="Q138" s="33">
        <f>[1]节奏总纲!Q138</f>
        <v>9796.789656253608</v>
      </c>
      <c r="R138" s="33">
        <f>[1]节奏总纲!R138</f>
        <v>7796.1918394923478</v>
      </c>
      <c r="S138" s="33">
        <f>[1]节奏总纲!S138</f>
        <v>5548.8497639180305</v>
      </c>
      <c r="T138" s="33">
        <f>[1]节奏总纲!T138</f>
        <v>2979.465885761414</v>
      </c>
      <c r="U138" s="33"/>
      <c r="V138" s="33">
        <v>135</v>
      </c>
      <c r="W138" s="33">
        <f>[1]节奏总纲!W138</f>
        <v>775.82869790885343</v>
      </c>
      <c r="X138" s="33">
        <f>[1]节奏总纲!X138</f>
        <v>645.30992101646552</v>
      </c>
      <c r="Y138" s="33">
        <f>[1]节奏总纲!Y138</f>
        <v>512.40514576811165</v>
      </c>
      <c r="Z138" s="33">
        <f>[1]节奏总纲!Z138</f>
        <v>373.78362805935103</v>
      </c>
      <c r="AA138" s="33">
        <f>[1]节奏总纲!AA138</f>
        <v>203.86650462417765</v>
      </c>
      <c r="AC138" s="21">
        <v>135</v>
      </c>
      <c r="AD138" s="21">
        <f>[1]节奏总纲!AD138</f>
        <v>70.870795385807057</v>
      </c>
      <c r="AE138" s="21">
        <f>[1]节奏总纲!AE138</f>
        <v>72.952911436739612</v>
      </c>
      <c r="AF138" s="21">
        <f>[1]节奏总纲!AF138</f>
        <v>75.833923854467812</v>
      </c>
      <c r="AG138" s="21">
        <f>[1]节奏总纲!AG138</f>
        <v>80.372537823176572</v>
      </c>
      <c r="AH138" s="21">
        <f>[1]节奏总纲!AH138</f>
        <v>89.557218628383211</v>
      </c>
      <c r="AZ138" s="21">
        <v>135</v>
      </c>
      <c r="BA138" s="21">
        <v>40.052446592012309</v>
      </c>
      <c r="BB138" s="21">
        <v>41.540021136508116</v>
      </c>
      <c r="BC138" s="21">
        <v>43.479537810324814</v>
      </c>
      <c r="BD138" s="21">
        <v>46.224250323001513</v>
      </c>
      <c r="BE138" s="21">
        <v>50</v>
      </c>
    </row>
    <row r="139" spans="6:57" x14ac:dyDescent="0.15">
      <c r="F139" s="21">
        <v>137</v>
      </c>
      <c r="G139" s="21">
        <v>13306.943261900544</v>
      </c>
      <c r="N139" s="33">
        <f>[1]节奏总纲!N139</f>
        <v>146</v>
      </c>
      <c r="O139" s="33">
        <v>136</v>
      </c>
      <c r="P139" s="33">
        <f>[1]节奏总纲!P139</f>
        <v>12415.750112853173</v>
      </c>
      <c r="Q139" s="33">
        <f>[1]节奏总纲!Q139</f>
        <v>10507.449320507641</v>
      </c>
      <c r="R139" s="33">
        <f>[1]节奏总纲!R139</f>
        <v>8384.3560512097483</v>
      </c>
      <c r="S139" s="33">
        <f>[1]节奏总纲!S139</f>
        <v>5967.009504237235</v>
      </c>
      <c r="T139" s="33">
        <f>[1]节奏总纲!T139</f>
        <v>3204.5051041274041</v>
      </c>
      <c r="U139" s="33"/>
      <c r="V139" s="33">
        <v>136</v>
      </c>
      <c r="W139" s="33">
        <f>[1]节奏总纲!W139</f>
        <v>831.5126098927758</v>
      </c>
      <c r="X139" s="33">
        <f>[1]节奏总纲!X139</f>
        <v>710.65966425403349</v>
      </c>
      <c r="Y139" s="33">
        <f>[1]节奏总纲!Y139</f>
        <v>588.16421171740058</v>
      </c>
      <c r="Z139" s="33">
        <f>[1]节奏总纲!Z139</f>
        <v>418.1597403192045</v>
      </c>
      <c r="AA139" s="33">
        <f>[1]节奏总纲!AA139</f>
        <v>225.03921836599011</v>
      </c>
      <c r="AC139" s="21">
        <v>136</v>
      </c>
      <c r="AD139" s="21">
        <f>[1]节奏总纲!AD139</f>
        <v>70.979644809032948</v>
      </c>
      <c r="AE139" s="21">
        <f>[1]节奏总纲!AE139</f>
        <v>73.059911975288244</v>
      </c>
      <c r="AF139" s="21">
        <f>[1]节奏总纲!AF139</f>
        <v>75.943386844857969</v>
      </c>
      <c r="AG139" s="21">
        <f>[1]节奏总纲!AG139</f>
        <v>80.4814670112399</v>
      </c>
      <c r="AH139" s="21">
        <f>[1]节奏总纲!AH139</f>
        <v>89.684418103136665</v>
      </c>
      <c r="AZ139" s="21">
        <v>136</v>
      </c>
      <c r="BA139" s="21">
        <v>40.099065784912149</v>
      </c>
      <c r="BB139" s="21">
        <v>41.590303905372799</v>
      </c>
      <c r="BC139" s="21">
        <v>43.529466754904341</v>
      </c>
      <c r="BD139" s="21">
        <v>46.272410430048332</v>
      </c>
      <c r="BE139" s="21">
        <v>50</v>
      </c>
    </row>
    <row r="140" spans="6:57" x14ac:dyDescent="0.15">
      <c r="F140" s="21">
        <v>138</v>
      </c>
      <c r="G140" s="21">
        <v>14262.10042904369</v>
      </c>
      <c r="N140" s="33">
        <f>[1]节奏总纲!N140</f>
        <v>147</v>
      </c>
      <c r="O140" s="33">
        <v>137</v>
      </c>
      <c r="P140" s="33">
        <f>[1]节奏总纲!P140</f>
        <v>13306.943261900544</v>
      </c>
      <c r="Q140" s="33">
        <f>[1]节奏总纲!Q140</f>
        <v>11274.973025808331</v>
      </c>
      <c r="R140" s="33">
        <f>[1]节奏总纲!R140</f>
        <v>8995.4936450447676</v>
      </c>
      <c r="S140" s="33">
        <f>[1]节奏总纲!S140</f>
        <v>6407.293180605112</v>
      </c>
      <c r="T140" s="33">
        <f>[1]节奏总纲!T140</f>
        <v>3438.5141388751008</v>
      </c>
      <c r="U140" s="33"/>
      <c r="V140" s="33">
        <v>137</v>
      </c>
      <c r="W140" s="33">
        <f>[1]节奏总纲!W140</f>
        <v>891.19314904737075</v>
      </c>
      <c r="X140" s="33">
        <f>[1]节奏总纲!X140</f>
        <v>767.52370530068947</v>
      </c>
      <c r="Y140" s="33">
        <f>[1]节奏总纲!Y140</f>
        <v>611.13759383501929</v>
      </c>
      <c r="Z140" s="33">
        <f>[1]节奏总纲!Z140</f>
        <v>440.28367636787698</v>
      </c>
      <c r="AA140" s="33">
        <f>[1]节奏总纲!AA140</f>
        <v>234.00903474769666</v>
      </c>
      <c r="AC140" s="21">
        <v>137</v>
      </c>
      <c r="AD140" s="21">
        <f>[1]节奏总纲!AD140</f>
        <v>71.082568038258202</v>
      </c>
      <c r="AE140" s="21">
        <f>[1]节奏总纲!AE140</f>
        <v>73.162499594857536</v>
      </c>
      <c r="AF140" s="21">
        <f>[1]节奏总纲!AF140</f>
        <v>76.048210495050611</v>
      </c>
      <c r="AG140" s="21">
        <f>[1]节奏总纲!AG140</f>
        <v>80.590396199303228</v>
      </c>
      <c r="AH140" s="21">
        <f>[1]节奏总纲!AH140</f>
        <v>89.811617577890132</v>
      </c>
      <c r="AZ140" s="21">
        <v>137</v>
      </c>
      <c r="BA140" s="21">
        <v>40.145684977811982</v>
      </c>
      <c r="BB140" s="21">
        <v>41.640586674237483</v>
      </c>
      <c r="BC140" s="21">
        <v>43.579395699483875</v>
      </c>
      <c r="BD140" s="21">
        <v>46.320570537095151</v>
      </c>
      <c r="BE140" s="21">
        <v>50</v>
      </c>
    </row>
    <row r="141" spans="6:57" x14ac:dyDescent="0.15">
      <c r="F141" s="21">
        <v>139</v>
      </c>
      <c r="G141" s="21">
        <v>15285.812533339058</v>
      </c>
      <c r="N141" s="33">
        <f>[1]节奏总纲!N141</f>
        <v>148</v>
      </c>
      <c r="O141" s="33">
        <v>138</v>
      </c>
      <c r="P141" s="33">
        <f>[1]节奏总纲!P141</f>
        <v>14262.10042904369</v>
      </c>
      <c r="Q141" s="33">
        <f>[1]节奏总纲!Q141</f>
        <v>12084.27769352872</v>
      </c>
      <c r="R141" s="33">
        <f>[1]节奏总纲!R141</f>
        <v>9648.3109402480568</v>
      </c>
      <c r="S141" s="33">
        <f>[1]节奏总纲!S141</f>
        <v>6871.4799867132497</v>
      </c>
      <c r="T141" s="33">
        <f>[1]节奏总纲!T141</f>
        <v>3671.064650435846</v>
      </c>
      <c r="U141" s="33"/>
      <c r="V141" s="33">
        <v>138</v>
      </c>
      <c r="W141" s="33">
        <f>[1]节奏总纲!W141</f>
        <v>955.15716714314658</v>
      </c>
      <c r="X141" s="33">
        <f>[1]节奏总纲!X141</f>
        <v>809.30466772038926</v>
      </c>
      <c r="Y141" s="33">
        <f>[1]节奏总纲!Y141</f>
        <v>652.81729520328918</v>
      </c>
      <c r="Z141" s="33">
        <f>[1]节奏总纲!Z141</f>
        <v>464.18680610813772</v>
      </c>
      <c r="AA141" s="33">
        <f>[1]节奏总纲!AA141</f>
        <v>232.55051156074524</v>
      </c>
      <c r="AC141" s="21">
        <v>138</v>
      </c>
      <c r="AD141" s="21">
        <f>[1]节奏总纲!AD141</f>
        <v>71.184128141237707</v>
      </c>
      <c r="AE141" s="21">
        <f>[1]节奏总纲!AE141</f>
        <v>73.265087214426828</v>
      </c>
      <c r="AF141" s="21">
        <f>[1]节奏总纲!AF141</f>
        <v>76.148064447889894</v>
      </c>
      <c r="AG141" s="21">
        <f>[1]节奏总纲!AG141</f>
        <v>80.699325387366557</v>
      </c>
      <c r="AH141" s="21">
        <f>[1]节奏总纲!AH141</f>
        <v>89.938817052643586</v>
      </c>
      <c r="AZ141" s="21">
        <v>138</v>
      </c>
      <c r="BA141" s="21">
        <v>40.192304170711814</v>
      </c>
      <c r="BB141" s="21">
        <v>41.690869443102159</v>
      </c>
      <c r="BC141" s="21">
        <v>43.629324644063402</v>
      </c>
      <c r="BD141" s="21">
        <v>46.368730644141969</v>
      </c>
      <c r="BE141" s="21">
        <v>50</v>
      </c>
    </row>
    <row r="142" spans="6:57" x14ac:dyDescent="0.15">
      <c r="F142" s="21">
        <v>140</v>
      </c>
      <c r="G142" s="21">
        <v>16383</v>
      </c>
      <c r="N142" s="33">
        <f>[1]节奏总纲!N142</f>
        <v>149</v>
      </c>
      <c r="O142" s="33">
        <v>139</v>
      </c>
      <c r="P142" s="33">
        <f>[1]节奏总纲!P142</f>
        <v>15285.812533339058</v>
      </c>
      <c r="Q142" s="33">
        <f>[1]节奏总纲!Q142</f>
        <v>12957.783284511519</v>
      </c>
      <c r="R142" s="33">
        <f>[1]节奏总纲!R142</f>
        <v>10342.380760057207</v>
      </c>
      <c r="S142" s="33">
        <f>[1]节奏总纲!S142</f>
        <v>7335.6614347494142</v>
      </c>
      <c r="T142" s="33">
        <f>[1]节奏总纲!T142</f>
        <v>3920.8109148014687</v>
      </c>
      <c r="U142" s="33"/>
      <c r="V142" s="33">
        <v>139</v>
      </c>
      <c r="W142" s="33">
        <f>[1]节奏总纲!W142</f>
        <v>1023.7121042953677</v>
      </c>
      <c r="X142" s="33">
        <f>[1]节奏总纲!X142</f>
        <v>873.50559098279882</v>
      </c>
      <c r="Y142" s="33">
        <f>[1]节奏总纲!Y142</f>
        <v>694.06981980915043</v>
      </c>
      <c r="Z142" s="33">
        <f>[1]节奏总纲!Z142</f>
        <v>464.18144803616451</v>
      </c>
      <c r="AA142" s="33">
        <f>[1]节奏总纲!AA142</f>
        <v>249.74626436562266</v>
      </c>
      <c r="AC142" s="21">
        <v>139</v>
      </c>
      <c r="AD142" s="21">
        <f>[1]节奏总纲!AD142</f>
        <v>71.285688244217212</v>
      </c>
      <c r="AE142" s="21">
        <f>[1]节奏总纲!AE142</f>
        <v>73.367674833996119</v>
      </c>
      <c r="AF142" s="21">
        <f>[1]节奏总纲!AF142</f>
        <v>76.247918400729162</v>
      </c>
      <c r="AG142" s="21">
        <f>[1]节奏总纲!AG142</f>
        <v>80.808254575429885</v>
      </c>
      <c r="AH142" s="21">
        <f>[1]节奏总纲!AH142</f>
        <v>90.055148444912135</v>
      </c>
      <c r="AZ142" s="21">
        <v>139</v>
      </c>
      <c r="BA142" s="21">
        <v>40.238923363611647</v>
      </c>
      <c r="BB142" s="21">
        <v>41.741152211966842</v>
      </c>
      <c r="BC142" s="21">
        <v>43.679253588642929</v>
      </c>
      <c r="BD142" s="21">
        <v>46.416890751188788</v>
      </c>
      <c r="BE142" s="21">
        <v>50</v>
      </c>
    </row>
    <row r="143" spans="6:57" x14ac:dyDescent="0.15">
      <c r="F143" s="21">
        <v>141</v>
      </c>
      <c r="G143" s="21">
        <v>17558.936410194601</v>
      </c>
      <c r="N143" s="33">
        <f>[1]节奏总纲!N143</f>
        <v>150</v>
      </c>
      <c r="O143" s="33">
        <v>140</v>
      </c>
      <c r="P143" s="33">
        <f>[1]节奏总纲!P143</f>
        <v>16383</v>
      </c>
      <c r="Q143" s="33">
        <f>[1]节奏总纲!Q143</f>
        <v>13881.315900000001</v>
      </c>
      <c r="R143" s="33">
        <f>[1]节奏总纲!R143</f>
        <v>11037.2271</v>
      </c>
      <c r="S143" s="33">
        <f>[1]节奏总纲!S143</f>
        <v>7827.7974000000004</v>
      </c>
      <c r="T143" s="33">
        <f>[1]节奏总纲!T143</f>
        <v>4192.4097000000002</v>
      </c>
      <c r="U143" s="33"/>
      <c r="V143" s="33">
        <v>140</v>
      </c>
      <c r="W143" s="33">
        <f>[1]节奏总纲!W143</f>
        <v>1097.1874666609419</v>
      </c>
      <c r="X143" s="33">
        <f>[1]节奏总纲!X143</f>
        <v>923.53261548848241</v>
      </c>
      <c r="Y143" s="33">
        <f>[1]节奏总纲!Y143</f>
        <v>694.84633994279284</v>
      </c>
      <c r="Z143" s="33">
        <f>[1]节奏总纲!Z143</f>
        <v>492.1359652505862</v>
      </c>
      <c r="AA143" s="33">
        <f>[1]节奏总纲!AA143</f>
        <v>271.59878519853146</v>
      </c>
      <c r="AC143" s="21">
        <v>140</v>
      </c>
      <c r="AD143" s="21">
        <f>[1]节奏总纲!AD143</f>
        <v>71.387248347196717</v>
      </c>
      <c r="AE143" s="21">
        <f>[1]节奏总纲!AE143</f>
        <v>73.470262453565411</v>
      </c>
      <c r="AF143" s="21">
        <f>[1]节奏总纲!AF143</f>
        <v>76.347772353568445</v>
      </c>
      <c r="AG143" s="21">
        <f>[1]节奏总纲!AG143</f>
        <v>80.917183763493213</v>
      </c>
      <c r="AH143" s="21">
        <f>[1]节奏总纲!AH143</f>
        <v>90.16140749098561</v>
      </c>
      <c r="AZ143" s="21">
        <v>140</v>
      </c>
      <c r="BA143" s="21">
        <v>40.28554255651148</v>
      </c>
      <c r="BB143" s="21">
        <v>41.791434980831518</v>
      </c>
      <c r="BC143" s="21">
        <v>43.729182533222463</v>
      </c>
      <c r="BD143" s="21">
        <v>46.465050858235607</v>
      </c>
      <c r="BE143" s="21">
        <v>50</v>
      </c>
    </row>
    <row r="144" spans="6:57" x14ac:dyDescent="0.15">
      <c r="F144" s="21">
        <v>142</v>
      </c>
      <c r="G144" s="21">
        <v>18819.273848271412</v>
      </c>
      <c r="N144" s="33">
        <f>[1]节奏总纲!N144</f>
        <v>151</v>
      </c>
      <c r="O144" s="33">
        <v>141</v>
      </c>
      <c r="P144" s="33">
        <f>[1]节奏总纲!P144</f>
        <v>17558.936410194601</v>
      </c>
      <c r="Q144" s="33">
        <f>[1]节奏总纲!Q144</f>
        <v>14839.057160255457</v>
      </c>
      <c r="R144" s="33">
        <f>[1]节奏总纲!R144</f>
        <v>11789.069905804656</v>
      </c>
      <c r="S144" s="33">
        <f>[1]节奏总纲!S144</f>
        <v>8380.8803485858825</v>
      </c>
      <c r="T144" s="33">
        <f>[1]节奏总纲!T144</f>
        <v>4489.820040086759</v>
      </c>
      <c r="U144" s="33"/>
      <c r="V144" s="33">
        <v>141</v>
      </c>
      <c r="W144" s="33">
        <f>[1]节奏总纲!W144</f>
        <v>1175.9364101946012</v>
      </c>
      <c r="X144" s="33">
        <f>[1]节奏总纲!X144</f>
        <v>957.74126025545593</v>
      </c>
      <c r="Y144" s="33">
        <f>[1]节奏总纲!Y144</f>
        <v>751.84280580465565</v>
      </c>
      <c r="Z144" s="33">
        <f>[1]节奏总纲!Z144</f>
        <v>553.08294858588215</v>
      </c>
      <c r="AA144" s="33">
        <f>[1]节奏总纲!AA144</f>
        <v>297.41034008675888</v>
      </c>
      <c r="AC144" s="21">
        <v>141</v>
      </c>
      <c r="AD144" s="21">
        <f>[1]节奏总纲!AD144</f>
        <v>71.488808450176208</v>
      </c>
      <c r="AE144" s="21">
        <f>[1]节奏总纲!AE144</f>
        <v>73.572850073134703</v>
      </c>
      <c r="AF144" s="21">
        <f>[1]节奏总纲!AF144</f>
        <v>76.447626306407713</v>
      </c>
      <c r="AG144" s="21">
        <f>[1]节奏总纲!AG144</f>
        <v>81.023848662825003</v>
      </c>
      <c r="AH144" s="21">
        <f>[1]节奏总纲!AH144</f>
        <v>90.267666537059071</v>
      </c>
      <c r="AZ144" s="21">
        <v>141</v>
      </c>
      <c r="BA144" s="21">
        <v>40.332161749411313</v>
      </c>
      <c r="BB144" s="21">
        <v>41.841717749696201</v>
      </c>
      <c r="BC144" s="21">
        <v>43.77911147780199</v>
      </c>
      <c r="BD144" s="21">
        <v>46.513210965282425</v>
      </c>
      <c r="BE144" s="21">
        <v>50</v>
      </c>
    </row>
    <row r="145" spans="6:57" x14ac:dyDescent="0.15">
      <c r="F145" s="21">
        <v>143</v>
      </c>
      <c r="G145" s="21">
        <v>20170.070068243116</v>
      </c>
      <c r="N145" s="33">
        <f>[1]节奏总纲!N145</f>
        <v>152</v>
      </c>
      <c r="O145" s="33">
        <v>142</v>
      </c>
      <c r="P145" s="33">
        <f>[1]节奏总纲!P145</f>
        <v>18819.273848271412</v>
      </c>
      <c r="Q145" s="33">
        <f>[1]节奏总纲!Q145</f>
        <v>15904.16832917417</v>
      </c>
      <c r="R145" s="33">
        <f>[1]节奏总纲!R145</f>
        <v>12667.253227271489</v>
      </c>
      <c r="S145" s="33">
        <f>[1]节奏总纲!S145</f>
        <v>9003.140609013044</v>
      </c>
      <c r="T145" s="33">
        <f>[1]节奏总纲!T145</f>
        <v>4823.3798873119622</v>
      </c>
      <c r="U145" s="33"/>
      <c r="V145" s="33">
        <v>142</v>
      </c>
      <c r="W145" s="33">
        <f>[1]节奏总纲!W145</f>
        <v>1260.3374380768109</v>
      </c>
      <c r="X145" s="33">
        <f>[1]节奏总纲!X145</f>
        <v>1065.1111689187128</v>
      </c>
      <c r="Y145" s="33">
        <f>[1]节奏总纲!Y145</f>
        <v>878.18332146683315</v>
      </c>
      <c r="Z145" s="33">
        <f>[1]节奏总纲!Z145</f>
        <v>622.26026042716148</v>
      </c>
      <c r="AA145" s="33">
        <f>[1]节奏总纲!AA145</f>
        <v>333.55984722520316</v>
      </c>
      <c r="AC145" s="21">
        <v>142</v>
      </c>
      <c r="AD145" s="21">
        <f>[1]节奏总纲!AD145</f>
        <v>71.590368553155713</v>
      </c>
      <c r="AE145" s="21">
        <f>[1]节奏总纲!AE145</f>
        <v>73.675437692703994</v>
      </c>
      <c r="AF145" s="21">
        <f>[1]节奏总纲!AF145</f>
        <v>76.547480259246996</v>
      </c>
      <c r="AG145" s="21">
        <f>[1]节奏总纲!AG145</f>
        <v>81.123332456233015</v>
      </c>
      <c r="AH145" s="21">
        <f>[1]节奏总纲!AH145</f>
        <v>90.373925583132547</v>
      </c>
      <c r="AZ145" s="21">
        <v>142</v>
      </c>
      <c r="BA145" s="21">
        <v>40.378780942311145</v>
      </c>
      <c r="BB145" s="21">
        <v>41.892000518560877</v>
      </c>
      <c r="BC145" s="21">
        <v>43.829040422381524</v>
      </c>
      <c r="BD145" s="21">
        <v>46.561371072329244</v>
      </c>
      <c r="BE145" s="21">
        <v>50</v>
      </c>
    </row>
    <row r="146" spans="6:57" x14ac:dyDescent="0.15">
      <c r="F146" s="21">
        <v>144</v>
      </c>
      <c r="G146" s="21">
        <v>21617.817610103088</v>
      </c>
      <c r="N146" s="33">
        <f>[1]节奏总纲!N146</f>
        <v>153</v>
      </c>
      <c r="O146" s="33">
        <v>143</v>
      </c>
      <c r="P146" s="33">
        <f>[1]节奏总纲!P146</f>
        <v>20170.070068243116</v>
      </c>
      <c r="Q146" s="33">
        <f>[1]节奏总纲!Q146</f>
        <v>17065.896284740498</v>
      </c>
      <c r="R146" s="33">
        <f>[1]节奏总纲!R146</f>
        <v>13594.62722599586</v>
      </c>
      <c r="S146" s="33">
        <f>[1]节奏总纲!S146</f>
        <v>9669.5315907157492</v>
      </c>
      <c r="T146" s="33">
        <f>[1]节奏总纲!T146</f>
        <v>5185.7250145453054</v>
      </c>
      <c r="U146" s="33"/>
      <c r="V146" s="33">
        <v>143</v>
      </c>
      <c r="W146" s="33">
        <f>[1]节奏总纲!W146</f>
        <v>1350.796219971704</v>
      </c>
      <c r="X146" s="33">
        <f>[1]节奏总纲!X146</f>
        <v>1161.7279555663281</v>
      </c>
      <c r="Y146" s="33">
        <f>[1]节奏总纲!Y146</f>
        <v>927.37399872437163</v>
      </c>
      <c r="Z146" s="33">
        <f>[1]节奏总纲!Z146</f>
        <v>666.39098170270518</v>
      </c>
      <c r="AA146" s="33">
        <f>[1]节奏总纲!AA146</f>
        <v>362.34512723334319</v>
      </c>
      <c r="AC146" s="21">
        <v>143</v>
      </c>
      <c r="AD146" s="21">
        <f>[1]节奏总纲!AD146</f>
        <v>71.691928656135218</v>
      </c>
      <c r="AE146" s="21">
        <f>[1]节奏总纲!AE146</f>
        <v>73.778025312273286</v>
      </c>
      <c r="AF146" s="21">
        <f>[1]节奏总纲!AF146</f>
        <v>76.647334212086264</v>
      </c>
      <c r="AG146" s="21">
        <f>[1]节奏总纲!AG146</f>
        <v>81.222816249641028</v>
      </c>
      <c r="AH146" s="21">
        <f>[1]节奏总纲!AH146</f>
        <v>90.480184629206022</v>
      </c>
      <c r="AZ146" s="21">
        <v>143</v>
      </c>
      <c r="BA146" s="21">
        <v>40.425400135210978</v>
      </c>
      <c r="BB146" s="21">
        <v>41.94228328742556</v>
      </c>
      <c r="BC146" s="21">
        <v>43.878969366961051</v>
      </c>
      <c r="BD146" s="21">
        <v>46.609531179376063</v>
      </c>
      <c r="BE146" s="21">
        <v>50</v>
      </c>
    </row>
    <row r="147" spans="6:57" x14ac:dyDescent="0.15">
      <c r="F147" s="21">
        <v>145</v>
      </c>
      <c r="G147" s="21">
        <v>23169.475005920798</v>
      </c>
      <c r="N147" s="33">
        <f>[1]节奏总纲!N147</f>
        <v>154</v>
      </c>
      <c r="O147" s="33">
        <v>144</v>
      </c>
      <c r="P147" s="33">
        <f>[1]节奏总纲!P147</f>
        <v>21617.817610103088</v>
      </c>
      <c r="Q147" s="33">
        <f>[1]节奏总纲!Q147</f>
        <v>18290.835479908223</v>
      </c>
      <c r="R147" s="33">
        <f>[1]节奏总纲!R147</f>
        <v>14585.541541536553</v>
      </c>
      <c r="S147" s="33">
        <f>[1]节奏总纲!S147</f>
        <v>10380.876016371503</v>
      </c>
      <c r="T147" s="33">
        <f>[1]节奏总纲!T147</f>
        <v>5547.1319987524521</v>
      </c>
      <c r="U147" s="33"/>
      <c r="V147" s="33">
        <v>144</v>
      </c>
      <c r="W147" s="33">
        <f>[1]节奏总纲!W147</f>
        <v>1447.7475418599715</v>
      </c>
      <c r="X147" s="33">
        <f>[1]节奏总纲!X147</f>
        <v>1224.9391951677244</v>
      </c>
      <c r="Y147" s="33">
        <f>[1]节奏总纲!Y147</f>
        <v>990.91431554069277</v>
      </c>
      <c r="Z147" s="33">
        <f>[1]节奏总纲!Z147</f>
        <v>711.34442565575409</v>
      </c>
      <c r="AA147" s="33">
        <f>[1]节奏总纲!AA147</f>
        <v>361.40698420714671</v>
      </c>
      <c r="AC147" s="21">
        <v>144</v>
      </c>
      <c r="AD147" s="21">
        <f>[1]节奏总纲!AD147</f>
        <v>71.793488759114723</v>
      </c>
      <c r="AE147" s="21">
        <f>[1]节奏总纲!AE147</f>
        <v>73.880612931842577</v>
      </c>
      <c r="AF147" s="21">
        <f>[1]节奏总纲!AF147</f>
        <v>76.747188164925547</v>
      </c>
      <c r="AG147" s="21">
        <f>[1]节奏总纲!AG147</f>
        <v>81.322300043049054</v>
      </c>
      <c r="AH147" s="21">
        <f>[1]节奏总纲!AH147</f>
        <v>90.586443675279497</v>
      </c>
      <c r="AZ147" s="21">
        <v>144</v>
      </c>
      <c r="BA147" s="21">
        <v>40.472019328110811</v>
      </c>
      <c r="BB147" s="21">
        <v>41.992566056290244</v>
      </c>
      <c r="BC147" s="21">
        <v>43.928898311540586</v>
      </c>
      <c r="BD147" s="21">
        <v>46.657691286422882</v>
      </c>
      <c r="BE147" s="21">
        <v>50</v>
      </c>
    </row>
    <row r="148" spans="6:57" x14ac:dyDescent="0.15">
      <c r="F148" s="21">
        <v>146</v>
      </c>
      <c r="G148" s="21">
        <v>24832.50022570635</v>
      </c>
      <c r="N148" s="33">
        <f>[1]节奏总纲!N148</f>
        <v>155</v>
      </c>
      <c r="O148" s="33">
        <v>145</v>
      </c>
      <c r="P148" s="33">
        <f>[1]节奏总纲!P148</f>
        <v>23169.475005920798</v>
      </c>
      <c r="Q148" s="33">
        <f>[1]节奏总纲!Q148</f>
        <v>19631.496172516694</v>
      </c>
      <c r="R148" s="33">
        <f>[1]节奏总纲!R148</f>
        <v>15650.9803664995</v>
      </c>
      <c r="S148" s="33">
        <f>[1]节奏总纲!S148</f>
        <v>11105.129370337838</v>
      </c>
      <c r="T148" s="33">
        <f>[1]节奏总纲!T148</f>
        <v>5926.7517065145412</v>
      </c>
      <c r="U148" s="33"/>
      <c r="V148" s="33">
        <v>145</v>
      </c>
      <c r="W148" s="33">
        <f>[1]节奏总纲!W148</f>
        <v>1551.6573958177105</v>
      </c>
      <c r="X148" s="33">
        <f>[1]节奏总纲!X148</f>
        <v>1340.6606926084714</v>
      </c>
      <c r="Y148" s="33">
        <f>[1]节奏总纲!Y148</f>
        <v>1065.4388249629465</v>
      </c>
      <c r="Z148" s="33">
        <f>[1]节奏总纲!Z148</f>
        <v>724.25335396633454</v>
      </c>
      <c r="AA148" s="33">
        <f>[1]节奏总纲!AA148</f>
        <v>379.61970776208909</v>
      </c>
      <c r="AC148" s="21">
        <v>145</v>
      </c>
      <c r="AD148" s="21">
        <f>[1]节奏总纲!AD148</f>
        <v>71.895048862094214</v>
      </c>
      <c r="AE148" s="21">
        <f>[1]节奏总纲!AE148</f>
        <v>73.983200551411869</v>
      </c>
      <c r="AF148" s="21">
        <f>[1]节奏总纲!AF148</f>
        <v>76.847042117764815</v>
      </c>
      <c r="AG148" s="21">
        <f>[1]节奏总纲!AG148</f>
        <v>81.421783836457067</v>
      </c>
      <c r="AH148" s="21">
        <f>[1]节奏总纲!AH148</f>
        <v>90.692702721352973</v>
      </c>
      <c r="AZ148" s="21">
        <v>145</v>
      </c>
      <c r="BA148" s="21">
        <v>40.518638521010651</v>
      </c>
      <c r="BB148" s="21">
        <v>42.036975906461073</v>
      </c>
      <c r="BC148" s="21">
        <v>43.978827256120113</v>
      </c>
      <c r="BD148" s="21">
        <v>46.7058513934697</v>
      </c>
      <c r="BE148" s="21">
        <v>50</v>
      </c>
    </row>
    <row r="149" spans="6:57" x14ac:dyDescent="0.15">
      <c r="F149" s="21">
        <v>147</v>
      </c>
      <c r="G149" s="21">
        <v>26614.886523801088</v>
      </c>
      <c r="N149" s="33">
        <f>[1]节奏总纲!N149</f>
        <v>156</v>
      </c>
      <c r="O149" s="33">
        <v>146</v>
      </c>
      <c r="P149" s="33">
        <f>[1]节奏总纲!P149</f>
        <v>24832.50022570635</v>
      </c>
      <c r="Q149" s="33">
        <f>[1]节奏总纲!Q149</f>
        <v>21035.61094119585</v>
      </c>
      <c r="R149" s="33">
        <f>[1]节奏总纲!R149</f>
        <v>16719.722401968087</v>
      </c>
      <c r="S149" s="33">
        <f>[1]节奏总纲!S149</f>
        <v>11847.5858576845</v>
      </c>
      <c r="T149" s="33">
        <f>[1]节奏总纲!T149</f>
        <v>6324.8378074874072</v>
      </c>
      <c r="U149" s="33"/>
      <c r="V149" s="33">
        <v>146</v>
      </c>
      <c r="W149" s="33">
        <f>[1]节奏总纲!W149</f>
        <v>1663.0252197855516</v>
      </c>
      <c r="X149" s="33">
        <f>[1]节奏总纲!X149</f>
        <v>1404.1147686791555</v>
      </c>
      <c r="Y149" s="33">
        <f>[1]节奏总纲!Y149</f>
        <v>1068.7420354685873</v>
      </c>
      <c r="Z149" s="33">
        <f>[1]节奏总纲!Z149</f>
        <v>742.45648734666247</v>
      </c>
      <c r="AA149" s="33">
        <f>[1]节奏总纲!AA149</f>
        <v>398.08610097286601</v>
      </c>
      <c r="AC149" s="21">
        <v>146</v>
      </c>
      <c r="AD149" s="21">
        <f>[1]节奏总纲!AD149</f>
        <v>71.996608965073719</v>
      </c>
      <c r="AE149" s="21">
        <f>[1]节奏总纲!AE149</f>
        <v>74.078973000522922</v>
      </c>
      <c r="AF149" s="21">
        <f>[1]节奏总纲!AF149</f>
        <v>76.946896070604097</v>
      </c>
      <c r="AG149" s="21">
        <f>[1]节奏总纲!AG149</f>
        <v>81.521267629865079</v>
      </c>
      <c r="AH149" s="21">
        <f>[1]节奏总纲!AH149</f>
        <v>90.798961767426448</v>
      </c>
      <c r="AZ149" s="21">
        <v>146</v>
      </c>
      <c r="BA149" s="21">
        <v>40.565257713910484</v>
      </c>
      <c r="BB149" s="21">
        <v>42.080366850119908</v>
      </c>
      <c r="BC149" s="21">
        <v>44.024818750237806</v>
      </c>
      <c r="BD149" s="21">
        <v>46.754011500516519</v>
      </c>
      <c r="BE149" s="21">
        <v>50</v>
      </c>
    </row>
    <row r="150" spans="6:57" x14ac:dyDescent="0.15">
      <c r="F150" s="21">
        <v>148</v>
      </c>
      <c r="G150" s="21">
        <v>28525.200858087381</v>
      </c>
      <c r="N150" s="33">
        <f>[1]节奏总纲!N150</f>
        <v>157</v>
      </c>
      <c r="O150" s="33">
        <v>147</v>
      </c>
      <c r="P150" s="33">
        <f>[1]节奏总纲!P150</f>
        <v>26614.886523801088</v>
      </c>
      <c r="Q150" s="33">
        <f>[1]节奏总纲!Q150</f>
        <v>22470.948692045258</v>
      </c>
      <c r="R150" s="33">
        <f>[1]节奏总纲!R150</f>
        <v>17837.296948251489</v>
      </c>
      <c r="S150" s="33">
        <f>[1]节奏总纲!S150</f>
        <v>12631.425144195997</v>
      </c>
      <c r="T150" s="33">
        <f>[1]节奏总纲!T150</f>
        <v>6754.8581997407164</v>
      </c>
      <c r="U150" s="33"/>
      <c r="V150" s="33">
        <v>147</v>
      </c>
      <c r="W150" s="33">
        <f>[1]节奏总纲!W150</f>
        <v>1782.3862980947379</v>
      </c>
      <c r="X150" s="33">
        <f>[1]节奏总纲!X150</f>
        <v>1435.3377508494086</v>
      </c>
      <c r="Y150" s="33">
        <f>[1]节奏总纲!Y150</f>
        <v>1117.574546283402</v>
      </c>
      <c r="Z150" s="33">
        <f>[1]节奏总纲!Z150</f>
        <v>783.83928651149654</v>
      </c>
      <c r="AA150" s="33">
        <f>[1]节奏总纲!AA150</f>
        <v>430.02039225330918</v>
      </c>
      <c r="AC150" s="21">
        <v>147</v>
      </c>
      <c r="AD150" s="21">
        <f>[1]节奏总纲!AD150</f>
        <v>72.091594979242075</v>
      </c>
      <c r="AE150" s="21">
        <f>[1]节奏总纲!AE150</f>
        <v>74.173410870467364</v>
      </c>
      <c r="AF150" s="21">
        <f>[1]节奏总纲!AF150</f>
        <v>77.043751281705866</v>
      </c>
      <c r="AG150" s="21">
        <f>[1]节奏总纲!AG150</f>
        <v>81.620751423273092</v>
      </c>
      <c r="AH150" s="21">
        <f>[1]节奏总纲!AH150</f>
        <v>90.905220813499923</v>
      </c>
      <c r="AZ150" s="21">
        <v>147</v>
      </c>
      <c r="BA150" s="21">
        <v>40.611876906810316</v>
      </c>
      <c r="BB150" s="21">
        <v>42.123757793778736</v>
      </c>
      <c r="BC150" s="21">
        <v>44.067911160744309</v>
      </c>
      <c r="BD150" s="21">
        <v>46.802171607563338</v>
      </c>
      <c r="BE150" s="21">
        <v>50</v>
      </c>
    </row>
    <row r="151" spans="6:57" x14ac:dyDescent="0.15">
      <c r="F151" s="21">
        <v>149</v>
      </c>
      <c r="G151" s="21">
        <v>30572.62506667812</v>
      </c>
      <c r="N151" s="33">
        <f>[1]节奏总纲!N151</f>
        <v>158</v>
      </c>
      <c r="O151" s="33">
        <v>148</v>
      </c>
      <c r="P151" s="33">
        <f>[1]节奏总纲!P151</f>
        <v>28525.200858087381</v>
      </c>
      <c r="Q151" s="33">
        <f>[1]节奏总纲!Q151</f>
        <v>24083.827084483179</v>
      </c>
      <c r="R151" s="33">
        <f>[1]节奏总纲!R151</f>
        <v>19128.999695433398</v>
      </c>
      <c r="S151" s="33">
        <f>[1]节奏总纲!S151</f>
        <v>13566.58552810636</v>
      </c>
      <c r="T151" s="33">
        <f>[1]节奏总纲!T151</f>
        <v>7242.5484978683862</v>
      </c>
      <c r="U151" s="33"/>
      <c r="V151" s="33">
        <v>148</v>
      </c>
      <c r="W151" s="33">
        <f>[1]节奏总纲!W151</f>
        <v>1910.3143342862932</v>
      </c>
      <c r="X151" s="33">
        <f>[1]节奏总纲!X151</f>
        <v>1612.8783924379204</v>
      </c>
      <c r="Y151" s="33">
        <f>[1]节奏总纲!Y151</f>
        <v>1291.7027471819092</v>
      </c>
      <c r="Z151" s="33">
        <f>[1]节奏总纲!Z151</f>
        <v>935.16038391036273</v>
      </c>
      <c r="AA151" s="33">
        <f>[1]节奏总纲!AA151</f>
        <v>487.69029812766985</v>
      </c>
      <c r="AC151" s="21">
        <v>148</v>
      </c>
      <c r="AD151" s="21">
        <f>[1]节奏总纲!AD151</f>
        <v>72.186353905945822</v>
      </c>
      <c r="AE151" s="21">
        <f>[1]节奏总纲!AE151</f>
        <v>74.267848740411821</v>
      </c>
      <c r="AF151" s="21">
        <f>[1]节奏总纲!AF151</f>
        <v>77.137200185007629</v>
      </c>
      <c r="AG151" s="21">
        <f>[1]节奏总纲!AG151</f>
        <v>81.720235216681118</v>
      </c>
      <c r="AH151" s="21">
        <f>[1]节奏总纲!AH151</f>
        <v>91.011076811620597</v>
      </c>
      <c r="AZ151" s="21">
        <v>148</v>
      </c>
      <c r="BA151" s="21">
        <v>40.658496099710149</v>
      </c>
      <c r="BB151" s="21">
        <v>42.167148737437564</v>
      </c>
      <c r="BC151" s="21">
        <v>44.111003571250812</v>
      </c>
      <c r="BD151" s="21">
        <v>46.850331714610157</v>
      </c>
      <c r="BE151" s="21">
        <v>50</v>
      </c>
    </row>
    <row r="152" spans="6:57" x14ac:dyDescent="0.15">
      <c r="F152" s="21">
        <v>150</v>
      </c>
      <c r="G152" s="21">
        <v>32767</v>
      </c>
      <c r="N152" s="33">
        <f>[1]节奏总纲!N152</f>
        <v>159</v>
      </c>
      <c r="O152" s="33">
        <v>149</v>
      </c>
      <c r="P152" s="33">
        <f>[1]节奏总纲!P152</f>
        <v>30572.62506667812</v>
      </c>
      <c r="Q152" s="33">
        <f>[1]节奏总纲!Q152</f>
        <v>25818.581868809673</v>
      </c>
      <c r="R152" s="33">
        <f>[1]节奏总纲!R152</f>
        <v>20520.345944754354</v>
      </c>
      <c r="S152" s="33">
        <f>[1]节奏总纲!S152</f>
        <v>14549.512269232117</v>
      </c>
      <c r="T152" s="33">
        <f>[1]节奏总纲!T152</f>
        <v>7768.50402944291</v>
      </c>
      <c r="U152" s="33"/>
      <c r="V152" s="33">
        <v>149</v>
      </c>
      <c r="W152" s="33">
        <f>[1]节奏总纲!W152</f>
        <v>2047.424208590739</v>
      </c>
      <c r="X152" s="33">
        <f>[1]节奏总纲!X152</f>
        <v>1734.7547843264947</v>
      </c>
      <c r="Y152" s="33">
        <f>[1]节奏总纲!Y152</f>
        <v>1391.3462493209554</v>
      </c>
      <c r="Z152" s="33">
        <f>[1]节奏总纲!Z152</f>
        <v>982.92674112575696</v>
      </c>
      <c r="AA152" s="33">
        <f>[1]节奏总纲!AA152</f>
        <v>525.95553157452377</v>
      </c>
      <c r="AC152" s="21">
        <v>149</v>
      </c>
      <c r="AD152" s="21">
        <f>[1]节奏总纲!AD152</f>
        <v>72.281112832649583</v>
      </c>
      <c r="AE152" s="21">
        <f>[1]节奏总纲!AE152</f>
        <v>74.362286610356264</v>
      </c>
      <c r="AF152" s="21">
        <f>[1]节奏总纲!AF152</f>
        <v>77.230649088309391</v>
      </c>
      <c r="AG152" s="21">
        <f>[1]节奏总纲!AG152</f>
        <v>81.819719010089131</v>
      </c>
      <c r="AH152" s="21">
        <f>[1]节奏总纲!AH152</f>
        <v>91.113605194377854</v>
      </c>
      <c r="AZ152" s="21">
        <v>149</v>
      </c>
      <c r="BA152" s="21">
        <v>40.705115292609982</v>
      </c>
      <c r="BB152" s="21">
        <v>42.2105396810964</v>
      </c>
      <c r="BC152" s="21">
        <v>44.154095981757315</v>
      </c>
      <c r="BD152" s="21">
        <v>46.898491821656968</v>
      </c>
      <c r="BE152" s="21">
        <v>50</v>
      </c>
    </row>
    <row r="153" spans="6:57" x14ac:dyDescent="0.15">
      <c r="N153" s="33">
        <f>[1]节奏总纲!N153</f>
        <v>160</v>
      </c>
      <c r="O153" s="33">
        <v>150</v>
      </c>
      <c r="P153" s="33">
        <f>[1]节奏总纲!P153</f>
        <v>32767</v>
      </c>
      <c r="Q153" s="33">
        <f>[1]节奏总纲!Q153</f>
        <v>27671.731500000002</v>
      </c>
      <c r="R153" s="33">
        <f>[1]节奏总纲!R153</f>
        <v>21996.487099999998</v>
      </c>
      <c r="S153" s="33">
        <f>[1]节奏总纲!S153</f>
        <v>15603.645400000001</v>
      </c>
      <c r="T153" s="33">
        <f>[1]节奏总纲!T153</f>
        <v>8355.5850000000009</v>
      </c>
      <c r="U153" s="33"/>
      <c r="V153" s="33">
        <v>150</v>
      </c>
      <c r="W153" s="33">
        <f>[1]节奏总纲!W153</f>
        <v>2194.3749333218802</v>
      </c>
      <c r="X153" s="33">
        <f>[1]节奏总纲!X153</f>
        <v>1853.1496311903284</v>
      </c>
      <c r="Y153" s="33">
        <f>[1]节奏总纲!Y153</f>
        <v>1476.1411552456448</v>
      </c>
      <c r="Z153" s="33">
        <f>[1]节奏总纲!Z153</f>
        <v>1054.1331307678847</v>
      </c>
      <c r="AA153" s="33">
        <f>[1]节奏总纲!AA153</f>
        <v>587.08097055709095</v>
      </c>
      <c r="AC153" s="21">
        <v>150</v>
      </c>
      <c r="AD153" s="21">
        <f>[1]节奏总纲!AD153</f>
        <v>72.375871759353331</v>
      </c>
      <c r="AE153" s="21">
        <f>[1]节奏总纲!AE153</f>
        <v>74.456724480300707</v>
      </c>
      <c r="AF153" s="21">
        <f>[1]节奏总纲!AF153</f>
        <v>77.324097991611154</v>
      </c>
      <c r="AG153" s="21">
        <f>[1]节奏总纲!AG153</f>
        <v>81.919202803497143</v>
      </c>
      <c r="AH153" s="21">
        <f>[1]节奏总纲!AH153</f>
        <v>91.216133577135096</v>
      </c>
      <c r="AZ153" s="21">
        <v>150</v>
      </c>
      <c r="BA153" s="21">
        <v>40.751734485509814</v>
      </c>
      <c r="BB153" s="21">
        <v>42.253930624755228</v>
      </c>
      <c r="BC153" s="21">
        <v>44.197188392263818</v>
      </c>
      <c r="BD153" s="21">
        <v>46.946651928703787</v>
      </c>
      <c r="BE153" s="21">
        <v>50</v>
      </c>
    </row>
    <row r="154" spans="6:57" x14ac:dyDescent="0.15">
      <c r="N154" s="33">
        <f>[1]节奏总纲!N154</f>
        <v>161</v>
      </c>
      <c r="O154" s="33">
        <v>151</v>
      </c>
      <c r="P154" s="33">
        <f>[1]节奏总纲!P154</f>
        <v>35118.87282038921</v>
      </c>
      <c r="Q154" s="33">
        <f>[1]节奏总纲!Q154</f>
        <v>29671.935645946844</v>
      </c>
      <c r="R154" s="33">
        <f>[1]节奏总纲!R154</f>
        <v>23592.858760737468</v>
      </c>
      <c r="S154" s="33">
        <f>[1]节奏总纲!S154</f>
        <v>16804.380644556237</v>
      </c>
      <c r="T154" s="33">
        <f>[1]节奏总纲!T154</f>
        <v>9095.7880604808051</v>
      </c>
      <c r="U154" s="33"/>
      <c r="V154" s="33">
        <v>151</v>
      </c>
      <c r="W154" s="33">
        <f>[1]节奏总纲!W154</f>
        <v>2351.8728203892097</v>
      </c>
      <c r="X154" s="33">
        <f>[1]节奏总纲!X154</f>
        <v>2000.2041459468419</v>
      </c>
      <c r="Y154" s="33">
        <f>[1]节奏总纲!Y154</f>
        <v>1596.3716607374699</v>
      </c>
      <c r="Z154" s="33">
        <f>[1]节奏总纲!Z154</f>
        <v>1200.7352445562356</v>
      </c>
      <c r="AA154" s="33">
        <f>[1]节奏总纲!AA154</f>
        <v>740.2030604808042</v>
      </c>
      <c r="AC154" s="21">
        <v>151</v>
      </c>
      <c r="AD154" s="21">
        <f>[1]节奏总纲!AD154</f>
        <v>72.470630686057078</v>
      </c>
      <c r="AE154" s="21">
        <f>[1]节奏总纲!AE154</f>
        <v>74.551162350245164</v>
      </c>
      <c r="AF154" s="21">
        <f>[1]节奏总纲!AF154</f>
        <v>77.417546894912917</v>
      </c>
      <c r="AG154" s="21">
        <f>[1]节奏总纲!AG154</f>
        <v>82.01744549958407</v>
      </c>
      <c r="AH154" s="21">
        <f>[1]节奏总纲!AH154</f>
        <v>91.318661959892353</v>
      </c>
      <c r="AZ154" s="21">
        <v>151</v>
      </c>
      <c r="BA154" s="21">
        <v>40.798353678409647</v>
      </c>
      <c r="BB154" s="21">
        <v>42.297321568414056</v>
      </c>
      <c r="BC154" s="21">
        <v>44.240280802770329</v>
      </c>
      <c r="BD154" s="21">
        <v>46.994812035750606</v>
      </c>
      <c r="BE154" s="21">
        <v>50</v>
      </c>
    </row>
    <row r="155" spans="6:57" x14ac:dyDescent="0.15">
      <c r="N155" s="33">
        <f>[1]节奏总纲!N155</f>
        <v>162</v>
      </c>
      <c r="O155" s="33">
        <v>152</v>
      </c>
      <c r="P155" s="33">
        <f>[1]节奏总纲!P155</f>
        <v>37639.547696542824</v>
      </c>
      <c r="Q155" s="33">
        <f>[1]节奏总纲!Q155</f>
        <v>31794.125939269725</v>
      </c>
      <c r="R155" s="33">
        <f>[1]节奏总纲!R155</f>
        <v>25425.514469014677</v>
      </c>
      <c r="S155" s="33">
        <f>[1]节奏总纲!S155</f>
        <v>18255.180632823271</v>
      </c>
      <c r="T155" s="33">
        <f>[1]节奏总纲!T155</f>
        <v>14114.830386203559</v>
      </c>
      <c r="U155" s="33"/>
      <c r="V155" s="33">
        <v>152</v>
      </c>
      <c r="W155" s="33">
        <f>[1]节奏总纲!W155</f>
        <v>2520.6748761536146</v>
      </c>
      <c r="X155" s="33">
        <f>[1]节奏总纲!X155</f>
        <v>2122.1902933228812</v>
      </c>
      <c r="Y155" s="33">
        <f>[1]节奏总纲!Y155</f>
        <v>1832.6557082772088</v>
      </c>
      <c r="Z155" s="33">
        <f>[1]节奏总纲!Z155</f>
        <v>1450.7999882670338</v>
      </c>
      <c r="AA155" s="33">
        <f>[1]节奏总纲!AA155</f>
        <v>5019.042325722754</v>
      </c>
      <c r="AC155" s="21">
        <v>152</v>
      </c>
      <c r="AD155" s="21">
        <f>[1]节奏总纲!AD155</f>
        <v>72.565389612760825</v>
      </c>
      <c r="AE155" s="21">
        <f>[1]节奏总纲!AE155</f>
        <v>74.645600220189607</v>
      </c>
      <c r="AF155" s="21">
        <f>[1]节奏总纲!AF155</f>
        <v>77.51099579821468</v>
      </c>
      <c r="AG155" s="21">
        <f>[1]节奏总纲!AG155</f>
        <v>82.110321933176039</v>
      </c>
      <c r="AH155" s="21">
        <f>[1]节奏总纲!AH155</f>
        <v>91.421190342649595</v>
      </c>
      <c r="AZ155" s="21">
        <v>152</v>
      </c>
      <c r="BA155" s="21">
        <v>40.84497287130948</v>
      </c>
      <c r="BB155" s="21">
        <v>42.340712512072891</v>
      </c>
      <c r="BC155" s="21">
        <v>44.283373213276832</v>
      </c>
      <c r="BD155" s="21">
        <v>47.037096473408994</v>
      </c>
      <c r="BE155" s="21">
        <v>50</v>
      </c>
    </row>
    <row r="156" spans="6:57" x14ac:dyDescent="0.15">
      <c r="N156" s="33">
        <f>[1]节奏总纲!N156</f>
        <v>163</v>
      </c>
      <c r="O156" s="33">
        <v>153</v>
      </c>
      <c r="P156" s="33">
        <f>[1]节奏总纲!P156</f>
        <v>40341.140136486232</v>
      </c>
      <c r="Q156" s="33">
        <f>[1]节奏总纲!Q156</f>
        <v>34330.31025614978</v>
      </c>
      <c r="R156" s="33">
        <f>[1]节奏总纲!R156</f>
        <v>27552.998713220099</v>
      </c>
      <c r="S156" s="33">
        <f>[1]节奏总纲!S156</f>
        <v>24204.684081891737</v>
      </c>
      <c r="T156" s="33">
        <f>[1]节奏总纲!T156</f>
        <v>24204.684081891737</v>
      </c>
      <c r="U156" s="33"/>
      <c r="V156" s="33">
        <v>153</v>
      </c>
      <c r="W156" s="33">
        <f>[1]节奏总纲!W156</f>
        <v>2701.592439943408</v>
      </c>
      <c r="X156" s="33">
        <f>[1]节奏总纲!X156</f>
        <v>2536.1843168800551</v>
      </c>
      <c r="Y156" s="33">
        <f>[1]节奏总纲!Y156</f>
        <v>2127.4842442054214</v>
      </c>
      <c r="Z156" s="33">
        <f>[1]节奏总纲!Z156</f>
        <v>5949.5034490684666</v>
      </c>
      <c r="AA156" s="33">
        <f>[1]节奏总纲!AA156</f>
        <v>10089.853695688178</v>
      </c>
      <c r="AC156" s="21">
        <v>153</v>
      </c>
      <c r="AD156" s="21">
        <f>[1]节奏总纲!AD156</f>
        <v>72.660148539464572</v>
      </c>
      <c r="AE156" s="21">
        <f>[1]节奏总纲!AE156</f>
        <v>74.74003809013405</v>
      </c>
      <c r="AF156" s="21">
        <f>[1]节奏总纲!AF156</f>
        <v>77.604444701516456</v>
      </c>
      <c r="AG156" s="21">
        <f>[1]节奏总纲!AG156</f>
        <v>82.203198366767992</v>
      </c>
      <c r="AH156" s="21">
        <f>[1]节奏总纲!AH156</f>
        <v>91.523718725406852</v>
      </c>
      <c r="AZ156" s="21">
        <v>153</v>
      </c>
      <c r="BA156" s="21">
        <v>40.891592064209313</v>
      </c>
      <c r="BB156" s="21">
        <v>42.384103455731719</v>
      </c>
      <c r="BC156" s="21">
        <v>44.326465623783335</v>
      </c>
      <c r="BD156" s="21">
        <v>47.078671550054786</v>
      </c>
      <c r="BE156" s="21">
        <v>50</v>
      </c>
    </row>
    <row r="157" spans="6:57" x14ac:dyDescent="0.15">
      <c r="N157" s="33">
        <f>[1]节奏总纲!N157</f>
        <v>164</v>
      </c>
      <c r="O157" s="33">
        <v>154</v>
      </c>
      <c r="P157" s="33">
        <f>[1]节奏总纲!P157</f>
        <v>43236.635220206183</v>
      </c>
      <c r="Q157" s="33">
        <f>[1]节奏总纲!Q157</f>
        <v>36967.323113276288</v>
      </c>
      <c r="R157" s="33">
        <f>[1]节奏总纲!R157</f>
        <v>33940.758647861854</v>
      </c>
      <c r="S157" s="33">
        <f>[1]节奏总纲!S157</f>
        <v>34156.941823962887</v>
      </c>
      <c r="T157" s="33">
        <f>[1]节奏总纲!T157</f>
        <v>34156.941823962887</v>
      </c>
      <c r="U157" s="33"/>
      <c r="V157" s="33">
        <v>154</v>
      </c>
      <c r="W157" s="33">
        <f>[1]节奏总纲!W157</f>
        <v>2895.4950837199503</v>
      </c>
      <c r="X157" s="33">
        <f>[1]节奏总纲!X157</f>
        <v>2637.0128571265086</v>
      </c>
      <c r="Y157" s="33">
        <f>[1]节奏总纲!Y157</f>
        <v>6387.7599346417555</v>
      </c>
      <c r="Z157" s="33">
        <f>[1]节奏总纲!Z157</f>
        <v>9952.2577420711496</v>
      </c>
      <c r="AA157" s="33">
        <f>[1]节奏总纲!AA157</f>
        <v>9952.2577420711496</v>
      </c>
      <c r="AC157" s="21">
        <v>154</v>
      </c>
      <c r="AD157" s="21">
        <f>[1]节奏总纲!AD157</f>
        <v>72.754907466168333</v>
      </c>
      <c r="AE157" s="21">
        <f>[1]节奏总纲!AE157</f>
        <v>74.834475960078507</v>
      </c>
      <c r="AF157" s="21">
        <f>[1]节奏总纲!AF157</f>
        <v>77.697893604818219</v>
      </c>
      <c r="AG157" s="21">
        <f>[1]节奏总纲!AG157</f>
        <v>82.29607480035996</v>
      </c>
      <c r="AH157" s="21">
        <f>[1]节奏总纲!AH157</f>
        <v>91.626247108164094</v>
      </c>
      <c r="AZ157" s="21">
        <v>154</v>
      </c>
      <c r="BA157" s="21">
        <v>40.938211257109145</v>
      </c>
      <c r="BB157" s="21">
        <v>42.427494399390554</v>
      </c>
      <c r="BC157" s="21">
        <v>44.369558034289838</v>
      </c>
      <c r="BD157" s="21">
        <v>47.12024662670057</v>
      </c>
      <c r="BE157" s="21">
        <v>50</v>
      </c>
    </row>
    <row r="158" spans="6:57" x14ac:dyDescent="0.15">
      <c r="N158" s="33">
        <f>[1]节奏总纲!N158</f>
        <v>165</v>
      </c>
      <c r="O158" s="33">
        <v>155</v>
      </c>
      <c r="P158" s="33">
        <f>[1]节奏总纲!P158</f>
        <v>46339.950011841604</v>
      </c>
      <c r="Q158" s="33">
        <f>[1]节奏总纲!Q158</f>
        <v>44078.560451263736</v>
      </c>
      <c r="R158" s="33">
        <f>[1]节奏总纲!R158</f>
        <v>44402.940101346627</v>
      </c>
      <c r="S158" s="33">
        <f>[1]节奏总纲!S158</f>
        <v>44402.940101346627</v>
      </c>
      <c r="T158" s="33">
        <f>[1]节奏总纲!T158</f>
        <v>44541.959951382152</v>
      </c>
      <c r="U158" s="33"/>
      <c r="V158" s="33">
        <v>155</v>
      </c>
      <c r="W158" s="33">
        <f>[1]节奏总纲!W158</f>
        <v>3103.314791635421</v>
      </c>
      <c r="X158" s="33">
        <f>[1]节奏总纲!X158</f>
        <v>7111.237337987448</v>
      </c>
      <c r="Y158" s="33">
        <f>[1]节奏总纲!Y158</f>
        <v>10462.181453484773</v>
      </c>
      <c r="Z158" s="33">
        <f>[1]节奏总纲!Z158</f>
        <v>10245.99827738374</v>
      </c>
      <c r="AA158" s="33">
        <f>[1]节奏总纲!AA158</f>
        <v>10385.018127419266</v>
      </c>
      <c r="AC158" s="21">
        <v>155</v>
      </c>
      <c r="AD158" s="21">
        <f>[1]节奏总纲!AD158</f>
        <v>72.849666392872081</v>
      </c>
      <c r="AE158" s="21">
        <f>[1]节奏总纲!AE158</f>
        <v>74.92891383002295</v>
      </c>
      <c r="AF158" s="21">
        <f>[1]节奏总纲!AF158</f>
        <v>77.791342508119982</v>
      </c>
      <c r="AG158" s="21">
        <f>[1]节奏总纲!AG158</f>
        <v>82.388951233951914</v>
      </c>
      <c r="AH158" s="21">
        <f>[1]节奏总纲!AH158</f>
        <v>91.72877549092135</v>
      </c>
      <c r="AZ158" s="21">
        <v>155</v>
      </c>
      <c r="BA158" s="21">
        <v>40.984830450008985</v>
      </c>
      <c r="BB158" s="21">
        <v>42.470885343049382</v>
      </c>
      <c r="BC158" s="21">
        <v>44.412650444796341</v>
      </c>
      <c r="BD158" s="21">
        <v>47.161821703346362</v>
      </c>
      <c r="BE158" s="21">
        <v>50</v>
      </c>
    </row>
    <row r="159" spans="6:57" x14ac:dyDescent="0.15">
      <c r="N159" s="33">
        <f>[1]节奏总纲!N159</f>
        <v>166</v>
      </c>
      <c r="O159" s="33">
        <v>156</v>
      </c>
      <c r="P159" s="33">
        <f>[1]节奏总纲!P159</f>
        <v>49666.000451412707</v>
      </c>
      <c r="Q159" s="33">
        <f>[1]节奏总纲!Q159</f>
        <v>49666.000451412707</v>
      </c>
      <c r="R159" s="33">
        <f>[1]节奏总纲!R159</f>
        <v>50162.660455926831</v>
      </c>
      <c r="S159" s="33">
        <f>[1]节奏总纲!S159</f>
        <v>50162.660455926831</v>
      </c>
      <c r="T159" s="33">
        <f>[1]节奏总纲!T159</f>
        <v>50311.658457281068</v>
      </c>
      <c r="U159" s="33"/>
      <c r="V159" s="33">
        <v>156</v>
      </c>
      <c r="W159" s="33">
        <f>[1]节奏总纲!W159</f>
        <v>3326.0504395711032</v>
      </c>
      <c r="X159" s="33">
        <f>[1]节奏总纲!X159</f>
        <v>5587.4400001489703</v>
      </c>
      <c r="Y159" s="33">
        <f>[1]节奏总纲!Y159</f>
        <v>5759.720354580204</v>
      </c>
      <c r="Z159" s="33">
        <f>[1]节奏总纲!Z159</f>
        <v>5759.720354580204</v>
      </c>
      <c r="AA159" s="33">
        <f>[1]节奏总纲!AA159</f>
        <v>5769.6985058989158</v>
      </c>
      <c r="AC159" s="21">
        <v>156</v>
      </c>
      <c r="AD159" s="21">
        <f>[1]节奏总纲!AD159</f>
        <v>72.944425319575828</v>
      </c>
      <c r="AE159" s="21">
        <f>[1]节奏总纲!AE159</f>
        <v>75.022035011469043</v>
      </c>
      <c r="AF159" s="21">
        <f>[1]节奏总纲!AF159</f>
        <v>77.884791411421745</v>
      </c>
      <c r="AG159" s="21">
        <f>[1]节奏总纲!AG159</f>
        <v>82.481827667543882</v>
      </c>
      <c r="AH159" s="21">
        <f>[1]节奏总纲!AH159</f>
        <v>91.831303873678593</v>
      </c>
      <c r="AZ159" s="21">
        <v>156</v>
      </c>
      <c r="BA159" s="21">
        <v>41.027136894088379</v>
      </c>
      <c r="BB159" s="21">
        <v>42.51427628670821</v>
      </c>
      <c r="BC159" s="21">
        <v>44.455742855302844</v>
      </c>
      <c r="BD159" s="21">
        <v>47.203396779992147</v>
      </c>
      <c r="BE159" s="21">
        <v>50</v>
      </c>
    </row>
    <row r="160" spans="6:57" x14ac:dyDescent="0.15">
      <c r="N160" s="33">
        <f>[1]节奏总纲!N160</f>
        <v>167</v>
      </c>
      <c r="O160" s="33">
        <v>157</v>
      </c>
      <c r="P160" s="33">
        <f>[1]节奏总纲!P160</f>
        <v>53230.773047602182</v>
      </c>
      <c r="Q160" s="33">
        <f>[1]节奏总纲!Q160</f>
        <v>53230.773047602182</v>
      </c>
      <c r="R160" s="33">
        <f>[1]节奏总纲!R160</f>
        <v>53763.080778078205</v>
      </c>
      <c r="S160" s="33">
        <f>[1]节奏总纲!S160</f>
        <v>53763.080778078205</v>
      </c>
      <c r="T160" s="33">
        <f>[1]节奏总纲!T160</f>
        <v>53763.080778078205</v>
      </c>
      <c r="U160" s="33"/>
      <c r="V160" s="33">
        <v>157</v>
      </c>
      <c r="W160" s="33">
        <f>[1]节奏总纲!W160</f>
        <v>3564.7725961894757</v>
      </c>
      <c r="X160" s="33">
        <f>[1]节奏总纲!X160</f>
        <v>3564.7725961894757</v>
      </c>
      <c r="Y160" s="33">
        <f>[1]节奏总纲!Y160</f>
        <v>3600.4203221513744</v>
      </c>
      <c r="Z160" s="33">
        <f>[1]节奏总纲!Z160</f>
        <v>3600.4203221513744</v>
      </c>
      <c r="AA160" s="33">
        <f>[1]节奏总纲!AA160</f>
        <v>3451.4223207971372</v>
      </c>
      <c r="AC160" s="21">
        <v>157</v>
      </c>
      <c r="AD160" s="21">
        <f>[1]节奏总纲!AD160</f>
        <v>73.036560194527354</v>
      </c>
      <c r="AE160" s="21">
        <f>[1]节奏总纲!AE160</f>
        <v>75.111147990406067</v>
      </c>
      <c r="AF160" s="21">
        <f>[1]节奏总纲!AF160</f>
        <v>77.978240314723507</v>
      </c>
      <c r="AG160" s="21">
        <f>[1]节奏总纲!AG160</f>
        <v>82.574704101135836</v>
      </c>
      <c r="AH160" s="21">
        <f>[1]节奏总纲!AH160</f>
        <v>91.933832256435849</v>
      </c>
      <c r="AZ160" s="21">
        <v>157</v>
      </c>
      <c r="BA160" s="21">
        <v>41.067363109180121</v>
      </c>
      <c r="BB160" s="21">
        <v>42.557667230367045</v>
      </c>
      <c r="BC160" s="21">
        <v>44.498835265809355</v>
      </c>
      <c r="BD160" s="21">
        <v>47.244971856637939</v>
      </c>
      <c r="BE160" s="21">
        <v>50</v>
      </c>
    </row>
    <row r="161" spans="14:57" x14ac:dyDescent="0.15">
      <c r="N161" s="33">
        <f>[1]节奏总纲!N161</f>
        <v>168</v>
      </c>
      <c r="O161" s="33">
        <v>158</v>
      </c>
      <c r="P161" s="33">
        <f>[1]节奏总纲!P161</f>
        <v>57051.401716174769</v>
      </c>
      <c r="Q161" s="33">
        <f>[1]节奏总纲!Q161</f>
        <v>57051.401716174769</v>
      </c>
      <c r="R161" s="33">
        <f>[1]节奏总纲!R161</f>
        <v>57621.915733336515</v>
      </c>
      <c r="S161" s="33">
        <f>[1]节奏总纲!S161</f>
        <v>57621.915733336515</v>
      </c>
      <c r="T161" s="33">
        <f>[1]节奏总纲!T161</f>
        <v>57621.915733336515</v>
      </c>
      <c r="U161" s="33"/>
      <c r="V161" s="33">
        <v>158</v>
      </c>
      <c r="W161" s="33">
        <f>[1]节奏总纲!W161</f>
        <v>3820.6286685725863</v>
      </c>
      <c r="X161" s="33">
        <f>[1]节奏总纲!X161</f>
        <v>3820.6286685725863</v>
      </c>
      <c r="Y161" s="33">
        <f>[1]节奏总纲!Y161</f>
        <v>3858.8349552583095</v>
      </c>
      <c r="Z161" s="33">
        <f>[1]节奏总纲!Z161</f>
        <v>3858.8349552583095</v>
      </c>
      <c r="AA161" s="33">
        <f>[1]节奏总纲!AA161</f>
        <v>3858.8349552583095</v>
      </c>
      <c r="AC161" s="21">
        <v>158</v>
      </c>
      <c r="AD161" s="21">
        <f>[1]节奏总纲!AD161</f>
        <v>73.124973399384572</v>
      </c>
      <c r="AE161" s="21">
        <f>[1]节奏总纲!AE161</f>
        <v>75.200260969343077</v>
      </c>
      <c r="AF161" s="21">
        <f>[1]节奏总纲!AF161</f>
        <v>78.066694029528094</v>
      </c>
      <c r="AG161" s="21">
        <f>[1]节奏总纲!AG161</f>
        <v>82.667580534727804</v>
      </c>
      <c r="AH161" s="21">
        <f>[1]节奏总纲!AH161</f>
        <v>92.033129415212969</v>
      </c>
      <c r="AZ161" s="21">
        <v>158</v>
      </c>
      <c r="BA161" s="21">
        <v>41.107589324271871</v>
      </c>
      <c r="BB161" s="21">
        <v>42.601058174025873</v>
      </c>
      <c r="BC161" s="21">
        <v>44.541927676315858</v>
      </c>
      <c r="BD161" s="21">
        <v>47.286546933283724</v>
      </c>
      <c r="BE161" s="21">
        <v>50</v>
      </c>
    </row>
    <row r="162" spans="14:57" x14ac:dyDescent="0.15">
      <c r="N162" s="33">
        <f>[1]节奏总纲!N162</f>
        <v>169</v>
      </c>
      <c r="O162" s="33">
        <v>159</v>
      </c>
      <c r="P162" s="33">
        <f>[1]节奏总纲!P162</f>
        <v>61146.25013335624</v>
      </c>
      <c r="Q162" s="33">
        <f>[1]节奏总纲!Q162</f>
        <v>61146.25013335624</v>
      </c>
      <c r="R162" s="33">
        <f>[1]节奏总纲!R162</f>
        <v>61757.7126346898</v>
      </c>
      <c r="S162" s="33">
        <f>[1]节奏总纲!S162</f>
        <v>61757.7126346898</v>
      </c>
      <c r="T162" s="33">
        <f>[1]节奏总纲!T162</f>
        <v>61757.7126346898</v>
      </c>
      <c r="U162" s="33"/>
      <c r="V162" s="33">
        <v>159</v>
      </c>
      <c r="W162" s="33">
        <f>[1]节奏总纲!W162</f>
        <v>4094.8484171814707</v>
      </c>
      <c r="X162" s="33">
        <f>[1]节奏总纲!X162</f>
        <v>4094.8484171814707</v>
      </c>
      <c r="Y162" s="33">
        <f>[1]节奏总纲!Y162</f>
        <v>4135.7969013532856</v>
      </c>
      <c r="Z162" s="33">
        <f>[1]节奏总纲!Z162</f>
        <v>4135.7969013532856</v>
      </c>
      <c r="AA162" s="33">
        <f>[1]节奏总纲!AA162</f>
        <v>4135.7969013532856</v>
      </c>
      <c r="AC162" s="21">
        <v>159</v>
      </c>
      <c r="AD162" s="21">
        <f>[1]节奏总纲!AD162</f>
        <v>73.213386604241791</v>
      </c>
      <c r="AE162" s="21">
        <f>[1]节奏总纲!AE162</f>
        <v>75.289373948280101</v>
      </c>
      <c r="AF162" s="21">
        <f>[1]节奏总纲!AF162</f>
        <v>78.153631564737054</v>
      </c>
      <c r="AG162" s="21">
        <f>[1]节奏总纲!AG162</f>
        <v>82.760456968319758</v>
      </c>
      <c r="AH162" s="21">
        <f>[1]节奏总纲!AH162</f>
        <v>92.126546512350387</v>
      </c>
      <c r="AZ162" s="21">
        <v>159</v>
      </c>
      <c r="BA162" s="21">
        <v>41.147815539363613</v>
      </c>
      <c r="BB162" s="21">
        <v>42.644449117684701</v>
      </c>
      <c r="BC162" s="21">
        <v>44.585020086822361</v>
      </c>
      <c r="BD162" s="21">
        <v>47.328122009929508</v>
      </c>
      <c r="BE162" s="21">
        <v>50</v>
      </c>
    </row>
    <row r="163" spans="14:57" x14ac:dyDescent="0.15">
      <c r="N163" s="33">
        <f>[1]节奏总纲!N163</f>
        <v>170</v>
      </c>
      <c r="O163" s="33">
        <v>160</v>
      </c>
      <c r="P163" s="33">
        <f>[1]节奏总纲!P163</f>
        <v>65535</v>
      </c>
      <c r="Q163" s="33">
        <f>[1]节奏总纲!Q163</f>
        <v>65535</v>
      </c>
      <c r="R163" s="33">
        <f>[1]节奏总纲!R163</f>
        <v>66190.350000000006</v>
      </c>
      <c r="S163" s="33">
        <f>[1]节奏总纲!S163</f>
        <v>66190.350000000006</v>
      </c>
      <c r="T163" s="33">
        <f>[1]节奏总纲!T163</f>
        <v>66190.350000000006</v>
      </c>
      <c r="U163" s="33"/>
      <c r="V163" s="33">
        <v>160</v>
      </c>
      <c r="W163" s="33">
        <f>[1]节奏总纲!W163</f>
        <v>4388.7498666437605</v>
      </c>
      <c r="X163" s="33">
        <f>[1]节奏总纲!X163</f>
        <v>4388.7498666437605</v>
      </c>
      <c r="Y163" s="33">
        <f>[1]节奏总纲!Y163</f>
        <v>4432.6373653102055</v>
      </c>
      <c r="Z163" s="33">
        <f>[1]节奏总纲!Z163</f>
        <v>4432.6373653102055</v>
      </c>
      <c r="AA163" s="33">
        <f>[1]节奏总纲!AA163</f>
        <v>4432.6373653102055</v>
      </c>
      <c r="AC163" s="21">
        <v>160</v>
      </c>
      <c r="AD163" s="21">
        <f>[1]节奏总纲!AD163</f>
        <v>73.301799809099009</v>
      </c>
      <c r="AE163" s="21">
        <f>[1]节奏总纲!AE163</f>
        <v>75.378486927217125</v>
      </c>
      <c r="AF163" s="21">
        <f>[1]节奏总纲!AF163</f>
        <v>78.240569099946029</v>
      </c>
      <c r="AG163" s="21">
        <f>[1]节奏总纲!AG163</f>
        <v>82.853333401911726</v>
      </c>
      <c r="AH163" s="21">
        <f>[1]节奏总纲!AH163</f>
        <v>92.219963609487792</v>
      </c>
      <c r="AZ163" s="21">
        <v>160</v>
      </c>
      <c r="BA163" s="21">
        <v>41.188041754455355</v>
      </c>
      <c r="BB163" s="21">
        <v>42.687840061343536</v>
      </c>
      <c r="BC163" s="21">
        <v>44.628112497328864</v>
      </c>
      <c r="BD163" s="21">
        <v>47.3696970865753</v>
      </c>
      <c r="BE163" s="21">
        <v>50</v>
      </c>
    </row>
    <row r="164" spans="14:57" x14ac:dyDescent="0.15"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21">
        <v>161</v>
      </c>
      <c r="AD164" s="21">
        <f>[1]节奏总纲!AD164</f>
        <v>73.390213013956213</v>
      </c>
      <c r="AE164" s="21">
        <f>[1]节奏总纲!AE164</f>
        <v>75.467599906154135</v>
      </c>
      <c r="AF164" s="21">
        <f>[1]节奏总纲!AF164</f>
        <v>78.32750663515499</v>
      </c>
      <c r="AG164" s="21">
        <f>[1]节奏总纲!AG164</f>
        <v>82.94620983550368</v>
      </c>
      <c r="AH164" s="21">
        <f>[1]节奏总纲!AH164</f>
        <v>92.313380706625196</v>
      </c>
      <c r="AZ164" s="21">
        <v>161</v>
      </c>
      <c r="BA164" s="21">
        <v>41.228267969547105</v>
      </c>
      <c r="BB164" s="21">
        <v>42.731231005002364</v>
      </c>
      <c r="BC164" s="21">
        <v>44.671204907835367</v>
      </c>
      <c r="BD164" s="21">
        <v>47.411272163221085</v>
      </c>
      <c r="BE164" s="21">
        <v>50</v>
      </c>
    </row>
    <row r="165" spans="14:57" x14ac:dyDescent="0.15"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21">
        <v>162</v>
      </c>
      <c r="AD165" s="21">
        <f>[1]节奏总纲!AD165</f>
        <v>73.478626218813432</v>
      </c>
      <c r="AE165" s="21">
        <f>[1]节奏总纲!AE165</f>
        <v>75.556712885091159</v>
      </c>
      <c r="AF165" s="21">
        <f>[1]节奏总纲!AF165</f>
        <v>78.414444170363964</v>
      </c>
      <c r="AG165" s="21">
        <f>[1]节奏总纲!AG165</f>
        <v>83.036921590135321</v>
      </c>
      <c r="AH165" s="21">
        <f>[1]节奏总纲!AH165</f>
        <v>92.406797803762601</v>
      </c>
      <c r="AZ165" s="21">
        <v>162</v>
      </c>
      <c r="BA165" s="21">
        <v>41.268494184638847</v>
      </c>
      <c r="BB165" s="21">
        <v>42.774621948661192</v>
      </c>
      <c r="BC165" s="21">
        <v>44.714297318341877</v>
      </c>
      <c r="BD165" s="21">
        <v>47.452847239866877</v>
      </c>
      <c r="BE165" s="21">
        <v>50</v>
      </c>
    </row>
    <row r="166" spans="14:57" x14ac:dyDescent="0.15"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21">
        <v>163</v>
      </c>
      <c r="AD166" s="21">
        <f>[1]节奏总纲!AD166</f>
        <v>73.56703942367065</v>
      </c>
      <c r="AE166" s="21">
        <f>[1]节奏总纲!AE166</f>
        <v>75.645825864028183</v>
      </c>
      <c r="AF166" s="21">
        <f>[1]节奏总纲!AF166</f>
        <v>78.501381705572925</v>
      </c>
      <c r="AG166" s="21">
        <f>[1]节奏总纲!AG166</f>
        <v>83.124654333465756</v>
      </c>
      <c r="AH166" s="21">
        <f>[1]节奏总纲!AH166</f>
        <v>92.500214900900005</v>
      </c>
      <c r="AZ166" s="21">
        <v>163</v>
      </c>
      <c r="BA166" s="21">
        <v>41.308720399730589</v>
      </c>
      <c r="BB166" s="21">
        <v>42.818012892320027</v>
      </c>
      <c r="BC166" s="21">
        <v>44.757389728848381</v>
      </c>
      <c r="BD166" s="21">
        <v>47.494422316512662</v>
      </c>
      <c r="BE166" s="21">
        <v>50</v>
      </c>
    </row>
    <row r="167" spans="14:57" x14ac:dyDescent="0.15"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21">
        <v>164</v>
      </c>
      <c r="AD167" s="21">
        <f>[1]节奏总纲!AD167</f>
        <v>73.655452628527868</v>
      </c>
      <c r="AE167" s="21">
        <f>[1]节奏总纲!AE167</f>
        <v>75.734938842965192</v>
      </c>
      <c r="AF167" s="21">
        <f>[1]节奏总纲!AF167</f>
        <v>78.5883192407819</v>
      </c>
      <c r="AG167" s="21">
        <f>[1]节奏总纲!AG167</f>
        <v>83.21238707679619</v>
      </c>
      <c r="AH167" s="21">
        <f>[1]节奏总纲!AH167</f>
        <v>92.593631998037409</v>
      </c>
      <c r="AZ167" s="21">
        <v>164</v>
      </c>
      <c r="BA167" s="21">
        <v>41.348946614822331</v>
      </c>
      <c r="BB167" s="21">
        <v>42.861403835978855</v>
      </c>
      <c r="BC167" s="21">
        <v>44.800482139354884</v>
      </c>
      <c r="BD167" s="21">
        <v>47.535997393158453</v>
      </c>
      <c r="BE167" s="21">
        <v>50</v>
      </c>
    </row>
    <row r="168" spans="14:57" x14ac:dyDescent="0.15"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21">
        <v>165</v>
      </c>
      <c r="AD168" s="21">
        <f>[1]节奏总纲!AD168</f>
        <v>73.743865833385087</v>
      </c>
      <c r="AE168" s="21">
        <f>[1]节奏总纲!AE168</f>
        <v>75.824051821902216</v>
      </c>
      <c r="AF168" s="21">
        <f>[1]节奏总纲!AF168</f>
        <v>78.67525677599086</v>
      </c>
      <c r="AG168" s="21">
        <f>[1]节奏总纲!AG168</f>
        <v>83.300119820126625</v>
      </c>
      <c r="AH168" s="21">
        <f>[1]节奏总纲!AH168</f>
        <v>92.687049095174814</v>
      </c>
      <c r="AZ168" s="21">
        <v>165</v>
      </c>
      <c r="BA168" s="21">
        <v>41.389172829914081</v>
      </c>
      <c r="BB168" s="21">
        <v>42.904794779637683</v>
      </c>
      <c r="BC168" s="21">
        <v>44.843574549861387</v>
      </c>
      <c r="BD168" s="21">
        <v>47.577572469804238</v>
      </c>
      <c r="BE168" s="21">
        <v>50</v>
      </c>
    </row>
    <row r="169" spans="14:57" x14ac:dyDescent="0.15"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21">
        <v>166</v>
      </c>
      <c r="AD169" s="21">
        <f>[1]节奏总纲!AD169</f>
        <v>73.832279038242305</v>
      </c>
      <c r="AE169" s="21">
        <f>[1]节奏总纲!AE169</f>
        <v>75.91316480083924</v>
      </c>
      <c r="AF169" s="21">
        <f>[1]节奏总纲!AF169</f>
        <v>78.762194311199835</v>
      </c>
      <c r="AG169" s="21">
        <f>[1]节奏总纲!AG169</f>
        <v>83.387852563457059</v>
      </c>
      <c r="AH169" s="21">
        <f>[1]节奏总纲!AH169</f>
        <v>92.780466192312218</v>
      </c>
      <c r="AZ169" s="21">
        <v>166</v>
      </c>
      <c r="BA169" s="21">
        <v>41.429399045005823</v>
      </c>
      <c r="BB169" s="21">
        <v>42.948185723296518</v>
      </c>
      <c r="BC169" s="21">
        <v>44.88666696036789</v>
      </c>
      <c r="BD169" s="21">
        <v>47.619147546450023</v>
      </c>
      <c r="BE169" s="21">
        <v>50</v>
      </c>
    </row>
    <row r="170" spans="14:57" x14ac:dyDescent="0.15"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21">
        <v>167</v>
      </c>
      <c r="AD170" s="21">
        <f>[1]节奏总纲!AD170</f>
        <v>73.920692243099523</v>
      </c>
      <c r="AE170" s="21">
        <f>[1]节奏总纲!AE170</f>
        <v>76.002103770254962</v>
      </c>
      <c r="AF170" s="21">
        <f>[1]节奏总纲!AF170</f>
        <v>78.849131846408795</v>
      </c>
      <c r="AG170" s="21">
        <f>[1]节奏总纲!AG170</f>
        <v>83.475585306787494</v>
      </c>
      <c r="AH170" s="21">
        <f>[1]节奏总纲!AH170</f>
        <v>92.873883289449623</v>
      </c>
      <c r="AZ170" s="21">
        <v>167</v>
      </c>
      <c r="BA170" s="21">
        <v>41.469625260097565</v>
      </c>
      <c r="BB170" s="21">
        <v>42.991576666955346</v>
      </c>
      <c r="BC170" s="21">
        <v>44.9297593708744</v>
      </c>
      <c r="BD170" s="21">
        <v>47.660722623095815</v>
      </c>
      <c r="BE170" s="21">
        <v>50</v>
      </c>
    </row>
    <row r="171" spans="14:57" x14ac:dyDescent="0.15"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21">
        <v>168</v>
      </c>
      <c r="AD171" s="21">
        <f>[1]节奏总纲!AD171</f>
        <v>74.008495683346354</v>
      </c>
      <c r="AE171" s="21">
        <f>[1]节奏总纲!AE171</f>
        <v>76.084409020469636</v>
      </c>
      <c r="AF171" s="21">
        <f>[1]节奏总纲!AF171</f>
        <v>78.93606938161777</v>
      </c>
      <c r="AG171" s="21">
        <f>[1]节奏总纲!AG171</f>
        <v>83.563318050117928</v>
      </c>
      <c r="AH171" s="21">
        <f>[1]节奏总纲!AH171</f>
        <v>92.967300386587027</v>
      </c>
      <c r="AZ171" s="21">
        <v>168</v>
      </c>
      <c r="BA171" s="21">
        <v>41.509851475189308</v>
      </c>
      <c r="BB171" s="21">
        <v>43.030177309109042</v>
      </c>
      <c r="BC171" s="21">
        <v>44.972851781380903</v>
      </c>
      <c r="BD171" s="21">
        <v>47.7022976997416</v>
      </c>
      <c r="BE171" s="21">
        <v>50</v>
      </c>
    </row>
    <row r="172" spans="14:57" x14ac:dyDescent="0.15"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21">
        <v>169</v>
      </c>
      <c r="AD172" s="21">
        <f>[1]节奏总纲!AD172</f>
        <v>74.090988120365651</v>
      </c>
      <c r="AE172" s="21">
        <f>[1]节奏总纲!AE172</f>
        <v>76.166714270684309</v>
      </c>
      <c r="AF172" s="21">
        <f>[1]节奏总纲!AF172</f>
        <v>79.022812309215297</v>
      </c>
      <c r="AG172" s="21">
        <f>[1]节奏总纲!AG172</f>
        <v>83.651050793448363</v>
      </c>
      <c r="AH172" s="21">
        <f>[1]节奏总纲!AH172</f>
        <v>93.057555567360481</v>
      </c>
      <c r="AZ172" s="21">
        <v>169</v>
      </c>
      <c r="BA172" s="21">
        <v>41.550077690281057</v>
      </c>
      <c r="BB172" s="21">
        <v>43.067624017543686</v>
      </c>
      <c r="BC172" s="21">
        <v>45.013762077986961</v>
      </c>
      <c r="BD172" s="21">
        <v>47.743872776387391</v>
      </c>
      <c r="BE172" s="21">
        <v>50</v>
      </c>
    </row>
    <row r="173" spans="14:57" x14ac:dyDescent="0.15"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21">
        <v>170</v>
      </c>
      <c r="AD173" s="21">
        <f>[1]节奏总纲!AD173</f>
        <v>74.173480557384934</v>
      </c>
      <c r="AE173" s="21">
        <f>[1]节奏总纲!AE173</f>
        <v>76.249019520898997</v>
      </c>
      <c r="AF173" s="21">
        <f>[1]节奏总纲!AF173</f>
        <v>79.109014469658547</v>
      </c>
      <c r="AG173" s="21">
        <f>[1]节奏总纲!AG173</f>
        <v>83.738783536778797</v>
      </c>
      <c r="AH173" s="21">
        <f>[1]节奏总纲!AH173</f>
        <v>93.146107887007233</v>
      </c>
      <c r="AZ173" s="21">
        <v>170</v>
      </c>
      <c r="BA173" s="21">
        <v>41.590303905372799</v>
      </c>
      <c r="BB173" s="21">
        <v>43.105070725978337</v>
      </c>
      <c r="BC173" s="21">
        <v>45.050956883357138</v>
      </c>
      <c r="BD173" s="21">
        <v>47.785447853033176</v>
      </c>
      <c r="BE173" s="21">
        <v>50</v>
      </c>
    </row>
    <row r="174" spans="14:57" x14ac:dyDescent="0.15"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21">
        <v>171</v>
      </c>
      <c r="AD174" s="21">
        <f>[1]节奏总纲!AD174</f>
        <v>74.255972994404218</v>
      </c>
      <c r="AE174" s="21">
        <f>[1]节奏总纲!AE174</f>
        <v>76.331324771113671</v>
      </c>
      <c r="AF174" s="21">
        <f>[1]节奏总纲!AF174</f>
        <v>79.195216630101797</v>
      </c>
      <c r="AG174" s="21">
        <f>[1]节奏总纲!AG174</f>
        <v>83.826516280109232</v>
      </c>
      <c r="AH174" s="21">
        <f>[1]节奏总纲!AH174</f>
        <v>93.23466020665397</v>
      </c>
      <c r="AZ174" s="21">
        <v>171</v>
      </c>
      <c r="BA174" s="21">
        <v>41.630530120464542</v>
      </c>
      <c r="BB174" s="21">
        <v>43.14251743441298</v>
      </c>
      <c r="BC174" s="21">
        <v>45.088151688727308</v>
      </c>
      <c r="BD174" s="21">
        <v>47.827022929678968</v>
      </c>
      <c r="BE174" s="21">
        <v>50</v>
      </c>
    </row>
    <row r="175" spans="14:57" x14ac:dyDescent="0.15"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21">
        <v>172</v>
      </c>
      <c r="AD175" s="21">
        <f>[1]节奏总纲!AD175</f>
        <v>74.338465431423501</v>
      </c>
      <c r="AE175" s="21">
        <f>[1]节奏总纲!AE175</f>
        <v>76.413630021328345</v>
      </c>
      <c r="AF175" s="21">
        <f>[1]节奏总纲!AF175</f>
        <v>79.281418790545047</v>
      </c>
      <c r="AG175" s="21">
        <f>[1]节奏总纲!AG175</f>
        <v>83.914249023439666</v>
      </c>
      <c r="AH175" s="21">
        <f>[1]节奏总纲!AH175</f>
        <v>93.323212526300722</v>
      </c>
      <c r="AZ175" s="21">
        <v>172</v>
      </c>
      <c r="BA175" s="21">
        <v>41.670756335556291</v>
      </c>
      <c r="BB175" s="21">
        <v>43.179964142847631</v>
      </c>
      <c r="BC175" s="21">
        <v>45.125346494097485</v>
      </c>
      <c r="BD175" s="21">
        <v>47.868598006324753</v>
      </c>
      <c r="BE175" s="21">
        <v>50</v>
      </c>
    </row>
    <row r="176" spans="14:57" x14ac:dyDescent="0.15"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21">
        <v>173</v>
      </c>
      <c r="AD176" s="21">
        <f>[1]节奏总纲!AD176</f>
        <v>74.420957868442784</v>
      </c>
      <c r="AE176" s="21">
        <f>[1]节奏总纲!AE176</f>
        <v>76.495935271543019</v>
      </c>
      <c r="AF176" s="21">
        <f>[1]节奏总纲!AF176</f>
        <v>79.367620950988297</v>
      </c>
      <c r="AG176" s="21">
        <f>[1]节奏总纲!AG176</f>
        <v>84.00179325525086</v>
      </c>
      <c r="AH176" s="21">
        <f>[1]节奏总纲!AH176</f>
        <v>93.411764845947459</v>
      </c>
      <c r="AZ176" s="21">
        <v>173</v>
      </c>
      <c r="BA176" s="21">
        <v>41.710982550648033</v>
      </c>
      <c r="BB176" s="21">
        <v>43.217410851282274</v>
      </c>
      <c r="BC176" s="21">
        <v>45.162541299467655</v>
      </c>
      <c r="BD176" s="21">
        <v>47.910173082970537</v>
      </c>
      <c r="BE176" s="21">
        <v>50</v>
      </c>
    </row>
    <row r="177" spans="14:57" x14ac:dyDescent="0.15"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21">
        <v>174</v>
      </c>
      <c r="AD177" s="21">
        <f>[1]节奏总纲!AD177</f>
        <v>74.503450305462081</v>
      </c>
      <c r="AE177" s="21">
        <f>[1]节奏总纲!AE177</f>
        <v>76.578240521757706</v>
      </c>
      <c r="AF177" s="21">
        <f>[1]节奏总纲!AF177</f>
        <v>79.453823111431561</v>
      </c>
      <c r="AG177" s="21">
        <f>[1]节奏总纲!AG177</f>
        <v>84.08118060043364</v>
      </c>
      <c r="AH177" s="21">
        <f>[1]节奏总纲!AH177</f>
        <v>93.500317165594211</v>
      </c>
      <c r="AZ177" s="21">
        <v>174</v>
      </c>
      <c r="BA177" s="21">
        <v>41.751208765739776</v>
      </c>
      <c r="BB177" s="21">
        <v>43.254857559716925</v>
      </c>
      <c r="BC177" s="21">
        <v>45.199736104837832</v>
      </c>
      <c r="BD177" s="21">
        <v>47.951748159616329</v>
      </c>
      <c r="BE177" s="21">
        <v>50</v>
      </c>
    </row>
    <row r="178" spans="14:57" x14ac:dyDescent="0.15"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21">
        <v>175</v>
      </c>
      <c r="AD178" s="21">
        <f>[1]节奏总纲!AD178</f>
        <v>74.585942742481365</v>
      </c>
      <c r="AE178" s="21">
        <f>[1]节奏总纲!AE178</f>
        <v>76.66054577197238</v>
      </c>
      <c r="AF178" s="21">
        <f>[1]节奏总纲!AF178</f>
        <v>79.540025271874811</v>
      </c>
      <c r="AG178" s="21">
        <f>[1]节奏总纲!AG178</f>
        <v>84.160567945616407</v>
      </c>
      <c r="AH178" s="21">
        <f>[1]节奏总纲!AH178</f>
        <v>93.588869485240949</v>
      </c>
      <c r="AZ178" s="21">
        <v>175</v>
      </c>
      <c r="BA178" s="21">
        <v>41.791434980831518</v>
      </c>
      <c r="BB178" s="21">
        <v>43.292304268151575</v>
      </c>
      <c r="BC178" s="21">
        <v>45.236930910208002</v>
      </c>
      <c r="BD178" s="21">
        <v>47.993323236262114</v>
      </c>
      <c r="BE178" s="21">
        <v>50</v>
      </c>
    </row>
    <row r="179" spans="14:57" x14ac:dyDescent="0.15"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21">
        <v>176</v>
      </c>
      <c r="AD179" s="21">
        <f>[1]节奏总纲!AD179</f>
        <v>74.668435179500648</v>
      </c>
      <c r="AE179" s="21">
        <f>[1]节奏总纲!AE179</f>
        <v>76.742851022187054</v>
      </c>
      <c r="AF179" s="21">
        <f>[1]节奏总纲!AF179</f>
        <v>79.626227432318061</v>
      </c>
      <c r="AG179" s="21">
        <f>[1]节奏总纲!AG179</f>
        <v>84.239955290799188</v>
      </c>
      <c r="AH179" s="21">
        <f>[1]节奏总纲!AH179</f>
        <v>93.6774218048877</v>
      </c>
      <c r="AZ179" s="21">
        <v>176</v>
      </c>
      <c r="BA179" s="21">
        <v>41.831661195923267</v>
      </c>
      <c r="BB179" s="21">
        <v>43.329750976586219</v>
      </c>
      <c r="BC179" s="21">
        <v>45.274125715578172</v>
      </c>
      <c r="BD179" s="21">
        <v>48.030128751164234</v>
      </c>
      <c r="BE179" s="21">
        <v>50</v>
      </c>
    </row>
    <row r="180" spans="14:57" x14ac:dyDescent="0.15"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21">
        <v>177</v>
      </c>
      <c r="AD180" s="21">
        <f>[1]节奏总纲!AD180</f>
        <v>74.750927616519931</v>
      </c>
      <c r="AE180" s="21">
        <f>[1]节奏总纲!AE180</f>
        <v>76.825156272401728</v>
      </c>
      <c r="AF180" s="21">
        <f>[1]节奏总纲!AF180</f>
        <v>79.71242959276131</v>
      </c>
      <c r="AG180" s="21">
        <f>[1]节奏总纲!AG180</f>
        <v>84.319342635981968</v>
      </c>
      <c r="AH180" s="21">
        <f>[1]节奏总纲!AH180</f>
        <v>93.765974124534438</v>
      </c>
      <c r="AZ180" s="21">
        <v>177</v>
      </c>
      <c r="BA180" s="21">
        <v>41.87188741101501</v>
      </c>
      <c r="BB180" s="21">
        <v>43.367197685020869</v>
      </c>
      <c r="BC180" s="21">
        <v>45.31132052094835</v>
      </c>
      <c r="BD180" s="21">
        <v>48.066021750983474</v>
      </c>
      <c r="BE180" s="21">
        <v>50</v>
      </c>
    </row>
    <row r="181" spans="14:57" x14ac:dyDescent="0.15"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21">
        <v>178</v>
      </c>
      <c r="AD181" s="21">
        <f>[1]节奏总纲!AD181</f>
        <v>74.833420053539214</v>
      </c>
      <c r="AE181" s="21">
        <f>[1]节奏总纲!AE181</f>
        <v>76.907461522616416</v>
      </c>
      <c r="AF181" s="21">
        <f>[1]节奏总纲!AF181</f>
        <v>79.79863175320456</v>
      </c>
      <c r="AG181" s="21">
        <f>[1]节奏总纲!AG181</f>
        <v>84.398729981164735</v>
      </c>
      <c r="AH181" s="21">
        <f>[1]节奏总纲!AH181</f>
        <v>93.85452644418119</v>
      </c>
      <c r="AZ181" s="21">
        <v>178</v>
      </c>
      <c r="BA181" s="21">
        <v>41.912113626106752</v>
      </c>
      <c r="BB181" s="21">
        <v>43.404644393455513</v>
      </c>
      <c r="BC181" s="21">
        <v>45.34851532631852</v>
      </c>
      <c r="BD181" s="21">
        <v>48.101914750802706</v>
      </c>
      <c r="BE181" s="21">
        <v>50</v>
      </c>
    </row>
    <row r="182" spans="14:57" x14ac:dyDescent="0.15"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21">
        <v>179</v>
      </c>
      <c r="AD182" s="21">
        <f>[1]节奏总纲!AD182</f>
        <v>74.915912490558512</v>
      </c>
      <c r="AE182" s="21">
        <f>[1]节奏总纲!AE182</f>
        <v>76.989766772831089</v>
      </c>
      <c r="AF182" s="21">
        <f>[1]节奏总纲!AF182</f>
        <v>79.88483391364781</v>
      </c>
      <c r="AG182" s="21">
        <f>[1]节奏总纲!AG182</f>
        <v>84.478117326347515</v>
      </c>
      <c r="AH182" s="21">
        <f>[1]节奏总纲!AH182</f>
        <v>93.943078763827941</v>
      </c>
      <c r="AZ182" s="21">
        <v>179</v>
      </c>
      <c r="BA182" s="21">
        <v>41.952339841198494</v>
      </c>
      <c r="BB182" s="21">
        <v>43.442091101890163</v>
      </c>
      <c r="BC182" s="21">
        <v>45.385710131688697</v>
      </c>
      <c r="BD182" s="21">
        <v>48.137807750621946</v>
      </c>
      <c r="BE182" s="21">
        <v>50</v>
      </c>
    </row>
    <row r="183" spans="14:57" x14ac:dyDescent="0.15"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21">
        <v>180</v>
      </c>
      <c r="AD183" s="21">
        <f>[1]节奏总纲!AD183</f>
        <v>74.998404927577795</v>
      </c>
      <c r="AE183" s="21">
        <f>[1]节奏总纲!AE183</f>
        <v>77.06778397927944</v>
      </c>
      <c r="AF183" s="21">
        <f>[1]节奏总纲!AF183</f>
        <v>79.97103607409106</v>
      </c>
      <c r="AG183" s="21">
        <f>[1]节奏总纲!AG183</f>
        <v>84.557504671530296</v>
      </c>
      <c r="AH183" s="21">
        <f>[1]节奏总纲!AH183</f>
        <v>94.027056817114342</v>
      </c>
      <c r="AZ183" s="21">
        <v>180</v>
      </c>
      <c r="BA183" s="21">
        <v>41.992566056290244</v>
      </c>
      <c r="BB183" s="21">
        <v>43.479537810324807</v>
      </c>
      <c r="BC183" s="21">
        <v>45.422904937058867</v>
      </c>
      <c r="BD183" s="21">
        <v>48.173700750441178</v>
      </c>
      <c r="BE183" s="21">
        <v>50</v>
      </c>
    </row>
    <row r="184" spans="14:57" x14ac:dyDescent="0.15"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21">
        <v>181</v>
      </c>
      <c r="AD184" s="21">
        <f>[1]节奏总纲!AD184</f>
        <v>75.075479910097457</v>
      </c>
      <c r="AE184" s="21">
        <f>[1]节奏总纲!AE184</f>
        <v>77.145192343015793</v>
      </c>
      <c r="AF184" s="21">
        <f>[1]节奏总纲!AF184</f>
        <v>80.053817475702374</v>
      </c>
      <c r="AG184" s="21">
        <f>[1]节奏总纲!AG184</f>
        <v>84.636892016713063</v>
      </c>
      <c r="AH184" s="21">
        <f>[1]节奏总纲!AH184</f>
        <v>94.102803318799971</v>
      </c>
      <c r="AZ184" s="21">
        <v>181</v>
      </c>
      <c r="BA184" s="21">
        <v>42.028297717729309</v>
      </c>
      <c r="BB184" s="21">
        <v>43.516984518759458</v>
      </c>
      <c r="BC184" s="21">
        <v>45.460099742429037</v>
      </c>
      <c r="BD184" s="21">
        <v>48.209593750260417</v>
      </c>
      <c r="BE184" s="21">
        <v>50</v>
      </c>
    </row>
    <row r="185" spans="14:57" x14ac:dyDescent="0.15"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21">
        <v>182</v>
      </c>
      <c r="AD185" s="21">
        <f>[1]节奏总纲!AD185</f>
        <v>75.152448075388719</v>
      </c>
      <c r="AE185" s="21">
        <f>[1]节奏总纲!AE185</f>
        <v>77.222600706752132</v>
      </c>
      <c r="AF185" s="21">
        <f>[1]节奏总纲!AF185</f>
        <v>80.134867890916794</v>
      </c>
      <c r="AG185" s="21">
        <f>[1]节奏总纲!AG185</f>
        <v>84.716279361895843</v>
      </c>
      <c r="AH185" s="21">
        <f>[1]节奏总纲!AH185</f>
        <v>94.1785498204856</v>
      </c>
      <c r="AZ185" s="21">
        <v>182</v>
      </c>
      <c r="BA185" s="21">
        <v>42.063010472656373</v>
      </c>
      <c r="BB185" s="21">
        <v>43.554431227194108</v>
      </c>
      <c r="BC185" s="21">
        <v>45.497294547799214</v>
      </c>
      <c r="BD185" s="21">
        <v>48.24548675007965</v>
      </c>
      <c r="BE185" s="21">
        <v>50</v>
      </c>
    </row>
    <row r="186" spans="14:57" x14ac:dyDescent="0.15"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21">
        <v>183</v>
      </c>
      <c r="AD186" s="21">
        <f>[1]节奏总纲!AD186</f>
        <v>75.229416240679981</v>
      </c>
      <c r="AE186" s="21">
        <f>[1]节奏总纲!AE186</f>
        <v>77.300009070488485</v>
      </c>
      <c r="AF186" s="21">
        <f>[1]节奏总纲!AF186</f>
        <v>80.215918306131215</v>
      </c>
      <c r="AG186" s="21">
        <f>[1]节奏总纲!AG186</f>
        <v>84.795666707078624</v>
      </c>
      <c r="AH186" s="21">
        <f>[1]节奏总纲!AH186</f>
        <v>94.254296322171228</v>
      </c>
      <c r="AZ186" s="21">
        <v>183</v>
      </c>
      <c r="BA186" s="21">
        <v>42.097723227583437</v>
      </c>
      <c r="BB186" s="21">
        <v>43.591877935628752</v>
      </c>
      <c r="BC186" s="21">
        <v>45.534489353169384</v>
      </c>
      <c r="BD186" s="21">
        <v>48.281379749898889</v>
      </c>
      <c r="BE186" s="21">
        <v>50</v>
      </c>
    </row>
    <row r="187" spans="14:57" x14ac:dyDescent="0.15"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21">
        <v>184</v>
      </c>
      <c r="AD187" s="21">
        <f>[1]节奏总纲!AD187</f>
        <v>75.306384405971258</v>
      </c>
      <c r="AE187" s="21">
        <f>[1]节奏总纲!AE187</f>
        <v>77.377417434224824</v>
      </c>
      <c r="AF187" s="21">
        <f>[1]节奏总纲!AF187</f>
        <v>80.296968721345635</v>
      </c>
      <c r="AG187" s="21">
        <f>[1]节奏总纲!AG187</f>
        <v>84.87505405226139</v>
      </c>
      <c r="AH187" s="21">
        <f>[1]节奏总纲!AH187</f>
        <v>94.330042823856857</v>
      </c>
      <c r="AZ187" s="21">
        <v>184</v>
      </c>
      <c r="BA187" s="21">
        <v>42.132435982510501</v>
      </c>
      <c r="BB187" s="21">
        <v>43.629324644063402</v>
      </c>
      <c r="BC187" s="21">
        <v>45.571684158539561</v>
      </c>
      <c r="BD187" s="21">
        <v>48.317272749718121</v>
      </c>
      <c r="BE187" s="21">
        <v>50</v>
      </c>
    </row>
    <row r="188" spans="14:57" x14ac:dyDescent="0.15"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21">
        <v>185</v>
      </c>
      <c r="AD188" s="21">
        <f>[1]节奏总纲!AD188</f>
        <v>75.38335257126252</v>
      </c>
      <c r="AE188" s="21">
        <f>[1]节奏总纲!AE188</f>
        <v>77.454825797961163</v>
      </c>
      <c r="AF188" s="21">
        <f>[1]节奏总纲!AF188</f>
        <v>80.378019136560056</v>
      </c>
      <c r="AG188" s="21">
        <f>[1]节奏总纲!AG188</f>
        <v>84.954441397444171</v>
      </c>
      <c r="AH188" s="21">
        <f>[1]节奏总纲!AH188</f>
        <v>94.405789325542486</v>
      </c>
      <c r="AZ188" s="21">
        <v>185</v>
      </c>
      <c r="BA188" s="21">
        <v>42.167148737437564</v>
      </c>
      <c r="BB188" s="21">
        <v>43.666771352498046</v>
      </c>
      <c r="BC188" s="21">
        <v>45.608878963909731</v>
      </c>
      <c r="BD188" s="21">
        <v>48.353165749537354</v>
      </c>
      <c r="BE188" s="21">
        <v>50</v>
      </c>
    </row>
    <row r="189" spans="14:57" x14ac:dyDescent="0.15"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21">
        <v>186</v>
      </c>
      <c r="AD189" s="21">
        <f>[1]节奏总纲!AD189</f>
        <v>75.460320736553783</v>
      </c>
      <c r="AE189" s="21">
        <f>[1]节奏总纲!AE189</f>
        <v>77.532234161697517</v>
      </c>
      <c r="AF189" s="21">
        <f>[1]节奏总纲!AF189</f>
        <v>80.459069551774476</v>
      </c>
      <c r="AG189" s="21">
        <f>[1]节奏总纲!AG189</f>
        <v>85.030832425973387</v>
      </c>
      <c r="AH189" s="21">
        <f>[1]节奏总纲!AH189</f>
        <v>94.4815358272281</v>
      </c>
      <c r="AZ189" s="21">
        <v>186</v>
      </c>
      <c r="BA189" s="21">
        <v>42.201861492364635</v>
      </c>
      <c r="BB189" s="21">
        <v>43.704218060932696</v>
      </c>
      <c r="BC189" s="21">
        <v>45.646073769279901</v>
      </c>
      <c r="BD189" s="21">
        <v>48.389058749356593</v>
      </c>
      <c r="BE189" s="21">
        <v>50</v>
      </c>
    </row>
    <row r="190" spans="14:57" x14ac:dyDescent="0.15"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21">
        <v>187</v>
      </c>
      <c r="AD190" s="21">
        <f>[1]节奏总纲!AD190</f>
        <v>75.537288901845045</v>
      </c>
      <c r="AE190" s="21">
        <f>[1]节奏总纲!AE190</f>
        <v>77.609642525433856</v>
      </c>
      <c r="AF190" s="21">
        <f>[1]节奏总纲!AF190</f>
        <v>80.540119966988897</v>
      </c>
      <c r="AG190" s="21">
        <f>[1]节奏总纲!AG190</f>
        <v>85.103188187775231</v>
      </c>
      <c r="AH190" s="21">
        <f>[1]节奏总纲!AH190</f>
        <v>94.557282328913729</v>
      </c>
      <c r="AZ190" s="21">
        <v>187</v>
      </c>
      <c r="BA190" s="21">
        <v>42.236574247291699</v>
      </c>
      <c r="BB190" s="21">
        <v>43.741664769367347</v>
      </c>
      <c r="BC190" s="21">
        <v>45.683268574650079</v>
      </c>
      <c r="BD190" s="21">
        <v>48.424951749175825</v>
      </c>
      <c r="BE190" s="21">
        <v>50</v>
      </c>
    </row>
    <row r="191" spans="14:57" x14ac:dyDescent="0.15"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21">
        <v>188</v>
      </c>
      <c r="AD191" s="21">
        <f>[1]节奏总纲!AD191</f>
        <v>75.614257067136322</v>
      </c>
      <c r="AE191" s="21">
        <f>[1]节奏总纲!AE191</f>
        <v>77.687050889170209</v>
      </c>
      <c r="AF191" s="21">
        <f>[1]节奏总纲!AF191</f>
        <v>80.621170382203317</v>
      </c>
      <c r="AG191" s="21">
        <f>[1]节奏总纲!AG191</f>
        <v>85.175543949577076</v>
      </c>
      <c r="AH191" s="21">
        <f>[1]节奏总纲!AH191</f>
        <v>94.633028830599358</v>
      </c>
      <c r="AZ191" s="21">
        <v>188</v>
      </c>
      <c r="BA191" s="21">
        <v>42.271287002218763</v>
      </c>
      <c r="BB191" s="21">
        <v>43.77911147780199</v>
      </c>
      <c r="BC191" s="21">
        <v>45.720463380020249</v>
      </c>
      <c r="BD191" s="21">
        <v>48.460844748995065</v>
      </c>
      <c r="BE191" s="21">
        <v>50</v>
      </c>
    </row>
    <row r="192" spans="14:57" x14ac:dyDescent="0.15"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21">
        <v>189</v>
      </c>
      <c r="AD192" s="21">
        <f>[1]节奏总纲!AD192</f>
        <v>75.691225232427584</v>
      </c>
      <c r="AE192" s="21">
        <f>[1]节奏总纲!AE192</f>
        <v>77.764459252906548</v>
      </c>
      <c r="AF192" s="21">
        <f>[1]节奏总纲!AF192</f>
        <v>80.702220797417738</v>
      </c>
      <c r="AG192" s="21">
        <f>[1]节奏总纲!AG192</f>
        <v>85.247899711378935</v>
      </c>
      <c r="AH192" s="21">
        <f>[1]节奏总纲!AH192</f>
        <v>94.708775332284986</v>
      </c>
      <c r="AZ192" s="21">
        <v>189</v>
      </c>
      <c r="BA192" s="21">
        <v>42.305999757145827</v>
      </c>
      <c r="BB192" s="21">
        <v>43.816558186236641</v>
      </c>
      <c r="BC192" s="21">
        <v>45.757658185390426</v>
      </c>
      <c r="BD192" s="21">
        <v>48.496737748814297</v>
      </c>
      <c r="BE192" s="21">
        <v>50</v>
      </c>
    </row>
    <row r="193" spans="14:57" x14ac:dyDescent="0.15"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21">
        <v>190</v>
      </c>
      <c r="AD193" s="21">
        <f>[1]节奏总纲!AD193</f>
        <v>75.768193397718846</v>
      </c>
      <c r="AE193" s="21">
        <f>[1]节奏总纲!AE193</f>
        <v>77.841867616642901</v>
      </c>
      <c r="AF193" s="21">
        <f>[1]节奏总纲!AF193</f>
        <v>80.783271212632158</v>
      </c>
      <c r="AG193" s="21">
        <f>[1]节奏总纲!AG193</f>
        <v>85.320255473180779</v>
      </c>
      <c r="AH193" s="21">
        <f>[1]节奏总纲!AH193</f>
        <v>94.784521833970615</v>
      </c>
      <c r="AZ193" s="21">
        <v>190</v>
      </c>
      <c r="BA193" s="21">
        <v>42.340712512072891</v>
      </c>
      <c r="BB193" s="21">
        <v>43.854004894671284</v>
      </c>
      <c r="BC193" s="21">
        <v>45.794852990760596</v>
      </c>
      <c r="BD193" s="21">
        <v>48.532630748633537</v>
      </c>
      <c r="BE193" s="21">
        <v>50</v>
      </c>
    </row>
    <row r="194" spans="14:57" x14ac:dyDescent="0.15"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21">
        <v>191</v>
      </c>
      <c r="AD194" s="21">
        <f>[1]节奏总纲!AD194</f>
        <v>75.845161563010109</v>
      </c>
      <c r="AE194" s="21">
        <f>[1]节奏总纲!AE194</f>
        <v>77.91927598037924</v>
      </c>
      <c r="AF194" s="21">
        <f>[1]节奏总纲!AF194</f>
        <v>80.864321627846579</v>
      </c>
      <c r="AG194" s="21">
        <f>[1]节奏总纲!AG194</f>
        <v>85.392611234982624</v>
      </c>
      <c r="AH194" s="21">
        <f>[1]节奏总纲!AH194</f>
        <v>94.860268335656244</v>
      </c>
      <c r="AZ194" s="21">
        <v>191</v>
      </c>
      <c r="BA194" s="21">
        <v>42.375425266999954</v>
      </c>
      <c r="BB194" s="21">
        <v>43.891451603105935</v>
      </c>
      <c r="BC194" s="21">
        <v>45.832047796130773</v>
      </c>
      <c r="BD194" s="21">
        <v>48.568523748452769</v>
      </c>
      <c r="BE194" s="21">
        <v>50</v>
      </c>
    </row>
    <row r="195" spans="14:57" x14ac:dyDescent="0.15"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21">
        <v>192</v>
      </c>
      <c r="AD195" s="21">
        <f>[1]节奏总纲!AD195</f>
        <v>75.922129728301385</v>
      </c>
      <c r="AE195" s="21">
        <f>[1]节奏总纲!AE195</f>
        <v>77.996684344115593</v>
      </c>
      <c r="AF195" s="21">
        <f>[1]节奏总纲!AF195</f>
        <v>80.945372043060999</v>
      </c>
      <c r="AG195" s="21">
        <f>[1]节奏总纲!AG195</f>
        <v>85.464966996784469</v>
      </c>
      <c r="AH195" s="21">
        <f>[1]节奏总纲!AH195</f>
        <v>94.936014837341872</v>
      </c>
      <c r="AZ195" s="21">
        <v>192</v>
      </c>
      <c r="BA195" s="21">
        <v>42.410138021927018</v>
      </c>
      <c r="BB195" s="21">
        <v>43.928898311540578</v>
      </c>
      <c r="BC195" s="21">
        <v>45.869242601500943</v>
      </c>
      <c r="BD195" s="21">
        <v>48.604416748272008</v>
      </c>
      <c r="BE195" s="21">
        <v>50</v>
      </c>
    </row>
    <row r="196" spans="14:57" x14ac:dyDescent="0.15"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21">
        <v>193</v>
      </c>
      <c r="AD196" s="21">
        <f>[1]节奏总纲!AD196</f>
        <v>75.999097893592648</v>
      </c>
      <c r="AE196" s="21">
        <f>[1]节奏总纲!AE196</f>
        <v>78.068193736526268</v>
      </c>
      <c r="AF196" s="21">
        <f>[1]节奏总纲!AF196</f>
        <v>81.02378934476593</v>
      </c>
      <c r="AG196" s="21">
        <f>[1]节奏总纲!AG196</f>
        <v>85.537322758586328</v>
      </c>
      <c r="AH196" s="21">
        <f>[1]节奏总纲!AH196</f>
        <v>95.011078787937279</v>
      </c>
      <c r="AZ196" s="21">
        <v>193</v>
      </c>
      <c r="BA196" s="21">
        <v>42.444850776854082</v>
      </c>
      <c r="BB196" s="21">
        <v>43.966345019975229</v>
      </c>
      <c r="BC196" s="21">
        <v>45.906437406871113</v>
      </c>
      <c r="BD196" s="21">
        <v>48.640309748091241</v>
      </c>
      <c r="BE196" s="21">
        <v>50</v>
      </c>
    </row>
    <row r="197" spans="14:57" x14ac:dyDescent="0.15"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21">
        <v>194</v>
      </c>
      <c r="AD197" s="21">
        <f>[1]节奏总纲!AD197</f>
        <v>76.070972142474872</v>
      </c>
      <c r="AE197" s="21">
        <f>[1]节奏总纲!AE197</f>
        <v>78.139439149396253</v>
      </c>
      <c r="AF197" s="21">
        <f>[1]节奏总纲!AF197</f>
        <v>81.096762731680187</v>
      </c>
      <c r="AG197" s="21">
        <f>[1]节奏总纲!AG197</f>
        <v>85.609678520388172</v>
      </c>
      <c r="AH197" s="21">
        <f>[1]节奏总纲!AH197</f>
        <v>95.082429458741387</v>
      </c>
      <c r="AZ197" s="21">
        <v>194</v>
      </c>
      <c r="BA197" s="21">
        <v>42.479563531781146</v>
      </c>
      <c r="BB197" s="21">
        <v>44.003272544984547</v>
      </c>
      <c r="BC197" s="21">
        <v>45.94363221224129</v>
      </c>
      <c r="BD197" s="21">
        <v>48.67620274791048</v>
      </c>
      <c r="BE197" s="21">
        <v>50</v>
      </c>
    </row>
    <row r="198" spans="14:57" x14ac:dyDescent="0.15"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21">
        <v>195</v>
      </c>
      <c r="AD198" s="21">
        <f>[1]节奏总纲!AD198</f>
        <v>76.142785979989682</v>
      </c>
      <c r="AE198" s="21">
        <f>[1]节奏总纲!AE198</f>
        <v>78.210684562266223</v>
      </c>
      <c r="AF198" s="21">
        <f>[1]节奏总纲!AF198</f>
        <v>81.169736118594443</v>
      </c>
      <c r="AG198" s="21">
        <f>[1]节奏总纲!AG198</f>
        <v>85.682034282190017</v>
      </c>
      <c r="AH198" s="21">
        <f>[1]节奏总纲!AH198</f>
        <v>95.153780129545481</v>
      </c>
      <c r="AZ198" s="21">
        <v>195</v>
      </c>
      <c r="BA198" s="21">
        <v>42.51427628670821</v>
      </c>
      <c r="BB198" s="21">
        <v>44.035591852864428</v>
      </c>
      <c r="BC198" s="21">
        <v>45.98082701761146</v>
      </c>
      <c r="BD198" s="21">
        <v>48.712095747729713</v>
      </c>
      <c r="BE198" s="21">
        <v>50</v>
      </c>
    </row>
    <row r="199" spans="14:57" x14ac:dyDescent="0.15"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21">
        <v>196</v>
      </c>
      <c r="AD199" s="21">
        <f>[1]节奏总纲!AD199</f>
        <v>76.214599817504492</v>
      </c>
      <c r="AE199" s="21">
        <f>[1]节奏总纲!AE199</f>
        <v>78.281929975136208</v>
      </c>
      <c r="AF199" s="21">
        <f>[1]节奏总纲!AF199</f>
        <v>81.242709505508685</v>
      </c>
      <c r="AG199" s="21">
        <f>[1]节奏总纲!AG199</f>
        <v>85.754390043991862</v>
      </c>
      <c r="AH199" s="21">
        <f>[1]节奏总纲!AH199</f>
        <v>95.225130800349589</v>
      </c>
      <c r="AZ199" s="21">
        <v>196</v>
      </c>
      <c r="BA199" s="21">
        <v>42.548989041635274</v>
      </c>
      <c r="BB199" s="21">
        <v>44.067911160744309</v>
      </c>
      <c r="BC199" s="21">
        <v>46.01555652579863</v>
      </c>
      <c r="BD199" s="21">
        <v>48.747988747548945</v>
      </c>
      <c r="BE199" s="21">
        <v>50</v>
      </c>
    </row>
    <row r="200" spans="14:57" x14ac:dyDescent="0.15"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21">
        <v>197</v>
      </c>
      <c r="AD200" s="21">
        <f>[1]节奏总纲!AD200</f>
        <v>76.286413655019302</v>
      </c>
      <c r="AE200" s="21">
        <f>[1]节奏总纲!AE200</f>
        <v>78.353175388006179</v>
      </c>
      <c r="AF200" s="21">
        <f>[1]节奏总纲!AF200</f>
        <v>81.315682892422942</v>
      </c>
      <c r="AG200" s="21">
        <f>[1]节奏总纲!AG200</f>
        <v>85.82674580579372</v>
      </c>
      <c r="AH200" s="21">
        <f>[1]节奏总纲!AH200</f>
        <v>95.296481471153683</v>
      </c>
      <c r="AZ200" s="21">
        <v>197</v>
      </c>
      <c r="BA200" s="21">
        <v>42.583701796562345</v>
      </c>
      <c r="BB200" s="21">
        <v>44.100230468624183</v>
      </c>
      <c r="BC200" s="21">
        <v>46.047663263829847</v>
      </c>
      <c r="BD200" s="21">
        <v>48.783881747368184</v>
      </c>
      <c r="BE200" s="21">
        <v>50</v>
      </c>
    </row>
    <row r="201" spans="14:57" x14ac:dyDescent="0.15"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21">
        <v>198</v>
      </c>
      <c r="AD201" s="21">
        <f>[1]节奏总纲!AD201</f>
        <v>76.358227492534112</v>
      </c>
      <c r="AE201" s="21">
        <f>[1]节奏总纲!AE201</f>
        <v>78.424420800876163</v>
      </c>
      <c r="AF201" s="21">
        <f>[1]节奏总纲!AF201</f>
        <v>81.388656279337198</v>
      </c>
      <c r="AG201" s="21">
        <f>[1]节奏总纲!AG201</f>
        <v>85.899101567595565</v>
      </c>
      <c r="AH201" s="21">
        <f>[1]节奏总纲!AH201</f>
        <v>95.367832141957777</v>
      </c>
      <c r="AZ201" s="21">
        <v>198</v>
      </c>
      <c r="BA201" s="21">
        <v>42.618414551489408</v>
      </c>
      <c r="BB201" s="21">
        <v>44.132549776504064</v>
      </c>
      <c r="BC201" s="21">
        <v>46.079770001861057</v>
      </c>
      <c r="BD201" s="21">
        <v>48.819774747187417</v>
      </c>
      <c r="BE201" s="21">
        <v>50</v>
      </c>
    </row>
    <row r="202" spans="14:57" x14ac:dyDescent="0.15"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21">
        <v>199</v>
      </c>
      <c r="AD202" s="21">
        <f>[1]节奏总纲!AD202</f>
        <v>76.430041330048923</v>
      </c>
      <c r="AE202" s="21">
        <f>[1]节奏总纲!AE202</f>
        <v>78.495666213746148</v>
      </c>
      <c r="AF202" s="21">
        <f>[1]节奏总纲!AF202</f>
        <v>81.461629666251454</v>
      </c>
      <c r="AG202" s="21">
        <f>[1]节奏总纲!AG202</f>
        <v>85.97145732939741</v>
      </c>
      <c r="AH202" s="21">
        <f>[1]节奏总纲!AH202</f>
        <v>95.439182812761885</v>
      </c>
      <c r="AZ202" s="21">
        <v>199</v>
      </c>
      <c r="BA202" s="21">
        <v>42.653127306416472</v>
      </c>
      <c r="BB202" s="21">
        <v>44.164869084383938</v>
      </c>
      <c r="BC202" s="21">
        <v>46.111876739892267</v>
      </c>
      <c r="BD202" s="21">
        <v>48.855667747006656</v>
      </c>
      <c r="BE202" s="21">
        <v>50</v>
      </c>
    </row>
    <row r="203" spans="14:57" x14ac:dyDescent="0.15"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21">
        <v>200</v>
      </c>
      <c r="AD203" s="21">
        <f>[1]节奏总纲!AD203</f>
        <v>76.501855167563733</v>
      </c>
      <c r="AE203" s="21">
        <f>[1]节奏总纲!AE203</f>
        <v>78.566911626616118</v>
      </c>
      <c r="AF203" s="21">
        <f>[1]节奏总纲!AF203</f>
        <v>81.534603053165696</v>
      </c>
      <c r="AG203" s="21">
        <f>[1]节奏总纲!AG203</f>
        <v>86.045919706798657</v>
      </c>
      <c r="AH203" s="21">
        <f>[1]节奏总纲!AH203</f>
        <v>95.510533483565979</v>
      </c>
      <c r="AZ203" s="21">
        <v>200</v>
      </c>
      <c r="BA203" s="21">
        <v>42.687840061343536</v>
      </c>
      <c r="BB203" s="21">
        <v>44.197188392263818</v>
      </c>
      <c r="BC203" s="21">
        <v>46.143983477923484</v>
      </c>
      <c r="BD203" s="21">
        <v>48.891560746825888</v>
      </c>
      <c r="BE203" s="21">
        <v>50</v>
      </c>
    </row>
    <row r="204" spans="14:57" x14ac:dyDescent="0.15"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21">
        <v>201</v>
      </c>
      <c r="AD204" s="21">
        <f>[1]节奏总纲!AD204</f>
        <v>76.573669005078543</v>
      </c>
      <c r="AE204" s="21">
        <f>[1]节奏总纲!AE204</f>
        <v>78.638157039486103</v>
      </c>
      <c r="AF204" s="21">
        <f>[1]节奏总纲!AF204</f>
        <v>81.607576440079953</v>
      </c>
      <c r="AG204" s="21">
        <f>[1]节奏总纲!AG204</f>
        <v>86.121754469336281</v>
      </c>
      <c r="AH204" s="21">
        <f>[1]节奏总纲!AH204</f>
        <v>95.581884154370087</v>
      </c>
      <c r="AZ204" s="21">
        <v>201</v>
      </c>
      <c r="BA204" s="21">
        <v>42.7225528162706</v>
      </c>
      <c r="BB204" s="21">
        <v>44.229507700143699</v>
      </c>
      <c r="BC204" s="21">
        <v>46.176090215954694</v>
      </c>
      <c r="BD204" s="21">
        <v>48.927453746645128</v>
      </c>
      <c r="BE204" s="21">
        <v>50</v>
      </c>
    </row>
    <row r="205" spans="14:57" x14ac:dyDescent="0.15"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21">
        <v>202</v>
      </c>
      <c r="AD205" s="21">
        <f>[1]节奏总纲!AD205</f>
        <v>76.645482842593353</v>
      </c>
      <c r="AE205" s="21">
        <f>[1]节奏总纲!AE205</f>
        <v>78.709402452356088</v>
      </c>
      <c r="AF205" s="21">
        <f>[1]节奏总纲!AF205</f>
        <v>81.680549826994209</v>
      </c>
      <c r="AG205" s="21">
        <f>[1]节奏总纲!AG205</f>
        <v>86.197589231873891</v>
      </c>
      <c r="AH205" s="21">
        <f>[1]节奏总纲!AH205</f>
        <v>95.653234825174181</v>
      </c>
      <c r="AZ205" s="21">
        <v>202</v>
      </c>
      <c r="BA205" s="21">
        <v>42.757265571197664</v>
      </c>
      <c r="BB205" s="21">
        <v>44.261827008023573</v>
      </c>
      <c r="BC205" s="21">
        <v>46.208196953985905</v>
      </c>
      <c r="BD205" s="21">
        <v>48.96334674646436</v>
      </c>
      <c r="BE205" s="21">
        <v>50</v>
      </c>
    </row>
    <row r="206" spans="14:57" x14ac:dyDescent="0.15">
      <c r="AC206" s="21">
        <v>203</v>
      </c>
      <c r="AD206" s="21">
        <f>[1]节奏总纲!AD206</f>
        <v>76.717296680108163</v>
      </c>
      <c r="AE206" s="21">
        <f>[1]节奏总纲!AE206</f>
        <v>78.780647865226058</v>
      </c>
      <c r="AF206" s="21">
        <f>[1]节奏总纲!AF206</f>
        <v>81.753523213908451</v>
      </c>
      <c r="AG206" s="21">
        <f>[1]节奏总纲!AG206</f>
        <v>86.273423994411502</v>
      </c>
      <c r="AH206" s="21">
        <f>[1]节奏总纲!AH206</f>
        <v>95.724585495978289</v>
      </c>
      <c r="AZ206" s="21">
        <v>203</v>
      </c>
      <c r="BA206" s="21">
        <v>42.791978326124728</v>
      </c>
      <c r="BB206" s="21">
        <v>44.294146315903454</v>
      </c>
      <c r="BC206" s="21">
        <v>46.240303692017122</v>
      </c>
      <c r="BD206" s="21">
        <v>48.9992397462836</v>
      </c>
      <c r="BE206" s="21">
        <v>50</v>
      </c>
    </row>
    <row r="207" spans="14:57" x14ac:dyDescent="0.15">
      <c r="AC207" s="21">
        <v>204</v>
      </c>
      <c r="AD207" s="21">
        <f>[1]节奏总纲!AD207</f>
        <v>76.789110517622973</v>
      </c>
      <c r="AE207" s="21">
        <f>[1]节奏总纲!AE207</f>
        <v>78.851893278096043</v>
      </c>
      <c r="AF207" s="21">
        <f>[1]节奏总纲!AF207</f>
        <v>81.826496600822708</v>
      </c>
      <c r="AG207" s="21">
        <f>[1]节奏总纲!AG207</f>
        <v>86.349258756949112</v>
      </c>
      <c r="AH207" s="21">
        <f>[1]节奏总纲!AH207</f>
        <v>95.795936166782383</v>
      </c>
      <c r="AZ207" s="21">
        <v>204</v>
      </c>
      <c r="BA207" s="21">
        <v>42.826691081051791</v>
      </c>
      <c r="BB207" s="21">
        <v>44.326465623783335</v>
      </c>
      <c r="BC207" s="21">
        <v>46.272410430048332</v>
      </c>
      <c r="BD207" s="21">
        <v>49.030333272797542</v>
      </c>
      <c r="BE207" s="21">
        <v>50</v>
      </c>
    </row>
    <row r="208" spans="14:57" x14ac:dyDescent="0.15">
      <c r="AC208" s="21">
        <v>205</v>
      </c>
      <c r="AD208" s="21">
        <f>[1]节奏总纲!AD208</f>
        <v>76.860924355137783</v>
      </c>
      <c r="AE208" s="21">
        <f>[1]节奏总纲!AE208</f>
        <v>78.923138690966013</v>
      </c>
      <c r="AF208" s="21">
        <f>[1]节奏总纲!AF208</f>
        <v>81.899469987736964</v>
      </c>
      <c r="AG208" s="21">
        <f>[1]节奏总纲!AG208</f>
        <v>86.425093519486722</v>
      </c>
      <c r="AH208" s="21">
        <f>[1]节奏总纲!AH208</f>
        <v>95.867286837586477</v>
      </c>
      <c r="AZ208" s="21">
        <v>205</v>
      </c>
      <c r="BA208" s="21">
        <v>42.861403835978855</v>
      </c>
      <c r="BB208" s="21">
        <v>44.358784931663209</v>
      </c>
      <c r="BC208" s="21">
        <v>46.304517168079542</v>
      </c>
      <c r="BD208" s="21">
        <v>49.061322941292346</v>
      </c>
      <c r="BE208" s="21">
        <v>50</v>
      </c>
    </row>
    <row r="209" spans="29:57" x14ac:dyDescent="0.15">
      <c r="AC209" s="21">
        <v>206</v>
      </c>
      <c r="AD209" s="21">
        <f>[1]节奏总纲!AD209</f>
        <v>76.932738192652593</v>
      </c>
      <c r="AE209" s="21">
        <f>[1]节奏总纲!AE209</f>
        <v>78.994384103835998</v>
      </c>
      <c r="AF209" s="21">
        <f>[1]节奏总纲!AF209</f>
        <v>81.972443374651206</v>
      </c>
      <c r="AG209" s="21">
        <f>[1]节奏总纲!AG209</f>
        <v>86.500928282024347</v>
      </c>
      <c r="AH209" s="21">
        <f>[1]节奏总纲!AH209</f>
        <v>95.938637508390585</v>
      </c>
      <c r="AZ209" s="21">
        <v>206</v>
      </c>
      <c r="BA209" s="21">
        <v>42.896116590905919</v>
      </c>
      <c r="BB209" s="21">
        <v>44.39110423954309</v>
      </c>
      <c r="BC209" s="21">
        <v>46.336623906110759</v>
      </c>
      <c r="BD209" s="21">
        <v>49.09231260978715</v>
      </c>
      <c r="BE209" s="21">
        <v>50</v>
      </c>
    </row>
    <row r="210" spans="29:57" x14ac:dyDescent="0.15">
      <c r="AC210" s="21">
        <v>207</v>
      </c>
      <c r="AD210" s="21">
        <f>[1]节奏总纲!AD210</f>
        <v>77.004247194324648</v>
      </c>
      <c r="AE210" s="21">
        <f>[1]节奏总纲!AE210</f>
        <v>79.061386416569832</v>
      </c>
      <c r="AF210" s="21">
        <f>[1]节奏总纲!AF210</f>
        <v>82.041007317281839</v>
      </c>
      <c r="AG210" s="21">
        <f>[1]节奏总纲!AG210</f>
        <v>86.576763044561957</v>
      </c>
      <c r="AH210" s="21">
        <f>[1]节奏总纲!AH210</f>
        <v>96.008512635801992</v>
      </c>
      <c r="AZ210" s="21">
        <v>207</v>
      </c>
      <c r="BA210" s="21">
        <v>42.930829345832983</v>
      </c>
      <c r="BB210" s="21">
        <v>44.423423547422971</v>
      </c>
      <c r="BC210" s="21">
        <v>46.368730644141969</v>
      </c>
      <c r="BD210" s="21">
        <v>49.123302278281955</v>
      </c>
      <c r="BE210" s="21">
        <v>50</v>
      </c>
    </row>
    <row r="211" spans="29:57" x14ac:dyDescent="0.15">
      <c r="AC211" s="21">
        <v>208</v>
      </c>
      <c r="AD211" s="21">
        <f>[1]节奏总纲!AD211</f>
        <v>77.07125187397483</v>
      </c>
      <c r="AE211" s="21">
        <f>[1]节奏总纲!AE211</f>
        <v>79.128025648620252</v>
      </c>
      <c r="AF211" s="21">
        <f>[1]节奏总纲!AF211</f>
        <v>82.106895829081836</v>
      </c>
      <c r="AG211" s="21">
        <f>[1]节奏总纲!AG211</f>
        <v>86.652597807099568</v>
      </c>
      <c r="AH211" s="21">
        <f>[1]节奏总纲!AH211</f>
        <v>96.069322745727362</v>
      </c>
      <c r="AZ211" s="21">
        <v>208</v>
      </c>
      <c r="BA211" s="21">
        <v>42.965542100760054</v>
      </c>
      <c r="BB211" s="21">
        <v>44.455742855302844</v>
      </c>
      <c r="BC211" s="21">
        <v>46.400837382173179</v>
      </c>
      <c r="BD211" s="21">
        <v>49.154291946776759</v>
      </c>
      <c r="BE211" s="21">
        <v>50</v>
      </c>
    </row>
    <row r="212" spans="29:57" x14ac:dyDescent="0.15">
      <c r="AC212" s="21">
        <v>209</v>
      </c>
      <c r="AD212" s="21">
        <f>[1]节奏总纲!AD212</f>
        <v>77.138256553625013</v>
      </c>
      <c r="AE212" s="21">
        <f>[1]节奏总纲!AE212</f>
        <v>79.194664880670672</v>
      </c>
      <c r="AF212" s="21">
        <f>[1]节奏总纲!AF212</f>
        <v>82.172784340881819</v>
      </c>
      <c r="AG212" s="21">
        <f>[1]节奏总纲!AG212</f>
        <v>86.728432569637178</v>
      </c>
      <c r="AH212" s="21">
        <f>[1]节奏总纲!AH212</f>
        <v>96.130132855652732</v>
      </c>
      <c r="AZ212" s="21">
        <v>209</v>
      </c>
      <c r="BA212" s="21">
        <v>43.000219942361319</v>
      </c>
      <c r="BB212" s="21">
        <v>44.488062163182725</v>
      </c>
      <c r="BC212" s="21">
        <v>46.432944120204397</v>
      </c>
      <c r="BD212" s="21">
        <v>49.18528161527157</v>
      </c>
      <c r="BE212" s="21">
        <v>50</v>
      </c>
    </row>
    <row r="213" spans="29:57" x14ac:dyDescent="0.15">
      <c r="AC213" s="21">
        <v>210</v>
      </c>
      <c r="AD213" s="21">
        <f>[1]节奏总纲!AD213</f>
        <v>77.205261233275195</v>
      </c>
      <c r="AE213" s="21">
        <f>[1]节奏总纲!AE213</f>
        <v>79.261304112721092</v>
      </c>
      <c r="AF213" s="21">
        <f>[1]节奏总纲!AF213</f>
        <v>82.238672852681816</v>
      </c>
      <c r="AG213" s="21">
        <f>[1]节奏总纲!AG213</f>
        <v>86.804267332174788</v>
      </c>
      <c r="AH213" s="21">
        <f>[1]节奏总纲!AH213</f>
        <v>96.190942965578103</v>
      </c>
      <c r="AZ213" s="21">
        <v>210</v>
      </c>
      <c r="BA213" s="21">
        <v>43.030177309109042</v>
      </c>
      <c r="BB213" s="21">
        <v>44.520381471062606</v>
      </c>
      <c r="BC213" s="21">
        <v>46.465050858235607</v>
      </c>
      <c r="BD213" s="21">
        <v>49.216271283766375</v>
      </c>
      <c r="BE213" s="21">
        <v>50</v>
      </c>
    </row>
    <row r="214" spans="29:57" x14ac:dyDescent="0.15">
      <c r="AC214" s="21">
        <v>211</v>
      </c>
      <c r="AD214" s="21">
        <f>[1]节奏总纲!AD214</f>
        <v>77.272265912925377</v>
      </c>
      <c r="AE214" s="21">
        <f>[1]节奏总纲!AE214</f>
        <v>79.327943344771512</v>
      </c>
      <c r="AF214" s="21">
        <f>[1]节奏总纲!AF214</f>
        <v>82.304561364481813</v>
      </c>
      <c r="AG214" s="21">
        <f>[1]节奏总纲!AG214</f>
        <v>86.880102094712413</v>
      </c>
      <c r="AH214" s="21">
        <f>[1]节奏总纲!AH214</f>
        <v>96.251753075503458</v>
      </c>
      <c r="AZ214" s="21">
        <v>211</v>
      </c>
      <c r="BA214" s="21">
        <v>43.060134675856759</v>
      </c>
      <c r="BB214" s="21">
        <v>44.55270077894248</v>
      </c>
      <c r="BC214" s="21">
        <v>46.497157596266817</v>
      </c>
      <c r="BD214" s="21">
        <v>49.247260952261179</v>
      </c>
      <c r="BE214" s="21">
        <v>50</v>
      </c>
    </row>
    <row r="215" spans="29:57" x14ac:dyDescent="0.15">
      <c r="AC215" s="21">
        <v>212</v>
      </c>
      <c r="AD215" s="21">
        <f>[1]节奏总纲!AD215</f>
        <v>77.339270592575559</v>
      </c>
      <c r="AE215" s="21">
        <f>[1]节奏总纲!AE215</f>
        <v>79.394582576821932</v>
      </c>
      <c r="AF215" s="21">
        <f>[1]节奏总纲!AF215</f>
        <v>82.370449876281796</v>
      </c>
      <c r="AG215" s="21">
        <f>[1]节奏总纲!AG215</f>
        <v>86.955936857250023</v>
      </c>
      <c r="AH215" s="21">
        <f>[1]节奏总纲!AH215</f>
        <v>96.312563185428829</v>
      </c>
      <c r="AZ215" s="21">
        <v>212</v>
      </c>
      <c r="BA215" s="21">
        <v>43.090092042604475</v>
      </c>
      <c r="BB215" s="21">
        <v>44.585020086822361</v>
      </c>
      <c r="BC215" s="21">
        <v>46.529264334298034</v>
      </c>
      <c r="BD215" s="21">
        <v>49.278250620755983</v>
      </c>
      <c r="BE215" s="21">
        <v>50</v>
      </c>
    </row>
    <row r="216" spans="29:57" x14ac:dyDescent="0.15">
      <c r="AC216" s="21">
        <v>213</v>
      </c>
      <c r="AD216" s="21">
        <f>[1]节奏总纲!AD216</f>
        <v>77.406275272225741</v>
      </c>
      <c r="AE216" s="21">
        <f>[1]节奏总纲!AE216</f>
        <v>79.461221808872352</v>
      </c>
      <c r="AF216" s="21">
        <f>[1]节奏总纲!AF216</f>
        <v>82.436338388081793</v>
      </c>
      <c r="AG216" s="21">
        <f>[1]节奏总纲!AG216</f>
        <v>87.031203567981635</v>
      </c>
      <c r="AH216" s="21">
        <f>[1]节奏总纲!AH216</f>
        <v>96.373373295354199</v>
      </c>
      <c r="AZ216" s="21">
        <v>213</v>
      </c>
      <c r="BA216" s="21">
        <v>43.120049409352191</v>
      </c>
      <c r="BB216" s="21">
        <v>44.617339394702242</v>
      </c>
      <c r="BC216" s="21">
        <v>46.561371072329244</v>
      </c>
      <c r="BD216" s="21">
        <v>49.309240289250788</v>
      </c>
      <c r="BE216" s="21">
        <v>50</v>
      </c>
    </row>
    <row r="217" spans="29:57" x14ac:dyDescent="0.15">
      <c r="AC217" s="21">
        <v>214</v>
      </c>
      <c r="AD217" s="21">
        <f>[1]节奏总纲!AD217</f>
        <v>77.473279951875909</v>
      </c>
      <c r="AE217" s="21">
        <f>[1]节奏总纲!AE217</f>
        <v>79.527861040922772</v>
      </c>
      <c r="AF217" s="21">
        <f>[1]节奏总纲!AF217</f>
        <v>82.502226899881776</v>
      </c>
      <c r="AG217" s="21">
        <f>[1]节奏总纲!AG217</f>
        <v>87.10568246405397</v>
      </c>
      <c r="AH217" s="21">
        <f>[1]节奏总纲!AH217</f>
        <v>96.434183405279569</v>
      </c>
      <c r="AZ217" s="21">
        <v>214</v>
      </c>
      <c r="BA217" s="21">
        <v>43.150006776099914</v>
      </c>
      <c r="BB217" s="21">
        <v>44.649658702582116</v>
      </c>
      <c r="BC217" s="21">
        <v>46.593477810360454</v>
      </c>
      <c r="BD217" s="21">
        <v>49.340229957745592</v>
      </c>
      <c r="BE217" s="21">
        <v>50</v>
      </c>
    </row>
    <row r="218" spans="29:57" x14ac:dyDescent="0.15">
      <c r="AC218" s="21">
        <v>215</v>
      </c>
      <c r="AD218" s="21">
        <f>[1]节奏总纲!AD218</f>
        <v>77.540284631526092</v>
      </c>
      <c r="AE218" s="21">
        <f>[1]节奏总纲!AE218</f>
        <v>79.594500272973193</v>
      </c>
      <c r="AF218" s="21">
        <f>[1]节奏总纲!AF218</f>
        <v>82.568115411681774</v>
      </c>
      <c r="AG218" s="21">
        <f>[1]节奏总纲!AG218</f>
        <v>87.180161360126306</v>
      </c>
      <c r="AH218" s="21">
        <f>[1]节奏总纲!AH218</f>
        <v>96.494993515204939</v>
      </c>
      <c r="AZ218" s="21">
        <v>215</v>
      </c>
      <c r="BA218" s="21">
        <v>43.179964142847631</v>
      </c>
      <c r="BB218" s="21">
        <v>44.681978010461997</v>
      </c>
      <c r="BC218" s="21">
        <v>46.625584548391664</v>
      </c>
      <c r="BD218" s="21">
        <v>49.371219626240396</v>
      </c>
      <c r="BE218" s="21">
        <v>50</v>
      </c>
    </row>
    <row r="219" spans="29:57" x14ac:dyDescent="0.15">
      <c r="AC219" s="21">
        <v>216</v>
      </c>
      <c r="AD219" s="21">
        <f>[1]节奏总纲!AD219</f>
        <v>77.607289311176274</v>
      </c>
      <c r="AE219" s="21">
        <f>[1]节奏总纲!AE219</f>
        <v>79.661139505023613</v>
      </c>
      <c r="AF219" s="21">
        <f>[1]节奏总纲!AF219</f>
        <v>82.634003923481771</v>
      </c>
      <c r="AG219" s="21">
        <f>[1]节奏总纲!AG219</f>
        <v>87.254640256198641</v>
      </c>
      <c r="AH219" s="21">
        <f>[1]节奏总纲!AH219</f>
        <v>96.555803625130309</v>
      </c>
      <c r="AZ219" s="21">
        <v>216</v>
      </c>
      <c r="BA219" s="21">
        <v>43.209921509595347</v>
      </c>
      <c r="BB219" s="21">
        <v>44.71429731834187</v>
      </c>
      <c r="BC219" s="21">
        <v>46.657691286422882</v>
      </c>
      <c r="BD219" s="21">
        <v>49.402209294735208</v>
      </c>
      <c r="BE219" s="21">
        <v>50</v>
      </c>
    </row>
    <row r="220" spans="29:57" x14ac:dyDescent="0.15">
      <c r="AC220" s="21">
        <v>217</v>
      </c>
      <c r="AD220" s="21">
        <f>[1]节奏总纲!AD220</f>
        <v>77.674293990826456</v>
      </c>
      <c r="AE220" s="21">
        <f>[1]节奏总纲!AE220</f>
        <v>79.727778737074033</v>
      </c>
      <c r="AF220" s="21">
        <f>[1]节奏总纲!AF220</f>
        <v>82.699892435281754</v>
      </c>
      <c r="AG220" s="21">
        <f>[1]节奏总纲!AG220</f>
        <v>87.329119152270991</v>
      </c>
      <c r="AH220" s="21">
        <f>[1]节奏总纲!AH220</f>
        <v>96.61661373505568</v>
      </c>
      <c r="AZ220" s="21">
        <v>217</v>
      </c>
      <c r="BA220" s="21">
        <v>43.239878876343063</v>
      </c>
      <c r="BB220" s="21">
        <v>44.746616626221751</v>
      </c>
      <c r="BC220" s="21">
        <v>46.689798024454092</v>
      </c>
      <c r="BD220" s="21">
        <v>49.433198963230012</v>
      </c>
      <c r="BE220" s="21">
        <v>50</v>
      </c>
    </row>
    <row r="221" spans="29:57" x14ac:dyDescent="0.15">
      <c r="AC221" s="21">
        <v>218</v>
      </c>
      <c r="AD221" s="21">
        <f>[1]节奏总纲!AD221</f>
        <v>77.741298670476638</v>
      </c>
      <c r="AE221" s="21">
        <f>[1]节奏总纲!AE221</f>
        <v>79.794417969124453</v>
      </c>
      <c r="AF221" s="21">
        <f>[1]节奏总纲!AF221</f>
        <v>82.765780947081751</v>
      </c>
      <c r="AG221" s="21">
        <f>[1]节奏总纲!AG221</f>
        <v>87.403598048343326</v>
      </c>
      <c r="AH221" s="21">
        <f>[1]节奏总纲!AH221</f>
        <v>96.67742384498105</v>
      </c>
      <c r="AZ221" s="21">
        <v>218</v>
      </c>
      <c r="BA221" s="21">
        <v>43.269836243090786</v>
      </c>
      <c r="BB221" s="21">
        <v>44.778935934101632</v>
      </c>
      <c r="BC221" s="21">
        <v>46.721904762485302</v>
      </c>
      <c r="BD221" s="21">
        <v>49.464188631724817</v>
      </c>
      <c r="BE221" s="21">
        <v>50</v>
      </c>
    </row>
    <row r="222" spans="29:57" x14ac:dyDescent="0.15">
      <c r="AC222" s="21">
        <v>219</v>
      </c>
      <c r="AD222" s="21">
        <f>[1]节奏总纲!AD222</f>
        <v>77.80830335012682</v>
      </c>
      <c r="AE222" s="21">
        <f>[1]节奏总纲!AE222</f>
        <v>79.861057201174873</v>
      </c>
      <c r="AF222" s="21">
        <f>[1]节奏总纲!AF222</f>
        <v>82.831669458881734</v>
      </c>
      <c r="AG222" s="21">
        <f>[1]节奏总纲!AG222</f>
        <v>87.478076944415662</v>
      </c>
      <c r="AH222" s="21">
        <f>[1]节奏总纲!AH222</f>
        <v>96.73823395490642</v>
      </c>
      <c r="AZ222" s="21">
        <v>219</v>
      </c>
      <c r="BA222" s="21">
        <v>43.299793609838503</v>
      </c>
      <c r="BB222" s="21">
        <v>44.811255241981506</v>
      </c>
      <c r="BC222" s="21">
        <v>46.754011500516519</v>
      </c>
      <c r="BD222" s="21">
        <v>49.495178300219621</v>
      </c>
      <c r="BE222" s="21">
        <v>50</v>
      </c>
    </row>
    <row r="223" spans="29:57" x14ac:dyDescent="0.15">
      <c r="AC223" s="21">
        <v>220</v>
      </c>
      <c r="AD223" s="21">
        <f>[1]节奏总纲!AD223</f>
        <v>77.875308029777003</v>
      </c>
      <c r="AE223" s="21">
        <f>[1]节奏总纲!AE223</f>
        <v>79.927696433225293</v>
      </c>
      <c r="AF223" s="21">
        <f>[1]节奏总纲!AF223</f>
        <v>82.897557970681731</v>
      </c>
      <c r="AG223" s="21">
        <f>[1]节奏总纲!AG223</f>
        <v>87.552555840488012</v>
      </c>
      <c r="AH223" s="21">
        <f>[1]节奏总纲!AH223</f>
        <v>96.79904406483179</v>
      </c>
      <c r="AZ223" s="21">
        <v>220</v>
      </c>
      <c r="BA223" s="21">
        <v>43.329750976586219</v>
      </c>
      <c r="BB223" s="21">
        <v>44.843574549861387</v>
      </c>
      <c r="BC223" s="21">
        <v>46.786118238547729</v>
      </c>
      <c r="BD223" s="21">
        <v>49.526167968714425</v>
      </c>
      <c r="BE223" s="21">
        <v>50</v>
      </c>
    </row>
    <row r="224" spans="29:57" x14ac:dyDescent="0.15">
      <c r="AC224" s="21">
        <v>221</v>
      </c>
      <c r="AD224" s="21">
        <f>[1]节奏总纲!AD224</f>
        <v>77.942312709427185</v>
      </c>
      <c r="AE224" s="21">
        <f>[1]节奏总纲!AE224</f>
        <v>79.994335665275713</v>
      </c>
      <c r="AF224" s="21">
        <f>[1]节奏总纲!AF224</f>
        <v>82.963446482481729</v>
      </c>
      <c r="AG224" s="21">
        <f>[1]节奏总纲!AG224</f>
        <v>87.627034736560347</v>
      </c>
      <c r="AH224" s="21">
        <f>[1]节奏总纲!AH224</f>
        <v>96.85985417475716</v>
      </c>
      <c r="AZ224" s="21">
        <v>221</v>
      </c>
      <c r="BA224" s="21">
        <v>43.359708343333942</v>
      </c>
      <c r="BB224" s="21">
        <v>44.875893857741268</v>
      </c>
      <c r="BC224" s="21">
        <v>46.818224976578939</v>
      </c>
      <c r="BD224" s="21">
        <v>49.55715763720923</v>
      </c>
      <c r="BE224" s="21">
        <v>50</v>
      </c>
    </row>
    <row r="225" spans="29:57" x14ac:dyDescent="0.15">
      <c r="AC225" s="21">
        <v>222</v>
      </c>
      <c r="AD225" s="21">
        <f>[1]节奏总纲!AD225</f>
        <v>78.008693431404168</v>
      </c>
      <c r="AE225" s="21">
        <f>[1]节奏总纲!AE225</f>
        <v>80.05990507131493</v>
      </c>
      <c r="AF225" s="21">
        <f>[1]节奏总纲!AF225</f>
        <v>83.028328094754301</v>
      </c>
      <c r="AG225" s="21">
        <f>[1]节奏总纲!AG225</f>
        <v>87.701513632632683</v>
      </c>
      <c r="AH225" s="21">
        <f>[1]节奏总纲!AH225</f>
        <v>96.920664284682516</v>
      </c>
      <c r="AZ225" s="21">
        <v>222</v>
      </c>
      <c r="BA225" s="21">
        <v>43.389665710081658</v>
      </c>
      <c r="BB225" s="21">
        <v>44.908213165621142</v>
      </c>
      <c r="BC225" s="21">
        <v>46.850331714610157</v>
      </c>
      <c r="BD225" s="21">
        <v>49.588147305704041</v>
      </c>
      <c r="BE225" s="21">
        <v>50</v>
      </c>
    </row>
    <row r="226" spans="29:57" x14ac:dyDescent="0.15">
      <c r="AC226" s="21">
        <v>223</v>
      </c>
      <c r="AD226" s="21">
        <f>[1]节奏总纲!AD226</f>
        <v>78.071211008105138</v>
      </c>
      <c r="AE226" s="21">
        <f>[1]节奏总纲!AE226</f>
        <v>80.125375094609936</v>
      </c>
      <c r="AF226" s="21">
        <f>[1]节奏总纲!AF226</f>
        <v>83.091955037632331</v>
      </c>
      <c r="AG226" s="21">
        <f>[1]节奏总纲!AG226</f>
        <v>87.775992528705018</v>
      </c>
      <c r="AH226" s="21">
        <f>[1]节奏总纲!AH226</f>
        <v>96.981474394607886</v>
      </c>
      <c r="AZ226" s="21">
        <v>223</v>
      </c>
      <c r="BA226" s="21">
        <v>43.419623076829374</v>
      </c>
      <c r="BB226" s="21">
        <v>44.940532473501023</v>
      </c>
      <c r="BC226" s="21">
        <v>46.882438452641367</v>
      </c>
      <c r="BD226" s="21">
        <v>49.619136974198845</v>
      </c>
      <c r="BE226" s="21">
        <v>50</v>
      </c>
    </row>
    <row r="227" spans="29:57" x14ac:dyDescent="0.15">
      <c r="AC227" s="21">
        <v>224</v>
      </c>
      <c r="AD227" s="21">
        <f>[1]节奏总纲!AD227</f>
        <v>78.133728584806107</v>
      </c>
      <c r="AE227" s="21">
        <f>[1]节奏总纲!AE227</f>
        <v>80.190845117904942</v>
      </c>
      <c r="AF227" s="21">
        <f>[1]节奏总纲!AF227</f>
        <v>83.155581980510348</v>
      </c>
      <c r="AG227" s="21">
        <f>[1]节奏总纲!AG227</f>
        <v>87.850471424777368</v>
      </c>
      <c r="AH227" s="21">
        <f>[1]节奏总纲!AH227</f>
        <v>97.03979962522213</v>
      </c>
      <c r="AZ227" s="21">
        <v>224</v>
      </c>
      <c r="BA227" s="21">
        <v>43.449580443577091</v>
      </c>
      <c r="BB227" s="21">
        <v>44.972851781380903</v>
      </c>
      <c r="BC227" s="21">
        <v>46.914545190672577</v>
      </c>
      <c r="BD227" s="21">
        <v>49.65012664269365</v>
      </c>
      <c r="BE227" s="21">
        <v>50</v>
      </c>
    </row>
    <row r="228" spans="29:57" x14ac:dyDescent="0.15">
      <c r="AC228" s="21">
        <v>225</v>
      </c>
      <c r="AD228" s="21">
        <f>[1]节奏总纲!AD228</f>
        <v>78.196246161507091</v>
      </c>
      <c r="AE228" s="21">
        <f>[1]节奏总纲!AE228</f>
        <v>80.256315141199948</v>
      </c>
      <c r="AF228" s="21">
        <f>[1]节奏总纲!AF228</f>
        <v>83.219208923388379</v>
      </c>
      <c r="AG228" s="21">
        <f>[1]节奏总纲!AG228</f>
        <v>87.924950320849703</v>
      </c>
      <c r="AH228" s="21">
        <f>[1]节奏总纲!AH228</f>
        <v>97.097036185315744</v>
      </c>
      <c r="AZ228" s="21">
        <v>225</v>
      </c>
      <c r="BA228" s="21">
        <v>43.479537810324814</v>
      </c>
      <c r="BB228" s="21">
        <v>45.004463376644416</v>
      </c>
      <c r="BC228" s="21">
        <v>46.946651928703794</v>
      </c>
      <c r="BD228" s="21">
        <v>49.681116311188454</v>
      </c>
      <c r="BE228" s="21">
        <v>50</v>
      </c>
    </row>
    <row r="229" spans="29:57" x14ac:dyDescent="0.15">
      <c r="AC229" s="21">
        <v>226</v>
      </c>
      <c r="AD229" s="21">
        <f>[1]节奏总纲!AD229</f>
        <v>78.25876373820806</v>
      </c>
      <c r="AE229" s="21">
        <f>[1]节奏总纲!AE229</f>
        <v>80.321785164494941</v>
      </c>
      <c r="AF229" s="21">
        <f>[1]节奏总纲!AF229</f>
        <v>83.282835866266396</v>
      </c>
      <c r="AG229" s="21">
        <f>[1]节奏总纲!AG229</f>
        <v>87.999429216922039</v>
      </c>
      <c r="AH229" s="21">
        <f>[1]节奏总纲!AH229</f>
        <v>97.154272745409358</v>
      </c>
      <c r="AZ229" s="21">
        <v>226</v>
      </c>
      <c r="BA229" s="21">
        <v>43.50949517707253</v>
      </c>
      <c r="BB229" s="21">
        <v>45.032359480672049</v>
      </c>
      <c r="BC229" s="21">
        <v>46.978758666735004</v>
      </c>
      <c r="BD229" s="21">
        <v>49.712105979683258</v>
      </c>
      <c r="BE229" s="21">
        <v>50</v>
      </c>
    </row>
    <row r="230" spans="29:57" x14ac:dyDescent="0.15">
      <c r="AC230" s="21">
        <v>227</v>
      </c>
      <c r="AD230" s="21">
        <f>[1]节奏总纲!AD230</f>
        <v>78.321281314909029</v>
      </c>
      <c r="AE230" s="21">
        <f>[1]节奏总纲!AE230</f>
        <v>80.387255187789947</v>
      </c>
      <c r="AF230" s="21">
        <f>[1]节奏总纲!AF230</f>
        <v>83.346462809144427</v>
      </c>
      <c r="AG230" s="21">
        <f>[1]节奏总纲!AG230</f>
        <v>88.069378113045531</v>
      </c>
      <c r="AH230" s="21">
        <f>[1]节奏总纲!AH230</f>
        <v>97.211509305502972</v>
      </c>
      <c r="AZ230" s="21">
        <v>227</v>
      </c>
      <c r="BA230" s="21">
        <v>43.539452543820246</v>
      </c>
      <c r="BB230" s="21">
        <v>45.060255584699682</v>
      </c>
      <c r="BC230" s="21">
        <v>47.009379755645142</v>
      </c>
      <c r="BD230" s="21">
        <v>49.743095648178063</v>
      </c>
      <c r="BE230" s="21">
        <v>50</v>
      </c>
    </row>
    <row r="231" spans="29:57" x14ac:dyDescent="0.15">
      <c r="AC231" s="21">
        <v>228</v>
      </c>
      <c r="AD231" s="21">
        <f>[1]节奏总纲!AD231</f>
        <v>78.383798891610013</v>
      </c>
      <c r="AE231" s="21">
        <f>[1]节奏总纲!AE231</f>
        <v>80.452725211084953</v>
      </c>
      <c r="AF231" s="21">
        <f>[1]节奏总纲!AF231</f>
        <v>83.410089752022458</v>
      </c>
      <c r="AG231" s="21">
        <f>[1]节奏总纲!AG231</f>
        <v>88.139292024548126</v>
      </c>
      <c r="AH231" s="21">
        <f>[1]节奏总纲!AH231</f>
        <v>97.268745865596571</v>
      </c>
      <c r="AZ231" s="21">
        <v>228</v>
      </c>
      <c r="BA231" s="21">
        <v>43.569409910567963</v>
      </c>
      <c r="BB231" s="21">
        <v>45.088151688727308</v>
      </c>
      <c r="BC231" s="21">
        <v>47.037096473409001</v>
      </c>
      <c r="BD231" s="21">
        <v>49.774085316672867</v>
      </c>
      <c r="BE231" s="21">
        <v>50</v>
      </c>
    </row>
    <row r="232" spans="29:57" x14ac:dyDescent="0.15">
      <c r="AC232" s="21">
        <v>229</v>
      </c>
      <c r="AD232" s="21">
        <f>[1]节奏总纲!AD232</f>
        <v>78.446316468310982</v>
      </c>
      <c r="AE232" s="21">
        <f>[1]节奏总纲!AE232</f>
        <v>80.518195234379959</v>
      </c>
      <c r="AF232" s="21">
        <f>[1]节奏总纲!AF232</f>
        <v>83.473716694900475</v>
      </c>
      <c r="AG232" s="21">
        <f>[1]节奏总纲!AG232</f>
        <v>88.209205936050708</v>
      </c>
      <c r="AH232" s="21">
        <f>[1]节奏总纲!AH232</f>
        <v>97.325982425690185</v>
      </c>
      <c r="AZ232" s="21">
        <v>229</v>
      </c>
      <c r="BA232" s="21">
        <v>43.599367277315686</v>
      </c>
      <c r="BB232" s="21">
        <v>45.116047792754941</v>
      </c>
      <c r="BC232" s="21">
        <v>47.06481319117286</v>
      </c>
      <c r="BD232" s="21">
        <v>49.805074985167678</v>
      </c>
      <c r="BE232" s="21">
        <v>50</v>
      </c>
    </row>
    <row r="233" spans="29:57" x14ac:dyDescent="0.15">
      <c r="AC233" s="21">
        <v>230</v>
      </c>
      <c r="AD233" s="21">
        <f>[1]节奏总纲!AD233</f>
        <v>78.508834045011952</v>
      </c>
      <c r="AE233" s="21">
        <f>[1]节奏总纲!AE233</f>
        <v>80.583665257674966</v>
      </c>
      <c r="AF233" s="21">
        <f>[1]节奏总纲!AF233</f>
        <v>83.537343637778505</v>
      </c>
      <c r="AG233" s="21">
        <f>[1]节奏总纲!AG233</f>
        <v>88.279119847553304</v>
      </c>
      <c r="AH233" s="21">
        <f>[1]节奏总纲!AH233</f>
        <v>97.383218985783799</v>
      </c>
      <c r="AZ233" s="21">
        <v>230</v>
      </c>
      <c r="BA233" s="21">
        <v>43.629324644063402</v>
      </c>
      <c r="BB233" s="21">
        <v>45.143943896782567</v>
      </c>
      <c r="BC233" s="21">
        <v>47.092529908936719</v>
      </c>
      <c r="BD233" s="21">
        <v>49.836064653662483</v>
      </c>
      <c r="BE233" s="21">
        <v>50</v>
      </c>
    </row>
    <row r="234" spans="29:57" x14ac:dyDescent="0.15">
      <c r="AC234" s="21">
        <v>231</v>
      </c>
      <c r="AD234" s="21">
        <f>[1]节奏总纲!AD234</f>
        <v>78.571351621712921</v>
      </c>
      <c r="AE234" s="21">
        <f>[1]节奏总纲!AE234</f>
        <v>80.649135280969972</v>
      </c>
      <c r="AF234" s="21">
        <f>[1]节奏总纲!AF234</f>
        <v>83.600970580656536</v>
      </c>
      <c r="AG234" s="21">
        <f>[1]节奏总纲!AG234</f>
        <v>88.349033759055899</v>
      </c>
      <c r="AH234" s="21">
        <f>[1]节奏总纲!AH234</f>
        <v>97.440455545877413</v>
      </c>
      <c r="AZ234" s="21">
        <v>231</v>
      </c>
      <c r="BA234" s="21">
        <v>43.659282010811118</v>
      </c>
      <c r="BB234" s="21">
        <v>45.171840000810199</v>
      </c>
      <c r="BC234" s="21">
        <v>47.120246626700578</v>
      </c>
      <c r="BD234" s="21">
        <v>49.867054322157287</v>
      </c>
      <c r="BE234" s="21">
        <v>50</v>
      </c>
    </row>
    <row r="235" spans="29:57" x14ac:dyDescent="0.15">
      <c r="AC235" s="21">
        <v>232</v>
      </c>
      <c r="AD235" s="21">
        <f>[1]节奏总纲!AD235</f>
        <v>78.633869198413905</v>
      </c>
      <c r="AE235" s="21">
        <f>[1]节奏总纲!AE235</f>
        <v>80.714605304264978</v>
      </c>
      <c r="AF235" s="21">
        <f>[1]节奏总纲!AF235</f>
        <v>83.664597523534553</v>
      </c>
      <c r="AG235" s="21">
        <f>[1]节奏总纲!AG235</f>
        <v>88.418947670558495</v>
      </c>
      <c r="AH235" s="21">
        <f>[1]节奏总纲!AH235</f>
        <v>97.497692105971026</v>
      </c>
      <c r="AZ235" s="21">
        <v>232</v>
      </c>
      <c r="BA235" s="21">
        <v>43.689239377558835</v>
      </c>
      <c r="BB235" s="21">
        <v>45.199736104837825</v>
      </c>
      <c r="BC235" s="21">
        <v>47.147963344464429</v>
      </c>
      <c r="BD235" s="21">
        <v>49.898043990652091</v>
      </c>
      <c r="BE235" s="21">
        <v>50</v>
      </c>
    </row>
    <row r="236" spans="29:57" x14ac:dyDescent="0.15">
      <c r="AC236" s="21">
        <v>233</v>
      </c>
      <c r="AD236" s="21">
        <f>[1]节奏总纲!AD236</f>
        <v>78.696386775114874</v>
      </c>
      <c r="AE236" s="21">
        <f>[1]节奏总纲!AE236</f>
        <v>80.78007532755997</v>
      </c>
      <c r="AF236" s="21">
        <f>[1]节奏总纲!AF236</f>
        <v>83.728224466412584</v>
      </c>
      <c r="AG236" s="21">
        <f>[1]节奏总纲!AG236</f>
        <v>88.488861582061077</v>
      </c>
      <c r="AH236" s="21">
        <f>[1]节奏总纲!AH236</f>
        <v>97.554928666064626</v>
      </c>
      <c r="AZ236" s="21">
        <v>233</v>
      </c>
      <c r="BA236" s="21">
        <v>43.719196744306558</v>
      </c>
      <c r="BB236" s="21">
        <v>45.227632208865458</v>
      </c>
      <c r="BC236" s="21">
        <v>47.175680062228288</v>
      </c>
      <c r="BD236" s="21">
        <v>49.929033659146896</v>
      </c>
      <c r="BE236" s="21">
        <v>50</v>
      </c>
    </row>
    <row r="237" spans="29:57" x14ac:dyDescent="0.15">
      <c r="AC237" s="21">
        <v>234</v>
      </c>
      <c r="AD237" s="21">
        <f>[1]节奏总纲!AD237</f>
        <v>78.758904351815843</v>
      </c>
      <c r="AE237" s="21">
        <f>[1]节奏总纲!AE237</f>
        <v>80.845545350854977</v>
      </c>
      <c r="AF237" s="21">
        <f>[1]节奏总纲!AF237</f>
        <v>83.791851409290615</v>
      </c>
      <c r="AG237" s="21">
        <f>[1]节奏总纲!AG237</f>
        <v>88.558775493563672</v>
      </c>
      <c r="AH237" s="21">
        <f>[1]节奏总纲!AH237</f>
        <v>97.61216522615824</v>
      </c>
      <c r="AZ237" s="21">
        <v>234</v>
      </c>
      <c r="BA237" s="21">
        <v>43.749154111054274</v>
      </c>
      <c r="BB237" s="21">
        <v>45.255528312893091</v>
      </c>
      <c r="BC237" s="21">
        <v>47.203396779992147</v>
      </c>
      <c r="BD237" s="21">
        <v>49.9600233276417</v>
      </c>
      <c r="BE237" s="21">
        <v>50</v>
      </c>
    </row>
    <row r="238" spans="29:57" x14ac:dyDescent="0.15">
      <c r="AC238" s="21">
        <v>235</v>
      </c>
      <c r="AD238" s="21">
        <f>[1]节奏总纲!AD238</f>
        <v>78.821421928516827</v>
      </c>
      <c r="AE238" s="21">
        <f>[1]节奏总纲!AE238</f>
        <v>80.911015374149983</v>
      </c>
      <c r="AF238" s="21">
        <f>[1]节奏总纲!AF238</f>
        <v>83.855478352168632</v>
      </c>
      <c r="AG238" s="21">
        <f>[1]节奏总纲!AG238</f>
        <v>88.628689405066268</v>
      </c>
      <c r="AH238" s="21">
        <f>[1]节奏总纲!AH238</f>
        <v>97.669401786251854</v>
      </c>
      <c r="AZ238" s="21">
        <v>235</v>
      </c>
      <c r="BA238" s="21">
        <v>43.77911147780199</v>
      </c>
      <c r="BB238" s="21">
        <v>45.283424416920717</v>
      </c>
      <c r="BC238" s="21">
        <v>47.231113497756006</v>
      </c>
      <c r="BD238" s="21">
        <v>49.991012996136504</v>
      </c>
      <c r="BE238" s="21">
        <v>50</v>
      </c>
    </row>
    <row r="239" spans="29:57" x14ac:dyDescent="0.15">
      <c r="AC239" s="21">
        <v>236</v>
      </c>
      <c r="AD239" s="21">
        <f>[1]节奏总纲!AD239</f>
        <v>78.883939505217796</v>
      </c>
      <c r="AE239" s="21">
        <f>[1]节奏总纲!AE239</f>
        <v>80.976485397444989</v>
      </c>
      <c r="AF239" s="21">
        <f>[1]节奏总纲!AF239</f>
        <v>83.919105295046663</v>
      </c>
      <c r="AG239" s="21">
        <f>[1]节奏总纲!AG239</f>
        <v>88.698603316568864</v>
      </c>
      <c r="AH239" s="21">
        <f>[1]节奏总纲!AH239</f>
        <v>97.726638346345467</v>
      </c>
      <c r="AZ239" s="21">
        <v>236</v>
      </c>
      <c r="BA239" s="21">
        <v>43.809068844549707</v>
      </c>
      <c r="BB239" s="21">
        <v>45.31132052094835</v>
      </c>
      <c r="BC239" s="21">
        <v>47.258830215519865</v>
      </c>
      <c r="BD239" s="21">
        <v>50</v>
      </c>
      <c r="BE239" s="21">
        <v>50</v>
      </c>
    </row>
    <row r="240" spans="29:57" x14ac:dyDescent="0.15">
      <c r="AC240" s="21">
        <v>237</v>
      </c>
      <c r="AD240" s="21">
        <f>[1]节奏总纲!AD240</f>
        <v>78.946457081918766</v>
      </c>
      <c r="AE240" s="21">
        <f>[1]节奏总纲!AE240</f>
        <v>81.038163244467697</v>
      </c>
      <c r="AF240" s="21">
        <f>[1]节奏总纲!AF240</f>
        <v>83.982732237924694</v>
      </c>
      <c r="AG240" s="21">
        <f>[1]节奏总纲!AG240</f>
        <v>88.768517228071445</v>
      </c>
      <c r="AH240" s="21">
        <f>[1]节奏总纲!AH240</f>
        <v>97.783874906439081</v>
      </c>
      <c r="AZ240" s="21">
        <v>237</v>
      </c>
      <c r="BA240" s="21">
        <v>43.83902621129743</v>
      </c>
      <c r="BB240" s="21">
        <v>45.339216624975975</v>
      </c>
      <c r="BC240" s="21">
        <v>47.286546933283724</v>
      </c>
      <c r="BD240" s="21">
        <v>50</v>
      </c>
      <c r="BE240" s="21">
        <v>50</v>
      </c>
    </row>
    <row r="241" spans="29:57" x14ac:dyDescent="0.15">
      <c r="AC241" s="21">
        <v>238</v>
      </c>
      <c r="AD241" s="21">
        <f>[1]节奏总纲!AD241</f>
        <v>79.008373652580005</v>
      </c>
      <c r="AE241" s="21">
        <f>[1]节奏总纲!AE241</f>
        <v>81.097715704203424</v>
      </c>
      <c r="AF241" s="21">
        <f>[1]节奏总纲!AF241</f>
        <v>84.043767921022209</v>
      </c>
      <c r="AG241" s="21">
        <f>[1]节奏总纲!AG241</f>
        <v>88.838431139574041</v>
      </c>
      <c r="AH241" s="21">
        <f>[1]节奏总纲!AH241</f>
        <v>97.841111466532681</v>
      </c>
      <c r="AZ241" s="21">
        <v>238</v>
      </c>
      <c r="BA241" s="21">
        <v>43.868983578045146</v>
      </c>
      <c r="BB241" s="21">
        <v>45.367112729003608</v>
      </c>
      <c r="BC241" s="21">
        <v>47.314263651047582</v>
      </c>
      <c r="BD241" s="21">
        <v>50</v>
      </c>
      <c r="BE241" s="21">
        <v>50</v>
      </c>
    </row>
    <row r="242" spans="29:57" x14ac:dyDescent="0.15">
      <c r="AC242" s="21">
        <v>239</v>
      </c>
      <c r="AD242" s="21">
        <f>[1]节奏总纲!AD242</f>
        <v>79.066704614192943</v>
      </c>
      <c r="AE242" s="21">
        <f>[1]节奏总纲!AE242</f>
        <v>81.157268163939136</v>
      </c>
      <c r="AF242" s="21">
        <f>[1]节奏总纲!AF242</f>
        <v>84.103838417578672</v>
      </c>
      <c r="AG242" s="21">
        <f>[1]节奏总纲!AG242</f>
        <v>88.908345051076637</v>
      </c>
      <c r="AH242" s="21">
        <f>[1]节奏总纲!AH242</f>
        <v>97.898348026626294</v>
      </c>
      <c r="AZ242" s="21">
        <v>239</v>
      </c>
      <c r="BA242" s="21">
        <v>43.898940944792862</v>
      </c>
      <c r="BB242" s="21">
        <v>45.395008833031234</v>
      </c>
      <c r="BC242" s="21">
        <v>47.341980368811441</v>
      </c>
      <c r="BD242" s="21">
        <v>50</v>
      </c>
      <c r="BE242" s="21">
        <v>50</v>
      </c>
    </row>
    <row r="243" spans="29:57" x14ac:dyDescent="0.15">
      <c r="AC243" s="21">
        <v>240</v>
      </c>
      <c r="AD243" s="21">
        <f>[1]节奏总纲!AD243</f>
        <v>79.125035575805882</v>
      </c>
      <c r="AE243" s="21">
        <f>[1]节奏总纲!AE243</f>
        <v>81.216820623674849</v>
      </c>
      <c r="AF243" s="21">
        <f>[1]节奏总纲!AF243</f>
        <v>84.163908914135135</v>
      </c>
      <c r="AG243" s="21">
        <f>[1]节奏总纲!AG243</f>
        <v>88.978258962579233</v>
      </c>
      <c r="AH243" s="21">
        <f>[1]节奏总纲!AH243</f>
        <v>97.955584586719908</v>
      </c>
      <c r="AZ243" s="21">
        <v>240</v>
      </c>
      <c r="BA243" s="21">
        <v>43.928898311540586</v>
      </c>
      <c r="BB243" s="21">
        <v>45.422904937058867</v>
      </c>
      <c r="BC243" s="21">
        <v>47.3696970865753</v>
      </c>
      <c r="BD243" s="21">
        <v>50</v>
      </c>
      <c r="BE243" s="21">
        <v>50</v>
      </c>
    </row>
    <row r="244" spans="29:57" x14ac:dyDescent="0.15">
      <c r="AC244" s="21">
        <v>241</v>
      </c>
      <c r="AD244" s="21">
        <f>[1]节奏总纲!AD244</f>
        <v>79.18336653741882</v>
      </c>
      <c r="AE244" s="21">
        <f>[1]节奏总纲!AE244</f>
        <v>81.276373083410562</v>
      </c>
      <c r="AF244" s="21">
        <f>[1]节奏总纲!AF244</f>
        <v>84.223979410691598</v>
      </c>
      <c r="AG244" s="21">
        <f>[1]节奏总纲!AG244</f>
        <v>89.047272179270863</v>
      </c>
      <c r="AH244" s="21">
        <f>[1]节奏总纲!AH244</f>
        <v>98.013314854852808</v>
      </c>
      <c r="AZ244" s="21">
        <v>241</v>
      </c>
      <c r="BA244" s="21">
        <v>43.958855678288302</v>
      </c>
      <c r="BB244" s="21">
        <v>45.450801041086493</v>
      </c>
      <c r="BC244" s="21">
        <v>47.397413804339159</v>
      </c>
      <c r="BD244" s="21">
        <v>50</v>
      </c>
      <c r="BE244" s="21">
        <v>50</v>
      </c>
    </row>
    <row r="245" spans="29:57" x14ac:dyDescent="0.15">
      <c r="AC245" s="21">
        <v>242</v>
      </c>
      <c r="AD245" s="21">
        <f>[1]节奏总纲!AD245</f>
        <v>79.241697499031773</v>
      </c>
      <c r="AE245" s="21">
        <f>[1]节奏总纲!AE245</f>
        <v>81.335925543146274</v>
      </c>
      <c r="AF245" s="21">
        <f>[1]节奏总纲!AF245</f>
        <v>84.284049907248061</v>
      </c>
      <c r="AG245" s="21">
        <f>[1]节奏总纲!AG245</f>
        <v>89.11587890081428</v>
      </c>
      <c r="AH245" s="21">
        <f>[1]节奏总纲!AH245</f>
        <v>98.072755441643167</v>
      </c>
      <c r="AZ245" s="21">
        <v>242</v>
      </c>
      <c r="BA245" s="21">
        <v>43.988813045036018</v>
      </c>
      <c r="BB245" s="21">
        <v>45.478697145114126</v>
      </c>
      <c r="BC245" s="21">
        <v>47.425130522103018</v>
      </c>
      <c r="BD245" s="21">
        <v>50</v>
      </c>
      <c r="BE245" s="21">
        <v>50</v>
      </c>
    </row>
    <row r="246" spans="29:57" x14ac:dyDescent="0.15">
      <c r="AC246" s="21">
        <v>243</v>
      </c>
      <c r="AD246" s="21">
        <f>[1]节奏总纲!AD246</f>
        <v>79.300028460644711</v>
      </c>
      <c r="AE246" s="21">
        <f>[1]节奏总纲!AE246</f>
        <v>81.395478002882001</v>
      </c>
      <c r="AF246" s="21">
        <f>[1]节奏总纲!AF246</f>
        <v>84.344120403804524</v>
      </c>
      <c r="AG246" s="21">
        <f>[1]节奏总纲!AG246</f>
        <v>89.184485622357698</v>
      </c>
      <c r="AH246" s="21">
        <f>[1]节奏总纲!AH246</f>
        <v>98.132196028433526</v>
      </c>
      <c r="AZ246" s="21">
        <v>243</v>
      </c>
      <c r="BA246" s="21">
        <v>44.016200268136501</v>
      </c>
      <c r="BB246" s="21">
        <v>45.506593249141758</v>
      </c>
      <c r="BC246" s="21">
        <v>47.452847239866877</v>
      </c>
      <c r="BD246" s="21">
        <v>50</v>
      </c>
      <c r="BE246" s="21">
        <v>50</v>
      </c>
    </row>
    <row r="247" spans="29:57" x14ac:dyDescent="0.15">
      <c r="AC247" s="21">
        <v>244</v>
      </c>
      <c r="AD247" s="21">
        <f>[1]节奏总纲!AD247</f>
        <v>79.358359422257649</v>
      </c>
      <c r="AE247" s="21">
        <f>[1]节奏总纲!AE247</f>
        <v>81.455030462617714</v>
      </c>
      <c r="AF247" s="21">
        <f>[1]节奏总纲!AF247</f>
        <v>84.404190900360987</v>
      </c>
      <c r="AG247" s="21">
        <f>[1]节奏总纲!AG247</f>
        <v>89.253092343901116</v>
      </c>
      <c r="AH247" s="21">
        <f>[1]节奏总纲!AH247</f>
        <v>98.191636615223871</v>
      </c>
      <c r="AZ247" s="21">
        <v>244</v>
      </c>
      <c r="BA247" s="21">
        <v>44.042055714440401</v>
      </c>
      <c r="BB247" s="21">
        <v>45.534489353169384</v>
      </c>
      <c r="BC247" s="21">
        <v>47.480563957630736</v>
      </c>
      <c r="BD247" s="21">
        <v>50</v>
      </c>
      <c r="BE247" s="21">
        <v>50</v>
      </c>
    </row>
    <row r="248" spans="29:57" x14ac:dyDescent="0.15">
      <c r="AC248" s="21">
        <v>245</v>
      </c>
      <c r="AD248" s="21">
        <f>[1]节奏总纲!AD248</f>
        <v>79.416690383870588</v>
      </c>
      <c r="AE248" s="21">
        <f>[1]节奏总纲!AE248</f>
        <v>81.514582922353426</v>
      </c>
      <c r="AF248" s="21">
        <f>[1]节奏总纲!AF248</f>
        <v>84.46426139691745</v>
      </c>
      <c r="AG248" s="21">
        <f>[1]节奏总纲!AG248</f>
        <v>89.321699065444534</v>
      </c>
      <c r="AH248" s="21">
        <f>[1]节奏总纲!AH248</f>
        <v>98.25107720201423</v>
      </c>
      <c r="AZ248" s="21">
        <v>245</v>
      </c>
      <c r="BA248" s="21">
        <v>44.067911160744309</v>
      </c>
      <c r="BB248" s="21">
        <v>45.562385457197017</v>
      </c>
      <c r="BC248" s="21">
        <v>47.508280675394595</v>
      </c>
      <c r="BD248" s="21">
        <v>50</v>
      </c>
      <c r="BE248" s="21">
        <v>50</v>
      </c>
    </row>
    <row r="249" spans="29:57" x14ac:dyDescent="0.15">
      <c r="AC249" s="21">
        <v>246</v>
      </c>
      <c r="AD249" s="21">
        <f>[1]节奏总纲!AD249</f>
        <v>79.475021345483526</v>
      </c>
      <c r="AE249" s="21">
        <f>[1]节奏总纲!AE249</f>
        <v>81.574135382089139</v>
      </c>
      <c r="AF249" s="21">
        <f>[1]节奏总纲!AF249</f>
        <v>84.524331893473914</v>
      </c>
      <c r="AG249" s="21">
        <f>[1]节奏总纲!AG249</f>
        <v>89.390305786987952</v>
      </c>
      <c r="AH249" s="21">
        <f>[1]节奏总纲!AH249</f>
        <v>98.310517788804589</v>
      </c>
      <c r="AZ249" s="21">
        <v>246</v>
      </c>
      <c r="BA249" s="21">
        <v>44.093766607048209</v>
      </c>
      <c r="BB249" s="21">
        <v>45.590281561224643</v>
      </c>
      <c r="BC249" s="21">
        <v>47.535997393158453</v>
      </c>
      <c r="BD249" s="21">
        <v>50</v>
      </c>
      <c r="BE249" s="21">
        <v>50</v>
      </c>
    </row>
    <row r="250" spans="29:57" x14ac:dyDescent="0.15">
      <c r="AC250" s="21">
        <v>247</v>
      </c>
      <c r="AD250" s="21">
        <f>[1]节奏总纲!AD250</f>
        <v>79.533352307096465</v>
      </c>
      <c r="AE250" s="21">
        <f>[1]节奏总纲!AE250</f>
        <v>81.633687841824852</v>
      </c>
      <c r="AF250" s="21">
        <f>[1]节奏总纲!AF250</f>
        <v>84.584402390030377</v>
      </c>
      <c r="AG250" s="21">
        <f>[1]节奏总纲!AG250</f>
        <v>89.45891250853137</v>
      </c>
      <c r="AH250" s="21">
        <f>[1]节奏总纲!AH250</f>
        <v>98.369958375594933</v>
      </c>
      <c r="AZ250" s="21">
        <v>247</v>
      </c>
      <c r="BA250" s="21">
        <v>44.11962205335211</v>
      </c>
      <c r="BB250" s="21">
        <v>45.618177665252276</v>
      </c>
      <c r="BC250" s="21">
        <v>47.563714110922312</v>
      </c>
      <c r="BD250" s="21">
        <v>50</v>
      </c>
      <c r="BE250" s="21">
        <v>50</v>
      </c>
    </row>
    <row r="251" spans="29:57" x14ac:dyDescent="0.15">
      <c r="AC251" s="21">
        <v>248</v>
      </c>
      <c r="AD251" s="21">
        <f>[1]节奏总纲!AD251</f>
        <v>79.591683268709417</v>
      </c>
      <c r="AE251" s="21">
        <f>[1]节奏总纲!AE251</f>
        <v>81.693240301560579</v>
      </c>
      <c r="AF251" s="21">
        <f>[1]节奏总纲!AF251</f>
        <v>84.64447288658684</v>
      </c>
      <c r="AG251" s="21">
        <f>[1]节奏总纲!AG251</f>
        <v>89.527519230074788</v>
      </c>
      <c r="AH251" s="21">
        <f>[1]节奏总纲!AH251</f>
        <v>98.429398962385292</v>
      </c>
      <c r="AZ251" s="21">
        <v>248</v>
      </c>
      <c r="BA251" s="21">
        <v>44.145477499656018</v>
      </c>
      <c r="BB251" s="21">
        <v>45.646073769279901</v>
      </c>
      <c r="BC251" s="21">
        <v>47.591430828686171</v>
      </c>
      <c r="BD251" s="21">
        <v>50</v>
      </c>
      <c r="BE251" s="21">
        <v>50</v>
      </c>
    </row>
    <row r="252" spans="29:57" x14ac:dyDescent="0.15">
      <c r="AC252" s="21">
        <v>249</v>
      </c>
      <c r="AD252" s="21">
        <f>[1]节奏总纲!AD252</f>
        <v>79.650014230322356</v>
      </c>
      <c r="AE252" s="21">
        <f>[1]节奏总纲!AE252</f>
        <v>81.752792761296291</v>
      </c>
      <c r="AF252" s="21">
        <f>[1]节奏总纲!AF252</f>
        <v>84.704543383143317</v>
      </c>
      <c r="AG252" s="21">
        <f>[1]节奏总纲!AG252</f>
        <v>89.596125951618205</v>
      </c>
      <c r="AH252" s="21">
        <f>[1]节奏总纲!AH252</f>
        <v>98.488839549175651</v>
      </c>
      <c r="AZ252" s="21">
        <v>249</v>
      </c>
      <c r="BA252" s="21">
        <v>44.171332945959918</v>
      </c>
      <c r="BB252" s="21">
        <v>45.673969873307534</v>
      </c>
      <c r="BC252" s="21">
        <v>47.61914754645003</v>
      </c>
      <c r="BD252" s="21">
        <v>50</v>
      </c>
      <c r="BE252" s="21">
        <v>50</v>
      </c>
    </row>
    <row r="253" spans="29:57" x14ac:dyDescent="0.15">
      <c r="AC253" s="21">
        <v>250</v>
      </c>
      <c r="AD253" s="21">
        <f>[1]节奏总纲!AD253</f>
        <v>79.708345191935294</v>
      </c>
      <c r="AE253" s="21">
        <f>[1]节奏总纲!AE253</f>
        <v>81.812345221032004</v>
      </c>
      <c r="AF253" s="21">
        <f>[1]节奏总纲!AF253</f>
        <v>84.76461387969978</v>
      </c>
      <c r="AG253" s="21">
        <f>[1]节奏总纲!AG253</f>
        <v>89.664732673161623</v>
      </c>
      <c r="AH253" s="21">
        <f>[1]节奏总纲!AH253</f>
        <v>98.548280135965996</v>
      </c>
      <c r="AZ253" s="21">
        <v>250</v>
      </c>
      <c r="BA253" s="21">
        <v>44.197188392263818</v>
      </c>
      <c r="BB253" s="21">
        <v>45.701865977335167</v>
      </c>
      <c r="BC253" s="21">
        <v>47.646864264213889</v>
      </c>
      <c r="BD253" s="21">
        <v>50</v>
      </c>
      <c r="BE253" s="21">
        <v>50</v>
      </c>
    </row>
    <row r="254" spans="29:57" x14ac:dyDescent="0.15">
      <c r="AC254" s="21">
        <v>251</v>
      </c>
      <c r="AD254" s="21">
        <f>[1]节奏总纲!AD254</f>
        <v>79.766676153548232</v>
      </c>
      <c r="AE254" s="21">
        <f>[1]节奏总纲!AE254</f>
        <v>81.871897680767717</v>
      </c>
      <c r="AF254" s="21">
        <f>[1]节奏总纲!AF254</f>
        <v>84.824684376256243</v>
      </c>
      <c r="AG254" s="21">
        <f>[1]节奏总纲!AG254</f>
        <v>89.733339394705041</v>
      </c>
      <c r="AH254" s="21">
        <f>[1]节奏总纲!AH254</f>
        <v>98.607720722756355</v>
      </c>
      <c r="AZ254" s="21">
        <v>251</v>
      </c>
      <c r="BA254" s="21">
        <v>44.223043838567726</v>
      </c>
      <c r="BB254" s="21">
        <v>45.729762081362793</v>
      </c>
      <c r="BC254" s="21">
        <v>47.674580981977748</v>
      </c>
      <c r="BD254" s="21">
        <v>50</v>
      </c>
      <c r="BE254" s="21">
        <v>50</v>
      </c>
    </row>
    <row r="255" spans="29:57" x14ac:dyDescent="0.15">
      <c r="AC255" s="21">
        <v>252</v>
      </c>
      <c r="AD255" s="21">
        <f>[1]节奏总纲!AD255</f>
        <v>79.825007115161171</v>
      </c>
      <c r="AE255" s="21">
        <f>[1]节奏总纲!AE255</f>
        <v>81.931450140503429</v>
      </c>
      <c r="AF255" s="21">
        <f>[1]节奏总纲!AF255</f>
        <v>84.884754872812707</v>
      </c>
      <c r="AG255" s="21">
        <f>[1]节奏总纲!AG255</f>
        <v>89.801946116248459</v>
      </c>
      <c r="AH255" s="21">
        <f>[1]节奏总纲!AH255</f>
        <v>98.667161309546714</v>
      </c>
      <c r="AZ255" s="21">
        <v>252</v>
      </c>
      <c r="BA255" s="21">
        <v>44.248899284871626</v>
      </c>
      <c r="BB255" s="21">
        <v>45.757658185390426</v>
      </c>
      <c r="BC255" s="21">
        <v>47.7022976997416</v>
      </c>
      <c r="BD255" s="21">
        <v>50</v>
      </c>
      <c r="BE255" s="21">
        <v>50</v>
      </c>
    </row>
    <row r="256" spans="29:57" x14ac:dyDescent="0.15">
      <c r="AC256" s="21">
        <v>253</v>
      </c>
      <c r="AD256" s="21">
        <f>[1]节奏总纲!AD256</f>
        <v>79.883338076774123</v>
      </c>
      <c r="AE256" s="21">
        <f>[1]节奏总纲!AE256</f>
        <v>81.991002600239142</v>
      </c>
      <c r="AF256" s="21">
        <f>[1]节奏总纲!AF256</f>
        <v>84.94482536936917</v>
      </c>
      <c r="AG256" s="21">
        <f>[1]节奏总纲!AG256</f>
        <v>89.870552837791877</v>
      </c>
      <c r="AH256" s="21">
        <f>[1]节奏总纲!AH256</f>
        <v>98.726601896337058</v>
      </c>
      <c r="AZ256" s="21">
        <v>253</v>
      </c>
      <c r="BA256" s="21">
        <v>44.274754731175527</v>
      </c>
      <c r="BB256" s="21">
        <v>45.785554289418052</v>
      </c>
      <c r="BC256" s="21">
        <v>47.730014417505458</v>
      </c>
      <c r="BD256" s="21">
        <v>50</v>
      </c>
      <c r="BE256" s="21">
        <v>50</v>
      </c>
    </row>
    <row r="257" spans="29:57" x14ac:dyDescent="0.15">
      <c r="AC257" s="21">
        <v>254</v>
      </c>
      <c r="AD257" s="21">
        <f>[1]节奏总纲!AD257</f>
        <v>79.941669038387062</v>
      </c>
      <c r="AE257" s="21">
        <f>[1]节奏总纲!AE257</f>
        <v>82.046165327855846</v>
      </c>
      <c r="AF257" s="21">
        <f>[1]节奏总纲!AF257</f>
        <v>85.004450307848032</v>
      </c>
      <c r="AG257" s="21">
        <f>[1]节奏总纲!AG257</f>
        <v>89.939159559335295</v>
      </c>
      <c r="AH257" s="21">
        <f>[1]节奏总纲!AH257</f>
        <v>98.786042483127417</v>
      </c>
      <c r="AZ257" s="21">
        <v>254</v>
      </c>
      <c r="BA257" s="21">
        <v>44.300610177479435</v>
      </c>
      <c r="BB257" s="21">
        <v>45.813450393445684</v>
      </c>
      <c r="BC257" s="21">
        <v>47.757731135269317</v>
      </c>
      <c r="BD257" s="21">
        <v>50</v>
      </c>
      <c r="BE257" s="21">
        <v>50</v>
      </c>
    </row>
    <row r="258" spans="29:57" x14ac:dyDescent="0.15">
      <c r="AC258" s="21">
        <v>255</v>
      </c>
      <c r="AD258" s="21">
        <f>[1]节奏总纲!AD258</f>
        <v>80</v>
      </c>
      <c r="AE258" s="21">
        <f>[1]节奏总纲!AE258</f>
        <v>82.100546804797787</v>
      </c>
      <c r="AF258" s="21">
        <f>[1]节奏总纲!AF258</f>
        <v>85.059053968634842</v>
      </c>
      <c r="AG258" s="21">
        <f>[1]节奏总纲!AG258</f>
        <v>90.006385600230558</v>
      </c>
      <c r="AH258" s="21">
        <f>[1]节奏总纲!AH258</f>
        <v>98.845483069917776</v>
      </c>
      <c r="AZ258" s="21">
        <v>255</v>
      </c>
      <c r="BA258" s="21">
        <v>44.326465623783335</v>
      </c>
      <c r="BB258" s="21">
        <v>45.84134649747331</v>
      </c>
      <c r="BC258" s="21">
        <v>47.785447853033176</v>
      </c>
      <c r="BD258" s="21">
        <v>50</v>
      </c>
      <c r="BE258" s="21">
        <v>50</v>
      </c>
    </row>
    <row r="259" spans="29:57" x14ac:dyDescent="0.15">
      <c r="AC259" s="21">
        <v>256</v>
      </c>
      <c r="AD259" s="21">
        <f>[1]节奏总纲!AD259</f>
        <v>80.054424711612938</v>
      </c>
      <c r="AE259" s="21">
        <f>[1]节奏总纲!AE259</f>
        <v>82.154928281739714</v>
      </c>
      <c r="AF259" s="21">
        <f>[1]节奏总纲!AF259</f>
        <v>85.113657629421638</v>
      </c>
      <c r="AG259" s="21">
        <f>[1]节奏总纲!AG259</f>
        <v>90.062795496260307</v>
      </c>
      <c r="AH259" s="21">
        <f>[1]节奏总纲!AH259</f>
        <v>98.904923656708121</v>
      </c>
      <c r="AZ259" s="21">
        <v>256</v>
      </c>
      <c r="BA259" s="21">
        <v>44.352321070087235</v>
      </c>
      <c r="BB259" s="21">
        <v>45.869242601500943</v>
      </c>
      <c r="BC259" s="21">
        <v>47.813164570797035</v>
      </c>
      <c r="BD259" s="21">
        <v>50</v>
      </c>
      <c r="BE259" s="21">
        <v>50</v>
      </c>
    </row>
    <row r="260" spans="29:57" x14ac:dyDescent="0.15">
      <c r="AC260" s="21">
        <v>257</v>
      </c>
      <c r="AD260" s="21">
        <f>[1]节奏总纲!AD260</f>
        <v>80.108849423225877</v>
      </c>
      <c r="AE260" s="21">
        <f>[1]节奏总纲!AE260</f>
        <v>82.209309758681655</v>
      </c>
      <c r="AF260" s="21">
        <f>[1]节奏总纲!AF260</f>
        <v>85.168261290208434</v>
      </c>
      <c r="AG260" s="21">
        <f>[1]节奏总纲!AG260</f>
        <v>90.119205392290041</v>
      </c>
      <c r="AH260" s="21">
        <f>[1]节奏总纲!AH260</f>
        <v>98.96436424349848</v>
      </c>
      <c r="AZ260" s="21">
        <v>257</v>
      </c>
      <c r="BA260" s="21">
        <v>44.378176516391136</v>
      </c>
      <c r="BB260" s="21">
        <v>45.897138705528576</v>
      </c>
      <c r="BC260" s="21">
        <v>47.840881288560894</v>
      </c>
      <c r="BD260" s="21">
        <v>50</v>
      </c>
      <c r="BE260" s="21">
        <v>50</v>
      </c>
    </row>
    <row r="261" spans="29:57" x14ac:dyDescent="0.15">
      <c r="AC261" s="21">
        <v>258</v>
      </c>
      <c r="AD261" s="21">
        <f>[1]节奏总纲!AD261</f>
        <v>80.163274134838829</v>
      </c>
      <c r="AE261" s="21">
        <f>[1]节奏总纲!AE261</f>
        <v>82.263691235623583</v>
      </c>
      <c r="AF261" s="21">
        <f>[1]节奏总纲!AF261</f>
        <v>85.222864950995231</v>
      </c>
      <c r="AG261" s="21">
        <f>[1]节奏总纲!AG261</f>
        <v>90.175615288319776</v>
      </c>
      <c r="AH261" s="21">
        <f>[1]节奏总纲!AH261</f>
        <v>99.023313221876677</v>
      </c>
      <c r="AZ261" s="21">
        <v>258</v>
      </c>
      <c r="BA261" s="21">
        <v>44.404031962695043</v>
      </c>
      <c r="BB261" s="21">
        <v>45.925034809556202</v>
      </c>
      <c r="BC261" s="21">
        <v>47.868598006324753</v>
      </c>
      <c r="BD261" s="21">
        <v>50</v>
      </c>
      <c r="BE261" s="21">
        <v>50</v>
      </c>
    </row>
    <row r="262" spans="29:57" x14ac:dyDescent="0.15">
      <c r="AC262" s="21">
        <v>259</v>
      </c>
      <c r="AD262" s="21">
        <f>[1]节奏总纲!AD262</f>
        <v>80.217698846451768</v>
      </c>
      <c r="AE262" s="21">
        <f>[1]节奏总纲!AE262</f>
        <v>82.318072712565524</v>
      </c>
      <c r="AF262" s="21">
        <f>[1]节奏总纲!AF262</f>
        <v>85.277468611782027</v>
      </c>
      <c r="AG262" s="21">
        <f>[1]节奏总纲!AG262</f>
        <v>90.23202518434951</v>
      </c>
      <c r="AH262" s="21">
        <f>[1]节奏总纲!AH262</f>
        <v>99.081526263999208</v>
      </c>
      <c r="AZ262" s="21">
        <v>259</v>
      </c>
      <c r="BA262" s="21">
        <v>44.429887408998944</v>
      </c>
      <c r="BB262" s="21">
        <v>45.952930913583835</v>
      </c>
      <c r="BC262" s="21">
        <v>47.896314724088612</v>
      </c>
      <c r="BD262" s="21">
        <v>50</v>
      </c>
      <c r="BE262" s="21">
        <v>50</v>
      </c>
    </row>
    <row r="263" spans="29:57" x14ac:dyDescent="0.15">
      <c r="AC263" s="21">
        <v>260</v>
      </c>
      <c r="AD263" s="21">
        <f>[1]节奏总纲!AD263</f>
        <v>80.272123558064706</v>
      </c>
      <c r="AE263" s="21">
        <f>[1]节奏总纲!AE263</f>
        <v>82.372454189507465</v>
      </c>
      <c r="AF263" s="21">
        <f>[1]节奏总纲!AF263</f>
        <v>85.332072272568837</v>
      </c>
      <c r="AG263" s="21">
        <f>[1]节奏总纲!AG263</f>
        <v>90.288435080379244</v>
      </c>
      <c r="AH263" s="21">
        <f>[1]节奏总纲!AH263</f>
        <v>99.139739306121726</v>
      </c>
      <c r="AZ263" s="21">
        <v>260</v>
      </c>
      <c r="BA263" s="21">
        <v>44.455742855302844</v>
      </c>
      <c r="BB263" s="21">
        <v>45.98082701761146</v>
      </c>
      <c r="BC263" s="21">
        <v>47.92403144185247</v>
      </c>
      <c r="BD263" s="21">
        <v>50</v>
      </c>
      <c r="BE263" s="21">
        <v>50</v>
      </c>
    </row>
    <row r="264" spans="29:57" x14ac:dyDescent="0.15">
      <c r="AC264" s="21">
        <v>261</v>
      </c>
      <c r="AD264" s="21">
        <f>[1]节奏总纲!AD264</f>
        <v>80.326548269677644</v>
      </c>
      <c r="AE264" s="21">
        <f>[1]节奏总纲!AE264</f>
        <v>82.426835666449392</v>
      </c>
      <c r="AF264" s="21">
        <f>[1]节奏总纲!AF264</f>
        <v>85.386675933355633</v>
      </c>
      <c r="AG264" s="21">
        <f>[1]节奏总纲!AG264</f>
        <v>90.344844976408993</v>
      </c>
      <c r="AH264" s="21">
        <f>[1]节奏总纲!AH264</f>
        <v>99.197952348244257</v>
      </c>
      <c r="AZ264" s="21">
        <v>261</v>
      </c>
      <c r="BA264" s="21">
        <v>44.481598301606752</v>
      </c>
      <c r="BB264" s="21">
        <v>46.007529841290832</v>
      </c>
      <c r="BC264" s="21">
        <v>47.951748159616329</v>
      </c>
      <c r="BD264" s="21">
        <v>50</v>
      </c>
      <c r="BE264" s="21">
        <v>50</v>
      </c>
    </row>
    <row r="265" spans="29:57" x14ac:dyDescent="0.15">
      <c r="AC265" s="21">
        <v>262</v>
      </c>
      <c r="AD265" s="21">
        <f>[1]节奏总纲!AD265</f>
        <v>80.380972981290597</v>
      </c>
      <c r="AE265" s="21">
        <f>[1]节奏总纲!AE265</f>
        <v>82.481217143391333</v>
      </c>
      <c r="AF265" s="21">
        <f>[1]节奏总纲!AF265</f>
        <v>85.441279594142429</v>
      </c>
      <c r="AG265" s="21">
        <f>[1]节奏总纲!AG265</f>
        <v>90.401254872438727</v>
      </c>
      <c r="AH265" s="21">
        <f>[1]节奏总纲!AH265</f>
        <v>99.256165390366789</v>
      </c>
      <c r="AZ265" s="21">
        <v>262</v>
      </c>
      <c r="BA265" s="21">
        <v>44.507453747910652</v>
      </c>
      <c r="BB265" s="21">
        <v>46.031609894814238</v>
      </c>
      <c r="BC265" s="21">
        <v>47.979464877380188</v>
      </c>
      <c r="BD265" s="21">
        <v>50</v>
      </c>
      <c r="BE265" s="21">
        <v>50</v>
      </c>
    </row>
    <row r="266" spans="29:57" x14ac:dyDescent="0.15">
      <c r="AC266" s="21">
        <v>263</v>
      </c>
      <c r="AD266" s="21">
        <f>[1]节奏总纲!AD266</f>
        <v>80.435397692903535</v>
      </c>
      <c r="AE266" s="21">
        <f>[1]节奏总纲!AE266</f>
        <v>82.535598620333275</v>
      </c>
      <c r="AF266" s="21">
        <f>[1]节奏总纲!AF266</f>
        <v>85.495883254929225</v>
      </c>
      <c r="AG266" s="21">
        <f>[1]节奏总纲!AG266</f>
        <v>90.457664768468462</v>
      </c>
      <c r="AH266" s="21">
        <f>[1]节奏总纲!AH266</f>
        <v>99.314378432489306</v>
      </c>
      <c r="AZ266" s="21">
        <v>263</v>
      </c>
      <c r="BA266" s="21">
        <v>44.533309194214553</v>
      </c>
      <c r="BB266" s="21">
        <v>46.055689948337651</v>
      </c>
      <c r="BC266" s="21">
        <v>48.006200084618079</v>
      </c>
      <c r="BD266" s="21">
        <v>50</v>
      </c>
      <c r="BE266" s="21">
        <v>50</v>
      </c>
    </row>
    <row r="267" spans="29:57" x14ac:dyDescent="0.15">
      <c r="AC267" s="21">
        <v>264</v>
      </c>
      <c r="AD267" s="21">
        <f>[1]节奏总纲!AD267</f>
        <v>80.489822404516474</v>
      </c>
      <c r="AE267" s="21">
        <f>[1]节奏总纲!AE267</f>
        <v>82.589980097275202</v>
      </c>
      <c r="AF267" s="21">
        <f>[1]节奏总纲!AF267</f>
        <v>85.550486915716021</v>
      </c>
      <c r="AG267" s="21">
        <f>[1]节奏总纲!AG267</f>
        <v>90.514074664498196</v>
      </c>
      <c r="AH267" s="21">
        <f>[1]节奏总纲!AH267</f>
        <v>99.372591474611838</v>
      </c>
      <c r="AZ267" s="21">
        <v>264</v>
      </c>
      <c r="BA267" s="21">
        <v>44.55916464051846</v>
      </c>
      <c r="BB267" s="21">
        <v>46.079770001861057</v>
      </c>
      <c r="BC267" s="21">
        <v>48.030128751164241</v>
      </c>
      <c r="BD267" s="21">
        <v>50</v>
      </c>
      <c r="BE267" s="21">
        <v>50</v>
      </c>
    </row>
    <row r="268" spans="29:57" x14ac:dyDescent="0.15">
      <c r="AC268" s="21">
        <v>265</v>
      </c>
      <c r="AD268" s="21">
        <f>[1]节奏总纲!AD268</f>
        <v>80.544247116129412</v>
      </c>
      <c r="AE268" s="21">
        <f>[1]节奏总纲!AE268</f>
        <v>82.644361574217143</v>
      </c>
      <c r="AF268" s="21">
        <f>[1]节奏总纲!AF268</f>
        <v>85.605090576502832</v>
      </c>
      <c r="AG268" s="21">
        <f>[1]节奏总纲!AG268</f>
        <v>90.57048456052793</v>
      </c>
      <c r="AH268" s="21">
        <f>[1]节奏总纲!AH268</f>
        <v>99.430804516734369</v>
      </c>
      <c r="AZ268" s="21">
        <v>265</v>
      </c>
      <c r="BA268" s="21">
        <v>44.585020086822361</v>
      </c>
      <c r="BB268" s="21">
        <v>46.10385005538447</v>
      </c>
      <c r="BC268" s="21">
        <v>48.054057417710396</v>
      </c>
      <c r="BD268" s="21">
        <v>50</v>
      </c>
      <c r="BE268" s="21">
        <v>50</v>
      </c>
    </row>
    <row r="269" spans="29:57" x14ac:dyDescent="0.15">
      <c r="AC269" s="21">
        <v>266</v>
      </c>
      <c r="AD269" s="21">
        <f>[1]节奏总纲!AD269</f>
        <v>80.598671827742351</v>
      </c>
      <c r="AE269" s="21">
        <f>[1]节奏总纲!AE269</f>
        <v>82.698743051159084</v>
      </c>
      <c r="AF269" s="21">
        <f>[1]节奏总纲!AF269</f>
        <v>85.659694237289628</v>
      </c>
      <c r="AG269" s="21">
        <f>[1]节奏总纲!AG269</f>
        <v>90.626894456557665</v>
      </c>
      <c r="AH269" s="21">
        <f>[1]节奏总纲!AH269</f>
        <v>99.489017558856887</v>
      </c>
      <c r="AZ269" s="21">
        <v>266</v>
      </c>
      <c r="BA269" s="21">
        <v>44.610875533126261</v>
      </c>
      <c r="BB269" s="21">
        <v>46.127930108907876</v>
      </c>
      <c r="BC269" s="21">
        <v>48.077986084256551</v>
      </c>
      <c r="BD269" s="21">
        <v>50</v>
      </c>
      <c r="BE269" s="21">
        <v>50</v>
      </c>
    </row>
    <row r="270" spans="29:57" x14ac:dyDescent="0.15">
      <c r="AC270" s="21">
        <v>267</v>
      </c>
      <c r="AD270" s="21">
        <f>[1]节奏总纲!AD270</f>
        <v>80.653096539355303</v>
      </c>
      <c r="AE270" s="21">
        <f>[1]节奏总纲!AE270</f>
        <v>82.753124528101011</v>
      </c>
      <c r="AF270" s="21">
        <f>[1]节奏总纲!AF270</f>
        <v>85.714297898076424</v>
      </c>
      <c r="AG270" s="21">
        <f>[1]节奏总纲!AG270</f>
        <v>90.683304352587413</v>
      </c>
      <c r="AH270" s="21">
        <f>[1]节奏总纲!AH270</f>
        <v>99.547230600979418</v>
      </c>
      <c r="AZ270" s="21">
        <v>267</v>
      </c>
      <c r="BA270" s="21">
        <v>44.636730979430169</v>
      </c>
      <c r="BB270" s="21">
        <v>46.152010162431289</v>
      </c>
      <c r="BC270" s="21">
        <v>48.101914750802706</v>
      </c>
      <c r="BD270" s="21">
        <v>50</v>
      </c>
      <c r="BE270" s="21">
        <v>50</v>
      </c>
    </row>
    <row r="271" spans="29:57" x14ac:dyDescent="0.15">
      <c r="AC271" s="21">
        <v>268</v>
      </c>
      <c r="AD271" s="21">
        <f>[1]节奏总纲!AD271</f>
        <v>80.707521250968242</v>
      </c>
      <c r="AE271" s="21">
        <f>[1]节奏总纲!AE271</f>
        <v>82.807506005042953</v>
      </c>
      <c r="AF271" s="21">
        <f>[1]节奏总纲!AF271</f>
        <v>85.76890155886322</v>
      </c>
      <c r="AG271" s="21">
        <f>[1]节奏总纲!AG271</f>
        <v>90.739714248617148</v>
      </c>
      <c r="AH271" s="21">
        <f>[1]节奏总纲!AH271</f>
        <v>99.605443643101935</v>
      </c>
      <c r="AZ271" s="21">
        <v>268</v>
      </c>
      <c r="BA271" s="21">
        <v>44.662586425734069</v>
      </c>
      <c r="BB271" s="21">
        <v>46.176090215954694</v>
      </c>
      <c r="BC271" s="21">
        <v>48.125843417348868</v>
      </c>
      <c r="BD271" s="21">
        <v>50</v>
      </c>
      <c r="BE271" s="21">
        <v>50</v>
      </c>
    </row>
    <row r="272" spans="29:57" x14ac:dyDescent="0.15">
      <c r="AC272" s="21">
        <v>269</v>
      </c>
      <c r="AD272" s="21">
        <f>[1]节奏总纲!AD272</f>
        <v>80.76194596258118</v>
      </c>
      <c r="AE272" s="21">
        <f>[1]节奏总纲!AE272</f>
        <v>82.861887481984894</v>
      </c>
      <c r="AF272" s="21">
        <f>[1]节奏总纲!AF272</f>
        <v>85.823505219650016</v>
      </c>
      <c r="AG272" s="21">
        <f>[1]节奏总纲!AG272</f>
        <v>90.796124144646882</v>
      </c>
      <c r="AH272" s="21">
        <f>[1]节奏总纲!AH272</f>
        <v>99.663656685224467</v>
      </c>
      <c r="AZ272" s="21">
        <v>269</v>
      </c>
      <c r="BA272" s="21">
        <v>44.68844187203797</v>
      </c>
      <c r="BB272" s="21">
        <v>46.200170269478107</v>
      </c>
      <c r="BC272" s="21">
        <v>48.149772083895023</v>
      </c>
      <c r="BD272" s="21">
        <v>50</v>
      </c>
      <c r="BE272" s="21">
        <v>50</v>
      </c>
    </row>
    <row r="273" spans="29:57" x14ac:dyDescent="0.15">
      <c r="AC273" s="21">
        <v>270</v>
      </c>
      <c r="AD273" s="21">
        <f>[1]节奏总纲!AD273</f>
        <v>80.816370674194118</v>
      </c>
      <c r="AE273" s="21">
        <f>[1]节奏总纲!AE273</f>
        <v>82.916268958926821</v>
      </c>
      <c r="AF273" s="21">
        <f>[1]节奏总纲!AF273</f>
        <v>85.878108880436827</v>
      </c>
      <c r="AG273" s="21">
        <f>[1]节奏总纲!AG273</f>
        <v>90.852534040676616</v>
      </c>
      <c r="AH273" s="21">
        <f>[1]节奏总纲!AH273</f>
        <v>99.721869727346999</v>
      </c>
      <c r="AZ273" s="21">
        <v>270</v>
      </c>
      <c r="BA273" s="21">
        <v>44.714297318341877</v>
      </c>
      <c r="BB273" s="21">
        <v>46.224250323001513</v>
      </c>
      <c r="BC273" s="21">
        <v>48.173700750441178</v>
      </c>
      <c r="BD273" s="21">
        <v>50</v>
      </c>
      <c r="BE273" s="21">
        <v>50</v>
      </c>
    </row>
    <row r="274" spans="29:57" x14ac:dyDescent="0.15">
      <c r="AC274" s="21">
        <v>271</v>
      </c>
      <c r="AD274" s="21">
        <f>[1]节奏总纲!AD274</f>
        <v>80.870795385807057</v>
      </c>
      <c r="AE274" s="21">
        <f>[1]节奏总纲!AE274</f>
        <v>82.970650435868762</v>
      </c>
      <c r="AF274" s="21">
        <f>[1]节奏总纲!AF274</f>
        <v>85.932712541223623</v>
      </c>
      <c r="AG274" s="21">
        <f>[1]节奏总纲!AG274</f>
        <v>90.908943936706351</v>
      </c>
      <c r="AH274" s="21">
        <f>[1]节奏总纲!AH274</f>
        <v>99.780082769469516</v>
      </c>
      <c r="AZ274" s="21">
        <v>271</v>
      </c>
      <c r="BA274" s="21">
        <v>44.740152764645778</v>
      </c>
      <c r="BB274" s="21">
        <v>46.248330376524919</v>
      </c>
      <c r="BC274" s="21">
        <v>48.19762941698734</v>
      </c>
      <c r="BD274" s="21">
        <v>50</v>
      </c>
      <c r="BE274" s="21">
        <v>50</v>
      </c>
    </row>
    <row r="275" spans="29:57" x14ac:dyDescent="0.15">
      <c r="AC275" s="21">
        <v>272</v>
      </c>
      <c r="AD275" s="21">
        <f>[1]节奏总纲!AD275</f>
        <v>80.925220097420009</v>
      </c>
      <c r="AE275" s="21">
        <f>[1]节奏总纲!AE275</f>
        <v>83.023342162088809</v>
      </c>
      <c r="AF275" s="21">
        <f>[1]节奏总纲!AF275</f>
        <v>85.987316202010419</v>
      </c>
      <c r="AG275" s="21">
        <f>[1]节奏总纲!AG275</f>
        <v>90.965353832736099</v>
      </c>
      <c r="AH275" s="21">
        <f>[1]节奏总纲!AH275</f>
        <v>99.838295811592047</v>
      </c>
      <c r="AZ275" s="21">
        <v>272</v>
      </c>
      <c r="BA275" s="21">
        <v>44.766008210949678</v>
      </c>
      <c r="BB275" s="21">
        <v>46.272410430048332</v>
      </c>
      <c r="BC275" s="21">
        <v>48.221558083533495</v>
      </c>
      <c r="BD275" s="21">
        <v>50</v>
      </c>
      <c r="BE275" s="21">
        <v>50</v>
      </c>
    </row>
    <row r="276" spans="29:57" x14ac:dyDescent="0.15">
      <c r="AC276" s="21">
        <v>273</v>
      </c>
      <c r="AD276" s="21">
        <f>[1]节奏总纲!AD276</f>
        <v>80.979644809032948</v>
      </c>
      <c r="AE276" s="21">
        <f>[1]节奏总纲!AE276</f>
        <v>83.07405267945947</v>
      </c>
      <c r="AF276" s="21">
        <f>[1]节奏总纲!AF276</f>
        <v>86.038061368689995</v>
      </c>
      <c r="AG276" s="21">
        <f>[1]节奏总纲!AG276</f>
        <v>91.020352770869948</v>
      </c>
      <c r="AH276" s="21">
        <f>[1]节奏总纲!AH276</f>
        <v>99.896508853714579</v>
      </c>
      <c r="AZ276" s="21">
        <v>273</v>
      </c>
      <c r="BA276" s="21">
        <v>44.791863657253586</v>
      </c>
      <c r="BB276" s="21">
        <v>46.296490483571738</v>
      </c>
      <c r="BC276" s="21">
        <v>48.24548675007965</v>
      </c>
      <c r="BD276" s="21">
        <v>50</v>
      </c>
      <c r="BE276" s="21">
        <v>50</v>
      </c>
    </row>
    <row r="277" spans="29:57" x14ac:dyDescent="0.15">
      <c r="AC277" s="21">
        <v>274</v>
      </c>
      <c r="AD277" s="21">
        <f>[1]节奏总纲!AD277</f>
        <v>81.031787986768464</v>
      </c>
      <c r="AE277" s="21">
        <f>[1]节奏总纲!AE277</f>
        <v>83.124763196830131</v>
      </c>
      <c r="AF277" s="21">
        <f>[1]节奏总纲!AF277</f>
        <v>86.087639061133402</v>
      </c>
      <c r="AG277" s="21">
        <f>[1]节奏总纲!AG277</f>
        <v>91.073105573528181</v>
      </c>
      <c r="AH277" s="21">
        <f>[1]节奏总纲!AH277</f>
        <v>99.954721895837096</v>
      </c>
      <c r="AZ277" s="21">
        <v>274</v>
      </c>
      <c r="BA277" s="21">
        <v>44.817719103557486</v>
      </c>
      <c r="BB277" s="21">
        <v>46.320570537095151</v>
      </c>
      <c r="BC277" s="21">
        <v>48.269415416625804</v>
      </c>
      <c r="BD277" s="21">
        <v>50</v>
      </c>
      <c r="BE277" s="21">
        <v>50</v>
      </c>
    </row>
    <row r="278" spans="29:57" x14ac:dyDescent="0.15">
      <c r="AC278" s="21">
        <v>275</v>
      </c>
      <c r="AD278" s="21">
        <f>[1]节奏总纲!AD278</f>
        <v>81.082568038258216</v>
      </c>
      <c r="AE278" s="21">
        <f>[1]节奏总纲!AE278</f>
        <v>83.175473714200777</v>
      </c>
      <c r="AF278" s="21">
        <f>[1]节奏总纲!AF278</f>
        <v>86.137216753576809</v>
      </c>
      <c r="AG278" s="21">
        <f>[1]节奏总纲!AG278</f>
        <v>91.125858376186414</v>
      </c>
      <c r="AH278" s="21">
        <f>[1]节奏总纲!AH278</f>
        <v>100.01191770041967</v>
      </c>
      <c r="AZ278" s="21">
        <v>275</v>
      </c>
      <c r="BA278" s="21">
        <v>44.843574549861387</v>
      </c>
      <c r="BB278" s="21">
        <v>46.344650590618556</v>
      </c>
      <c r="BC278" s="21">
        <v>48.293344083171966</v>
      </c>
      <c r="BD278" s="21">
        <v>50</v>
      </c>
      <c r="BE278" s="21">
        <v>50</v>
      </c>
    </row>
    <row r="279" spans="29:57" x14ac:dyDescent="0.15">
      <c r="AC279" s="21">
        <v>276</v>
      </c>
      <c r="AD279" s="21">
        <f>[1]节奏总纲!AD279</f>
        <v>81.133348089747955</v>
      </c>
      <c r="AE279" s="21">
        <f>[1]节奏总纲!AE279</f>
        <v>83.226184231571438</v>
      </c>
      <c r="AF279" s="21">
        <f>[1]节奏总纲!AF279</f>
        <v>86.186794446020215</v>
      </c>
      <c r="AG279" s="21">
        <f>[1]节奏总纲!AG279</f>
        <v>91.178611178844633</v>
      </c>
      <c r="AH279" s="21">
        <f>[1]节奏总纲!AH279</f>
        <v>100.06555271580974</v>
      </c>
      <c r="AZ279" s="21">
        <v>276</v>
      </c>
      <c r="BA279" s="21">
        <v>44.869429996165294</v>
      </c>
      <c r="BB279" s="21">
        <v>46.368730644141969</v>
      </c>
      <c r="BC279" s="21">
        <v>48.317272749718121</v>
      </c>
      <c r="BD279" s="21">
        <v>50</v>
      </c>
      <c r="BE279" s="21">
        <v>50</v>
      </c>
    </row>
    <row r="280" spans="29:57" x14ac:dyDescent="0.15">
      <c r="AC280" s="21">
        <v>277</v>
      </c>
      <c r="AD280" s="21">
        <f>[1]节奏总纲!AD280</f>
        <v>81.184128141237707</v>
      </c>
      <c r="AE280" s="21">
        <f>[1]节奏总纲!AE280</f>
        <v>83.276894748942098</v>
      </c>
      <c r="AF280" s="21">
        <f>[1]节奏总纲!AF280</f>
        <v>86.236372138463622</v>
      </c>
      <c r="AG280" s="21">
        <f>[1]节奏总纲!AG280</f>
        <v>91.231363981502867</v>
      </c>
      <c r="AH280" s="21">
        <f>[1]节奏总纲!AH280</f>
        <v>100.11918773119983</v>
      </c>
      <c r="AZ280" s="21">
        <v>277</v>
      </c>
      <c r="BA280" s="21">
        <v>44.895285442469195</v>
      </c>
      <c r="BB280" s="21">
        <v>46.392810697665375</v>
      </c>
      <c r="BC280" s="21">
        <v>48.341201416264276</v>
      </c>
      <c r="BD280" s="21">
        <v>50</v>
      </c>
      <c r="BE280" s="21">
        <v>50</v>
      </c>
    </row>
    <row r="281" spans="29:57" x14ac:dyDescent="0.15">
      <c r="AC281" s="21">
        <v>278</v>
      </c>
      <c r="AD281" s="21">
        <f>[1]节奏总纲!AD281</f>
        <v>81.23490819272746</v>
      </c>
      <c r="AE281" s="21">
        <f>[1]节奏总纲!AE281</f>
        <v>83.327605266312744</v>
      </c>
      <c r="AF281" s="21">
        <f>[1]节奏总纲!AF281</f>
        <v>86.285949830907029</v>
      </c>
      <c r="AG281" s="21">
        <f>[1]节奏总纲!AG281</f>
        <v>91.2841167841611</v>
      </c>
      <c r="AH281" s="21">
        <f>[1]节奏总纲!AH281</f>
        <v>100.1728227465899</v>
      </c>
      <c r="AZ281" s="21">
        <v>278</v>
      </c>
      <c r="BA281" s="21">
        <v>44.921140888773095</v>
      </c>
      <c r="BB281" s="21">
        <v>46.416890751188788</v>
      </c>
      <c r="BC281" s="21">
        <v>48.365130082810438</v>
      </c>
      <c r="BD281" s="21">
        <v>50</v>
      </c>
      <c r="BE281" s="21">
        <v>50</v>
      </c>
    </row>
    <row r="282" spans="29:57" x14ac:dyDescent="0.15">
      <c r="AC282" s="21">
        <v>279</v>
      </c>
      <c r="AD282" s="21">
        <f>[1]节奏总纲!AD282</f>
        <v>81.285688244217212</v>
      </c>
      <c r="AE282" s="21">
        <f>[1]节奏总纲!AE282</f>
        <v>83.378315783683405</v>
      </c>
      <c r="AF282" s="21">
        <f>[1]节奏总纲!AF282</f>
        <v>86.335527523350422</v>
      </c>
      <c r="AG282" s="21">
        <f>[1]节奏总纲!AG282</f>
        <v>91.336869586819319</v>
      </c>
      <c r="AH282" s="21">
        <f>[1]节奏总纲!AH282</f>
        <v>100.22645776197997</v>
      </c>
      <c r="AZ282" s="21">
        <v>279</v>
      </c>
      <c r="BA282" s="21">
        <v>44.946996335076996</v>
      </c>
      <c r="BB282" s="21">
        <v>46.440970804712194</v>
      </c>
      <c r="BC282" s="21">
        <v>48.389058749356593</v>
      </c>
      <c r="BD282" s="21">
        <v>50</v>
      </c>
      <c r="BE282" s="21">
        <v>50</v>
      </c>
    </row>
    <row r="283" spans="29:57" x14ac:dyDescent="0.15">
      <c r="AC283" s="21">
        <v>280</v>
      </c>
      <c r="AD283" s="21">
        <f>[1]节奏总纲!AD283</f>
        <v>81.336468295706965</v>
      </c>
      <c r="AE283" s="21">
        <f>[1]节奏总纲!AE283</f>
        <v>83.429026301054066</v>
      </c>
      <c r="AF283" s="21">
        <f>[1]节奏总纲!AF283</f>
        <v>86.385105215793828</v>
      </c>
      <c r="AG283" s="21">
        <f>[1]节奏总纲!AG283</f>
        <v>91.389622389477552</v>
      </c>
      <c r="AH283" s="21">
        <f>[1]节奏总纲!AH283</f>
        <v>100.28009277737006</v>
      </c>
      <c r="AZ283" s="21">
        <v>280</v>
      </c>
      <c r="BA283" s="21">
        <v>44.972851781380903</v>
      </c>
      <c r="BB283" s="21">
        <v>46.465050858235607</v>
      </c>
      <c r="BC283" s="21">
        <v>48.412987415902748</v>
      </c>
      <c r="BD283" s="21">
        <v>50</v>
      </c>
      <c r="BE283" s="21">
        <v>50</v>
      </c>
    </row>
    <row r="284" spans="29:57" x14ac:dyDescent="0.15">
      <c r="AC284" s="21">
        <v>281</v>
      </c>
      <c r="AD284" s="21">
        <f>[1]节奏总纲!AD284</f>
        <v>81.387248347196717</v>
      </c>
      <c r="AE284" s="21">
        <f>[1]节奏总纲!AE284</f>
        <v>83.479736818424712</v>
      </c>
      <c r="AF284" s="21">
        <f>[1]节奏总纲!AF284</f>
        <v>86.434682908237235</v>
      </c>
      <c r="AG284" s="21">
        <f>[1]节奏总纲!AG284</f>
        <v>91.442375192135771</v>
      </c>
      <c r="AH284" s="21">
        <f>[1]节奏总纲!AH284</f>
        <v>100.33372779276013</v>
      </c>
      <c r="AZ284" s="21">
        <v>281</v>
      </c>
      <c r="BA284" s="21">
        <v>44.998707227684804</v>
      </c>
      <c r="BB284" s="21">
        <v>46.489130911759013</v>
      </c>
      <c r="BC284" s="21">
        <v>48.43691608244891</v>
      </c>
      <c r="BD284" s="21">
        <v>50</v>
      </c>
      <c r="BE284" s="21">
        <v>50</v>
      </c>
    </row>
    <row r="285" spans="29:57" x14ac:dyDescent="0.15">
      <c r="AC285" s="21">
        <v>282</v>
      </c>
      <c r="AD285" s="21">
        <f>[1]节奏总纲!AD285</f>
        <v>81.43802839868647</v>
      </c>
      <c r="AE285" s="21">
        <f>[1]节奏总纲!AE285</f>
        <v>83.530447335795373</v>
      </c>
      <c r="AF285" s="21">
        <f>[1]节奏总纲!AF285</f>
        <v>86.484260600680642</v>
      </c>
      <c r="AG285" s="21">
        <f>[1]节奏总纲!AG285</f>
        <v>91.495127994794004</v>
      </c>
      <c r="AH285" s="21">
        <f>[1]节奏总纲!AH285</f>
        <v>100.3873628081502</v>
      </c>
      <c r="AZ285" s="21">
        <v>282</v>
      </c>
      <c r="BA285" s="21">
        <v>45.021201039060998</v>
      </c>
      <c r="BB285" s="21">
        <v>46.513210965282425</v>
      </c>
      <c r="BC285" s="21">
        <v>48.460844748995065</v>
      </c>
      <c r="BD285" s="21">
        <v>50</v>
      </c>
      <c r="BE285" s="21">
        <v>50</v>
      </c>
    </row>
    <row r="286" spans="29:57" x14ac:dyDescent="0.15">
      <c r="AC286" s="21">
        <v>283</v>
      </c>
      <c r="AD286" s="21">
        <f>[1]节奏总纲!AD286</f>
        <v>81.488808450176222</v>
      </c>
      <c r="AE286" s="21">
        <f>[1]节奏总纲!AE286</f>
        <v>83.581157853166033</v>
      </c>
      <c r="AF286" s="21">
        <f>[1]节奏总纲!AF286</f>
        <v>86.533838293124049</v>
      </c>
      <c r="AG286" s="21">
        <f>[1]节奏总纲!AG286</f>
        <v>91.547880797452237</v>
      </c>
      <c r="AH286" s="21">
        <f>[1]节奏总纲!AH286</f>
        <v>100.44099782354027</v>
      </c>
      <c r="AZ286" s="21">
        <v>283</v>
      </c>
      <c r="BA286" s="21">
        <v>45.043517922283101</v>
      </c>
      <c r="BB286" s="21">
        <v>46.537291018805831</v>
      </c>
      <c r="BC286" s="21">
        <v>48.48477341554122</v>
      </c>
      <c r="BD286" s="21">
        <v>50</v>
      </c>
      <c r="BE286" s="21">
        <v>50</v>
      </c>
    </row>
    <row r="287" spans="29:57" x14ac:dyDescent="0.15">
      <c r="AC287" s="21">
        <v>284</v>
      </c>
      <c r="AD287" s="21">
        <f>[1]节奏总纲!AD287</f>
        <v>81.539588501665975</v>
      </c>
      <c r="AE287" s="21">
        <f>[1]节奏总纲!AE287</f>
        <v>83.631868370536679</v>
      </c>
      <c r="AF287" s="21">
        <f>[1]节奏总纲!AF287</f>
        <v>86.583415985567456</v>
      </c>
      <c r="AG287" s="21">
        <f>[1]节奏总纲!AG287</f>
        <v>91.600633600110456</v>
      </c>
      <c r="AH287" s="21">
        <f>[1]节奏总纲!AH287</f>
        <v>100.49463283893036</v>
      </c>
      <c r="AZ287" s="21">
        <v>284</v>
      </c>
      <c r="BA287" s="21">
        <v>45.065834805505204</v>
      </c>
      <c r="BB287" s="21">
        <v>46.561371072329244</v>
      </c>
      <c r="BC287" s="21">
        <v>48.508702082087382</v>
      </c>
      <c r="BD287" s="21">
        <v>50</v>
      </c>
      <c r="BE287" s="21">
        <v>50</v>
      </c>
    </row>
    <row r="288" spans="29:57" x14ac:dyDescent="0.15">
      <c r="AC288" s="21">
        <v>285</v>
      </c>
      <c r="AD288" s="21">
        <f>[1]节奏总纲!AD288</f>
        <v>81.590368553155727</v>
      </c>
      <c r="AE288" s="21">
        <f>[1]节奏总纲!AE288</f>
        <v>83.68257888790734</v>
      </c>
      <c r="AF288" s="21">
        <f>[1]节奏总纲!AF288</f>
        <v>86.632993678010848</v>
      </c>
      <c r="AG288" s="21">
        <f>[1]节奏总纲!AG288</f>
        <v>91.653386402768689</v>
      </c>
      <c r="AH288" s="21">
        <f>[1]节奏总纲!AH288</f>
        <v>100.54826785432043</v>
      </c>
      <c r="AZ288" s="21">
        <v>285</v>
      </c>
      <c r="BA288" s="21">
        <v>45.088151688727308</v>
      </c>
      <c r="BB288" s="21">
        <v>46.58545112585265</v>
      </c>
      <c r="BC288" s="21">
        <v>48.532630748633537</v>
      </c>
      <c r="BD288" s="21">
        <v>50</v>
      </c>
      <c r="BE288" s="21">
        <v>50</v>
      </c>
    </row>
    <row r="289" spans="29:57" x14ac:dyDescent="0.15">
      <c r="AC289" s="21">
        <v>286</v>
      </c>
      <c r="AD289" s="21">
        <f>[1]节奏总纲!AD289</f>
        <v>81.64114860464548</v>
      </c>
      <c r="AE289" s="21">
        <f>[1]节奏总纲!AE289</f>
        <v>83.733289405278001</v>
      </c>
      <c r="AF289" s="21">
        <f>[1]节奏总纲!AF289</f>
        <v>86.682571370454255</v>
      </c>
      <c r="AG289" s="21">
        <f>[1]节奏总纲!AG289</f>
        <v>91.706139205426922</v>
      </c>
      <c r="AH289" s="21">
        <f>[1]节奏总纲!AH289</f>
        <v>100.6019028697105</v>
      </c>
      <c r="AZ289" s="21">
        <v>286</v>
      </c>
      <c r="BA289" s="21">
        <v>45.110468571949411</v>
      </c>
      <c r="BB289" s="21">
        <v>46.609531179376063</v>
      </c>
      <c r="BC289" s="21">
        <v>48.556559415179692</v>
      </c>
      <c r="BD289" s="21">
        <v>50</v>
      </c>
      <c r="BE289" s="21">
        <v>50</v>
      </c>
    </row>
    <row r="290" spans="29:57" x14ac:dyDescent="0.15">
      <c r="AC290" s="21">
        <v>287</v>
      </c>
      <c r="AD290" s="21">
        <f>[1]节奏总纲!AD290</f>
        <v>81.691928656135218</v>
      </c>
      <c r="AE290" s="21">
        <f>[1]节奏总纲!AE290</f>
        <v>83.783999922648647</v>
      </c>
      <c r="AF290" s="21">
        <f>[1]节奏总纲!AF290</f>
        <v>86.732149062897662</v>
      </c>
      <c r="AG290" s="21">
        <f>[1]节奏总纲!AG290</f>
        <v>91.758892008085141</v>
      </c>
      <c r="AH290" s="21">
        <f>[1]节奏总纲!AH290</f>
        <v>100.65553788510059</v>
      </c>
      <c r="AZ290" s="21">
        <v>287</v>
      </c>
      <c r="BA290" s="21">
        <v>45.132785455171515</v>
      </c>
      <c r="BB290" s="21">
        <v>46.633611232899469</v>
      </c>
      <c r="BC290" s="21">
        <v>48.580488081725846</v>
      </c>
      <c r="BD290" s="21">
        <v>50</v>
      </c>
      <c r="BE290" s="21">
        <v>50</v>
      </c>
    </row>
    <row r="291" spans="29:57" x14ac:dyDescent="0.15">
      <c r="AC291" s="21">
        <v>288</v>
      </c>
      <c r="AD291" s="21">
        <f>[1]节奏总纲!AD291</f>
        <v>81.742708707624971</v>
      </c>
      <c r="AE291" s="21">
        <f>[1]节奏总纲!AE291</f>
        <v>83.834710440019307</v>
      </c>
      <c r="AF291" s="21">
        <f>[1]节奏总纲!AF291</f>
        <v>86.781726755341069</v>
      </c>
      <c r="AG291" s="21">
        <f>[1]节奏总纲!AG291</f>
        <v>91.811644810743374</v>
      </c>
      <c r="AH291" s="21">
        <f>[1]节奏总纲!AH291</f>
        <v>100.70917290049066</v>
      </c>
      <c r="AZ291" s="21">
        <v>288</v>
      </c>
      <c r="BA291" s="21">
        <v>45.155102338393618</v>
      </c>
      <c r="BB291" s="21">
        <v>46.657691286422882</v>
      </c>
      <c r="BC291" s="21">
        <v>48.604416748272008</v>
      </c>
      <c r="BD291" s="21">
        <v>50</v>
      </c>
      <c r="BE291" s="21">
        <v>50</v>
      </c>
    </row>
    <row r="292" spans="29:57" x14ac:dyDescent="0.15">
      <c r="AC292" s="21">
        <v>289</v>
      </c>
      <c r="AD292" s="21">
        <f>[1]节奏总纲!AD292</f>
        <v>81.793488759114723</v>
      </c>
      <c r="AE292" s="21">
        <f>[1]节奏总纲!AE292</f>
        <v>83.885420957389968</v>
      </c>
      <c r="AF292" s="21">
        <f>[1]节奏总纲!AF292</f>
        <v>86.831304447784476</v>
      </c>
      <c r="AG292" s="21">
        <f>[1]节奏总纲!AG292</f>
        <v>91.864397613401607</v>
      </c>
      <c r="AH292" s="21">
        <f>[1]节奏总纲!AH292</f>
        <v>100.76280791588073</v>
      </c>
      <c r="AZ292" s="21">
        <v>289</v>
      </c>
      <c r="BA292" s="21">
        <v>45.177419221615722</v>
      </c>
      <c r="BB292" s="21">
        <v>46.681771339946287</v>
      </c>
      <c r="BC292" s="21">
        <v>48.628345414818163</v>
      </c>
      <c r="BD292" s="21">
        <v>50</v>
      </c>
      <c r="BE292" s="21">
        <v>50</v>
      </c>
    </row>
    <row r="293" spans="29:57" x14ac:dyDescent="0.15">
      <c r="AC293" s="21">
        <v>290</v>
      </c>
      <c r="AD293" s="21">
        <f>[1]节奏总纲!AD293</f>
        <v>81.844268810604476</v>
      </c>
      <c r="AE293" s="21">
        <f>[1]节奏总纲!AE293</f>
        <v>83.936131474760614</v>
      </c>
      <c r="AF293" s="21">
        <f>[1]节奏总纲!AF293</f>
        <v>86.880882140227882</v>
      </c>
      <c r="AG293" s="21">
        <f>[1]节奏总纲!AG293</f>
        <v>91.917150416059826</v>
      </c>
      <c r="AH293" s="21">
        <f>[1]节奏总纲!AH293</f>
        <v>100.8164429312708</v>
      </c>
      <c r="AZ293" s="21">
        <v>290</v>
      </c>
      <c r="BA293" s="21">
        <v>45.199736104837825</v>
      </c>
      <c r="BB293" s="21">
        <v>46.7058513934697</v>
      </c>
      <c r="BC293" s="21">
        <v>48.652274081364318</v>
      </c>
      <c r="BD293" s="21">
        <v>50</v>
      </c>
      <c r="BE293" s="21">
        <v>50</v>
      </c>
    </row>
    <row r="294" spans="29:57" x14ac:dyDescent="0.15">
      <c r="AC294" s="21">
        <v>291</v>
      </c>
      <c r="AD294" s="21">
        <f>[1]节奏总纲!AD294</f>
        <v>81.895048862094228</v>
      </c>
      <c r="AE294" s="21">
        <f>[1]节奏总纲!AE294</f>
        <v>83.986841992131275</v>
      </c>
      <c r="AF294" s="21">
        <f>[1]节奏总纲!AF294</f>
        <v>86.930459832671289</v>
      </c>
      <c r="AG294" s="21">
        <f>[1]节奏总纲!AG294</f>
        <v>91.969903218718059</v>
      </c>
      <c r="AH294" s="21">
        <f>[1]节奏总纲!AH294</f>
        <v>100.87007794666089</v>
      </c>
      <c r="AZ294" s="21">
        <v>291</v>
      </c>
      <c r="BA294" s="21">
        <v>45.222052988059936</v>
      </c>
      <c r="BB294" s="21">
        <v>46.729931446993106</v>
      </c>
      <c r="BC294" s="21">
        <v>48.67620274791048</v>
      </c>
      <c r="BD294" s="21">
        <v>50</v>
      </c>
      <c r="BE294" s="21">
        <v>50</v>
      </c>
    </row>
    <row r="295" spans="29:57" x14ac:dyDescent="0.15">
      <c r="AC295" s="21">
        <v>292</v>
      </c>
      <c r="AD295" s="21">
        <f>[1]节奏总纲!AD295</f>
        <v>81.945828913583981</v>
      </c>
      <c r="AE295" s="21">
        <f>[1]节奏总纲!AE295</f>
        <v>84.036191564035917</v>
      </c>
      <c r="AF295" s="21">
        <f>[1]节奏总纲!AF295</f>
        <v>86.980037525114682</v>
      </c>
      <c r="AG295" s="21">
        <f>[1]节奏总纲!AG295</f>
        <v>92.021521414287719</v>
      </c>
      <c r="AH295" s="21">
        <f>[1]节奏总纲!AH295</f>
        <v>100.92371296205096</v>
      </c>
      <c r="AZ295" s="21">
        <v>292</v>
      </c>
      <c r="BA295" s="21">
        <v>45.244369871282039</v>
      </c>
      <c r="BB295" s="21">
        <v>46.754011500516519</v>
      </c>
      <c r="BC295" s="21">
        <v>48.700131414456635</v>
      </c>
      <c r="BD295" s="21">
        <v>50</v>
      </c>
      <c r="BE295" s="21">
        <v>50</v>
      </c>
    </row>
    <row r="296" spans="29:57" x14ac:dyDescent="0.15">
      <c r="AC296" s="21">
        <v>293</v>
      </c>
      <c r="AD296" s="21">
        <f>[1]节奏总纲!AD296</f>
        <v>81.996608965073733</v>
      </c>
      <c r="AE296" s="21">
        <f>[1]节奏总纲!AE296</f>
        <v>84.085064274836242</v>
      </c>
      <c r="AF296" s="21">
        <f>[1]节奏总纲!AF296</f>
        <v>87.029133791498197</v>
      </c>
      <c r="AG296" s="21">
        <f>[1]节奏总纲!AG296</f>
        <v>92.071632371634976</v>
      </c>
      <c r="AH296" s="21">
        <f>[1]节奏总纲!AH296</f>
        <v>100.97734797744103</v>
      </c>
      <c r="AZ296" s="21">
        <v>293</v>
      </c>
      <c r="BA296" s="21">
        <v>45.266686754504143</v>
      </c>
      <c r="BB296" s="21">
        <v>46.778091554039925</v>
      </c>
      <c r="BC296" s="21">
        <v>48.72406008100279</v>
      </c>
      <c r="BD296" s="21">
        <v>50</v>
      </c>
      <c r="BE296" s="21">
        <v>50</v>
      </c>
    </row>
    <row r="297" spans="29:57" x14ac:dyDescent="0.15">
      <c r="AC297" s="21">
        <v>294</v>
      </c>
      <c r="AD297" s="21">
        <f>[1]节奏总纲!AD297</f>
        <v>82.044215515890215</v>
      </c>
      <c r="AE297" s="21">
        <f>[1]节奏总纲!AE297</f>
        <v>84.133936985636566</v>
      </c>
      <c r="AF297" s="21">
        <f>[1]节奏总纲!AF297</f>
        <v>87.077905547159801</v>
      </c>
      <c r="AG297" s="21">
        <f>[1]节奏总纲!AG297</f>
        <v>92.121743328982234</v>
      </c>
      <c r="AH297" s="21">
        <f>[1]节奏总纲!AH297</f>
        <v>101.02868392415382</v>
      </c>
      <c r="AZ297" s="21">
        <v>294</v>
      </c>
      <c r="BA297" s="21">
        <v>45.289003637726246</v>
      </c>
      <c r="BB297" s="21">
        <v>46.802171607563338</v>
      </c>
      <c r="BC297" s="21">
        <v>48.747988747548945</v>
      </c>
      <c r="BD297" s="21">
        <v>50</v>
      </c>
      <c r="BE297" s="21">
        <v>50</v>
      </c>
    </row>
    <row r="298" spans="29:57" x14ac:dyDescent="0.15">
      <c r="AC298" s="21">
        <v>295</v>
      </c>
      <c r="AD298" s="21">
        <f>[1]节奏总纲!AD298</f>
        <v>82.091594979242089</v>
      </c>
      <c r="AE298" s="21">
        <f>[1]节奏总纲!AE298</f>
        <v>84.182809696436891</v>
      </c>
      <c r="AF298" s="21">
        <f>[1]节奏总纲!AF298</f>
        <v>87.126677302821392</v>
      </c>
      <c r="AG298" s="21">
        <f>[1]节奏总纲!AG298</f>
        <v>92.171854286329506</v>
      </c>
      <c r="AH298" s="21">
        <f>[1]节奏总纲!AH298</f>
        <v>101.07833899530283</v>
      </c>
      <c r="AZ298" s="21">
        <v>295</v>
      </c>
      <c r="BA298" s="21">
        <v>45.31132052094835</v>
      </c>
      <c r="BB298" s="21">
        <v>46.826251661086744</v>
      </c>
      <c r="BC298" s="21">
        <v>48.771917414095107</v>
      </c>
      <c r="BD298" s="21">
        <v>50</v>
      </c>
      <c r="BE298" s="21">
        <v>50</v>
      </c>
    </row>
    <row r="299" spans="29:57" x14ac:dyDescent="0.15">
      <c r="AC299" s="21">
        <v>296</v>
      </c>
      <c r="AD299" s="21">
        <f>[1]节奏总纲!AD299</f>
        <v>82.138974442593963</v>
      </c>
      <c r="AE299" s="21">
        <f>[1]节奏总纲!AE299</f>
        <v>84.23168240723723</v>
      </c>
      <c r="AF299" s="21">
        <f>[1]节奏总纲!AF299</f>
        <v>87.175449058482982</v>
      </c>
      <c r="AG299" s="21">
        <f>[1]节奏总纲!AG299</f>
        <v>92.221965243676763</v>
      </c>
      <c r="AH299" s="21">
        <f>[1]节奏总纲!AH299</f>
        <v>101.12799406645185</v>
      </c>
      <c r="AZ299" s="21">
        <v>296</v>
      </c>
      <c r="BA299" s="21">
        <v>45.333637404170453</v>
      </c>
      <c r="BB299" s="21">
        <v>46.850331714610157</v>
      </c>
      <c r="BC299" s="21">
        <v>48.795846080641262</v>
      </c>
      <c r="BD299" s="21">
        <v>50</v>
      </c>
      <c r="BE299" s="21">
        <v>50</v>
      </c>
    </row>
    <row r="300" spans="29:57" x14ac:dyDescent="0.15">
      <c r="AC300" s="21">
        <v>297</v>
      </c>
      <c r="AD300" s="21">
        <f>[1]节奏总纲!AD300</f>
        <v>82.186353905945836</v>
      </c>
      <c r="AE300" s="21">
        <f>[1]节奏总纲!AE300</f>
        <v>84.280555118037555</v>
      </c>
      <c r="AF300" s="21">
        <f>[1]节奏总纲!AF300</f>
        <v>87.224220814144587</v>
      </c>
      <c r="AG300" s="21">
        <f>[1]节奏总纲!AG300</f>
        <v>92.272076201024021</v>
      </c>
      <c r="AH300" s="21">
        <f>[1]节奏总纲!AH300</f>
        <v>101.17764913760085</v>
      </c>
      <c r="AZ300" s="21">
        <v>297</v>
      </c>
      <c r="BA300" s="21">
        <v>45.355954287392557</v>
      </c>
      <c r="BB300" s="21">
        <v>46.874411768133562</v>
      </c>
      <c r="BC300" s="21">
        <v>48.819774747187417</v>
      </c>
      <c r="BD300" s="21">
        <v>50</v>
      </c>
      <c r="BE300" s="21">
        <v>50</v>
      </c>
    </row>
    <row r="301" spans="29:57" x14ac:dyDescent="0.15">
      <c r="AC301" s="21">
        <v>298</v>
      </c>
      <c r="AD301" s="21">
        <f>[1]节奏总纲!AD301</f>
        <v>82.23373336929771</v>
      </c>
      <c r="AE301" s="21">
        <f>[1]节奏总纲!AE301</f>
        <v>84.329427828837879</v>
      </c>
      <c r="AF301" s="21">
        <f>[1]节奏总纲!AF301</f>
        <v>87.272992569806178</v>
      </c>
      <c r="AG301" s="21">
        <f>[1]节奏总纲!AG301</f>
        <v>92.322187158371293</v>
      </c>
      <c r="AH301" s="21">
        <f>[1]节奏总纲!AH301</f>
        <v>101.22730420874987</v>
      </c>
      <c r="AZ301" s="21">
        <v>298</v>
      </c>
      <c r="BA301" s="21">
        <v>45.37827117061466</v>
      </c>
      <c r="BB301" s="21">
        <v>46.898491821656968</v>
      </c>
      <c r="BC301" s="21">
        <v>48.843703413733579</v>
      </c>
      <c r="BD301" s="21">
        <v>50</v>
      </c>
      <c r="BE301" s="21">
        <v>50</v>
      </c>
    </row>
    <row r="302" spans="29:57" x14ac:dyDescent="0.15">
      <c r="AC302" s="21">
        <v>299</v>
      </c>
      <c r="AD302" s="21">
        <f>[1]节奏总纲!AD302</f>
        <v>82.281112832649583</v>
      </c>
      <c r="AE302" s="21">
        <f>[1]节奏总纲!AE302</f>
        <v>84.378300539638204</v>
      </c>
      <c r="AF302" s="21">
        <f>[1]节奏总纲!AF302</f>
        <v>87.321764325467768</v>
      </c>
      <c r="AG302" s="21">
        <f>[1]节奏总纲!AG302</f>
        <v>92.37229811571855</v>
      </c>
      <c r="AH302" s="21">
        <f>[1]节奏总纲!AH302</f>
        <v>101.27695927989888</v>
      </c>
      <c r="AZ302" s="21">
        <v>299</v>
      </c>
      <c r="BA302" s="21">
        <v>45.400588053836763</v>
      </c>
      <c r="BB302" s="21">
        <v>46.922571875180381</v>
      </c>
      <c r="BC302" s="21">
        <v>48.867632080279733</v>
      </c>
      <c r="BD302" s="21">
        <v>50</v>
      </c>
      <c r="BE302" s="21">
        <v>50</v>
      </c>
    </row>
    <row r="303" spans="29:57" x14ac:dyDescent="0.15">
      <c r="AC303" s="21">
        <v>300</v>
      </c>
      <c r="AD303" s="21">
        <f>[1]节奏总纲!AD303</f>
        <v>82.328492296001457</v>
      </c>
      <c r="AE303" s="21">
        <f>[1]节奏总纲!AE303</f>
        <v>84.427173250438543</v>
      </c>
      <c r="AF303" s="21">
        <f>[1]节奏总纲!AF303</f>
        <v>87.370536081129359</v>
      </c>
      <c r="AG303" s="21">
        <f>[1]节奏总纲!AG303</f>
        <v>92.422409073065808</v>
      </c>
      <c r="AH303" s="21">
        <f>[1]节奏总纲!AH303</f>
        <v>101.32661435104789</v>
      </c>
      <c r="AZ303" s="21">
        <v>300</v>
      </c>
      <c r="BA303" s="21">
        <v>45.422904937058867</v>
      </c>
      <c r="BB303" s="21">
        <v>46.946651928703787</v>
      </c>
      <c r="BC303" s="21">
        <v>48.891560746825888</v>
      </c>
      <c r="BD303" s="21">
        <v>50</v>
      </c>
      <c r="BE303" s="21">
        <v>50</v>
      </c>
    </row>
    <row r="304" spans="29:57" x14ac:dyDescent="0.15">
      <c r="AC304" s="21">
        <v>301</v>
      </c>
      <c r="AD304" s="21">
        <f>[1]节奏总纲!AD304</f>
        <v>82.375871759353331</v>
      </c>
      <c r="AE304" s="21">
        <f>[1]节奏总纲!AE304</f>
        <v>84.476045961238867</v>
      </c>
      <c r="AF304" s="21">
        <f>[1]节奏总纲!AF304</f>
        <v>87.419307836790964</v>
      </c>
      <c r="AG304" s="21">
        <f>[1]节奏总纲!AG304</f>
        <v>92.472520030413079</v>
      </c>
      <c r="AH304" s="21">
        <f>[1]节奏总纲!AH304</f>
        <v>101.3762694221969</v>
      </c>
      <c r="AZ304" s="21">
        <v>301</v>
      </c>
      <c r="BA304" s="21">
        <v>45.44522182028097</v>
      </c>
      <c r="BB304" s="21">
        <v>46.9707319822272</v>
      </c>
      <c r="BC304" s="21">
        <v>48.91548941337205</v>
      </c>
      <c r="BD304" s="21">
        <v>50</v>
      </c>
      <c r="BE304" s="21">
        <v>50</v>
      </c>
    </row>
    <row r="305" spans="29:57" x14ac:dyDescent="0.15">
      <c r="AC305" s="21">
        <v>302</v>
      </c>
      <c r="AD305" s="21">
        <f>[1]节奏总纲!AD305</f>
        <v>82.423251222705204</v>
      </c>
      <c r="AE305" s="21">
        <f>[1]节奏总纲!AE305</f>
        <v>84.524918672039192</v>
      </c>
      <c r="AF305" s="21">
        <f>[1]节奏总纲!AF305</f>
        <v>87.468079592452554</v>
      </c>
      <c r="AG305" s="21">
        <f>[1]节奏总纲!AG305</f>
        <v>92.522630987760337</v>
      </c>
      <c r="AH305" s="21">
        <f>[1]节奏总纲!AH305</f>
        <v>101.42592449334592</v>
      </c>
      <c r="AZ305" s="21">
        <v>302</v>
      </c>
      <c r="BA305" s="21">
        <v>45.467538703503074</v>
      </c>
      <c r="BB305" s="21">
        <v>46.994812035750606</v>
      </c>
      <c r="BC305" s="21">
        <v>48.939418079918205</v>
      </c>
      <c r="BD305" s="21">
        <v>50</v>
      </c>
      <c r="BE305" s="21">
        <v>50</v>
      </c>
    </row>
    <row r="306" spans="29:57" x14ac:dyDescent="0.15">
      <c r="AC306" s="21">
        <v>303</v>
      </c>
      <c r="AD306" s="21">
        <f>[1]节奏总纲!AD306</f>
        <v>82.470630686057078</v>
      </c>
      <c r="AE306" s="21">
        <f>[1]节奏总纲!AE306</f>
        <v>84.573791382839516</v>
      </c>
      <c r="AF306" s="21">
        <f>[1]节奏总纲!AF306</f>
        <v>87.516851348114145</v>
      </c>
      <c r="AG306" s="21">
        <f>[1]节奏总纲!AG306</f>
        <v>92.572741945107595</v>
      </c>
      <c r="AH306" s="21">
        <f>[1]节奏总纲!AH306</f>
        <v>101.47557956449492</v>
      </c>
      <c r="AZ306" s="21">
        <v>303</v>
      </c>
      <c r="BA306" s="21">
        <v>45.489855586725177</v>
      </c>
      <c r="BB306" s="21">
        <v>47.016308935086101</v>
      </c>
      <c r="BC306" s="21">
        <v>48.96334674646436</v>
      </c>
      <c r="BD306" s="21">
        <v>50</v>
      </c>
      <c r="BE306" s="21">
        <v>50</v>
      </c>
    </row>
    <row r="307" spans="29:57" x14ac:dyDescent="0.15">
      <c r="AC307" s="21">
        <v>304</v>
      </c>
      <c r="AD307" s="21">
        <f>[1]节奏总纲!AD307</f>
        <v>82.518010149408951</v>
      </c>
      <c r="AE307" s="21">
        <f>[1]节奏总纲!AE307</f>
        <v>84.622664093639855</v>
      </c>
      <c r="AF307" s="21">
        <f>[1]节奏总纲!AF307</f>
        <v>87.565623103775735</v>
      </c>
      <c r="AG307" s="21">
        <f>[1]节奏总纲!AG307</f>
        <v>92.622852902454852</v>
      </c>
      <c r="AH307" s="21">
        <f>[1]节奏总纲!AH307</f>
        <v>101.52523463564394</v>
      </c>
      <c r="AZ307" s="21">
        <v>304</v>
      </c>
      <c r="BA307" s="21">
        <v>45.512172469947281</v>
      </c>
      <c r="BB307" s="21">
        <v>47.037096473408994</v>
      </c>
      <c r="BC307" s="21">
        <v>48.987275413010522</v>
      </c>
      <c r="BD307" s="21">
        <v>50</v>
      </c>
      <c r="BE307" s="21">
        <v>50</v>
      </c>
    </row>
    <row r="308" spans="29:57" x14ac:dyDescent="0.15">
      <c r="AC308" s="21">
        <v>305</v>
      </c>
      <c r="AD308" s="21">
        <f>[1]节奏总纲!AD308</f>
        <v>82.565389612760825</v>
      </c>
      <c r="AE308" s="21">
        <f>[1]节奏总纲!AE308</f>
        <v>84.67153680444018</v>
      </c>
      <c r="AF308" s="21">
        <f>[1]节奏总纲!AF308</f>
        <v>87.61439485943734</v>
      </c>
      <c r="AG308" s="21">
        <f>[1]节奏总纲!AG308</f>
        <v>92.672963859802124</v>
      </c>
      <c r="AH308" s="21">
        <f>[1]节奏总纲!AH308</f>
        <v>101.57488970679294</v>
      </c>
      <c r="AZ308" s="21">
        <v>305</v>
      </c>
      <c r="BA308" s="21">
        <v>45.534489353169384</v>
      </c>
      <c r="BB308" s="21">
        <v>47.057884011731893</v>
      </c>
      <c r="BC308" s="21">
        <v>49.009673493801003</v>
      </c>
      <c r="BD308" s="21">
        <v>50</v>
      </c>
      <c r="BE308" s="21">
        <v>50</v>
      </c>
    </row>
    <row r="309" spans="29:57" x14ac:dyDescent="0.15">
      <c r="AC309" s="21">
        <v>306</v>
      </c>
      <c r="AD309" s="21">
        <f>[1]节奏总纲!AD309</f>
        <v>82.612769076112698</v>
      </c>
      <c r="AE309" s="21">
        <f>[1]节奏总纲!AE309</f>
        <v>84.720409515240505</v>
      </c>
      <c r="AF309" s="21">
        <f>[1]节奏总纲!AF309</f>
        <v>87.66316661509893</v>
      </c>
      <c r="AG309" s="21">
        <f>[1]节奏总纲!AG309</f>
        <v>92.723074817149381</v>
      </c>
      <c r="AH309" s="21">
        <f>[1]节奏总纲!AH309</f>
        <v>101.62454477794196</v>
      </c>
      <c r="AZ309" s="21">
        <v>306</v>
      </c>
      <c r="BA309" s="21">
        <v>45.556806236391488</v>
      </c>
      <c r="BB309" s="21">
        <v>47.078671550054786</v>
      </c>
      <c r="BC309" s="21">
        <v>49.030333272797542</v>
      </c>
      <c r="BD309" s="21">
        <v>50</v>
      </c>
      <c r="BE309" s="21">
        <v>50</v>
      </c>
    </row>
    <row r="310" spans="29:57" x14ac:dyDescent="0.15">
      <c r="AC310" s="21">
        <v>307</v>
      </c>
      <c r="AD310" s="21">
        <f>[1]节奏总纲!AD310</f>
        <v>82.660148539464572</v>
      </c>
      <c r="AE310" s="21">
        <f>[1]节奏总纲!AE310</f>
        <v>84.769282226040829</v>
      </c>
      <c r="AF310" s="21">
        <f>[1]节奏总纲!AF310</f>
        <v>87.711938370760521</v>
      </c>
      <c r="AG310" s="21">
        <f>[1]节奏总纲!AG310</f>
        <v>92.773185774496639</v>
      </c>
      <c r="AH310" s="21">
        <f>[1]节奏总纲!AH310</f>
        <v>101.67419984909097</v>
      </c>
      <c r="AZ310" s="21">
        <v>307</v>
      </c>
      <c r="BA310" s="21">
        <v>45.579123119613591</v>
      </c>
      <c r="BB310" s="21">
        <v>47.099459088377678</v>
      </c>
      <c r="BC310" s="21">
        <v>49.05099305179408</v>
      </c>
      <c r="BD310" s="21">
        <v>50</v>
      </c>
      <c r="BE310" s="21">
        <v>50</v>
      </c>
    </row>
    <row r="311" spans="29:57" x14ac:dyDescent="0.15">
      <c r="AC311" s="21">
        <v>308</v>
      </c>
      <c r="AD311" s="21">
        <f>[1]节奏总纲!AD311</f>
        <v>82.707528002816446</v>
      </c>
      <c r="AE311" s="21">
        <f>[1]节奏总纲!AE311</f>
        <v>84.818154936841154</v>
      </c>
      <c r="AF311" s="21">
        <f>[1]节奏总纲!AF311</f>
        <v>87.760710126422126</v>
      </c>
      <c r="AG311" s="21">
        <f>[1]节奏总纲!AG311</f>
        <v>92.823296731843911</v>
      </c>
      <c r="AH311" s="21">
        <f>[1]节奏总纲!AH311</f>
        <v>101.72385492023999</v>
      </c>
      <c r="AZ311" s="21">
        <v>308</v>
      </c>
      <c r="BA311" s="21">
        <v>45.601440002835695</v>
      </c>
      <c r="BB311" s="21">
        <v>47.12024662670057</v>
      </c>
      <c r="BC311" s="21">
        <v>49.071652830790612</v>
      </c>
      <c r="BD311" s="21">
        <v>50</v>
      </c>
      <c r="BE311" s="21">
        <v>50</v>
      </c>
    </row>
    <row r="312" spans="29:57" x14ac:dyDescent="0.15">
      <c r="AC312" s="21">
        <v>309</v>
      </c>
      <c r="AD312" s="21">
        <f>[1]节奏总纲!AD312</f>
        <v>82.754907466168319</v>
      </c>
      <c r="AE312" s="21">
        <f>[1]节奏总纲!AE312</f>
        <v>84.867027647641493</v>
      </c>
      <c r="AF312" s="21">
        <f>[1]节奏总纲!AF312</f>
        <v>87.809481882083716</v>
      </c>
      <c r="AG312" s="21">
        <f>[1]节奏总纲!AG312</f>
        <v>92.873407689191168</v>
      </c>
      <c r="AH312" s="21">
        <f>[1]节奏总纲!AH312</f>
        <v>101.77350999138899</v>
      </c>
      <c r="AZ312" s="21">
        <v>309</v>
      </c>
      <c r="BA312" s="21">
        <v>45.623756886057798</v>
      </c>
      <c r="BB312" s="21">
        <v>47.14103416502347</v>
      </c>
      <c r="BC312" s="21">
        <v>49.09231260978715</v>
      </c>
      <c r="BD312" s="21">
        <v>50</v>
      </c>
      <c r="BE312" s="21">
        <v>50</v>
      </c>
    </row>
    <row r="313" spans="29:57" x14ac:dyDescent="0.15">
      <c r="AC313" s="21">
        <v>310</v>
      </c>
      <c r="AD313" s="21">
        <f>[1]节奏总纲!AD313</f>
        <v>82.802286929520193</v>
      </c>
      <c r="AE313" s="21">
        <f>[1]节奏总纲!AE313</f>
        <v>84.915900358441817</v>
      </c>
      <c r="AF313" s="21">
        <f>[1]节奏总纲!AF313</f>
        <v>87.858253637745307</v>
      </c>
      <c r="AG313" s="21">
        <f>[1]节奏总纲!AG313</f>
        <v>92.923518646538426</v>
      </c>
      <c r="AH313" s="21">
        <f>[1]节奏总纲!AH313</f>
        <v>101.82316506253801</v>
      </c>
      <c r="AZ313" s="21">
        <v>310</v>
      </c>
      <c r="BA313" s="21">
        <v>45.646073769279901</v>
      </c>
      <c r="BB313" s="21">
        <v>47.161821703346362</v>
      </c>
      <c r="BC313" s="21">
        <v>49.112972388783689</v>
      </c>
      <c r="BD313" s="21">
        <v>50</v>
      </c>
      <c r="BE313" s="21">
        <v>50</v>
      </c>
    </row>
    <row r="314" spans="29:57" x14ac:dyDescent="0.15">
      <c r="AC314" s="21">
        <v>311</v>
      </c>
      <c r="AD314" s="21">
        <f>[1]节奏总纲!AD314</f>
        <v>82.849666392872066</v>
      </c>
      <c r="AE314" s="21">
        <f>[1]节奏总纲!AE314</f>
        <v>84.964773069242142</v>
      </c>
      <c r="AF314" s="21">
        <f>[1]节奏总纲!AF314</f>
        <v>87.907025393406897</v>
      </c>
      <c r="AG314" s="21">
        <f>[1]节奏总纲!AG314</f>
        <v>92.973629603885698</v>
      </c>
      <c r="AH314" s="21">
        <f>[1]节奏总纲!AH314</f>
        <v>101.87282013368701</v>
      </c>
      <c r="AZ314" s="21">
        <v>311</v>
      </c>
      <c r="BA314" s="21">
        <v>45.668390652502012</v>
      </c>
      <c r="BB314" s="21">
        <v>47.182609241669255</v>
      </c>
      <c r="BC314" s="21">
        <v>49.133632167780227</v>
      </c>
      <c r="BD314" s="21">
        <v>50</v>
      </c>
      <c r="BE314" s="21">
        <v>50</v>
      </c>
    </row>
    <row r="315" spans="29:57" x14ac:dyDescent="0.15">
      <c r="AC315" s="21">
        <v>312</v>
      </c>
      <c r="AD315" s="21">
        <f>[1]节奏总纲!AD315</f>
        <v>82.89704585622394</v>
      </c>
      <c r="AE315" s="21">
        <f>[1]节奏总纲!AE315</f>
        <v>85.012531647506819</v>
      </c>
      <c r="AF315" s="21">
        <f>[1]节奏总纲!AF315</f>
        <v>87.955797149068502</v>
      </c>
      <c r="AG315" s="21">
        <f>[1]节奏总纲!AG315</f>
        <v>93.022367647203353</v>
      </c>
      <c r="AH315" s="21">
        <f>[1]节奏总纲!AH315</f>
        <v>101.92247520483603</v>
      </c>
      <c r="AZ315" s="21">
        <v>312</v>
      </c>
      <c r="BA315" s="21">
        <v>45.690707535724115</v>
      </c>
      <c r="BB315" s="21">
        <v>47.203396779992147</v>
      </c>
      <c r="BC315" s="21">
        <v>49.154291946776759</v>
      </c>
      <c r="BD315" s="21">
        <v>50</v>
      </c>
      <c r="BE315" s="21">
        <v>50</v>
      </c>
    </row>
    <row r="316" spans="29:57" x14ac:dyDescent="0.15">
      <c r="AC316" s="21">
        <v>313</v>
      </c>
      <c r="AD316" s="21">
        <f>[1]节奏总纲!AD316</f>
        <v>82.944425319575814</v>
      </c>
      <c r="AE316" s="21">
        <f>[1]节奏总纲!AE316</f>
        <v>85.057414064088832</v>
      </c>
      <c r="AF316" s="21">
        <f>[1]节奏总纲!AF316</f>
        <v>88.004756197276762</v>
      </c>
      <c r="AG316" s="21">
        <f>[1]节奏总纲!AG316</f>
        <v>93.069580693431178</v>
      </c>
      <c r="AH316" s="21">
        <f>[1]节奏总纲!AH316</f>
        <v>101.97213027598504</v>
      </c>
      <c r="AZ316" s="21">
        <v>313</v>
      </c>
      <c r="BA316" s="21">
        <v>45.713024418946219</v>
      </c>
      <c r="BB316" s="21">
        <v>47.224184318315039</v>
      </c>
      <c r="BC316" s="21">
        <v>49.174951725773298</v>
      </c>
      <c r="BD316" s="21">
        <v>50</v>
      </c>
      <c r="BE316" s="21">
        <v>50</v>
      </c>
    </row>
    <row r="317" spans="29:57" x14ac:dyDescent="0.15">
      <c r="AC317" s="21">
        <v>314</v>
      </c>
      <c r="AD317" s="21">
        <f>[1]节奏总纲!AD317</f>
        <v>82.991804782927687</v>
      </c>
      <c r="AE317" s="21">
        <f>[1]节奏总纲!AE317</f>
        <v>85.10229648067083</v>
      </c>
      <c r="AF317" s="21">
        <f>[1]节奏总纲!AF317</f>
        <v>88.05552724748766</v>
      </c>
      <c r="AG317" s="21">
        <f>[1]节奏总纲!AG317</f>
        <v>93.116793739659002</v>
      </c>
      <c r="AH317" s="21">
        <f>[1]节奏总纲!AH317</f>
        <v>102.01969836502204</v>
      </c>
      <c r="AZ317" s="21">
        <v>314</v>
      </c>
      <c r="BA317" s="21">
        <v>45.735341302168322</v>
      </c>
      <c r="BB317" s="21">
        <v>47.244971856637939</v>
      </c>
      <c r="BC317" s="21">
        <v>49.195611504769836</v>
      </c>
      <c r="BD317" s="21">
        <v>50</v>
      </c>
      <c r="BE317" s="21">
        <v>50</v>
      </c>
    </row>
    <row r="318" spans="29:57" x14ac:dyDescent="0.15">
      <c r="AC318" s="21">
        <v>315</v>
      </c>
      <c r="AD318" s="21">
        <f>[1]节奏总纲!AD318</f>
        <v>83.03656019452734</v>
      </c>
      <c r="AE318" s="21">
        <f>[1]节奏总纲!AE318</f>
        <v>85.147178897252829</v>
      </c>
      <c r="AF318" s="21">
        <f>[1]节奏总纲!AF318</f>
        <v>88.106298297698572</v>
      </c>
      <c r="AG318" s="21">
        <f>[1]节奏总纲!AG318</f>
        <v>93.164006785886826</v>
      </c>
      <c r="AH318" s="21">
        <f>[1]节奏总纲!AH318</f>
        <v>102.06459660376342</v>
      </c>
      <c r="AZ318" s="21">
        <v>315</v>
      </c>
      <c r="BA318" s="21">
        <v>45.757658185390426</v>
      </c>
      <c r="BB318" s="21">
        <v>47.265759394960831</v>
      </c>
      <c r="BC318" s="21">
        <v>49.216271283766375</v>
      </c>
      <c r="BD318" s="21">
        <v>50</v>
      </c>
      <c r="BE318" s="21">
        <v>50</v>
      </c>
    </row>
    <row r="319" spans="29:57" x14ac:dyDescent="0.15">
      <c r="AC319" s="21">
        <v>316</v>
      </c>
      <c r="AD319" s="21">
        <f>[1]节奏总纲!AD319</f>
        <v>83.080766796955942</v>
      </c>
      <c r="AE319" s="21">
        <f>[1]节奏总纲!AE319</f>
        <v>85.192061313834827</v>
      </c>
      <c r="AF319" s="21">
        <f>[1]节奏总纲!AF319</f>
        <v>88.15706934790947</v>
      </c>
      <c r="AG319" s="21">
        <f>[1]节奏总纲!AG319</f>
        <v>93.211219832114651</v>
      </c>
      <c r="AH319" s="21">
        <f>[1]节奏总纲!AH319</f>
        <v>102.1094948425048</v>
      </c>
      <c r="AZ319" s="21">
        <v>316</v>
      </c>
      <c r="BA319" s="21">
        <v>45.779975068612529</v>
      </c>
      <c r="BB319" s="21">
        <v>47.286546933283724</v>
      </c>
      <c r="BC319" s="21">
        <v>49.236931062762913</v>
      </c>
      <c r="BD319" s="21">
        <v>50</v>
      </c>
      <c r="BE319" s="21">
        <v>50</v>
      </c>
    </row>
    <row r="320" spans="29:57" x14ac:dyDescent="0.15">
      <c r="AC320" s="21">
        <v>317</v>
      </c>
      <c r="AD320" s="21">
        <f>[1]节奏总纲!AD320</f>
        <v>83.124973399384558</v>
      </c>
      <c r="AE320" s="21">
        <f>[1]节奏总纲!AE320</f>
        <v>85.236943730416826</v>
      </c>
      <c r="AF320" s="21">
        <f>[1]节奏总纲!AF320</f>
        <v>88.207840398120382</v>
      </c>
      <c r="AG320" s="21">
        <f>[1]节奏总纲!AG320</f>
        <v>93.258432878342475</v>
      </c>
      <c r="AH320" s="21">
        <f>[1]节奏总纲!AH320</f>
        <v>102.15439308124618</v>
      </c>
      <c r="AZ320" s="21">
        <v>317</v>
      </c>
      <c r="BA320" s="21">
        <v>45.802291951834633</v>
      </c>
      <c r="BB320" s="21">
        <v>47.307334471606616</v>
      </c>
      <c r="BC320" s="21">
        <v>49.257590841759445</v>
      </c>
      <c r="BD320" s="21">
        <v>50</v>
      </c>
      <c r="BE320" s="21">
        <v>50</v>
      </c>
    </row>
    <row r="321" spans="29:57" x14ac:dyDescent="0.15">
      <c r="AC321" s="21">
        <v>318</v>
      </c>
      <c r="AD321" s="21">
        <f>[1]节奏总纲!AD321</f>
        <v>83.16918000181316</v>
      </c>
      <c r="AE321" s="21">
        <f>[1]节奏总纲!AE321</f>
        <v>85.281826146998839</v>
      </c>
      <c r="AF321" s="21">
        <f>[1]节奏总纲!AF321</f>
        <v>88.258611448331294</v>
      </c>
      <c r="AG321" s="21">
        <f>[1]节奏总纲!AG321</f>
        <v>93.3056459245703</v>
      </c>
      <c r="AH321" s="21">
        <f>[1]节奏总纲!AH321</f>
        <v>102.19929131998755</v>
      </c>
      <c r="AZ321" s="21">
        <v>318</v>
      </c>
      <c r="BA321" s="21">
        <v>45.824608835056736</v>
      </c>
      <c r="BB321" s="21">
        <v>47.328122009929508</v>
      </c>
      <c r="BC321" s="21">
        <v>49.278250620755983</v>
      </c>
      <c r="BD321" s="21">
        <v>50</v>
      </c>
      <c r="BE321" s="21">
        <v>50</v>
      </c>
    </row>
    <row r="322" spans="29:57" x14ac:dyDescent="0.15">
      <c r="AC322" s="21">
        <v>319</v>
      </c>
      <c r="AD322" s="21">
        <f>[1]节奏总纲!AD322</f>
        <v>83.213386604241776</v>
      </c>
      <c r="AE322" s="21">
        <f>[1]节奏总纲!AE322</f>
        <v>85.326708563580837</v>
      </c>
      <c r="AF322" s="21">
        <f>[1]节奏总纲!AF322</f>
        <v>88.309382498542192</v>
      </c>
      <c r="AG322" s="21">
        <f>[1]节奏总纲!AG322</f>
        <v>93.352858970798124</v>
      </c>
      <c r="AH322" s="21">
        <f>[1]节奏总纲!AH322</f>
        <v>102.24418955872893</v>
      </c>
      <c r="AZ322" s="21">
        <v>319</v>
      </c>
      <c r="BA322" s="21">
        <v>45.84692571827884</v>
      </c>
      <c r="BB322" s="21">
        <v>47.348909548252408</v>
      </c>
      <c r="BC322" s="21">
        <v>49.298910399752522</v>
      </c>
      <c r="BD322" s="21">
        <v>50</v>
      </c>
      <c r="BE322" s="21">
        <v>50</v>
      </c>
    </row>
    <row r="323" spans="29:57" x14ac:dyDescent="0.15">
      <c r="AC323" s="21">
        <v>320</v>
      </c>
      <c r="AD323" s="21">
        <f>[1]节奏总纲!AD323</f>
        <v>83.257593206670379</v>
      </c>
      <c r="AE323" s="21">
        <f>[1]节奏总纲!AE323</f>
        <v>85.371590980162836</v>
      </c>
      <c r="AF323" s="21">
        <f>[1]节奏总纲!AF323</f>
        <v>88.360153548753104</v>
      </c>
      <c r="AG323" s="21">
        <f>[1]节奏总纲!AG323</f>
        <v>93.400072017025948</v>
      </c>
      <c r="AH323" s="21">
        <f>[1]节奏总纲!AH323</f>
        <v>102.28908779747032</v>
      </c>
      <c r="AZ323" s="21">
        <v>320</v>
      </c>
      <c r="BA323" s="21">
        <v>45.869242601500943</v>
      </c>
      <c r="BB323" s="21">
        <v>47.3696970865753</v>
      </c>
      <c r="BC323" s="21">
        <v>49.319570178749061</v>
      </c>
      <c r="BD323" s="21">
        <v>50</v>
      </c>
      <c r="BE323" s="21">
        <v>50</v>
      </c>
    </row>
    <row r="324" spans="29:57" x14ac:dyDescent="0.15">
      <c r="AC324" s="21">
        <v>321</v>
      </c>
      <c r="AD324" s="21">
        <f>[1]节奏总纲!AD324</f>
        <v>83.301799809098995</v>
      </c>
      <c r="AE324" s="21">
        <f>[1]节奏总纲!AE324</f>
        <v>85.416473396744834</v>
      </c>
      <c r="AF324" s="21">
        <f>[1]节奏总纲!AF324</f>
        <v>88.410924598964016</v>
      </c>
      <c r="AG324" s="21">
        <f>[1]节奏总纲!AG324</f>
        <v>93.447285063253773</v>
      </c>
      <c r="AH324" s="21">
        <f>[1]节奏总纲!AH324</f>
        <v>102.3339860362117</v>
      </c>
      <c r="AZ324" s="21">
        <v>321</v>
      </c>
      <c r="BA324" s="21">
        <v>45.891559484723047</v>
      </c>
      <c r="BB324" s="21">
        <v>47.390484624898193</v>
      </c>
      <c r="BC324" s="21">
        <v>49.340229957745592</v>
      </c>
      <c r="BD324" s="21">
        <v>50</v>
      </c>
      <c r="BE324" s="21">
        <v>50</v>
      </c>
    </row>
    <row r="325" spans="29:57" x14ac:dyDescent="0.15">
      <c r="AC325" s="21">
        <v>322</v>
      </c>
      <c r="AD325" s="21">
        <f>[1]节奏总纲!AD325</f>
        <v>83.346006411527597</v>
      </c>
      <c r="AE325" s="21">
        <f>[1]节奏总纲!AE325</f>
        <v>85.461355813326847</v>
      </c>
      <c r="AF325" s="21">
        <f>[1]节奏总纲!AF325</f>
        <v>88.461695649174914</v>
      </c>
      <c r="AG325" s="21">
        <f>[1]节奏总纲!AG325</f>
        <v>93.494498109481597</v>
      </c>
      <c r="AH325" s="21">
        <f>[1]节奏总纲!AH325</f>
        <v>102.37888427495307</v>
      </c>
      <c r="AZ325" s="21">
        <v>322</v>
      </c>
      <c r="BA325" s="21">
        <v>45.91387636794515</v>
      </c>
      <c r="BB325" s="21">
        <v>47.411272163221085</v>
      </c>
      <c r="BC325" s="21">
        <v>49.360889736742131</v>
      </c>
      <c r="BD325" s="21">
        <v>50</v>
      </c>
      <c r="BE325" s="21">
        <v>50</v>
      </c>
    </row>
    <row r="326" spans="29:57" x14ac:dyDescent="0.15">
      <c r="AC326" s="21">
        <v>323</v>
      </c>
      <c r="AD326" s="21">
        <f>[1]节奏总纲!AD326</f>
        <v>83.390213013956213</v>
      </c>
      <c r="AE326" s="21">
        <f>[1]节奏总纲!AE326</f>
        <v>85.506238229908845</v>
      </c>
      <c r="AF326" s="21">
        <f>[1]节奏总纲!AF326</f>
        <v>88.512466699385826</v>
      </c>
      <c r="AG326" s="21">
        <f>[1]节奏总纲!AG326</f>
        <v>93.541711155709422</v>
      </c>
      <c r="AH326" s="21">
        <f>[1]节奏总纲!AH326</f>
        <v>102.42378251369445</v>
      </c>
      <c r="AZ326" s="21">
        <v>323</v>
      </c>
      <c r="BA326" s="21">
        <v>45.936193251167253</v>
      </c>
      <c r="BB326" s="21">
        <v>47.432059701543984</v>
      </c>
      <c r="BC326" s="21">
        <v>49.381549515738669</v>
      </c>
      <c r="BD326" s="21">
        <v>50</v>
      </c>
      <c r="BE326" s="21">
        <v>50</v>
      </c>
    </row>
    <row r="327" spans="29:57" x14ac:dyDescent="0.15">
      <c r="AC327" s="21">
        <v>324</v>
      </c>
      <c r="AD327" s="21">
        <f>[1]节奏总纲!AD327</f>
        <v>83.434419616384815</v>
      </c>
      <c r="AE327" s="21">
        <f>[1]节奏总纲!AE327</f>
        <v>85.551120646490844</v>
      </c>
      <c r="AF327" s="21">
        <f>[1]节奏总纲!AF327</f>
        <v>88.563237749596723</v>
      </c>
      <c r="AG327" s="21">
        <f>[1]节奏总纲!AG327</f>
        <v>93.588924201937246</v>
      </c>
      <c r="AH327" s="21">
        <f>[1]节奏总纲!AH327</f>
        <v>102.46868075243583</v>
      </c>
      <c r="AZ327" s="21">
        <v>324</v>
      </c>
      <c r="BA327" s="21">
        <v>45.958510134389357</v>
      </c>
      <c r="BB327" s="21">
        <v>47.452847239866877</v>
      </c>
      <c r="BC327" s="21">
        <v>49.402209294735208</v>
      </c>
      <c r="BD327" s="21">
        <v>50</v>
      </c>
      <c r="BE327" s="21">
        <v>50</v>
      </c>
    </row>
    <row r="328" spans="29:57" x14ac:dyDescent="0.15">
      <c r="AC328" s="21">
        <v>325</v>
      </c>
      <c r="AD328" s="21">
        <f>[1]节奏总纲!AD328</f>
        <v>83.478626218813432</v>
      </c>
      <c r="AE328" s="21">
        <f>[1]节奏总纲!AE328</f>
        <v>85.596003063072843</v>
      </c>
      <c r="AF328" s="21">
        <f>[1]节奏总纲!AF328</f>
        <v>88.614008799807635</v>
      </c>
      <c r="AG328" s="21">
        <f>[1]节奏总纲!AG328</f>
        <v>93.63613724816507</v>
      </c>
      <c r="AH328" s="21">
        <f>[1]节奏总纲!AH328</f>
        <v>102.51357899117721</v>
      </c>
      <c r="AZ328" s="21">
        <v>325</v>
      </c>
      <c r="BA328" s="21">
        <v>45.98082701761146</v>
      </c>
      <c r="BB328" s="21">
        <v>47.473634778189769</v>
      </c>
      <c r="BC328" s="21">
        <v>49.422869073731739</v>
      </c>
      <c r="BD328" s="21">
        <v>50</v>
      </c>
      <c r="BE328" s="21">
        <v>50</v>
      </c>
    </row>
    <row r="329" spans="29:57" x14ac:dyDescent="0.15">
      <c r="AC329" s="21">
        <v>326</v>
      </c>
      <c r="AD329" s="21">
        <f>[1]节奏总纲!AD329</f>
        <v>83.522832821242034</v>
      </c>
      <c r="AE329" s="21">
        <f>[1]节奏总纲!AE329</f>
        <v>85.640885479654855</v>
      </c>
      <c r="AF329" s="21">
        <f>[1]节奏总纲!AF329</f>
        <v>88.664779850018547</v>
      </c>
      <c r="AG329" s="21">
        <f>[1]节奏总纲!AG329</f>
        <v>93.683350294392895</v>
      </c>
      <c r="AH329" s="21">
        <f>[1]节奏总纲!AH329</f>
        <v>102.55847722991859</v>
      </c>
      <c r="AZ329" s="21">
        <v>326</v>
      </c>
      <c r="BA329" s="21">
        <v>46.002713830586146</v>
      </c>
      <c r="BB329" s="21">
        <v>47.494422316512662</v>
      </c>
      <c r="BC329" s="21">
        <v>49.443528852728278</v>
      </c>
      <c r="BD329" s="21">
        <v>50</v>
      </c>
      <c r="BE329" s="21">
        <v>50</v>
      </c>
    </row>
    <row r="330" spans="29:57" x14ac:dyDescent="0.15">
      <c r="AC330" s="21">
        <v>327</v>
      </c>
      <c r="AD330" s="21">
        <f>[1]节奏总纲!AD330</f>
        <v>83.56703942367065</v>
      </c>
      <c r="AE330" s="21">
        <f>[1]节奏总纲!AE330</f>
        <v>85.685767896236854</v>
      </c>
      <c r="AF330" s="21">
        <f>[1]节奏总纲!AF330</f>
        <v>88.715550900229445</v>
      </c>
      <c r="AG330" s="21">
        <f>[1]节奏总纲!AG330</f>
        <v>93.730563340620719</v>
      </c>
      <c r="AH330" s="21">
        <f>[1]节奏总纲!AH330</f>
        <v>102.60337546865996</v>
      </c>
      <c r="AZ330" s="21">
        <v>327</v>
      </c>
      <c r="BA330" s="21">
        <v>46.021977873404879</v>
      </c>
      <c r="BB330" s="21">
        <v>47.515209854835554</v>
      </c>
      <c r="BC330" s="21">
        <v>49.464188631724817</v>
      </c>
      <c r="BD330" s="21">
        <v>50</v>
      </c>
      <c r="BE330" s="21">
        <v>50</v>
      </c>
    </row>
    <row r="331" spans="29:57" x14ac:dyDescent="0.15">
      <c r="AC331" s="21">
        <v>328</v>
      </c>
      <c r="AD331" s="21">
        <f>[1]节奏总纲!AD331</f>
        <v>83.611246026099252</v>
      </c>
      <c r="AE331" s="21">
        <f>[1]节奏总纲!AE331</f>
        <v>85.730650312818852</v>
      </c>
      <c r="AF331" s="21">
        <f>[1]节奏总纲!AF331</f>
        <v>88.766321950440357</v>
      </c>
      <c r="AG331" s="21">
        <f>[1]节奏总纲!AG331</f>
        <v>93.777776386848544</v>
      </c>
      <c r="AH331" s="21">
        <f>[1]节奏总纲!AH331</f>
        <v>102.64827370740134</v>
      </c>
      <c r="AZ331" s="21">
        <v>328</v>
      </c>
      <c r="BA331" s="21">
        <v>46.041241916223605</v>
      </c>
      <c r="BB331" s="21">
        <v>47.535997393158453</v>
      </c>
      <c r="BC331" s="21">
        <v>49.484848410721355</v>
      </c>
      <c r="BD331" s="21">
        <v>50</v>
      </c>
      <c r="BE331" s="21">
        <v>50</v>
      </c>
    </row>
    <row r="332" spans="29:57" x14ac:dyDescent="0.15">
      <c r="AC332" s="21">
        <v>329</v>
      </c>
      <c r="AD332" s="21">
        <f>[1]节奏总纲!AD332</f>
        <v>83.655452628527868</v>
      </c>
      <c r="AE332" s="21">
        <f>[1]节奏总纲!AE332</f>
        <v>85.775532729400851</v>
      </c>
      <c r="AF332" s="21">
        <f>[1]节奏总纲!AF332</f>
        <v>88.817093000651269</v>
      </c>
      <c r="AG332" s="21">
        <f>[1]节奏总纲!AG332</f>
        <v>93.824989433076368</v>
      </c>
      <c r="AH332" s="21">
        <f>[1]节奏总纲!AH332</f>
        <v>102.69317194614273</v>
      </c>
      <c r="AZ332" s="21">
        <v>329</v>
      </c>
      <c r="BA332" s="21">
        <v>46.060505959042331</v>
      </c>
      <c r="BB332" s="21">
        <v>47.556784931481346</v>
      </c>
      <c r="BC332" s="21">
        <v>49.505508189717887</v>
      </c>
      <c r="BD332" s="21">
        <v>50</v>
      </c>
      <c r="BE332" s="21">
        <v>50</v>
      </c>
    </row>
    <row r="333" spans="29:57" x14ac:dyDescent="0.15">
      <c r="AC333" s="21">
        <v>330</v>
      </c>
      <c r="AD333" s="21">
        <f>[1]节奏总纲!AD333</f>
        <v>83.69965923095647</v>
      </c>
      <c r="AE333" s="21">
        <f>[1]节奏总纲!AE333</f>
        <v>85.820415145982849</v>
      </c>
      <c r="AF333" s="21">
        <f>[1]节奏总纲!AF333</f>
        <v>88.867864050862167</v>
      </c>
      <c r="AG333" s="21">
        <f>[1]节奏总纲!AG333</f>
        <v>93.872202479304192</v>
      </c>
      <c r="AH333" s="21">
        <f>[1]节奏总纲!AH333</f>
        <v>102.73807018488411</v>
      </c>
      <c r="AZ333" s="21">
        <v>330</v>
      </c>
      <c r="BA333" s="21">
        <v>46.079770001861057</v>
      </c>
      <c r="BB333" s="21">
        <v>47.577572469804238</v>
      </c>
      <c r="BC333" s="21">
        <v>49.526167968714425</v>
      </c>
      <c r="BD333" s="21">
        <v>50</v>
      </c>
      <c r="BE333" s="21">
        <v>50</v>
      </c>
    </row>
    <row r="334" spans="29:57" x14ac:dyDescent="0.15">
      <c r="AC334" s="21">
        <v>331</v>
      </c>
      <c r="AD334" s="21">
        <f>[1]节奏总纲!AD334</f>
        <v>83.743865833385087</v>
      </c>
      <c r="AE334" s="21">
        <f>[1]节奏总纲!AE334</f>
        <v>85.865297562564862</v>
      </c>
      <c r="AF334" s="21">
        <f>[1]节奏总纲!AF334</f>
        <v>88.918635101073079</v>
      </c>
      <c r="AG334" s="21">
        <f>[1]节奏总纲!AG334</f>
        <v>93.919415525532017</v>
      </c>
      <c r="AH334" s="21">
        <f>[1]节奏总纲!AH334</f>
        <v>102.78296842362549</v>
      </c>
      <c r="AZ334" s="21">
        <v>331</v>
      </c>
      <c r="BA334" s="21">
        <v>46.099034044679783</v>
      </c>
      <c r="BB334" s="21">
        <v>47.598360008127131</v>
      </c>
      <c r="BC334" s="21">
        <v>49.546827747710964</v>
      </c>
      <c r="BD334" s="21">
        <v>50</v>
      </c>
      <c r="BE334" s="21">
        <v>50</v>
      </c>
    </row>
    <row r="335" spans="29:57" x14ac:dyDescent="0.15">
      <c r="AC335" s="21">
        <v>332</v>
      </c>
      <c r="AD335" s="21">
        <f>[1]节奏总纲!AD335</f>
        <v>83.788072435813689</v>
      </c>
      <c r="AE335" s="21">
        <f>[1]节奏总纲!AE335</f>
        <v>85.910179979146861</v>
      </c>
      <c r="AF335" s="21">
        <f>[1]节奏总纲!AF335</f>
        <v>88.969406151283977</v>
      </c>
      <c r="AG335" s="21">
        <f>[1]节奏总纲!AG335</f>
        <v>93.966628571759841</v>
      </c>
      <c r="AH335" s="21">
        <f>[1]节奏总纲!AH335</f>
        <v>102.82786666236686</v>
      </c>
      <c r="AZ335" s="21">
        <v>332</v>
      </c>
      <c r="BA335" s="21">
        <v>46.118298087498509</v>
      </c>
      <c r="BB335" s="21">
        <v>47.619147546450023</v>
      </c>
      <c r="BC335" s="21">
        <v>49.567487526707502</v>
      </c>
      <c r="BD335" s="21">
        <v>50</v>
      </c>
      <c r="BE335" s="21">
        <v>50</v>
      </c>
    </row>
    <row r="336" spans="29:57" x14ac:dyDescent="0.15">
      <c r="AC336" s="21">
        <v>333</v>
      </c>
      <c r="AD336" s="21">
        <f>[1]节奏总纲!AD336</f>
        <v>83.832279038242305</v>
      </c>
      <c r="AE336" s="21">
        <f>[1]节奏总纲!AE336</f>
        <v>85.955062395728859</v>
      </c>
      <c r="AF336" s="21">
        <f>[1]节奏总纲!AF336</f>
        <v>89.018466905731287</v>
      </c>
      <c r="AG336" s="21">
        <f>[1]节奏总纲!AG336</f>
        <v>94.012923283729691</v>
      </c>
      <c r="AH336" s="21">
        <f>[1]节奏总纲!AH336</f>
        <v>102.87276490110824</v>
      </c>
      <c r="AZ336" s="21">
        <v>333</v>
      </c>
      <c r="BA336" s="21">
        <v>46.137562130317242</v>
      </c>
      <c r="BB336" s="21">
        <v>47.639935084772922</v>
      </c>
      <c r="BC336" s="21">
        <v>49.588147305704041</v>
      </c>
      <c r="BD336" s="21">
        <v>50</v>
      </c>
      <c r="BE336" s="21">
        <v>50</v>
      </c>
    </row>
    <row r="337" spans="29:57" x14ac:dyDescent="0.15">
      <c r="AC337" s="21">
        <v>334</v>
      </c>
      <c r="AD337" s="21">
        <f>[1]节奏总纲!AD337</f>
        <v>83.876485640670907</v>
      </c>
      <c r="AE337" s="21">
        <f>[1]节奏总纲!AE337</f>
        <v>85.999944812310858</v>
      </c>
      <c r="AF337" s="21">
        <f>[1]节奏总纲!AF337</f>
        <v>89.064934410075779</v>
      </c>
      <c r="AG337" s="21">
        <f>[1]节奏总纲!AG337</f>
        <v>94.057003939090123</v>
      </c>
      <c r="AH337" s="21">
        <f>[1]节奏总纲!AH337</f>
        <v>102.91766313984962</v>
      </c>
      <c r="AZ337" s="21">
        <v>334</v>
      </c>
      <c r="BA337" s="21">
        <v>46.156826173135968</v>
      </c>
      <c r="BB337" s="21">
        <v>47.660722623095815</v>
      </c>
      <c r="BC337" s="21">
        <v>49.608807084700572</v>
      </c>
      <c r="BD337" s="21">
        <v>50</v>
      </c>
      <c r="BE337" s="21">
        <v>50</v>
      </c>
    </row>
    <row r="338" spans="29:57" x14ac:dyDescent="0.15">
      <c r="AC338" s="21">
        <v>335</v>
      </c>
      <c r="AD338" s="21">
        <f>[1]节奏总纲!AD338</f>
        <v>83.920692243099523</v>
      </c>
      <c r="AE338" s="21">
        <f>[1]节奏总纲!AE338</f>
        <v>86.041129946887025</v>
      </c>
      <c r="AF338" s="21">
        <f>[1]节奏总纲!AF338</f>
        <v>89.11140191442027</v>
      </c>
      <c r="AG338" s="21">
        <f>[1]节奏总纲!AG338</f>
        <v>94.101084594450555</v>
      </c>
      <c r="AH338" s="21">
        <f>[1]节奏总纲!AH338</f>
        <v>102.962561378591</v>
      </c>
      <c r="AZ338" s="21">
        <v>335</v>
      </c>
      <c r="BA338" s="21">
        <v>46.176090215954694</v>
      </c>
      <c r="BB338" s="21">
        <v>47.681510161418707</v>
      </c>
      <c r="BC338" s="21">
        <v>49.629466863697111</v>
      </c>
      <c r="BD338" s="21">
        <v>50</v>
      </c>
      <c r="BE338" s="21">
        <v>50</v>
      </c>
    </row>
    <row r="339" spans="29:57" x14ac:dyDescent="0.15">
      <c r="AC339" s="21">
        <v>336</v>
      </c>
      <c r="AD339" s="21">
        <f>[1]节奏总纲!AD339</f>
        <v>83.964898845528126</v>
      </c>
      <c r="AE339" s="21">
        <f>[1]节奏总纲!AE339</f>
        <v>86.082310529666103</v>
      </c>
      <c r="AF339" s="21">
        <f>[1]节奏总纲!AF339</f>
        <v>89.157869418764761</v>
      </c>
      <c r="AG339" s="21">
        <f>[1]节奏总纲!AG339</f>
        <v>94.145165249810972</v>
      </c>
      <c r="AH339" s="21">
        <f>[1]节奏总纲!AH339</f>
        <v>103.00673656424885</v>
      </c>
      <c r="AZ339" s="21">
        <v>336</v>
      </c>
      <c r="BA339" s="21">
        <v>46.19535425877342</v>
      </c>
      <c r="BB339" s="21">
        <v>47.7022976997416</v>
      </c>
      <c r="BC339" s="21">
        <v>49.65012664269365</v>
      </c>
      <c r="BD339" s="21">
        <v>50</v>
      </c>
      <c r="BE339" s="21">
        <v>50</v>
      </c>
    </row>
    <row r="340" spans="29:57" x14ac:dyDescent="0.15">
      <c r="AC340" s="21">
        <v>337</v>
      </c>
      <c r="AD340" s="21">
        <f>[1]节奏总纲!AD340</f>
        <v>84.008495683346354</v>
      </c>
      <c r="AE340" s="21">
        <f>[1]节奏总纲!AE340</f>
        <v>86.12349111244518</v>
      </c>
      <c r="AF340" s="21">
        <f>[1]节奏总纲!AF340</f>
        <v>89.204336923109267</v>
      </c>
      <c r="AG340" s="21">
        <f>[1]节奏总纲!AG340</f>
        <v>94.189245905171404</v>
      </c>
      <c r="AH340" s="21">
        <f>[1]节奏总纲!AH340</f>
        <v>103.04728286259964</v>
      </c>
      <c r="AZ340" s="21">
        <v>337</v>
      </c>
      <c r="BA340" s="21">
        <v>46.214618301592147</v>
      </c>
      <c r="BB340" s="21">
        <v>47.723085238064499</v>
      </c>
      <c r="BC340" s="21">
        <v>49.670786421690188</v>
      </c>
      <c r="BD340" s="21">
        <v>50</v>
      </c>
      <c r="BE340" s="21">
        <v>50</v>
      </c>
    </row>
    <row r="341" spans="29:57" x14ac:dyDescent="0.15">
      <c r="AC341" s="21">
        <v>338</v>
      </c>
      <c r="AD341" s="21">
        <f>[1]节奏总纲!AD341</f>
        <v>84.049741901856009</v>
      </c>
      <c r="AE341" s="21">
        <f>[1]节奏总纲!AE341</f>
        <v>86.164671695224243</v>
      </c>
      <c r="AF341" s="21">
        <f>[1]节奏总纲!AF341</f>
        <v>89.250804427453758</v>
      </c>
      <c r="AG341" s="21">
        <f>[1]节奏总纲!AG341</f>
        <v>94.233326560531836</v>
      </c>
      <c r="AH341" s="21">
        <f>[1]节奏总纲!AH341</f>
        <v>103.08782916095045</v>
      </c>
      <c r="AZ341" s="21">
        <v>338</v>
      </c>
      <c r="BA341" s="21">
        <v>46.23388234441088</v>
      </c>
      <c r="BB341" s="21">
        <v>47.743872776387391</v>
      </c>
      <c r="BC341" s="21">
        <v>49.69144620068672</v>
      </c>
      <c r="BD341" s="21">
        <v>50</v>
      </c>
      <c r="BE341" s="21">
        <v>50</v>
      </c>
    </row>
    <row r="342" spans="29:57" x14ac:dyDescent="0.15">
      <c r="AC342" s="21">
        <v>339</v>
      </c>
      <c r="AD342" s="21">
        <f>[1]节奏总纲!AD342</f>
        <v>84.090988120365651</v>
      </c>
      <c r="AE342" s="21">
        <f>[1]节奏总纲!AE342</f>
        <v>86.20585227800332</v>
      </c>
      <c r="AF342" s="21">
        <f>[1]节奏总纲!AF342</f>
        <v>89.29727193179825</v>
      </c>
      <c r="AG342" s="21">
        <f>[1]节奏总纲!AG342</f>
        <v>94.277407215892268</v>
      </c>
      <c r="AH342" s="21">
        <f>[1]节奏总纲!AH342</f>
        <v>103.12837545930124</v>
      </c>
      <c r="AZ342" s="21">
        <v>339</v>
      </c>
      <c r="BA342" s="21">
        <v>46.253146387229606</v>
      </c>
      <c r="BB342" s="21">
        <v>47.764660314710284</v>
      </c>
      <c r="BC342" s="21">
        <v>49.712105979683258</v>
      </c>
      <c r="BD342" s="21">
        <v>50</v>
      </c>
      <c r="BE342" s="21">
        <v>50</v>
      </c>
    </row>
    <row r="343" spans="29:57" x14ac:dyDescent="0.15">
      <c r="AC343" s="21">
        <v>340</v>
      </c>
      <c r="AD343" s="21">
        <f>[1]节奏总纲!AD343</f>
        <v>84.132234338875293</v>
      </c>
      <c r="AE343" s="21">
        <f>[1]节奏总纲!AE343</f>
        <v>86.247032860782397</v>
      </c>
      <c r="AF343" s="21">
        <f>[1]节奏总纲!AF343</f>
        <v>89.343739436142741</v>
      </c>
      <c r="AG343" s="21">
        <f>[1]节奏总纲!AG343</f>
        <v>94.3214878712527</v>
      </c>
      <c r="AH343" s="21">
        <f>[1]节奏总纲!AH343</f>
        <v>103.16892175765203</v>
      </c>
      <c r="AZ343" s="21">
        <v>340</v>
      </c>
      <c r="BA343" s="21">
        <v>46.272410430048332</v>
      </c>
      <c r="BB343" s="21">
        <v>47.785447853033176</v>
      </c>
      <c r="BC343" s="21">
        <v>49.732765758679797</v>
      </c>
      <c r="BD343" s="21">
        <v>50</v>
      </c>
      <c r="BE343" s="21">
        <v>50</v>
      </c>
    </row>
    <row r="344" spans="29:57" x14ac:dyDescent="0.15">
      <c r="AC344" s="21">
        <v>341</v>
      </c>
      <c r="AD344" s="21">
        <f>[1]节奏总纲!AD344</f>
        <v>84.173480557384934</v>
      </c>
      <c r="AE344" s="21">
        <f>[1]节奏总纲!AE344</f>
        <v>86.288213443561474</v>
      </c>
      <c r="AF344" s="21">
        <f>[1]节奏总纲!AF344</f>
        <v>89.390206940487232</v>
      </c>
      <c r="AG344" s="21">
        <f>[1]节奏总纲!AG344</f>
        <v>94.365568526613131</v>
      </c>
      <c r="AH344" s="21">
        <f>[1]节奏总纲!AH344</f>
        <v>103.20946805600283</v>
      </c>
      <c r="AZ344" s="21">
        <v>341</v>
      </c>
      <c r="BA344" s="21">
        <v>46.291674472867058</v>
      </c>
      <c r="BB344" s="21">
        <v>47.806235391356068</v>
      </c>
      <c r="BC344" s="21">
        <v>49.753425537676335</v>
      </c>
      <c r="BD344" s="21">
        <v>50</v>
      </c>
      <c r="BE344" s="21">
        <v>50</v>
      </c>
    </row>
    <row r="345" spans="29:57" x14ac:dyDescent="0.15">
      <c r="AC345" s="21">
        <v>342</v>
      </c>
      <c r="AD345" s="21">
        <f>[1]节奏总纲!AD345</f>
        <v>84.214726775894576</v>
      </c>
      <c r="AE345" s="21">
        <f>[1]节奏总纲!AE345</f>
        <v>86.329394026340537</v>
      </c>
      <c r="AF345" s="21">
        <f>[1]节奏总纲!AF345</f>
        <v>89.436674444831723</v>
      </c>
      <c r="AG345" s="21">
        <f>[1]节奏总纲!AG345</f>
        <v>94.409649181973549</v>
      </c>
      <c r="AH345" s="21">
        <f>[1]节奏总纲!AH345</f>
        <v>103.25001435435362</v>
      </c>
      <c r="AZ345" s="21">
        <v>342</v>
      </c>
      <c r="BA345" s="21">
        <v>46.310938515685784</v>
      </c>
      <c r="BB345" s="21">
        <v>47.827022929678968</v>
      </c>
      <c r="BC345" s="21">
        <v>49.774085316672867</v>
      </c>
      <c r="BD345" s="21">
        <v>50</v>
      </c>
      <c r="BE345" s="21">
        <v>50</v>
      </c>
    </row>
    <row r="346" spans="29:57" x14ac:dyDescent="0.15">
      <c r="AC346" s="21">
        <v>343</v>
      </c>
      <c r="AD346" s="21">
        <f>[1]节奏总纲!AD346</f>
        <v>84.255972994404218</v>
      </c>
      <c r="AE346" s="21">
        <f>[1]节奏总纲!AE346</f>
        <v>86.370574609119615</v>
      </c>
      <c r="AF346" s="21">
        <f>[1]节奏总纲!AF346</f>
        <v>89.483141949176215</v>
      </c>
      <c r="AG346" s="21">
        <f>[1]节奏总纲!AG346</f>
        <v>94.453729837333981</v>
      </c>
      <c r="AH346" s="21">
        <f>[1]节奏总纲!AH346</f>
        <v>103.29056065270443</v>
      </c>
      <c r="AZ346" s="21">
        <v>343</v>
      </c>
      <c r="BA346" s="21">
        <v>46.330202558504517</v>
      </c>
      <c r="BB346" s="21">
        <v>47.84781046800186</v>
      </c>
      <c r="BC346" s="21">
        <v>49.794745095669406</v>
      </c>
      <c r="BD346" s="21">
        <v>50</v>
      </c>
      <c r="BE346" s="21">
        <v>50</v>
      </c>
    </row>
    <row r="347" spans="29:57" x14ac:dyDescent="0.15">
      <c r="AC347" s="21">
        <v>344</v>
      </c>
      <c r="AD347" s="21">
        <f>[1]节奏总纲!AD347</f>
        <v>84.297219212913859</v>
      </c>
      <c r="AE347" s="21">
        <f>[1]节奏总纲!AE347</f>
        <v>86.411755191898692</v>
      </c>
      <c r="AF347" s="21">
        <f>[1]节奏总纲!AF347</f>
        <v>89.529609453520706</v>
      </c>
      <c r="AG347" s="21">
        <f>[1]节奏总纲!AG347</f>
        <v>94.497810492694413</v>
      </c>
      <c r="AH347" s="21">
        <f>[1]节奏总纲!AH347</f>
        <v>103.33110695105522</v>
      </c>
      <c r="AZ347" s="21">
        <v>344</v>
      </c>
      <c r="BA347" s="21">
        <v>46.349466601323243</v>
      </c>
      <c r="BB347" s="21">
        <v>47.868598006324753</v>
      </c>
      <c r="BC347" s="21">
        <v>49.815404874665944</v>
      </c>
      <c r="BD347" s="21">
        <v>50</v>
      </c>
      <c r="BE347" s="21">
        <v>50</v>
      </c>
    </row>
    <row r="348" spans="29:57" x14ac:dyDescent="0.15">
      <c r="AC348" s="21">
        <v>345</v>
      </c>
      <c r="AD348" s="21">
        <f>[1]节奏总纲!AD348</f>
        <v>84.338465431423501</v>
      </c>
      <c r="AE348" s="21">
        <f>[1]节奏总纲!AE348</f>
        <v>86.452935774677769</v>
      </c>
      <c r="AF348" s="21">
        <f>[1]节奏总纲!AF348</f>
        <v>89.576076957865197</v>
      </c>
      <c r="AG348" s="21">
        <f>[1]节奏总纲!AG348</f>
        <v>94.541891148054845</v>
      </c>
      <c r="AH348" s="21">
        <f>[1]节奏总纲!AH348</f>
        <v>103.37165324940601</v>
      </c>
      <c r="AZ348" s="21">
        <v>345</v>
      </c>
      <c r="BA348" s="21">
        <v>46.368730644141969</v>
      </c>
      <c r="BB348" s="21">
        <v>47.889385544647645</v>
      </c>
      <c r="BC348" s="21">
        <v>49.836064653662483</v>
      </c>
      <c r="BD348" s="21">
        <v>50</v>
      </c>
      <c r="BE348" s="21">
        <v>50</v>
      </c>
    </row>
    <row r="349" spans="29:57" x14ac:dyDescent="0.15">
      <c r="AC349" s="21">
        <v>346</v>
      </c>
      <c r="AD349" s="21">
        <f>[1]节奏总纲!AD349</f>
        <v>84.379711649933142</v>
      </c>
      <c r="AE349" s="21">
        <f>[1]节奏总纲!AE349</f>
        <v>86.494116357456846</v>
      </c>
      <c r="AF349" s="21">
        <f>[1]节奏总纲!AF349</f>
        <v>89.622544462209689</v>
      </c>
      <c r="AG349" s="21">
        <f>[1]节奏总纲!AG349</f>
        <v>94.585971803415276</v>
      </c>
      <c r="AH349" s="21">
        <f>[1]节奏总纲!AH349</f>
        <v>103.41219954775681</v>
      </c>
      <c r="AZ349" s="21">
        <v>346</v>
      </c>
      <c r="BA349" s="21">
        <v>46.387994686960695</v>
      </c>
      <c r="BB349" s="21">
        <v>47.910173082970537</v>
      </c>
      <c r="BC349" s="21">
        <v>49.856724432659014</v>
      </c>
      <c r="BD349" s="21">
        <v>50</v>
      </c>
      <c r="BE349" s="21">
        <v>50</v>
      </c>
    </row>
    <row r="350" spans="29:57" x14ac:dyDescent="0.15">
      <c r="AC350" s="21">
        <v>347</v>
      </c>
      <c r="AD350" s="21">
        <f>[1]节奏总纲!AD350</f>
        <v>84.420957868442784</v>
      </c>
      <c r="AE350" s="21">
        <f>[1]节奏总纲!AE350</f>
        <v>86.535296940235909</v>
      </c>
      <c r="AF350" s="21">
        <f>[1]节奏总纲!AF350</f>
        <v>89.66901196655418</v>
      </c>
      <c r="AG350" s="21">
        <f>[1]节奏总纲!AG350</f>
        <v>94.630052458775694</v>
      </c>
      <c r="AH350" s="21">
        <f>[1]节奏总纲!AH350</f>
        <v>103.4527458461076</v>
      </c>
      <c r="AZ350" s="21">
        <v>347</v>
      </c>
      <c r="BA350" s="21">
        <v>46.407258729779421</v>
      </c>
      <c r="BB350" s="21">
        <v>47.930960621293437</v>
      </c>
      <c r="BC350" s="21">
        <v>49.877384211655553</v>
      </c>
      <c r="BD350" s="21">
        <v>50</v>
      </c>
      <c r="BE350" s="21">
        <v>50</v>
      </c>
    </row>
    <row r="351" spans="29:57" x14ac:dyDescent="0.15">
      <c r="AC351" s="21">
        <v>348</v>
      </c>
      <c r="AD351" s="21">
        <f>[1]节奏总纲!AD351</f>
        <v>84.462204086952426</v>
      </c>
      <c r="AE351" s="21">
        <f>[1]节奏总纲!AE351</f>
        <v>86.576477523014987</v>
      </c>
      <c r="AF351" s="21">
        <f>[1]节奏总纲!AF351</f>
        <v>89.715479470898671</v>
      </c>
      <c r="AG351" s="21">
        <f>[1]节奏总纲!AG351</f>
        <v>94.674133114136126</v>
      </c>
      <c r="AH351" s="21">
        <f>[1]节奏总纲!AH351</f>
        <v>103.49329214445841</v>
      </c>
      <c r="AZ351" s="21">
        <v>348</v>
      </c>
      <c r="BA351" s="21">
        <v>46.426522772598148</v>
      </c>
      <c r="BB351" s="21">
        <v>47.951748159616329</v>
      </c>
      <c r="BC351" s="21">
        <v>49.898043990652091</v>
      </c>
      <c r="BD351" s="21">
        <v>50</v>
      </c>
      <c r="BE351" s="21">
        <v>50</v>
      </c>
    </row>
    <row r="352" spans="29:57" x14ac:dyDescent="0.15">
      <c r="AC352" s="21">
        <v>349</v>
      </c>
      <c r="AD352" s="21">
        <f>[1]节奏总纲!AD352</f>
        <v>84.503450305462081</v>
      </c>
      <c r="AE352" s="21">
        <f>[1]节奏总纲!AE352</f>
        <v>86.617658105794064</v>
      </c>
      <c r="AF352" s="21">
        <f>[1]节奏总纲!AF352</f>
        <v>89.761946975243163</v>
      </c>
      <c r="AG352" s="21">
        <f>[1]节奏总纲!AG352</f>
        <v>94.718213769496558</v>
      </c>
      <c r="AH352" s="21">
        <f>[1]节奏总纲!AH352</f>
        <v>103.5338384428092</v>
      </c>
      <c r="AZ352" s="21">
        <v>349</v>
      </c>
      <c r="BA352" s="21">
        <v>46.445786815416881</v>
      </c>
      <c r="BB352" s="21">
        <v>47.972535697939222</v>
      </c>
      <c r="BC352" s="21">
        <v>49.91870376964863</v>
      </c>
      <c r="BD352" s="21">
        <v>50</v>
      </c>
      <c r="BE352" s="21">
        <v>50</v>
      </c>
    </row>
    <row r="353" spans="29:57" x14ac:dyDescent="0.15">
      <c r="AC353" s="21">
        <v>350</v>
      </c>
      <c r="AD353" s="21">
        <f>[1]节奏总纲!AD353</f>
        <v>84.544696523971723</v>
      </c>
      <c r="AE353" s="21">
        <f>[1]节奏总纲!AE353</f>
        <v>86.658838688573141</v>
      </c>
      <c r="AF353" s="21">
        <f>[1]节奏总纲!AF353</f>
        <v>89.808414479587654</v>
      </c>
      <c r="AG353" s="21">
        <f>[1]节奏总纲!AG353</f>
        <v>94.762294424856989</v>
      </c>
      <c r="AH353" s="21">
        <f>[1]节奏总纲!AH353</f>
        <v>103.57438474115999</v>
      </c>
      <c r="AZ353" s="21">
        <v>350</v>
      </c>
      <c r="BA353" s="21">
        <v>46.465050858235607</v>
      </c>
      <c r="BB353" s="21">
        <v>47.993323236262114</v>
      </c>
      <c r="BC353" s="21">
        <v>49.939363548645169</v>
      </c>
      <c r="BD353" s="21">
        <v>50</v>
      </c>
      <c r="BE353" s="21">
        <v>50</v>
      </c>
    </row>
    <row r="354" spans="29:57" x14ac:dyDescent="0.15">
      <c r="AC354" s="21">
        <v>351</v>
      </c>
      <c r="AD354" s="21">
        <f>[1]节奏总纲!AD354</f>
        <v>84.585942742481365</v>
      </c>
      <c r="AE354" s="21">
        <f>[1]节奏总纲!AE354</f>
        <v>86.700019271352204</v>
      </c>
      <c r="AF354" s="21">
        <f>[1]节奏总纲!AF354</f>
        <v>89.854881983932145</v>
      </c>
      <c r="AG354" s="21">
        <f>[1]节奏总纲!AG354</f>
        <v>94.806375080217421</v>
      </c>
      <c r="AH354" s="21">
        <f>[1]节奏总纲!AH354</f>
        <v>103.61493103951079</v>
      </c>
      <c r="AZ354" s="21">
        <v>351</v>
      </c>
      <c r="BA354" s="21">
        <v>46.484314901054333</v>
      </c>
      <c r="BB354" s="21">
        <v>48.012182251254622</v>
      </c>
      <c r="BC354" s="21">
        <v>49.9600233276417</v>
      </c>
      <c r="BD354" s="21">
        <v>50</v>
      </c>
      <c r="BE354" s="21">
        <v>50</v>
      </c>
    </row>
    <row r="355" spans="29:57" x14ac:dyDescent="0.15">
      <c r="AC355" s="21">
        <v>352</v>
      </c>
      <c r="AD355" s="21">
        <f>[1]节奏总纲!AD355</f>
        <v>84.627188960991006</v>
      </c>
      <c r="AE355" s="21">
        <f>[1]节奏总纲!AE355</f>
        <v>86.741199854131281</v>
      </c>
      <c r="AF355" s="21">
        <f>[1]节奏总纲!AF355</f>
        <v>89.901349488276637</v>
      </c>
      <c r="AG355" s="21">
        <f>[1]节奏总纲!AG355</f>
        <v>94.850455735577853</v>
      </c>
      <c r="AH355" s="21">
        <f>[1]节奏总纲!AH355</f>
        <v>103.65547733786158</v>
      </c>
      <c r="AZ355" s="21">
        <v>352</v>
      </c>
      <c r="BA355" s="21">
        <v>46.503578943873059</v>
      </c>
      <c r="BB355" s="21">
        <v>48.030128751164234</v>
      </c>
      <c r="BC355" s="21">
        <v>49.980683106638239</v>
      </c>
      <c r="BD355" s="21">
        <v>50</v>
      </c>
      <c r="BE355" s="21">
        <v>50</v>
      </c>
    </row>
    <row r="356" spans="29:57" x14ac:dyDescent="0.15">
      <c r="AC356" s="21">
        <v>353</v>
      </c>
      <c r="AD356" s="21">
        <f>[1]节奏总纲!AD356</f>
        <v>84.668435179500648</v>
      </c>
      <c r="AE356" s="21">
        <f>[1]节奏总纲!AE356</f>
        <v>86.782380436910358</v>
      </c>
      <c r="AF356" s="21">
        <f>[1]节奏总纲!AF356</f>
        <v>89.947816992621142</v>
      </c>
      <c r="AG356" s="21">
        <f>[1]节奏总纲!AG356</f>
        <v>94.894536390938271</v>
      </c>
      <c r="AH356" s="21">
        <f>[1]节奏总纲!AH356</f>
        <v>103.69602363621237</v>
      </c>
      <c r="AZ356" s="21">
        <v>353</v>
      </c>
      <c r="BA356" s="21">
        <v>46.522842986691785</v>
      </c>
      <c r="BB356" s="21">
        <v>48.048075251073854</v>
      </c>
      <c r="BC356" s="21">
        <v>50</v>
      </c>
      <c r="BD356" s="21">
        <v>50</v>
      </c>
      <c r="BE356" s="21">
        <v>50</v>
      </c>
    </row>
    <row r="357" spans="29:57" x14ac:dyDescent="0.15">
      <c r="AC357" s="21">
        <v>354</v>
      </c>
      <c r="AD357" s="21">
        <f>[1]节奏总纲!AD357</f>
        <v>84.709681398010289</v>
      </c>
      <c r="AE357" s="21">
        <f>[1]节奏总纲!AE357</f>
        <v>86.823561019689436</v>
      </c>
      <c r="AF357" s="21">
        <f>[1]节奏总纲!AF357</f>
        <v>89.994284496965633</v>
      </c>
      <c r="AG357" s="21">
        <f>[1]节奏总纲!AG357</f>
        <v>94.938617046298702</v>
      </c>
      <c r="AH357" s="21">
        <f>[1]节奏总纲!AH357</f>
        <v>103.73656993456318</v>
      </c>
      <c r="AZ357" s="21">
        <v>354</v>
      </c>
      <c r="BA357" s="21">
        <v>46.542107029510518</v>
      </c>
      <c r="BB357" s="21">
        <v>48.066021750983474</v>
      </c>
      <c r="BC357" s="21">
        <v>50</v>
      </c>
      <c r="BD357" s="21">
        <v>50</v>
      </c>
      <c r="BE357" s="21">
        <v>50</v>
      </c>
    </row>
    <row r="358" spans="29:57" x14ac:dyDescent="0.15">
      <c r="AC358" s="21">
        <v>355</v>
      </c>
      <c r="AD358" s="21">
        <f>[1]节奏总纲!AD358</f>
        <v>84.750927616519931</v>
      </c>
      <c r="AE358" s="21">
        <f>[1]节奏总纲!AE358</f>
        <v>86.864741602468499</v>
      </c>
      <c r="AF358" s="21">
        <f>[1]节奏总纲!AF358</f>
        <v>90.036066635925749</v>
      </c>
      <c r="AG358" s="21">
        <f>[1]节奏总纲!AG358</f>
        <v>94.982697701659134</v>
      </c>
      <c r="AH358" s="21">
        <f>[1]节奏总纲!AH358</f>
        <v>103.77711623291397</v>
      </c>
      <c r="AZ358" s="21">
        <v>355</v>
      </c>
      <c r="BA358" s="21">
        <v>46.561371072329244</v>
      </c>
      <c r="BB358" s="21">
        <v>48.083968250893093</v>
      </c>
      <c r="BC358" s="21">
        <v>50</v>
      </c>
      <c r="BD358" s="21">
        <v>50</v>
      </c>
      <c r="BE358" s="21">
        <v>50</v>
      </c>
    </row>
    <row r="359" spans="29:57" x14ac:dyDescent="0.15">
      <c r="AC359" s="21">
        <v>356</v>
      </c>
      <c r="AD359" s="21">
        <f>[1]节奏总纲!AD359</f>
        <v>84.792173835029573</v>
      </c>
      <c r="AE359" s="21">
        <f>[1]节奏总纲!AE359</f>
        <v>86.905922185247576</v>
      </c>
      <c r="AF359" s="21">
        <f>[1]节奏总纲!AF359</f>
        <v>90.077191648383845</v>
      </c>
      <c r="AG359" s="21">
        <f>[1]节奏总纲!AG359</f>
        <v>95.024001308619916</v>
      </c>
      <c r="AH359" s="21">
        <f>[1]节奏总纲!AH359</f>
        <v>103.81766253126477</v>
      </c>
      <c r="AZ359" s="21">
        <v>356</v>
      </c>
      <c r="BA359" s="21">
        <v>46.58063511514797</v>
      </c>
      <c r="BB359" s="21">
        <v>48.101914750802706</v>
      </c>
      <c r="BC359" s="21">
        <v>50</v>
      </c>
      <c r="BD359" s="21">
        <v>50</v>
      </c>
      <c r="BE359" s="21">
        <v>50</v>
      </c>
    </row>
    <row r="360" spans="29:57" x14ac:dyDescent="0.15">
      <c r="AC360" s="21">
        <v>357</v>
      </c>
      <c r="AD360" s="21">
        <f>[1]节奏总纲!AD360</f>
        <v>84.833420053539214</v>
      </c>
      <c r="AE360" s="21">
        <f>[1]节奏总纲!AE360</f>
        <v>86.947102768026653</v>
      </c>
      <c r="AF360" s="21">
        <f>[1]节奏总纲!AF360</f>
        <v>90.118316660841927</v>
      </c>
      <c r="AG360" s="21">
        <f>[1]节奏总纲!AG360</f>
        <v>95.063510581451752</v>
      </c>
      <c r="AH360" s="21">
        <f>[1]节奏总纲!AH360</f>
        <v>103.85820882961556</v>
      </c>
      <c r="AZ360" s="21">
        <v>357</v>
      </c>
      <c r="BA360" s="21">
        <v>46.599899157966696</v>
      </c>
      <c r="BB360" s="21">
        <v>48.119861250712326</v>
      </c>
      <c r="BC360" s="21">
        <v>50</v>
      </c>
      <c r="BD360" s="21">
        <v>50</v>
      </c>
      <c r="BE360" s="21">
        <v>50</v>
      </c>
    </row>
    <row r="361" spans="29:57" x14ac:dyDescent="0.15">
      <c r="AC361" s="21">
        <v>358</v>
      </c>
      <c r="AD361" s="21">
        <f>[1]节奏总纲!AD361</f>
        <v>84.874666272048856</v>
      </c>
      <c r="AE361" s="21">
        <f>[1]节奏总纲!AE361</f>
        <v>86.98828335080573</v>
      </c>
      <c r="AF361" s="21">
        <f>[1]节奏总纲!AF361</f>
        <v>90.159441673300023</v>
      </c>
      <c r="AG361" s="21">
        <f>[1]节奏总纲!AG361</f>
        <v>95.103019854283588</v>
      </c>
      <c r="AH361" s="21">
        <f>[1]节奏总纲!AH361</f>
        <v>103.89875512796635</v>
      </c>
      <c r="AZ361" s="21">
        <v>358</v>
      </c>
      <c r="BA361" s="21">
        <v>46.619163200785422</v>
      </c>
      <c r="BB361" s="21">
        <v>48.137807750621946</v>
      </c>
      <c r="BC361" s="21">
        <v>50</v>
      </c>
      <c r="BD361" s="21">
        <v>50</v>
      </c>
      <c r="BE361" s="21">
        <v>50</v>
      </c>
    </row>
    <row r="362" spans="29:57" x14ac:dyDescent="0.15">
      <c r="AC362" s="21">
        <v>359</v>
      </c>
      <c r="AD362" s="21">
        <f>[1]节奏总纲!AD362</f>
        <v>84.915912490558497</v>
      </c>
      <c r="AE362" s="21">
        <f>[1]节奏总纲!AE362</f>
        <v>87.027010646912942</v>
      </c>
      <c r="AF362" s="21">
        <f>[1]节奏总纲!AF362</f>
        <v>90.200566685758119</v>
      </c>
      <c r="AG362" s="21">
        <f>[1]节奏总纲!AG362</f>
        <v>95.142529127115409</v>
      </c>
      <c r="AH362" s="21">
        <f>[1]节奏总纲!AH362</f>
        <v>103.93930142631716</v>
      </c>
      <c r="AZ362" s="21">
        <v>359</v>
      </c>
      <c r="BA362" s="21">
        <v>46.638427243604156</v>
      </c>
      <c r="BB362" s="21">
        <v>48.155754250531558</v>
      </c>
      <c r="BC362" s="21">
        <v>50</v>
      </c>
      <c r="BD362" s="21">
        <v>50</v>
      </c>
      <c r="BE362" s="21">
        <v>50</v>
      </c>
    </row>
    <row r="363" spans="29:57" x14ac:dyDescent="0.15">
      <c r="AC363" s="21">
        <v>360</v>
      </c>
      <c r="AD363" s="21">
        <f>[1]节奏总纲!AD363</f>
        <v>84.957158709068153</v>
      </c>
      <c r="AE363" s="21">
        <f>[1]节奏总纲!AE363</f>
        <v>87.064762367263285</v>
      </c>
      <c r="AF363" s="21">
        <f>[1]节奏总纲!AF363</f>
        <v>90.241691698216215</v>
      </c>
      <c r="AG363" s="21">
        <f>[1]节奏总纲!AG363</f>
        <v>95.182038399947245</v>
      </c>
      <c r="AH363" s="21">
        <f>[1]节奏总纲!AH363</f>
        <v>103.97984772466795</v>
      </c>
      <c r="AZ363" s="21">
        <v>360</v>
      </c>
      <c r="BA363" s="21">
        <v>46.657691286422882</v>
      </c>
      <c r="BB363" s="21">
        <v>48.173700750441178</v>
      </c>
      <c r="BC363" s="21">
        <v>50</v>
      </c>
      <c r="BD363" s="21">
        <v>50</v>
      </c>
      <c r="BE363" s="21">
        <v>50</v>
      </c>
    </row>
  </sheetData>
  <mergeCells count="13">
    <mergeCell ref="AD2:AH2"/>
    <mergeCell ref="AM2:AQ2"/>
    <mergeCell ref="AT2:AX2"/>
    <mergeCell ref="BA2:BE2"/>
    <mergeCell ref="B6:D6"/>
    <mergeCell ref="K1:K2"/>
    <mergeCell ref="P2:T2"/>
    <mergeCell ref="W2:AA2"/>
    <mergeCell ref="B22:D22"/>
    <mergeCell ref="F1:F2"/>
    <mergeCell ref="G1:G2"/>
    <mergeCell ref="I1:I2"/>
    <mergeCell ref="J1:J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R503"/>
  <sheetViews>
    <sheetView workbookViewId="0">
      <selection activeCell="H18" sqref="H18"/>
    </sheetView>
  </sheetViews>
  <sheetFormatPr defaultColWidth="6.625" defaultRowHeight="11.25" x14ac:dyDescent="0.15"/>
  <cols>
    <col min="1" max="1" width="6.625" style="17"/>
    <col min="2" max="2" width="6.625" style="23"/>
    <col min="3" max="8" width="6.625" style="17"/>
    <col min="9" max="9" width="6.625" style="23"/>
    <col min="10" max="15" width="6.625" style="17"/>
    <col min="16" max="26" width="6.625" style="28"/>
    <col min="27" max="27" width="6.625" style="17"/>
    <col min="28" max="34" width="6.625" style="30"/>
    <col min="35" max="35" width="6.625" style="17"/>
    <col min="36" max="36" width="6.625" style="39"/>
    <col min="37" max="37" width="6.625" style="17"/>
    <col min="38" max="45" width="6.625" style="37"/>
    <col min="46" max="46" width="6.625" style="17"/>
    <col min="47" max="47" width="6.625" style="39"/>
    <col min="48" max="48" width="6.625" style="17"/>
    <col min="49" max="54" width="6.625" style="40"/>
    <col min="55" max="55" width="6.625" style="17"/>
    <col min="56" max="56" width="6.625" style="39"/>
    <col min="57" max="57" width="6.625" style="17"/>
    <col min="58" max="59" width="7.5" style="45" bestFit="1" customWidth="1"/>
    <col min="60" max="61" width="6.625" style="17"/>
    <col min="62" max="62" width="6.625" style="39"/>
    <col min="63" max="64" width="6.625" style="17"/>
    <col min="65" max="65" width="6.625" style="54"/>
    <col min="66" max="16384" width="6.625" style="17"/>
  </cols>
  <sheetData>
    <row r="1" spans="2:70" x14ac:dyDescent="0.15">
      <c r="AC1" s="31"/>
    </row>
    <row r="2" spans="2:70" x14ac:dyDescent="0.15">
      <c r="B2" s="84" t="s">
        <v>166</v>
      </c>
      <c r="C2" s="84"/>
      <c r="D2" s="84"/>
      <c r="E2" s="84"/>
      <c r="F2" s="84"/>
      <c r="G2" s="84"/>
      <c r="I2" s="84" t="s">
        <v>160</v>
      </c>
      <c r="J2" s="84"/>
      <c r="K2" s="84"/>
      <c r="L2" s="84"/>
      <c r="M2" s="84"/>
      <c r="N2" s="84"/>
      <c r="Q2" s="85" t="s">
        <v>168</v>
      </c>
      <c r="R2" s="85"/>
      <c r="S2" s="85"/>
      <c r="T2" s="85"/>
      <c r="U2" s="85"/>
      <c r="V2" s="85" t="s">
        <v>169</v>
      </c>
      <c r="W2" s="85"/>
      <c r="X2" s="85"/>
      <c r="Y2" s="85"/>
      <c r="Z2" s="85"/>
      <c r="AC2" s="31"/>
      <c r="AD2" s="86" t="s">
        <v>171</v>
      </c>
      <c r="AE2" s="86"/>
      <c r="AF2" s="86"/>
      <c r="AG2" s="86"/>
      <c r="AH2" s="86"/>
    </row>
    <row r="3" spans="2:70" x14ac:dyDescent="0.15">
      <c r="B3" s="23" t="s">
        <v>161</v>
      </c>
      <c r="C3" s="23" t="s">
        <v>74</v>
      </c>
      <c r="D3" s="23" t="s">
        <v>75</v>
      </c>
      <c r="E3" s="23" t="s">
        <v>76</v>
      </c>
      <c r="F3" s="23" t="s">
        <v>77</v>
      </c>
      <c r="G3" s="23" t="s">
        <v>78</v>
      </c>
      <c r="I3" s="23" t="s">
        <v>158</v>
      </c>
      <c r="J3" s="23" t="s">
        <v>74</v>
      </c>
      <c r="K3" s="23" t="s">
        <v>75</v>
      </c>
      <c r="L3" s="23" t="s">
        <v>76</v>
      </c>
      <c r="M3" s="23" t="s">
        <v>77</v>
      </c>
      <c r="N3" s="23" t="s">
        <v>78</v>
      </c>
      <c r="P3" s="28" t="s">
        <v>161</v>
      </c>
      <c r="Q3" s="28" t="s">
        <v>74</v>
      </c>
      <c r="R3" s="28" t="s">
        <v>75</v>
      </c>
      <c r="S3" s="28" t="s">
        <v>76</v>
      </c>
      <c r="T3" s="28" t="s">
        <v>77</v>
      </c>
      <c r="U3" s="28" t="s">
        <v>78</v>
      </c>
      <c r="V3" s="28" t="s">
        <v>74</v>
      </c>
      <c r="W3" s="28" t="s">
        <v>75</v>
      </c>
      <c r="X3" s="28" t="s">
        <v>76</v>
      </c>
      <c r="Y3" s="28" t="s">
        <v>77</v>
      </c>
      <c r="Z3" s="28" t="s">
        <v>78</v>
      </c>
      <c r="AC3" s="30" t="s">
        <v>161</v>
      </c>
      <c r="AD3" s="31" t="s">
        <v>74</v>
      </c>
      <c r="AE3" s="31" t="s">
        <v>75</v>
      </c>
      <c r="AF3" s="31" t="s">
        <v>76</v>
      </c>
      <c r="AG3" s="31" t="s">
        <v>77</v>
      </c>
      <c r="AH3" s="31" t="s">
        <v>78</v>
      </c>
    </row>
    <row r="4" spans="2:70" x14ac:dyDescent="0.15">
      <c r="B4" s="23">
        <v>1</v>
      </c>
      <c r="C4" s="24">
        <f>'[1]资源-钻石'!L4</f>
        <v>1040.8350391154745</v>
      </c>
      <c r="D4" s="24">
        <f>'[1]资源-钻石'!M4</f>
        <v>1168.9514057953456</v>
      </c>
      <c r="E4" s="24">
        <f>'[1]资源-钻石'!N4</f>
        <v>1452.2170906609608</v>
      </c>
      <c r="F4" s="24">
        <f>'[1]资源-钻石'!O4</f>
        <v>2510.7420799342653</v>
      </c>
      <c r="G4" s="24">
        <f>'[1]资源-钻石'!P4</f>
        <v>3045.4163252378348</v>
      </c>
      <c r="I4" s="23">
        <v>1</v>
      </c>
      <c r="J4" s="24">
        <f>'[1]资源-钻石'!T4</f>
        <v>14501.669591169066</v>
      </c>
      <c r="K4" s="24">
        <f>'[1]资源-钻石'!U4</f>
        <v>19413.892097149503</v>
      </c>
      <c r="L4" s="24">
        <f>'[1]资源-钻石'!V4</f>
        <v>30743.572319737385</v>
      </c>
      <c r="M4" s="24">
        <f>'[1]资源-钻石'!W4</f>
        <v>76075.899399749163</v>
      </c>
      <c r="N4" s="24">
        <f>'[1]资源-钻石'!X4</f>
        <v>177081.78182226879</v>
      </c>
      <c r="P4" s="28">
        <v>1</v>
      </c>
      <c r="Q4" s="28">
        <f>'[1]功能-行军令'!N4</f>
        <v>3.301579276669484</v>
      </c>
      <c r="R4" s="28">
        <f>'[1]功能-行军令'!O4</f>
        <v>4.0057487176130557</v>
      </c>
      <c r="S4" s="28">
        <f>'[1]功能-行军令'!P4</f>
        <v>4.2565036636761029</v>
      </c>
      <c r="T4" s="28">
        <f>'[1]功能-行军令'!Q4</f>
        <v>3.3562706551221395</v>
      </c>
      <c r="U4" s="28">
        <f>'[1]功能-行军令'!R4</f>
        <v>1.7550190606299467</v>
      </c>
      <c r="V4" s="28">
        <f>'[1]功能-行军令'!S4</f>
        <v>3.301579276669484</v>
      </c>
      <c r="W4" s="28">
        <f>'[1]功能-行军令'!T4</f>
        <v>4.0057487176130557</v>
      </c>
      <c r="X4" s="28">
        <f>'[1]功能-行军令'!U4</f>
        <v>4.2565036636761029</v>
      </c>
      <c r="Y4" s="28">
        <f>'[1]功能-行军令'!V4</f>
        <v>3.3562706551221395</v>
      </c>
      <c r="Z4" s="28">
        <f>'[1]功能-行军令'!W4</f>
        <v>1.7550190606299467</v>
      </c>
      <c r="AC4" s="30">
        <v>1</v>
      </c>
      <c r="AD4" s="30">
        <f>'[1]功能-实力'!BE5</f>
        <v>22716</v>
      </c>
      <c r="AE4" s="42">
        <f>'[1]功能-实力'!BF5</f>
        <v>22782</v>
      </c>
      <c r="AF4" s="42">
        <f>'[1]功能-实力'!BG5</f>
        <v>22866</v>
      </c>
      <c r="AG4" s="42">
        <f>'[1]功能-实力'!BH5</f>
        <v>22956</v>
      </c>
      <c r="AH4" s="42">
        <f>'[1]功能-实力'!BI5</f>
        <v>23034</v>
      </c>
      <c r="AL4" s="82" t="s">
        <v>172</v>
      </c>
      <c r="AM4" s="82"/>
      <c r="AO4" s="17"/>
      <c r="AP4" s="17"/>
      <c r="AQ4" s="17"/>
      <c r="AR4" s="17"/>
      <c r="AS4" s="17"/>
    </row>
    <row r="5" spans="2:70" x14ac:dyDescent="0.15">
      <c r="B5" s="23">
        <v>2</v>
      </c>
      <c r="C5" s="24">
        <f>'[1]资源-钻石'!L5</f>
        <v>2156.3744129173665</v>
      </c>
      <c r="D5" s="24">
        <f>'[1]资源-钻石'!M5</f>
        <v>2445.0611089788799</v>
      </c>
      <c r="E5" s="24">
        <f>'[1]资源-钻石'!N5</f>
        <v>3068.681161090215</v>
      </c>
      <c r="F5" s="24">
        <f>'[1]资源-钻石'!O5</f>
        <v>5380.4252562578768</v>
      </c>
      <c r="G5" s="24">
        <f>'[1]资源-钻石'!P5</f>
        <v>6628.3383892823476</v>
      </c>
      <c r="I5" s="23">
        <v>2</v>
      </c>
      <c r="J5" s="24">
        <f>'[1]资源-钻石'!T5</f>
        <v>23031.329634440459</v>
      </c>
      <c r="K5" s="24">
        <f>'[1]资源-钻石'!U5</f>
        <v>30854.462597884511</v>
      </c>
      <c r="L5" s="24">
        <f>'[1]资源-钻石'!V5</f>
        <v>48567.908857672955</v>
      </c>
      <c r="M5" s="24">
        <f>'[1]资源-钻石'!W5</f>
        <v>119204.69974344026</v>
      </c>
      <c r="N5" s="24">
        <f>'[1]资源-钻石'!X5</f>
        <v>275220.16971778427</v>
      </c>
      <c r="P5" s="28">
        <v>2</v>
      </c>
      <c r="Q5" s="28">
        <f>'[1]功能-行军令'!N5</f>
        <v>6.840124329863615</v>
      </c>
      <c r="R5" s="28">
        <f>'[1]功能-行军令'!O5</f>
        <v>8.3787062090179365</v>
      </c>
      <c r="S5" s="28">
        <f>'[1]功能-行军令'!P5</f>
        <v>8.9944214875541597</v>
      </c>
      <c r="T5" s="28">
        <f>'[1]功能-行军令'!Q5</f>
        <v>7.192360993180591</v>
      </c>
      <c r="U5" s="28">
        <f>'[1]功能-行军令'!R5</f>
        <v>3.819793082834837</v>
      </c>
      <c r="V5" s="28">
        <f>'[1]功能-行军令'!S5</f>
        <v>3.5385450531941309</v>
      </c>
      <c r="W5" s="28">
        <f>'[1]功能-行军令'!T5</f>
        <v>4.3729574914048808</v>
      </c>
      <c r="X5" s="28">
        <f>'[1]功能-行军令'!U5</f>
        <v>4.7379178238780568</v>
      </c>
      <c r="Y5" s="28">
        <f>'[1]功能-行军令'!V5</f>
        <v>3.8360903380584515</v>
      </c>
      <c r="Z5" s="28">
        <f>'[1]功能-行军令'!W5</f>
        <v>2.0647740222048903</v>
      </c>
      <c r="AC5" s="30">
        <v>2</v>
      </c>
      <c r="AD5" s="42">
        <f>'[1]功能-实力'!BE6</f>
        <v>27276</v>
      </c>
      <c r="AE5" s="42">
        <f>'[1]功能-实力'!BF6</f>
        <v>27450</v>
      </c>
      <c r="AF5" s="42">
        <f>'[1]功能-实力'!BG6</f>
        <v>27714</v>
      </c>
      <c r="AG5" s="42">
        <f>'[1]功能-实力'!BH6</f>
        <v>28086</v>
      </c>
      <c r="AH5" s="42">
        <f>'[1]功能-实力'!BI6</f>
        <v>28314</v>
      </c>
      <c r="AL5" s="82"/>
      <c r="AM5" s="82"/>
      <c r="AO5" s="82" t="s">
        <v>173</v>
      </c>
      <c r="AP5" s="82"/>
      <c r="AQ5" s="82"/>
      <c r="AR5" s="82"/>
      <c r="AS5" s="82"/>
      <c r="AW5" s="32"/>
      <c r="AX5" s="83" t="s">
        <v>181</v>
      </c>
      <c r="AY5" s="83"/>
      <c r="AZ5" s="83"/>
      <c r="BA5" s="83"/>
      <c r="BB5" s="83"/>
      <c r="BF5" s="81" t="s">
        <v>183</v>
      </c>
      <c r="BG5" s="81"/>
      <c r="BN5" s="80" t="s">
        <v>188</v>
      </c>
      <c r="BO5" s="80"/>
      <c r="BP5" s="80"/>
      <c r="BQ5" s="80"/>
      <c r="BR5" s="80"/>
    </row>
    <row r="6" spans="2:70" x14ac:dyDescent="0.15">
      <c r="B6" s="23">
        <v>3</v>
      </c>
      <c r="C6" s="24">
        <f>'[1]资源-钻石'!L6</f>
        <v>3351.9799101725857</v>
      </c>
      <c r="D6" s="24">
        <f>'[1]资源-钻石'!M6</f>
        <v>3828.7490870369638</v>
      </c>
      <c r="E6" s="24">
        <f>'[1]资源-钻石'!N6</f>
        <v>4848.3388654018891</v>
      </c>
      <c r="F6" s="24">
        <f>'[1]资源-钻石'!O6</f>
        <v>8568.4271455763665</v>
      </c>
      <c r="G6" s="24">
        <f>'[1]资源-钻石'!P6</f>
        <v>10613.278586406319</v>
      </c>
      <c r="I6" s="23">
        <v>3</v>
      </c>
      <c r="J6" s="24">
        <f>'[1]资源-钻石'!T6</f>
        <v>31560.989677711856</v>
      </c>
      <c r="K6" s="24">
        <f>'[1]资源-钻石'!U6</f>
        <v>42157.08864548304</v>
      </c>
      <c r="L6" s="24">
        <f>'[1]资源-钻石'!V6</f>
        <v>66088.797510031349</v>
      </c>
      <c r="M6" s="24">
        <f>'[1]资源-钻石'!W6</f>
        <v>161357.67726103449</v>
      </c>
      <c r="N6" s="24">
        <f>'[1]资源-钻石'!X6</f>
        <v>371708.44498713792</v>
      </c>
      <c r="P6" s="28">
        <v>3</v>
      </c>
      <c r="Q6" s="28">
        <f>'[1]功能-行军令'!N6</f>
        <v>10.632643013866151</v>
      </c>
      <c r="R6" s="28">
        <f>'[1]功能-行军令'!O6</f>
        <v>13.120311648049476</v>
      </c>
      <c r="S6" s="28">
        <f>'[1]功能-行军令'!P6</f>
        <v>14.210666074680118</v>
      </c>
      <c r="T6" s="28">
        <f>'[1]功能-行军令'!Q6</f>
        <v>11.453968457804642</v>
      </c>
      <c r="U6" s="28">
        <f>'[1]功能-行军令'!R6</f>
        <v>6.1162429781958272</v>
      </c>
      <c r="V6" s="28">
        <f>'[1]功能-行军令'!S6</f>
        <v>3.7925186840025358</v>
      </c>
      <c r="W6" s="28">
        <f>'[1]功能-行军令'!T6</f>
        <v>4.7416054390315399</v>
      </c>
      <c r="X6" s="28">
        <f>'[1]功能-行军令'!U6</f>
        <v>5.2162445871259582</v>
      </c>
      <c r="Y6" s="28">
        <f>'[1]功能-行军令'!V6</f>
        <v>4.2616074646240509</v>
      </c>
      <c r="Z6" s="28">
        <f>'[1]功能-行军令'!W6</f>
        <v>2.2964498953609902</v>
      </c>
      <c r="AC6" s="30">
        <v>3</v>
      </c>
      <c r="AD6" s="42">
        <f>'[1]功能-实力'!BE7</f>
        <v>31857</v>
      </c>
      <c r="AE6" s="42">
        <f>'[1]功能-实力'!BF7</f>
        <v>32166</v>
      </c>
      <c r="AF6" s="42">
        <f>'[1]功能-实力'!BG7</f>
        <v>32676</v>
      </c>
      <c r="AG6" s="42">
        <f>'[1]功能-实力'!BH7</f>
        <v>33426</v>
      </c>
      <c r="AH6" s="42">
        <f>'[1]功能-实力'!BI7</f>
        <v>33876</v>
      </c>
      <c r="AL6" s="38" t="s">
        <v>174</v>
      </c>
      <c r="AM6" s="38" t="s">
        <v>175</v>
      </c>
      <c r="AO6" s="38" t="s">
        <v>25</v>
      </c>
      <c r="AP6" s="38" t="s">
        <v>1</v>
      </c>
      <c r="AQ6" s="38" t="s">
        <v>2</v>
      </c>
      <c r="AR6" s="38" t="s">
        <v>0</v>
      </c>
      <c r="AS6" s="38" t="s">
        <v>170</v>
      </c>
      <c r="AW6" s="32" t="s">
        <v>180</v>
      </c>
      <c r="AX6" s="32" t="s">
        <v>74</v>
      </c>
      <c r="AY6" s="32" t="s">
        <v>75</v>
      </c>
      <c r="AZ6" s="32" t="s">
        <v>76</v>
      </c>
      <c r="BA6" s="32" t="s">
        <v>77</v>
      </c>
      <c r="BB6" s="32" t="s">
        <v>78</v>
      </c>
      <c r="BF6" s="45" t="s">
        <v>184</v>
      </c>
      <c r="BG6" s="45" t="s">
        <v>185</v>
      </c>
      <c r="BM6" s="55" t="s">
        <v>161</v>
      </c>
      <c r="BN6" s="55" t="s">
        <v>189</v>
      </c>
      <c r="BO6" s="55" t="s">
        <v>190</v>
      </c>
      <c r="BP6" s="55" t="s">
        <v>191</v>
      </c>
      <c r="BQ6" s="55" t="s">
        <v>192</v>
      </c>
      <c r="BR6" s="55" t="s">
        <v>193</v>
      </c>
    </row>
    <row r="7" spans="2:70" x14ac:dyDescent="0.15">
      <c r="B7" s="23">
        <v>4</v>
      </c>
      <c r="C7" s="24">
        <f>'[1]资源-钻石'!L7</f>
        <v>4633.3981537932395</v>
      </c>
      <c r="D7" s="24">
        <f>'[1]资源-钻石'!M7</f>
        <v>5317.4178404992799</v>
      </c>
      <c r="E7" s="24">
        <f>'[1]资源-钻石'!N7</f>
        <v>6773.2179738085106</v>
      </c>
      <c r="F7" s="24">
        <f>'[1]资源-钻石'!O7</f>
        <v>12026.203094833632</v>
      </c>
      <c r="G7" s="24">
        <f>'[1]资源-钻石'!P7</f>
        <v>15024.655475731357</v>
      </c>
      <c r="I7" s="23">
        <v>4</v>
      </c>
      <c r="J7" s="24">
        <f>'[1]资源-钻石'!T7</f>
        <v>40090.649720983252</v>
      </c>
      <c r="K7" s="24">
        <f>'[1]资源-钻石'!U7</f>
        <v>53459.714693081572</v>
      </c>
      <c r="L7" s="24">
        <f>'[1]资源-钻石'!V7</f>
        <v>83609.686162389728</v>
      </c>
      <c r="M7" s="24">
        <f>'[1]资源-钻石'!W7</f>
        <v>203510.65477862873</v>
      </c>
      <c r="N7" s="24">
        <f>'[1]资源-钻石'!X7</f>
        <v>468196.72025649156</v>
      </c>
      <c r="P7" s="28">
        <v>4</v>
      </c>
      <c r="Q7" s="28">
        <f>'[1]功能-行军令'!N7</f>
        <v>14.697363895553133</v>
      </c>
      <c r="R7" s="28">
        <f>'[1]功能-行军令'!O7</f>
        <v>18.221663954542464</v>
      </c>
      <c r="S7" s="28">
        <f>'[1]功能-行军令'!P7</f>
        <v>19.852560134291625</v>
      </c>
      <c r="T7" s="28">
        <f>'[1]功能-行军令'!Q7</f>
        <v>16.076200284493559</v>
      </c>
      <c r="U7" s="28">
        <f>'[1]功能-行军令'!R7</f>
        <v>8.6584407264078909</v>
      </c>
      <c r="V7" s="28">
        <f>'[1]功能-行军令'!S7</f>
        <v>4.0647208816869824</v>
      </c>
      <c r="W7" s="28">
        <f>'[1]功能-行军令'!T7</f>
        <v>5.1013523064929878</v>
      </c>
      <c r="X7" s="28">
        <f>'[1]功能-行军令'!U7</f>
        <v>5.6418940596115075</v>
      </c>
      <c r="Y7" s="28">
        <f>'[1]功能-行军令'!V7</f>
        <v>4.6222318266889175</v>
      </c>
      <c r="Z7" s="28">
        <f>'[1]功能-行军令'!W7</f>
        <v>2.5421977482120637</v>
      </c>
      <c r="AC7" s="30">
        <v>4</v>
      </c>
      <c r="AD7" s="42">
        <f>'[1]功能-实力'!BE8</f>
        <v>42955.5</v>
      </c>
      <c r="AE7" s="42">
        <f>'[1]功能-实力'!BF8</f>
        <v>43515.5</v>
      </c>
      <c r="AF7" s="42">
        <f>'[1]功能-实力'!BG8</f>
        <v>44464</v>
      </c>
      <c r="AG7" s="42">
        <f>'[1]功能-实力'!BH8</f>
        <v>45860.5</v>
      </c>
      <c r="AH7" s="42">
        <f>'[1]功能-实力'!BI8</f>
        <v>46704</v>
      </c>
      <c r="AL7" s="38">
        <f>[2]基础状态预期!C17</f>
        <v>1</v>
      </c>
      <c r="AM7" s="38">
        <f>[2]基础状态预期!D17</f>
        <v>10</v>
      </c>
      <c r="AO7" s="38">
        <f>[2]基础状态预期!F17</f>
        <v>0</v>
      </c>
      <c r="AP7" s="38">
        <f>[2]基础状态预期!G17</f>
        <v>0</v>
      </c>
      <c r="AQ7" s="38">
        <f>[2]基础状态预期!H17</f>
        <v>2</v>
      </c>
      <c r="AR7" s="38">
        <f>[2]基础状态预期!I17</f>
        <v>4</v>
      </c>
      <c r="AS7" s="38">
        <f>[2]基础状态预期!J17</f>
        <v>0</v>
      </c>
      <c r="AW7" s="32">
        <v>1</v>
      </c>
      <c r="AX7" s="32">
        <f>[1]节奏总纲!BJ4</f>
        <v>0.3</v>
      </c>
      <c r="AY7" s="32">
        <f>[1]节奏总纲!BK4</f>
        <v>0.30599999999999999</v>
      </c>
      <c r="AZ7" s="32">
        <f>[1]节奏总纲!BL4</f>
        <v>0.318</v>
      </c>
      <c r="BA7" s="32">
        <f>[1]节奏总纲!BM4</f>
        <v>0.34199999999999997</v>
      </c>
      <c r="BB7" s="32">
        <f>[1]节奏总纲!BN4</f>
        <v>0.42</v>
      </c>
      <c r="BF7" s="45">
        <f>'[1]功能-行军令'!FZ5</f>
        <v>1</v>
      </c>
      <c r="BG7" s="45">
        <f>'[1]功能-行军令'!GA5*'[1]功能-行军令'!GB5</f>
        <v>10</v>
      </c>
      <c r="BM7" s="55">
        <v>1</v>
      </c>
      <c r="BN7" s="56">
        <f>[3]各R部队能量汇总!E7</f>
        <v>364332</v>
      </c>
      <c r="BO7" s="56">
        <f>[3]各R部队能量汇总!F7</f>
        <v>364332</v>
      </c>
      <c r="BP7" s="56">
        <f>[3]各R部队能量汇总!G7</f>
        <v>364332</v>
      </c>
      <c r="BQ7" s="56">
        <f>[3]各R部队能量汇总!H7</f>
        <v>364332</v>
      </c>
      <c r="BR7" s="56">
        <f>[3]各R部队能量汇总!I7</f>
        <v>364332</v>
      </c>
    </row>
    <row r="8" spans="2:70" x14ac:dyDescent="0.15">
      <c r="B8" s="23">
        <v>5</v>
      </c>
      <c r="C8" s="24">
        <f>'[1]资源-钻石'!L8</f>
        <v>6006.7882217157257</v>
      </c>
      <c r="D8" s="24">
        <f>'[1]资源-钻石'!M8</f>
        <v>6890.3193968606211</v>
      </c>
      <c r="E8" s="24">
        <f>'[1]资源-钻石'!N8</f>
        <v>8791.1622000378375</v>
      </c>
      <c r="F8" s="24">
        <f>'[1]资源-钻石'!O8</f>
        <v>15638.77549157344</v>
      </c>
      <c r="G8" s="24">
        <f>'[1]资源-钻石'!P8</f>
        <v>19574.371393106267</v>
      </c>
      <c r="I8" s="23">
        <v>5</v>
      </c>
      <c r="J8" s="24">
        <f>'[1]资源-钻石'!T8</f>
        <v>48620.309764254649</v>
      </c>
      <c r="K8" s="24">
        <f>'[1]资源-钻石'!U8</f>
        <v>64762.340740680105</v>
      </c>
      <c r="L8" s="24">
        <f>'[1]资源-钻石'!V8</f>
        <v>101130.57481474812</v>
      </c>
      <c r="M8" s="24">
        <f>'[1]资源-钻石'!W8</f>
        <v>245663.63229622296</v>
      </c>
      <c r="N8" s="24">
        <f>'[1]资源-钻石'!X8</f>
        <v>564684.99552584521</v>
      </c>
      <c r="P8" s="28">
        <v>5</v>
      </c>
      <c r="Q8" s="28">
        <f>'[1]功能-行军令'!N8</f>
        <v>19.053823869162375</v>
      </c>
      <c r="R8" s="28">
        <f>'[1]功能-行军令'!O8</f>
        <v>23.611664224090969</v>
      </c>
      <c r="S8" s="28">
        <f>'[1]功能-行军令'!P8</f>
        <v>25.76723160268055</v>
      </c>
      <c r="T8" s="28">
        <f>'[1]功能-行军令'!Q8</f>
        <v>20.905358492970112</v>
      </c>
      <c r="U8" s="28">
        <f>'[1]功能-行军令'!R8</f>
        <v>11.280360786818976</v>
      </c>
      <c r="V8" s="28">
        <f>'[1]功能-行军令'!S8</f>
        <v>4.3564599736092422</v>
      </c>
      <c r="W8" s="28">
        <f>'[1]功能-行军令'!T8</f>
        <v>5.390000269548505</v>
      </c>
      <c r="X8" s="28">
        <f>'[1]功能-行军令'!U8</f>
        <v>5.9146714683889243</v>
      </c>
      <c r="Y8" s="28">
        <f>'[1]功能-行军令'!V8</f>
        <v>4.829158208476553</v>
      </c>
      <c r="Z8" s="28">
        <f>'[1]功能-行军令'!W8</f>
        <v>2.6219200604110853</v>
      </c>
      <c r="AC8" s="30">
        <v>5</v>
      </c>
      <c r="AD8" s="42">
        <f>'[1]功能-实力'!BE9</f>
        <v>56256</v>
      </c>
      <c r="AE8" s="42">
        <f>'[1]功能-实力'!BF9</f>
        <v>57168</v>
      </c>
      <c r="AF8" s="42">
        <f>'[1]功能-实力'!BG9</f>
        <v>58724</v>
      </c>
      <c r="AG8" s="42">
        <f>'[1]功能-实力'!BH9</f>
        <v>61028</v>
      </c>
      <c r="AH8" s="42">
        <f>'[1]功能-实力'!BI9</f>
        <v>62428</v>
      </c>
      <c r="AL8" s="38">
        <f>[2]基础状态预期!C18</f>
        <v>3</v>
      </c>
      <c r="AM8" s="38">
        <f>[2]基础状态预期!D18</f>
        <v>20</v>
      </c>
      <c r="AO8" s="38">
        <f>[2]基础状态预期!F18</f>
        <v>0</v>
      </c>
      <c r="AP8" s="38">
        <f>[2]基础状态预期!G18</f>
        <v>0</v>
      </c>
      <c r="AQ8" s="38">
        <f>[2]基础状态预期!H18</f>
        <v>0</v>
      </c>
      <c r="AR8" s="38">
        <f>[2]基础状态预期!I18</f>
        <v>6</v>
      </c>
      <c r="AS8" s="38">
        <f>[2]基础状态预期!J18</f>
        <v>0</v>
      </c>
      <c r="AW8" s="32">
        <v>2</v>
      </c>
      <c r="AX8" s="32">
        <f>[1]节奏总纲!BJ5</f>
        <v>0.47499999999999998</v>
      </c>
      <c r="AY8" s="32">
        <f>[1]节奏总纲!BK5</f>
        <v>0.48449999999999999</v>
      </c>
      <c r="AZ8" s="32">
        <f>[1]节奏总纲!BL5</f>
        <v>0.50349999999999995</v>
      </c>
      <c r="BA8" s="32">
        <f>[1]节奏总纲!BM5</f>
        <v>0.54149999999999998</v>
      </c>
      <c r="BB8" s="32">
        <f>[1]节奏总纲!BN5</f>
        <v>0.66499999999999992</v>
      </c>
      <c r="BF8" s="45">
        <f>'[1]功能-行军令'!FZ6</f>
        <v>2</v>
      </c>
      <c r="BG8" s="45">
        <f>'[1]功能-行军令'!GA6*'[1]功能-行军令'!GB6</f>
        <v>14.5</v>
      </c>
      <c r="BM8" s="55">
        <v>2</v>
      </c>
      <c r="BN8" s="56">
        <f>[3]各R部队能量汇总!E8</f>
        <v>549816</v>
      </c>
      <c r="BO8" s="56">
        <f>[3]各R部队能量汇总!F8</f>
        <v>553467</v>
      </c>
      <c r="BP8" s="56">
        <f>[3]各R部队能量汇总!G8</f>
        <v>561206</v>
      </c>
      <c r="BQ8" s="56">
        <f>[3]各R部队能量汇总!H8</f>
        <v>573069</v>
      </c>
      <c r="BR8" s="56">
        <f>[3]各R部队能量汇总!I8</f>
        <v>580441</v>
      </c>
    </row>
    <row r="9" spans="2:70" x14ac:dyDescent="0.15">
      <c r="B9" s="23">
        <v>6</v>
      </c>
      <c r="C9" s="24">
        <f>'[1]资源-钻石'!L9</f>
        <v>7478.7512502259578</v>
      </c>
      <c r="D9" s="24">
        <f>'[1]资源-钻石'!M9</f>
        <v>8590.8915245124608</v>
      </c>
      <c r="E9" s="24">
        <f>'[1]资源-钻石'!N9</f>
        <v>10971.054215086828</v>
      </c>
      <c r="F9" s="24">
        <f>'[1]资源-钻石'!O9</f>
        <v>19602.187922491939</v>
      </c>
      <c r="G9" s="24">
        <f>'[1]资源-钻石'!P9</f>
        <v>24730.552213145304</v>
      </c>
      <c r="I9" s="23">
        <v>6</v>
      </c>
      <c r="J9" s="24">
        <f>'[1]资源-钻石'!T9</f>
        <v>57149.969807526038</v>
      </c>
      <c r="K9" s="24">
        <f>'[1]资源-钻石'!U9</f>
        <v>76064.966788278645</v>
      </c>
      <c r="L9" s="24">
        <f>'[1]资源-钻石'!V9</f>
        <v>118651.46346710651</v>
      </c>
      <c r="M9" s="24">
        <f>'[1]资源-钻石'!W9</f>
        <v>287816.60981381725</v>
      </c>
      <c r="N9" s="24">
        <f>'[1]资源-钻石'!X9</f>
        <v>661173.27079519886</v>
      </c>
      <c r="P9" s="28">
        <v>6</v>
      </c>
      <c r="Q9" s="28">
        <f>'[1]功能-行军令'!N9</f>
        <v>23.722962059478306</v>
      </c>
      <c r="R9" s="28">
        <f>'[1]功能-行军令'!O9</f>
        <v>29.439164482679558</v>
      </c>
      <c r="S9" s="28">
        <f>'[1]功能-行军令'!P9</f>
        <v>32.156578214936147</v>
      </c>
      <c r="T9" s="28">
        <f>'[1]功能-行军令'!Q9</f>
        <v>26.203507172736675</v>
      </c>
      <c r="U9" s="28">
        <f>'[1]功能-行军令'!R9</f>
        <v>14.251775743858198</v>
      </c>
      <c r="V9" s="28">
        <f>'[1]功能-行军令'!S9</f>
        <v>4.6691381903159304</v>
      </c>
      <c r="W9" s="28">
        <f>'[1]功能-行军令'!T9</f>
        <v>5.8275002585885893</v>
      </c>
      <c r="X9" s="28">
        <f>'[1]功能-行军令'!U9</f>
        <v>6.3893466122555971</v>
      </c>
      <c r="Y9" s="28">
        <f>'[1]功能-行军令'!V9</f>
        <v>5.2981486797665625</v>
      </c>
      <c r="Z9" s="28">
        <f>'[1]功能-行军令'!W9</f>
        <v>2.9714149570392223</v>
      </c>
      <c r="AC9" s="30">
        <v>6</v>
      </c>
      <c r="AD9" s="42">
        <f>'[1]功能-实力'!BE10</f>
        <v>63984</v>
      </c>
      <c r="AE9" s="42">
        <f>'[1]功能-实力'!BF10</f>
        <v>65212</v>
      </c>
      <c r="AF9" s="42">
        <f>'[1]功能-实力'!BG10</f>
        <v>67324</v>
      </c>
      <c r="AG9" s="42">
        <f>'[1]功能-实力'!BH10</f>
        <v>70456</v>
      </c>
      <c r="AH9" s="42">
        <f>'[1]功能-实力'!BI10</f>
        <v>72368</v>
      </c>
      <c r="AL9" s="38">
        <f>[2]基础状态预期!C19</f>
        <v>6</v>
      </c>
      <c r="AM9" s="38">
        <f>[2]基础状态预期!D19</f>
        <v>28.071211008105138</v>
      </c>
      <c r="AO9" s="38">
        <f>[2]基础状态预期!F19</f>
        <v>0</v>
      </c>
      <c r="AP9" s="38">
        <f>[2]基础状态预期!G19</f>
        <v>0</v>
      </c>
      <c r="AQ9" s="38">
        <f>[2]基础状态预期!H19</f>
        <v>0</v>
      </c>
      <c r="AR9" s="38">
        <f>[2]基础状态预期!I19</f>
        <v>6</v>
      </c>
      <c r="AS9" s="38">
        <f>[2]基础状态预期!J19</f>
        <v>0</v>
      </c>
      <c r="AW9" s="32">
        <v>3</v>
      </c>
      <c r="AX9" s="32">
        <f>[1]节奏总纲!BJ6</f>
        <v>0.65</v>
      </c>
      <c r="AY9" s="32">
        <f>[1]节奏总纲!BK6</f>
        <v>0.66300000000000003</v>
      </c>
      <c r="AZ9" s="32">
        <f>[1]节奏总纲!BL6</f>
        <v>0.68900000000000006</v>
      </c>
      <c r="BA9" s="32">
        <f>[1]节奏总纲!BM6</f>
        <v>0.74099999999999999</v>
      </c>
      <c r="BB9" s="32">
        <f>[1]节奏总纲!BN6</f>
        <v>0.90999999999999992</v>
      </c>
      <c r="BF9" s="45">
        <f>'[1]功能-行军令'!FZ7</f>
        <v>3</v>
      </c>
      <c r="BG9" s="45">
        <f>'[1]功能-行军令'!GA7*'[1]功能-行军令'!GB7</f>
        <v>18.922499999999999</v>
      </c>
      <c r="BM9" s="55">
        <v>3</v>
      </c>
      <c r="BN9" s="56">
        <f>[3]各R部队能量汇总!E9</f>
        <v>802334</v>
      </c>
      <c r="BO9" s="56">
        <f>[3]各R部队能量汇总!F9</f>
        <v>811997</v>
      </c>
      <c r="BP9" s="56">
        <f>[3]各R部队能量汇总!G9</f>
        <v>833239</v>
      </c>
      <c r="BQ9" s="56">
        <f>[3]各R部队能量汇总!H9</f>
        <v>866361</v>
      </c>
      <c r="BR9" s="56">
        <f>[3]各R部队能量汇总!I9</f>
        <v>886832</v>
      </c>
    </row>
    <row r="10" spans="2:70" x14ac:dyDescent="0.15">
      <c r="B10" s="23">
        <v>7</v>
      </c>
      <c r="C10" s="24">
        <f>'[1]资源-钻石'!L10</f>
        <v>9056.3621620177801</v>
      </c>
      <c r="D10" s="24">
        <f>'[1]资源-钻石'!M10</f>
        <v>10443.397430036304</v>
      </c>
      <c r="E10" s="24">
        <f>'[1]资源-钻石'!N10</f>
        <v>13372.602209310015</v>
      </c>
      <c r="F10" s="24">
        <f>'[1]资源-钻石'!O10</f>
        <v>23847.860561201545</v>
      </c>
      <c r="G10" s="24">
        <f>'[1]资源-钻石'!P10</f>
        <v>29846.900463075173</v>
      </c>
      <c r="I10" s="23">
        <v>7</v>
      </c>
      <c r="J10" s="24">
        <f>'[1]资源-钻石'!T10</f>
        <v>65679.629850797428</v>
      </c>
      <c r="K10" s="24">
        <f>'[1]资源-钻石'!U10</f>
        <v>87013.198619782808</v>
      </c>
      <c r="L10" s="24">
        <f>'[1]资源-钻石'!V10</f>
        <v>135832.72164923273</v>
      </c>
      <c r="M10" s="24">
        <f>'[1]资源-钻石'!W10</f>
        <v>329494.88542756485</v>
      </c>
      <c r="N10" s="24">
        <f>'[1]资源-钻石'!X10</f>
        <v>757273.46661123785</v>
      </c>
      <c r="P10" s="28">
        <v>7</v>
      </c>
      <c r="Q10" s="28">
        <f>'[1]功能-行军令'!N10</f>
        <v>28.727220464773662</v>
      </c>
      <c r="R10" s="28">
        <f>'[1]功能-行军令'!O10</f>
        <v>35.787309596867416</v>
      </c>
      <c r="S10" s="28">
        <f>'[1]功能-行军令'!P10</f>
        <v>39.195606953575002</v>
      </c>
      <c r="T10" s="28">
        <f>'[1]功能-行军令'!Q10</f>
        <v>31.878971252634962</v>
      </c>
      <c r="U10" s="28">
        <f>'[1]功能-行军令'!R10</f>
        <v>17.200235901845417</v>
      </c>
      <c r="V10" s="28">
        <f>'[1]功能-行军令'!S10</f>
        <v>5.0042584052953565</v>
      </c>
      <c r="W10" s="28">
        <f>'[1]功能-行军令'!T10</f>
        <v>6.348145114187858</v>
      </c>
      <c r="X10" s="28">
        <f>'[1]功能-行军令'!U10</f>
        <v>7.039028738638855</v>
      </c>
      <c r="Y10" s="28">
        <f>'[1]功能-行军令'!V10</f>
        <v>5.6754640798982869</v>
      </c>
      <c r="Z10" s="28">
        <f>'[1]功能-行军令'!W10</f>
        <v>2.9484601579872187</v>
      </c>
      <c r="AC10" s="30">
        <v>7</v>
      </c>
      <c r="AD10" s="42">
        <f>'[1]功能-实力'!BE11</f>
        <v>72304</v>
      </c>
      <c r="AE10" s="42">
        <f>'[1]功能-实力'!BF11</f>
        <v>73888</v>
      </c>
      <c r="AF10" s="42">
        <f>'[1]功能-实力'!BG11</f>
        <v>76652</v>
      </c>
      <c r="AG10" s="42">
        <f>'[1]功能-实力'!BH11</f>
        <v>80644</v>
      </c>
      <c r="AH10" s="42">
        <f>'[1]功能-实力'!BI11</f>
        <v>82920</v>
      </c>
      <c r="AL10" s="38">
        <f>[2]基础状态预期!C20</f>
        <v>10</v>
      </c>
      <c r="AM10" s="38">
        <f>[2]基础状态预期!D20</f>
        <v>34.585942742481357</v>
      </c>
      <c r="AO10" s="38">
        <f>[2]基础状态预期!F20</f>
        <v>0</v>
      </c>
      <c r="AP10" s="38">
        <f>[2]基础状态预期!G20</f>
        <v>0</v>
      </c>
      <c r="AQ10" s="38">
        <f>[2]基础状态预期!H20</f>
        <v>0</v>
      </c>
      <c r="AR10" s="38">
        <f>[2]基础状态预期!I20</f>
        <v>6</v>
      </c>
      <c r="AS10" s="38">
        <f>[2]基础状态预期!J20</f>
        <v>0</v>
      </c>
      <c r="AW10" s="32">
        <v>4</v>
      </c>
      <c r="AX10" s="32">
        <f>[1]节奏总纲!BJ7</f>
        <v>0.82499999999999996</v>
      </c>
      <c r="AY10" s="32">
        <f>[1]节奏总纲!BK7</f>
        <v>0.84149999999999991</v>
      </c>
      <c r="AZ10" s="32">
        <f>[1]节奏总纲!BL7</f>
        <v>0.87449999999999994</v>
      </c>
      <c r="BA10" s="32">
        <f>[1]节奏总纲!BM7</f>
        <v>0.94049999999999989</v>
      </c>
      <c r="BB10" s="32">
        <f>[1]节奏总纲!BN7</f>
        <v>1.1549999999999998</v>
      </c>
      <c r="BF10" s="45">
        <f>'[1]功能-行军令'!FZ8</f>
        <v>4</v>
      </c>
      <c r="BG10" s="45">
        <f>'[1]功能-行军令'!GA8*'[1]功能-行军令'!GB8</f>
        <v>22.224476249999999</v>
      </c>
      <c r="BM10" s="55">
        <v>4</v>
      </c>
      <c r="BN10" s="56">
        <f>[3]各R部队能量汇总!E10</f>
        <v>1138776</v>
      </c>
      <c r="BO10" s="56">
        <f>[3]各R部队能量汇总!F10</f>
        <v>1157613</v>
      </c>
      <c r="BP10" s="56">
        <f>[3]各R部队能量汇总!G10</f>
        <v>1200375</v>
      </c>
      <c r="BQ10" s="56">
        <f>[3]各R部队能量汇总!H10</f>
        <v>1268036</v>
      </c>
      <c r="BR10" s="56">
        <f>[3]各R部队能量汇总!I10</f>
        <v>1309684</v>
      </c>
    </row>
    <row r="11" spans="2:70" x14ac:dyDescent="0.15">
      <c r="B11" s="23">
        <v>8</v>
      </c>
      <c r="C11" s="24">
        <f>'[1]资源-钻石'!L11</f>
        <v>10747.203671483943</v>
      </c>
      <c r="D11" s="24">
        <f>'[1]资源-钻石'!M11</f>
        <v>12335.241734732441</v>
      </c>
      <c r="E11" s="24">
        <f>'[1]资源-钻石'!N11</f>
        <v>15694.42638448196</v>
      </c>
      <c r="F11" s="24">
        <f>'[1]资源-钻石'!O11</f>
        <v>27889.162903213342</v>
      </c>
      <c r="G11" s="24">
        <f>'[1]资源-钻石'!P11</f>
        <v>34995.511481763213</v>
      </c>
      <c r="I11" s="23">
        <v>8</v>
      </c>
      <c r="J11" s="24">
        <f>'[1]资源-钻石'!T11</f>
        <v>71369.025242663571</v>
      </c>
      <c r="K11" s="24">
        <f>'[1]资源-钻石'!U11</f>
        <v>95425.927766929934</v>
      </c>
      <c r="L11" s="24">
        <f>'[1]资源-钻石'!V11</f>
        <v>149806.5205436229</v>
      </c>
      <c r="M11" s="24">
        <f>'[1]资源-钻石'!W11</f>
        <v>366417.17259798525</v>
      </c>
      <c r="N11" s="24">
        <f>'[1]资源-钻石'!X11</f>
        <v>844741.38985778368</v>
      </c>
      <c r="P11" s="28">
        <v>8</v>
      </c>
      <c r="Q11" s="28">
        <f>'[1]功能-行军令'!N11</f>
        <v>34.090651823243419</v>
      </c>
      <c r="R11" s="28">
        <f>'[1]功能-行军令'!O11</f>
        <v>42.270259067554726</v>
      </c>
      <c r="S11" s="28">
        <f>'[1]功能-行军令'!P11</f>
        <v>46.0009621388201</v>
      </c>
      <c r="T11" s="28">
        <f>'[1]功能-行军令'!Q11</f>
        <v>37.281240393448371</v>
      </c>
      <c r="U11" s="28">
        <f>'[1]功能-行军令'!R11</f>
        <v>20.167288517504215</v>
      </c>
      <c r="V11" s="28">
        <f>'[1]功能-行军令'!S11</f>
        <v>5.3634313584697573</v>
      </c>
      <c r="W11" s="28">
        <f>'[1]功能-行军令'!T11</f>
        <v>6.4829494706873092</v>
      </c>
      <c r="X11" s="28">
        <f>'[1]功能-行军令'!U11</f>
        <v>6.805355185245098</v>
      </c>
      <c r="Y11" s="28">
        <f>'[1]功能-行军令'!V11</f>
        <v>5.4022691408134094</v>
      </c>
      <c r="Z11" s="28">
        <f>'[1]功能-行军令'!W11</f>
        <v>2.9670526156587975</v>
      </c>
      <c r="AC11" s="30">
        <v>8</v>
      </c>
      <c r="AD11" s="42">
        <f>'[1]功能-实力'!BE12</f>
        <v>81240</v>
      </c>
      <c r="AE11" s="42">
        <f>'[1]功能-实力'!BF12</f>
        <v>83092</v>
      </c>
      <c r="AF11" s="42">
        <f>'[1]功能-实力'!BG12</f>
        <v>86368</v>
      </c>
      <c r="AG11" s="42">
        <f>'[1]功能-实力'!BH12</f>
        <v>91236</v>
      </c>
      <c r="AH11" s="42">
        <f>'[1]功能-实力'!BI12</f>
        <v>94124</v>
      </c>
      <c r="AL11" s="38">
        <f>[2]基础状态预期!C21</f>
        <v>15</v>
      </c>
      <c r="AM11" s="38">
        <f>[2]基础状态预期!D21</f>
        <v>40</v>
      </c>
      <c r="AO11" s="38">
        <f>[2]基础状态预期!F21</f>
        <v>0</v>
      </c>
      <c r="AP11" s="38">
        <f>[2]基础状态预期!G21</f>
        <v>0</v>
      </c>
      <c r="AQ11" s="38">
        <f>[2]基础状态预期!H21</f>
        <v>0</v>
      </c>
      <c r="AR11" s="38">
        <f>[2]基础状态预期!I21</f>
        <v>6</v>
      </c>
      <c r="AS11" s="38">
        <f>[2]基础状态预期!J21</f>
        <v>0</v>
      </c>
      <c r="AW11" s="32">
        <v>5</v>
      </c>
      <c r="AX11" s="32">
        <f>[1]节奏总纲!BJ8</f>
        <v>1</v>
      </c>
      <c r="AY11" s="32">
        <f>[1]节奏总纲!BK8</f>
        <v>1.02</v>
      </c>
      <c r="AZ11" s="32">
        <f>[1]节奏总纲!BL8</f>
        <v>1.06</v>
      </c>
      <c r="BA11" s="32">
        <f>[1]节奏总纲!BM8</f>
        <v>1.1399999999999999</v>
      </c>
      <c r="BB11" s="32">
        <f>[1]节奏总纲!BN8</f>
        <v>1.4</v>
      </c>
      <c r="BF11" s="45">
        <f>'[1]功能-行军令'!FZ9</f>
        <v>5</v>
      </c>
      <c r="BG11" s="45">
        <f>'[1]功能-行军令'!GA9*'[1]功能-行军令'!GB9</f>
        <v>25.558147687499996</v>
      </c>
      <c r="BM11" s="55">
        <v>5</v>
      </c>
      <c r="BN11" s="56">
        <f>[3]各R部队能量汇总!E11</f>
        <v>1578884</v>
      </c>
      <c r="BO11" s="56">
        <f>[3]各R部队能量汇总!F11</f>
        <v>1611017</v>
      </c>
      <c r="BP11" s="56">
        <f>[3]各R部队能量汇总!G11</f>
        <v>1686103</v>
      </c>
      <c r="BQ11" s="56">
        <f>[3]各R部队能量汇总!H11</f>
        <v>1806412</v>
      </c>
      <c r="BR11" s="56">
        <f>[3]各R部队能量汇总!I11</f>
        <v>1880244</v>
      </c>
    </row>
    <row r="12" spans="2:70" x14ac:dyDescent="0.15">
      <c r="B12" s="23">
        <v>9</v>
      </c>
      <c r="C12" s="24">
        <f>'[1]资源-钻石'!L12</f>
        <v>12559.402730684582</v>
      </c>
      <c r="D12" s="24">
        <f>'[1]资源-钻石'!M12</f>
        <v>14410.136641938167</v>
      </c>
      <c r="E12" s="24">
        <f>'[1]资源-钻石'!N12</f>
        <v>18405.36174776336</v>
      </c>
      <c r="F12" s="24">
        <f>'[1]资源-钻石'!O12</f>
        <v>32952.200150067561</v>
      </c>
      <c r="G12" s="24">
        <f>'[1]资源-钻石'!P12</f>
        <v>41453.729794945597</v>
      </c>
      <c r="I12" s="23">
        <v>9</v>
      </c>
      <c r="J12" s="24">
        <f>'[1]资源-钻石'!T12</f>
        <v>77058.420634529713</v>
      </c>
      <c r="K12" s="24">
        <f>'[1]资源-钻石'!U12</f>
        <v>103484.26269798269</v>
      </c>
      <c r="L12" s="24">
        <f>'[1]资源-钻石'!V12</f>
        <v>163440.68896778097</v>
      </c>
      <c r="M12" s="24">
        <f>'[1]资源-钻石'!W12</f>
        <v>402864.75786455907</v>
      </c>
      <c r="N12" s="24">
        <f>'[1]资源-钻石'!X12</f>
        <v>931821.23365101498</v>
      </c>
      <c r="P12" s="28">
        <v>9</v>
      </c>
      <c r="Q12" s="28">
        <f>'[1]功能-行军令'!N12</f>
        <v>39.839035221386283</v>
      </c>
      <c r="R12" s="28">
        <f>'[1]功能-行军令'!O12</f>
        <v>49.380484156908295</v>
      </c>
      <c r="S12" s="28">
        <f>'[1]功能-行军令'!P12</f>
        <v>53.946817052663931</v>
      </c>
      <c r="T12" s="28">
        <f>'[1]功能-行军令'!Q12</f>
        <v>44.049328391500353</v>
      </c>
      <c r="U12" s="28">
        <f>'[1]功能-行军令'!R12</f>
        <v>23.889044437512744</v>
      </c>
      <c r="V12" s="28">
        <f>'[1]功能-行军令'!S12</f>
        <v>5.7483833981428631</v>
      </c>
      <c r="W12" s="28">
        <f>'[1]功能-行军令'!T12</f>
        <v>7.1102250893535697</v>
      </c>
      <c r="X12" s="28">
        <f>'[1]功能-行军令'!U12</f>
        <v>7.9458549138438315</v>
      </c>
      <c r="Y12" s="28">
        <f>'[1]功能-行军令'!V12</f>
        <v>6.7680879980519819</v>
      </c>
      <c r="Z12" s="28">
        <f>'[1]功能-行军令'!W12</f>
        <v>3.7217559200085297</v>
      </c>
      <c r="AC12" s="30">
        <v>9</v>
      </c>
      <c r="AD12" s="42">
        <f>'[1]功能-实力'!BE13</f>
        <v>99413.6</v>
      </c>
      <c r="AE12" s="42">
        <f>'[1]功能-实力'!BF13</f>
        <v>101864.40000000001</v>
      </c>
      <c r="AF12" s="42">
        <f>'[1]功能-实力'!BG13</f>
        <v>106304</v>
      </c>
      <c r="AG12" s="42">
        <f>'[1]功能-实力'!BH13</f>
        <v>112882.00000000001</v>
      </c>
      <c r="AH12" s="42">
        <f>'[1]功能-实力'!BI13</f>
        <v>116820</v>
      </c>
      <c r="AL12" s="38">
        <f>[2]基础状态预期!C22</f>
        <v>20</v>
      </c>
      <c r="AM12" s="38">
        <f>[2]基础状态预期!D22</f>
        <v>43.920692243099523</v>
      </c>
      <c r="AO12" s="38">
        <f>[2]基础状态预期!F22</f>
        <v>0</v>
      </c>
      <c r="AP12" s="38">
        <f>[2]基础状态预期!G22</f>
        <v>0</v>
      </c>
      <c r="AQ12" s="38">
        <f>[2]基础状态预期!H22</f>
        <v>0</v>
      </c>
      <c r="AR12" s="38">
        <f>[2]基础状态预期!I22</f>
        <v>6</v>
      </c>
      <c r="AS12" s="38">
        <f>[2]基础状态预期!J22</f>
        <v>0</v>
      </c>
      <c r="AW12" s="32">
        <v>6</v>
      </c>
      <c r="AX12" s="32">
        <f>[1]节奏总纲!BJ9</f>
        <v>1.0333333333333334</v>
      </c>
      <c r="AY12" s="32">
        <f>[1]节奏总纲!BK9</f>
        <v>1.054</v>
      </c>
      <c r="AZ12" s="32">
        <f>[1]节奏总纲!BL9</f>
        <v>1.0953333333333335</v>
      </c>
      <c r="BA12" s="32">
        <f>[1]节奏总纲!BM9</f>
        <v>1.1779999999999999</v>
      </c>
      <c r="BB12" s="32">
        <f>[1]节奏总纲!BN9</f>
        <v>1.4466666666666668</v>
      </c>
      <c r="BF12" s="45">
        <f>'[1]功能-行军令'!FZ10</f>
        <v>6</v>
      </c>
      <c r="BG12" s="45">
        <f>'[1]功能-行军令'!GA10*'[1]功能-行军令'!GB10</f>
        <v>28.7529161484375</v>
      </c>
      <c r="BM12" s="55">
        <v>6</v>
      </c>
      <c r="BN12" s="56">
        <f>[3]各R部队能量汇总!E12</f>
        <v>2145542</v>
      </c>
      <c r="BO12" s="56">
        <f>[3]各R部队能量汇总!F12</f>
        <v>2196239</v>
      </c>
      <c r="BP12" s="56">
        <f>[3]各R部队能量汇总!G12</f>
        <v>2317833</v>
      </c>
      <c r="BQ12" s="56">
        <f>[3]各R部队能量汇总!H12</f>
        <v>2514802</v>
      </c>
      <c r="BR12" s="56">
        <f>[3]各R部队能量汇总!I12</f>
        <v>2635418</v>
      </c>
    </row>
    <row r="13" spans="2:70" x14ac:dyDescent="0.15">
      <c r="B13" s="23">
        <v>10</v>
      </c>
      <c r="C13" s="24">
        <f>'[1]资源-钻石'!L13</f>
        <v>14501.669591169066</v>
      </c>
      <c r="D13" s="24">
        <f>'[1]资源-钻石'!M13</f>
        <v>16712.909883184449</v>
      </c>
      <c r="E13" s="24">
        <f>'[1]资源-钻石'!N13</f>
        <v>21406.920431564398</v>
      </c>
      <c r="F13" s="24">
        <f>'[1]资源-钻石'!O13</f>
        <v>38510.450768477844</v>
      </c>
      <c r="G13" s="24">
        <f>'[1]资源-钻石'!P13</f>
        <v>48829.553563311245</v>
      </c>
      <c r="I13" s="23">
        <v>10</v>
      </c>
      <c r="J13" s="24">
        <f>'[1]资源-钻石'!T13</f>
        <v>82747.816026395856</v>
      </c>
      <c r="K13" s="24">
        <f>'[1]资源-钻石'!U13</f>
        <v>111542.59762903544</v>
      </c>
      <c r="L13" s="24">
        <f>'[1]资源-钻石'!V13</f>
        <v>177074.85739193897</v>
      </c>
      <c r="M13" s="24">
        <f>'[1]资源-钻石'!W13</f>
        <v>439312.34313113295</v>
      </c>
      <c r="N13" s="24">
        <f>'[1]资源-钻石'!X13</f>
        <v>1018901.0774442463</v>
      </c>
      <c r="P13" s="28">
        <v>10</v>
      </c>
      <c r="Q13" s="28">
        <f>'[1]功能-行军令'!N13</f>
        <v>46</v>
      </c>
      <c r="R13" s="28">
        <f>'[1]功能-行军令'!O13</f>
        <v>57.271599999999999</v>
      </c>
      <c r="S13" s="28">
        <f>'[1]功能-行军令'!P13</f>
        <v>62.744500000000002</v>
      </c>
      <c r="T13" s="28">
        <f>'[1]功能-行军令'!Q13</f>
        <v>51.479400000000005</v>
      </c>
      <c r="U13" s="28">
        <f>'[1]功能-行军令'!R13</f>
        <v>28.139600000000002</v>
      </c>
      <c r="V13" s="28">
        <f>'[1]功能-行军令'!S13</f>
        <v>6.1609647786137174</v>
      </c>
      <c r="W13" s="28">
        <f>'[1]功能-行军令'!T13</f>
        <v>7.8911158430917041</v>
      </c>
      <c r="X13" s="28">
        <f>'[1]功能-行军令'!U13</f>
        <v>8.7976829473360709</v>
      </c>
      <c r="Y13" s="28">
        <f>'[1]功能-行军令'!V13</f>
        <v>7.4300716084996523</v>
      </c>
      <c r="Z13" s="28">
        <f>'[1]功能-行军令'!W13</f>
        <v>4.2505555624872571</v>
      </c>
      <c r="AC13" s="30">
        <v>10</v>
      </c>
      <c r="AD13" s="42">
        <f>'[1]功能-实力'!BE14</f>
        <v>120374.39999999999</v>
      </c>
      <c r="AE13" s="42">
        <f>'[1]功能-实力'!BF14</f>
        <v>123321.59999999999</v>
      </c>
      <c r="AF13" s="42">
        <f>'[1]功能-实力'!BG14</f>
        <v>129148.79999999999</v>
      </c>
      <c r="AG13" s="42">
        <f>'[1]功能-实力'!BH14</f>
        <v>137803.20000000001</v>
      </c>
      <c r="AH13" s="42">
        <f>'[1]功能-实力'!BI14</f>
        <v>143035.20000000001</v>
      </c>
      <c r="AL13" s="38">
        <f>[2]基础状态预期!C23</f>
        <v>30</v>
      </c>
      <c r="AM13" s="38">
        <f>[2]基础状态预期!D23</f>
        <v>49.533352307096472</v>
      </c>
      <c r="AO13" s="38">
        <f>[2]基础状态预期!F23</f>
        <v>0</v>
      </c>
      <c r="AP13" s="38">
        <f>[2]基础状态预期!G23</f>
        <v>0</v>
      </c>
      <c r="AQ13" s="38">
        <f>[2]基础状态预期!H23</f>
        <v>0</v>
      </c>
      <c r="AR13" s="38">
        <f>[2]基础状态预期!I23</f>
        <v>6</v>
      </c>
      <c r="AS13" s="38">
        <f>[2]基础状态预期!J23</f>
        <v>0</v>
      </c>
      <c r="AW13" s="32">
        <v>7</v>
      </c>
      <c r="AX13" s="32">
        <f>[1]节奏总纲!BJ10</f>
        <v>1.0666666666666669</v>
      </c>
      <c r="AY13" s="32">
        <f>[1]节奏总纲!BK10</f>
        <v>1.0880000000000003</v>
      </c>
      <c r="AZ13" s="32">
        <f>[1]节奏总纲!BL10</f>
        <v>1.1306666666666669</v>
      </c>
      <c r="BA13" s="32">
        <f>[1]节奏总纲!BM10</f>
        <v>1.2160000000000002</v>
      </c>
      <c r="BB13" s="32">
        <f>[1]节奏总纲!BN10</f>
        <v>1.4933333333333336</v>
      </c>
      <c r="BF13" s="45">
        <f>'[1]功能-行军令'!FZ11</f>
        <v>7</v>
      </c>
      <c r="BG13" s="45">
        <f>'[1]功能-行军令'!GA11*'[1]功能-行军令'!GB11</f>
        <v>31.628207763281253</v>
      </c>
      <c r="BM13" s="55">
        <v>7</v>
      </c>
      <c r="BN13" s="56">
        <f>[3]各R部队能量汇总!E13</f>
        <v>2865082</v>
      </c>
      <c r="BO13" s="56">
        <f>[3]各R部队能量汇总!F13</f>
        <v>2940956</v>
      </c>
      <c r="BP13" s="56">
        <f>[3]各R部队能量汇总!G13</f>
        <v>3127296</v>
      </c>
      <c r="BQ13" s="56">
        <f>[3]各R部队能量汇总!H13</f>
        <v>3432056</v>
      </c>
      <c r="BR13" s="56">
        <f>[3]各R部队能量汇总!I13</f>
        <v>3618395</v>
      </c>
    </row>
    <row r="14" spans="2:70" x14ac:dyDescent="0.15">
      <c r="B14" s="23">
        <v>11</v>
      </c>
      <c r="C14" s="24">
        <f>'[1]资源-钻石'!L14</f>
        <v>15726.076062295178</v>
      </c>
      <c r="D14" s="24">
        <f>'[1]资源-钻石'!M14</f>
        <v>19167.892812347316</v>
      </c>
      <c r="E14" s="24">
        <f>'[1]资源-钻石'!N14</f>
        <v>24667.987774577792</v>
      </c>
      <c r="F14" s="24">
        <f>'[1]资源-钻石'!O14</f>
        <v>44364.522921536824</v>
      </c>
      <c r="G14" s="24">
        <f>'[1]资源-钻石'!P14</f>
        <v>56779.072048212664</v>
      </c>
      <c r="I14" s="23">
        <v>11</v>
      </c>
      <c r="J14" s="24">
        <f>'[1]资源-钻石'!T14</f>
        <v>88437.211418261999</v>
      </c>
      <c r="K14" s="24">
        <f>'[1]资源-钻石'!U14</f>
        <v>119600.9325600882</v>
      </c>
      <c r="L14" s="24">
        <f>'[1]资源-钻石'!V14</f>
        <v>190709.02581609701</v>
      </c>
      <c r="M14" s="24">
        <f>'[1]资源-钻石'!W14</f>
        <v>475759.92839770677</v>
      </c>
      <c r="N14" s="24">
        <f>'[1]资源-钻石'!X14</f>
        <v>1105980.9212374776</v>
      </c>
      <c r="P14" s="28">
        <v>11</v>
      </c>
      <c r="Q14" s="28">
        <f>'[1]功能-行军令'!N14</f>
        <v>52.603158553338972</v>
      </c>
      <c r="R14" s="28">
        <f>'[1]功能-行军令'!O14</f>
        <v>65.684306183936783</v>
      </c>
      <c r="S14" s="28">
        <f>'[1]功能-行军令'!P14</f>
        <v>72.302812722179397</v>
      </c>
      <c r="T14" s="28">
        <f>'[1]功能-行军令'!Q14</f>
        <v>59.304915307726851</v>
      </c>
      <c r="U14" s="28">
        <f>'[1]功能-行军令'!R14</f>
        <v>32.720765585871938</v>
      </c>
      <c r="V14" s="28">
        <f>'[1]功能-行军令'!S14</f>
        <v>6.6031585533389716</v>
      </c>
      <c r="W14" s="28">
        <f>'[1]功能-行军令'!T14</f>
        <v>8.412706183936784</v>
      </c>
      <c r="X14" s="28">
        <f>'[1]功能-行军令'!U14</f>
        <v>9.5583127221793944</v>
      </c>
      <c r="Y14" s="28">
        <f>'[1]功能-行军令'!V14</f>
        <v>7.825515307726846</v>
      </c>
      <c r="Z14" s="28">
        <f>'[1]功能-行军令'!W14</f>
        <v>4.5811655858719362</v>
      </c>
      <c r="AC14" s="30">
        <v>11</v>
      </c>
      <c r="AD14" s="42">
        <f>'[1]功能-实力'!BE15</f>
        <v>139575</v>
      </c>
      <c r="AE14" s="42">
        <f>'[1]功能-实力'!BF15</f>
        <v>143025</v>
      </c>
      <c r="AF14" s="42">
        <f>'[1]功能-实力'!BG15</f>
        <v>149780</v>
      </c>
      <c r="AG14" s="42">
        <f>'[1]功能-实力'!BH15</f>
        <v>160330</v>
      </c>
      <c r="AH14" s="42">
        <f>'[1]功能-实力'!BI15</f>
        <v>166520</v>
      </c>
      <c r="AL14" s="38">
        <f>[2]基础状态预期!C24</f>
        <v>40</v>
      </c>
      <c r="AM14" s="38">
        <f>[2]基础状态预期!D24</f>
        <v>53.567039423670657</v>
      </c>
      <c r="AO14" s="38">
        <f>[2]基础状态预期!F24</f>
        <v>0</v>
      </c>
      <c r="AP14" s="38">
        <f>[2]基础状态预期!G24</f>
        <v>0</v>
      </c>
      <c r="AQ14" s="38">
        <f>[2]基础状态预期!H24</f>
        <v>0</v>
      </c>
      <c r="AR14" s="38">
        <f>[2]基础状态预期!I24</f>
        <v>5</v>
      </c>
      <c r="AS14" s="38">
        <f>[2]基础状态预期!J24</f>
        <v>1</v>
      </c>
      <c r="AW14" s="32">
        <v>8</v>
      </c>
      <c r="AX14" s="32">
        <f>[1]节奏总纲!BJ11</f>
        <v>1.1000000000000003</v>
      </c>
      <c r="AY14" s="32">
        <f>[1]节奏总纲!BK11</f>
        <v>1.1220000000000003</v>
      </c>
      <c r="AZ14" s="32">
        <f>[1]节奏总纲!BL11</f>
        <v>1.1660000000000004</v>
      </c>
      <c r="BA14" s="32">
        <f>[1]节奏总纲!BM11</f>
        <v>1.2540000000000002</v>
      </c>
      <c r="BB14" s="32">
        <f>[1]节奏总纲!BN11</f>
        <v>1.5400000000000003</v>
      </c>
      <c r="BF14" s="45">
        <f>'[1]功能-行军令'!FZ12</f>
        <v>8</v>
      </c>
      <c r="BG14" s="45">
        <f>'[1]功能-行军令'!GA12*'[1]功能-行军令'!GB12</f>
        <v>34.000323345527342</v>
      </c>
      <c r="BM14" s="55">
        <v>8</v>
      </c>
      <c r="BN14" s="56">
        <f>[3]各R部队能量汇总!E14</f>
        <v>3767607</v>
      </c>
      <c r="BO14" s="56">
        <f>[3]各R部队能量汇总!F14</f>
        <v>3876837</v>
      </c>
      <c r="BP14" s="56">
        <f>[3]各R部队能量汇总!G14</f>
        <v>4150965</v>
      </c>
      <c r="BQ14" s="56">
        <f>[3]各R部队能量汇总!H14</f>
        <v>4603126</v>
      </c>
      <c r="BR14" s="56">
        <f>[3]各R部队能量汇总!I14</f>
        <v>4879308</v>
      </c>
    </row>
    <row r="15" spans="2:70" x14ac:dyDescent="0.15">
      <c r="B15" s="23">
        <v>12</v>
      </c>
      <c r="C15" s="24">
        <f>'[1]资源-钻石'!L15</f>
        <v>17038.362425405856</v>
      </c>
      <c r="D15" s="24">
        <f>'[1]资源-钻石'!M15</f>
        <v>20825.048196716118</v>
      </c>
      <c r="E15" s="24">
        <f>'[1]资源-钻石'!N15</f>
        <v>28123.706765281098</v>
      </c>
      <c r="F15" s="24">
        <f>'[1]资源-钻石'!O15</f>
        <v>51022.978627112767</v>
      </c>
      <c r="G15" s="24">
        <f>'[1]资源-钻石'!P15</f>
        <v>65345.523221243478</v>
      </c>
      <c r="I15" s="23">
        <v>12</v>
      </c>
      <c r="J15" s="24">
        <f>'[1]资源-钻石'!T15</f>
        <v>94126.606810128127</v>
      </c>
      <c r="K15" s="24">
        <f>'[1]资源-钻石'!U15</f>
        <v>127659.26749114096</v>
      </c>
      <c r="L15" s="24">
        <f>'[1]资源-钻石'!V15</f>
        <v>204343.19424025508</v>
      </c>
      <c r="M15" s="24">
        <f>'[1]资源-钻石'!W15</f>
        <v>512207.51366428059</v>
      </c>
      <c r="N15" s="24">
        <f>'[1]资源-钻石'!X15</f>
        <v>1193060.7650307089</v>
      </c>
      <c r="P15" s="28">
        <v>12</v>
      </c>
      <c r="Q15" s="28">
        <f>'[1]功能-行军令'!N15</f>
        <v>59.680248659727226</v>
      </c>
      <c r="R15" s="28">
        <f>'[1]功能-行军令'!O15</f>
        <v>74.54737703889127</v>
      </c>
      <c r="S15" s="28">
        <f>'[1]功能-行军令'!P15</f>
        <v>82.431656845525254</v>
      </c>
      <c r="T15" s="28">
        <f>'[1]功能-行军令'!Q15</f>
        <v>68.205701920440248</v>
      </c>
      <c r="U15" s="28">
        <f>'[1]功能-行军令'!R15</f>
        <v>37.657458466261879</v>
      </c>
      <c r="V15" s="28">
        <f>'[1]功能-行军令'!S15</f>
        <v>7.0770901063882548</v>
      </c>
      <c r="W15" s="28">
        <f>'[1]功能-行军令'!T15</f>
        <v>8.8630708549544863</v>
      </c>
      <c r="X15" s="28">
        <f>'[1]功能-行军令'!U15</f>
        <v>10.128844123345857</v>
      </c>
      <c r="Y15" s="28">
        <f>'[1]功能-行军令'!V15</f>
        <v>8.9007866127133966</v>
      </c>
      <c r="Z15" s="28">
        <f>'[1]功能-行军令'!W15</f>
        <v>4.9366928803899413</v>
      </c>
      <c r="AC15" s="30">
        <v>12</v>
      </c>
      <c r="AD15" s="42">
        <f>'[1]功能-实力'!BE16</f>
        <v>151335</v>
      </c>
      <c r="AE15" s="42">
        <f>'[1]功能-实力'!BF16</f>
        <v>155545</v>
      </c>
      <c r="AF15" s="42">
        <f>'[1]功能-实力'!BG16</f>
        <v>162445</v>
      </c>
      <c r="AG15" s="42">
        <f>'[1]功能-实力'!BH16</f>
        <v>174130</v>
      </c>
      <c r="AH15" s="42">
        <f>'[1]功能-实力'!BI16</f>
        <v>181420</v>
      </c>
      <c r="AL15" s="38">
        <f>[2]基础状态预期!C25</f>
        <v>60</v>
      </c>
      <c r="AM15" s="38">
        <f>[2]基础状态预期!D25</f>
        <v>59.300028460644697</v>
      </c>
      <c r="AO15" s="38">
        <f>[2]基础状态预期!F25</f>
        <v>0</v>
      </c>
      <c r="AP15" s="38">
        <f>[2]基础状态预期!G25</f>
        <v>0</v>
      </c>
      <c r="AQ15" s="38">
        <f>[2]基础状态预期!H25</f>
        <v>0</v>
      </c>
      <c r="AR15" s="38">
        <f>[2]基础状态预期!I25</f>
        <v>4</v>
      </c>
      <c r="AS15" s="38">
        <f>[2]基础状态预期!J25</f>
        <v>2</v>
      </c>
      <c r="AW15" s="32">
        <v>9</v>
      </c>
      <c r="AX15" s="32">
        <f>[1]节奏总纲!BJ12</f>
        <v>1.1333333333333337</v>
      </c>
      <c r="AY15" s="32">
        <f>[1]节奏总纲!BK12</f>
        <v>1.1560000000000004</v>
      </c>
      <c r="AZ15" s="32">
        <f>[1]节奏总纲!BL12</f>
        <v>1.2013333333333338</v>
      </c>
      <c r="BA15" s="32">
        <f>[1]节奏总纲!BM12</f>
        <v>1.2920000000000003</v>
      </c>
      <c r="BB15" s="32">
        <f>[1]节奏总纲!BN12</f>
        <v>1.5866666666666671</v>
      </c>
      <c r="BF15" s="45">
        <f>'[1]功能-行军令'!FZ13</f>
        <v>9</v>
      </c>
      <c r="BG15" s="45">
        <f>'[1]功能-行军令'!GA13*'[1]功能-行军令'!GB13</f>
        <v>35.700339512803708</v>
      </c>
      <c r="BM15" s="55">
        <v>9</v>
      </c>
      <c r="BN15" s="56">
        <f>[3]各R部队能量汇总!E15</f>
        <v>4887317</v>
      </c>
      <c r="BO15" s="56">
        <f>[3]各R部队能量汇总!F15</f>
        <v>5039897</v>
      </c>
      <c r="BP15" s="56">
        <f>[3]各R部队能量汇总!G15</f>
        <v>5430490</v>
      </c>
      <c r="BQ15" s="56">
        <f>[3]各R部队能量汇总!H15</f>
        <v>6079655</v>
      </c>
      <c r="BR15" s="56">
        <f>[3]各R部队能量汇总!I15</f>
        <v>6475918</v>
      </c>
    </row>
    <row r="16" spans="2:70" x14ac:dyDescent="0.15">
      <c r="B16" s="23">
        <v>13</v>
      </c>
      <c r="C16" s="24">
        <f>'[1]资源-钻石'!L16</f>
        <v>18444.836124636146</v>
      </c>
      <c r="D16" s="24">
        <f>'[1]资源-钻石'!M16</f>
        <v>22522.535488526253</v>
      </c>
      <c r="E16" s="24">
        <f>'[1]资源-钻石'!N16</f>
        <v>31563.033748810511</v>
      </c>
      <c r="F16" s="24">
        <f>'[1]资源-钻石'!O16</f>
        <v>58217.556514582306</v>
      </c>
      <c r="G16" s="24">
        <f>'[1]资源-钻石'!P16</f>
        <v>74826.695832030833</v>
      </c>
      <c r="I16" s="23">
        <v>13</v>
      </c>
      <c r="J16" s="24">
        <f>'[1]资源-钻石'!T16</f>
        <v>99816.00220199427</v>
      </c>
      <c r="K16" s="24">
        <f>'[1]资源-钻石'!U16</f>
        <v>135717.60242219371</v>
      </c>
      <c r="L16" s="24">
        <f>'[1]资源-钻石'!V16</f>
        <v>217977.36266441309</v>
      </c>
      <c r="M16" s="24">
        <f>'[1]资源-钻石'!W16</f>
        <v>548655.09893085447</v>
      </c>
      <c r="N16" s="24">
        <f>'[1]资源-钻石'!X16</f>
        <v>1280140.6088239402</v>
      </c>
      <c r="P16" s="28">
        <v>13</v>
      </c>
      <c r="Q16" s="28">
        <f>'[1]功能-行军令'!N16</f>
        <v>67.265286027732301</v>
      </c>
      <c r="R16" s="28">
        <f>'[1]功能-行军令'!O16</f>
        <v>84.609786258865753</v>
      </c>
      <c r="S16" s="28">
        <f>'[1]功能-行军令'!P16</f>
        <v>93.680071393057432</v>
      </c>
      <c r="T16" s="28">
        <f>'[1]功能-行军令'!Q16</f>
        <v>77.82315758531557</v>
      </c>
      <c r="U16" s="28">
        <f>'[1]功能-行军令'!R16</f>
        <v>43.121288981373802</v>
      </c>
      <c r="V16" s="28">
        <f>'[1]功能-行军令'!S16</f>
        <v>7.5850373680050751</v>
      </c>
      <c r="W16" s="28">
        <f>'[1]功能-行军令'!T16</f>
        <v>10.062409219974484</v>
      </c>
      <c r="X16" s="28">
        <f>'[1]功能-行军令'!U16</f>
        <v>11.248414547532178</v>
      </c>
      <c r="Y16" s="28">
        <f>'[1]功能-行军令'!V16</f>
        <v>9.6174556648753224</v>
      </c>
      <c r="Z16" s="28">
        <f>'[1]功能-行军令'!W16</f>
        <v>5.4638305151119226</v>
      </c>
      <c r="AC16" s="30">
        <v>13</v>
      </c>
      <c r="AD16" s="42">
        <f>'[1]功能-实力'!BE17</f>
        <v>163705</v>
      </c>
      <c r="AE16" s="42">
        <f>'[1]功能-实力'!BF17</f>
        <v>168280</v>
      </c>
      <c r="AF16" s="42">
        <f>'[1]功能-实力'!BG17</f>
        <v>176240</v>
      </c>
      <c r="AG16" s="42">
        <f>'[1]功能-实力'!BH17</f>
        <v>188405</v>
      </c>
      <c r="AH16" s="42">
        <f>'[1]功能-实力'!BI17</f>
        <v>196955</v>
      </c>
      <c r="AL16" s="38">
        <f>[2]基础状态预期!C26</f>
        <v>90</v>
      </c>
      <c r="AM16" s="38">
        <f>[2]基础状态预期!D26</f>
        <v>65.075479910097457</v>
      </c>
      <c r="AO16" s="38">
        <f>[2]基础状态预期!F26</f>
        <v>0</v>
      </c>
      <c r="AP16" s="38">
        <f>[2]基础状态预期!G26</f>
        <v>0</v>
      </c>
      <c r="AQ16" s="38">
        <f>[2]基础状态预期!H26</f>
        <v>0</v>
      </c>
      <c r="AR16" s="38">
        <f>[2]基础状态预期!I26</f>
        <v>3</v>
      </c>
      <c r="AS16" s="38">
        <f>[2]基础状态预期!J26</f>
        <v>3</v>
      </c>
      <c r="AW16" s="32">
        <v>10</v>
      </c>
      <c r="AX16" s="32">
        <f>[1]节奏总纲!BJ13</f>
        <v>1.1666666666666672</v>
      </c>
      <c r="AY16" s="32">
        <f>[1]节奏总纲!BK13</f>
        <v>1.1900000000000006</v>
      </c>
      <c r="AZ16" s="32">
        <f>[1]节奏总纲!BL13</f>
        <v>1.2366666666666672</v>
      </c>
      <c r="BA16" s="32">
        <f>[1]节奏总纲!BM13</f>
        <v>1.3300000000000005</v>
      </c>
      <c r="BB16" s="32">
        <f>[1]节奏总纲!BN13</f>
        <v>1.633333333333334</v>
      </c>
      <c r="BF16" s="45">
        <f>'[1]功能-行军令'!FZ14</f>
        <v>10</v>
      </c>
      <c r="BG16" s="45">
        <f>'[1]功能-行军令'!GA14*'[1]功能-行军令'!GB14</f>
        <v>37.485356488443898</v>
      </c>
      <c r="BM16" s="55">
        <v>10</v>
      </c>
      <c r="BN16" s="56">
        <f>[3]各R部队能量汇总!E16</f>
        <v>6295474</v>
      </c>
      <c r="BO16" s="56">
        <f>[3]各R部队能量汇总!F16</f>
        <v>6470867</v>
      </c>
      <c r="BP16" s="56">
        <f>[3]各R部队能量汇总!G16</f>
        <v>7013155</v>
      </c>
      <c r="BQ16" s="56">
        <f>[3]各R部队能量汇总!H16</f>
        <v>7920595</v>
      </c>
      <c r="BR16" s="56">
        <f>[3]各R部队能量汇总!I16</f>
        <v>8474337</v>
      </c>
    </row>
    <row r="17" spans="2:70" x14ac:dyDescent="0.15">
      <c r="B17" s="23">
        <v>14</v>
      </c>
      <c r="C17" s="24">
        <f>'[1]资源-钻石'!L17</f>
        <v>19952.257311226422</v>
      </c>
      <c r="D17" s="24">
        <f>'[1]资源-钻石'!M17</f>
        <v>24227.180768625418</v>
      </c>
      <c r="E17" s="24">
        <f>'[1]资源-钻石'!N17</f>
        <v>33754.39600940494</v>
      </c>
      <c r="F17" s="24">
        <f>'[1]资源-钻石'!O17</f>
        <v>65190.377570005759</v>
      </c>
      <c r="G17" s="24">
        <f>'[1]资源-钻石'!P17</f>
        <v>83664.921444200954</v>
      </c>
      <c r="I17" s="23">
        <v>14</v>
      </c>
      <c r="J17" s="24">
        <f>'[1]资源-钻石'!T17</f>
        <v>105505.38829513197</v>
      </c>
      <c r="K17" s="24">
        <f>'[1]资源-钻石'!U17</f>
        <v>143762.20170674112</v>
      </c>
      <c r="L17" s="24">
        <f>'[1]资源-钻石'!V17</f>
        <v>231398.3346262112</v>
      </c>
      <c r="M17" s="24">
        <f>'[1]资源-钻石'!W17</f>
        <v>584410.76502173964</v>
      </c>
      <c r="N17" s="24">
        <f>'[1]资源-钻石'!X17</f>
        <v>1365887.1738426271</v>
      </c>
      <c r="P17" s="28">
        <v>14</v>
      </c>
      <c r="Q17" s="28">
        <f>'[1]功能-行军令'!N17</f>
        <v>75.394727791106263</v>
      </c>
      <c r="R17" s="28">
        <f>'[1]功能-行军令'!O17</f>
        <v>94.714626787577259</v>
      </c>
      <c r="S17" s="28">
        <f>'[1]功能-行军令'!P17</f>
        <v>105.06156976741366</v>
      </c>
      <c r="T17" s="28">
        <f>'[1]功能-行军令'!Q17</f>
        <v>87.144176609439413</v>
      </c>
      <c r="U17" s="28">
        <f>'[1]功能-行军令'!R17</f>
        <v>48.214600619248152</v>
      </c>
      <c r="V17" s="28">
        <f>'[1]功能-行军令'!S17</f>
        <v>8.1294417633739613</v>
      </c>
      <c r="W17" s="28">
        <f>'[1]功能-行军令'!T17</f>
        <v>10.104840528711506</v>
      </c>
      <c r="X17" s="28">
        <f>'[1]功能-行军令'!U17</f>
        <v>11.381498374356227</v>
      </c>
      <c r="Y17" s="28">
        <f>'[1]功能-行军令'!V17</f>
        <v>9.3210190241238422</v>
      </c>
      <c r="Z17" s="28">
        <f>'[1]功能-行军令'!W17</f>
        <v>5.0933116378743506</v>
      </c>
      <c r="AC17" s="30">
        <v>14</v>
      </c>
      <c r="AD17" s="42">
        <f>'[1]功能-实力'!BE18</f>
        <v>176570</v>
      </c>
      <c r="AE17" s="42">
        <f>'[1]功能-实力'!BF18</f>
        <v>181520</v>
      </c>
      <c r="AF17" s="42">
        <f>'[1]功能-实力'!BG18</f>
        <v>189810</v>
      </c>
      <c r="AG17" s="42">
        <f>'[1]功能-实力'!BH18</f>
        <v>203045</v>
      </c>
      <c r="AH17" s="42">
        <f>'[1]功能-实力'!BI18</f>
        <v>212530</v>
      </c>
      <c r="AL17" s="38">
        <f>[2]基础状态预期!C27</f>
        <v>120</v>
      </c>
      <c r="AM17" s="38">
        <f>[2]基础状态预期!D27</f>
        <v>69.18336653741882</v>
      </c>
      <c r="AO17" s="38">
        <f>[2]基础状态预期!F27</f>
        <v>0</v>
      </c>
      <c r="AP17" s="38">
        <f>[2]基础状态预期!G27</f>
        <v>0</v>
      </c>
      <c r="AQ17" s="38">
        <f>[2]基础状态预期!H27</f>
        <v>0</v>
      </c>
      <c r="AR17" s="38">
        <f>[2]基础状态预期!I27</f>
        <v>2</v>
      </c>
      <c r="AS17" s="38">
        <f>[2]基础状态预期!J27</f>
        <v>4</v>
      </c>
      <c r="AW17" s="32">
        <v>11</v>
      </c>
      <c r="AX17" s="32">
        <f>[1]节奏总纲!BJ14</f>
        <v>1.2000000000000006</v>
      </c>
      <c r="AY17" s="32">
        <f>[1]节奏总纲!BK14</f>
        <v>1.2240000000000006</v>
      </c>
      <c r="AZ17" s="32">
        <f>[1]节奏总纲!BL14</f>
        <v>1.2720000000000007</v>
      </c>
      <c r="BA17" s="32">
        <f>[1]节奏总纲!BM14</f>
        <v>1.3680000000000005</v>
      </c>
      <c r="BB17" s="32">
        <f>[1]节奏总纲!BN14</f>
        <v>1.6800000000000008</v>
      </c>
      <c r="BF17" s="45">
        <f>'[1]功能-行军令'!FZ15</f>
        <v>11</v>
      </c>
      <c r="BG17" s="45">
        <f>'[1]功能-行军令'!GA15*'[1]功能-行军令'!GB15</f>
        <v>39.359624312866096</v>
      </c>
      <c r="BM17" s="55">
        <v>11</v>
      </c>
      <c r="BN17" s="56">
        <f>[3]各R部队能量汇总!E17</f>
        <v>7982363</v>
      </c>
      <c r="BO17" s="56">
        <f>[3]各R部队能量汇总!F17</f>
        <v>8215576</v>
      </c>
      <c r="BP17" s="56">
        <f>[3]各R部队能量汇总!G17</f>
        <v>8952355</v>
      </c>
      <c r="BQ17" s="56">
        <f>[3]各R部队能量汇总!H17</f>
        <v>10192852</v>
      </c>
      <c r="BR17" s="56">
        <f>[3]各R部队能量汇总!I17</f>
        <v>10949781</v>
      </c>
    </row>
    <row r="18" spans="2:70" x14ac:dyDescent="0.15">
      <c r="B18" s="23">
        <v>15</v>
      </c>
      <c r="C18" s="24">
        <f>'[1]资源-钻石'!L18</f>
        <v>21567.871335878848</v>
      </c>
      <c r="D18" s="24">
        <f>'[1]资源-钻石'!M18</f>
        <v>26100.52552907445</v>
      </c>
      <c r="E18" s="24">
        <f>'[1]资源-钻石'!N18</f>
        <v>36178.552439334613</v>
      </c>
      <c r="F18" s="24">
        <f>'[1]资源-钻石'!O18</f>
        <v>73118.515182669638</v>
      </c>
      <c r="G18" s="24">
        <f>'[1]资源-钻石'!P18</f>
        <v>94215.933706793672</v>
      </c>
      <c r="I18" s="23">
        <v>15</v>
      </c>
      <c r="J18" s="24">
        <f>'[1]资源-钻石'!T18</f>
        <v>111194.65358414907</v>
      </c>
      <c r="K18" s="24">
        <f>'[1]资源-钻石'!U18</f>
        <v>151609.118942564</v>
      </c>
      <c r="L18" s="24">
        <f>'[1]资源-钻石'!V18</f>
        <v>244401.7808368204</v>
      </c>
      <c r="M18" s="24">
        <f>'[1]资源-钻石'!W18</f>
        <v>617940.70892050257</v>
      </c>
      <c r="N18" s="24">
        <f>'[1]资源-钻石'!X18</f>
        <v>1444456.3423125527</v>
      </c>
      <c r="P18" s="28">
        <v>15</v>
      </c>
      <c r="Q18" s="28">
        <f>'[1]功能-行军令'!N18</f>
        <v>84.107647738324729</v>
      </c>
      <c r="R18" s="28">
        <f>'[1]功能-行军令'!O18</f>
        <v>105.81948847383583</v>
      </c>
      <c r="S18" s="28">
        <f>'[1]功能-行军令'!P18</f>
        <v>117.65215461163081</v>
      </c>
      <c r="T18" s="28">
        <f>'[1]功能-行军令'!Q18</f>
        <v>97.742228807557069</v>
      </c>
      <c r="U18" s="28">
        <f>'[1]功能-行军令'!R18</f>
        <v>54.294960626625631</v>
      </c>
      <c r="V18" s="28">
        <f>'[1]功能-行军令'!S18</f>
        <v>8.7129199472184666</v>
      </c>
      <c r="W18" s="28">
        <f>'[1]功能-行军令'!T18</f>
        <v>11.104861686258573</v>
      </c>
      <c r="X18" s="28">
        <f>'[1]功能-行军令'!U18</f>
        <v>12.590584844217148</v>
      </c>
      <c r="Y18" s="28">
        <f>'[1]功能-行军令'!V18</f>
        <v>10.598052198117657</v>
      </c>
      <c r="Z18" s="28">
        <f>'[1]功能-行军令'!W18</f>
        <v>6.0803600073774788</v>
      </c>
      <c r="AC18" s="30">
        <v>15</v>
      </c>
      <c r="AD18" s="42">
        <f>'[1]功能-实力'!BE19</f>
        <v>189960</v>
      </c>
      <c r="AE18" s="42">
        <f>'[1]功能-实力'!BF19</f>
        <v>195240</v>
      </c>
      <c r="AF18" s="42">
        <f>'[1]功能-实力'!BG19</f>
        <v>204085</v>
      </c>
      <c r="AG18" s="42">
        <f>'[1]功能-实力'!BH19</f>
        <v>218170</v>
      </c>
      <c r="AH18" s="42">
        <f>'[1]功能-实力'!BI19</f>
        <v>229965</v>
      </c>
      <c r="AL18" s="38">
        <f>[2]基础状态预期!C28</f>
        <v>150</v>
      </c>
      <c r="AM18" s="38">
        <f>[2]基础状态预期!D28</f>
        <v>72.375871759353331</v>
      </c>
      <c r="AO18" s="38">
        <f>[2]基础状态预期!F28</f>
        <v>0</v>
      </c>
      <c r="AP18" s="38">
        <f>[2]基础状态预期!G28</f>
        <v>0</v>
      </c>
      <c r="AQ18" s="38">
        <f>[2]基础状态预期!H28</f>
        <v>0</v>
      </c>
      <c r="AR18" s="38">
        <f>[2]基础状态预期!I28</f>
        <v>1</v>
      </c>
      <c r="AS18" s="38">
        <f>[2]基础状态预期!J28</f>
        <v>5</v>
      </c>
      <c r="AW18" s="32">
        <v>12</v>
      </c>
      <c r="AX18" s="32">
        <f>[1]节奏总纲!BJ15</f>
        <v>1.2333333333333341</v>
      </c>
      <c r="AY18" s="32">
        <f>[1]节奏总纲!BK15</f>
        <v>1.2580000000000007</v>
      </c>
      <c r="AZ18" s="32">
        <f>[1]节奏总纲!BL15</f>
        <v>1.3073333333333341</v>
      </c>
      <c r="BA18" s="32">
        <f>[1]节奏总纲!BM15</f>
        <v>1.4060000000000008</v>
      </c>
      <c r="BB18" s="32">
        <f>[1]节奏总纲!BN15</f>
        <v>1.7266666666666677</v>
      </c>
      <c r="BF18" s="45">
        <f>'[1]功能-行军令'!FZ16</f>
        <v>12</v>
      </c>
      <c r="BG18" s="45">
        <f>'[1]功能-行军令'!GA16*'[1]功能-行军令'!GB16</f>
        <v>41.327605528509402</v>
      </c>
      <c r="BM18" s="55">
        <v>12</v>
      </c>
      <c r="BN18" s="56">
        <f>[3]各R部队能量汇总!E18</f>
        <v>9107287</v>
      </c>
      <c r="BO18" s="56">
        <f>[3]各R部队能量汇总!F18</f>
        <v>9435810</v>
      </c>
      <c r="BP18" s="56">
        <f>[3]各R部队能量汇总!G18</f>
        <v>10253313</v>
      </c>
      <c r="BQ18" s="56">
        <f>[3]各R部队能量汇总!H18</f>
        <v>11672869</v>
      </c>
      <c r="BR18" s="56">
        <f>[3]各R部队能量汇总!I18</f>
        <v>12600082</v>
      </c>
    </row>
    <row r="19" spans="2:70" x14ac:dyDescent="0.15">
      <c r="B19" s="23">
        <v>16</v>
      </c>
      <c r="C19" s="24">
        <f>'[1]资源-钻石'!L19</f>
        <v>23299.443573202778</v>
      </c>
      <c r="D19" s="24">
        <f>'[1]资源-钻石'!M19</f>
        <v>28126.140495416454</v>
      </c>
      <c r="E19" s="24">
        <f>'[1]资源-钻石'!N19</f>
        <v>38754.105283624071</v>
      </c>
      <c r="F19" s="24">
        <f>'[1]资源-钻石'!O19</f>
        <v>79658.044983305794</v>
      </c>
      <c r="G19" s="24">
        <f>'[1]资源-钻石'!P19</f>
        <v>106274.06987917144</v>
      </c>
      <c r="I19" s="23">
        <v>16</v>
      </c>
      <c r="J19" s="24">
        <f>'[1]资源-钻石'!T19</f>
        <v>116883.90957443774</v>
      </c>
      <c r="K19" s="24">
        <f>'[1]资源-钻石'!U19</f>
        <v>159442.30053188151</v>
      </c>
      <c r="L19" s="24">
        <f>'[1]资源-钻石'!V19</f>
        <v>257192.03058506967</v>
      </c>
      <c r="M19" s="24">
        <f>'[1]资源-钻石'!W19</f>
        <v>650778.73364357674</v>
      </c>
      <c r="N19" s="24">
        <f>'[1]资源-钻石'!X19</f>
        <v>1521692.2320079345</v>
      </c>
      <c r="P19" s="28">
        <v>16</v>
      </c>
      <c r="Q19" s="28">
        <f>'[1]功能-行军令'!N19</f>
        <v>93.445924118956611</v>
      </c>
      <c r="R19" s="28">
        <f>'[1]功能-行军令'!O19</f>
        <v>117.82698143815891</v>
      </c>
      <c r="S19" s="28">
        <f>'[1]功能-行军令'!P19</f>
        <v>131.02906222634775</v>
      </c>
      <c r="T19" s="28">
        <f>'[1]功能-行军令'!Q19</f>
        <v>109.36850015888693</v>
      </c>
      <c r="U19" s="28">
        <f>'[1]功能-行军令'!R19</f>
        <v>61.243849237624261</v>
      </c>
      <c r="V19" s="28">
        <f>'[1]功能-行军令'!S19</f>
        <v>9.338276380631882</v>
      </c>
      <c r="W19" s="28">
        <f>'[1]功能-行军令'!T19</f>
        <v>12.007492964323077</v>
      </c>
      <c r="X19" s="28">
        <f>'[1]功能-行军令'!U19</f>
        <v>13.376907614716941</v>
      </c>
      <c r="Y19" s="28">
        <f>'[1]功能-行军令'!V19</f>
        <v>11.626271351329862</v>
      </c>
      <c r="Z19" s="28">
        <f>'[1]功能-行军令'!W19</f>
        <v>6.9488886109986296</v>
      </c>
      <c r="AC19" s="30">
        <v>16</v>
      </c>
      <c r="AD19" s="42">
        <f>'[1]功能-实力'!BE20</f>
        <v>216112.8</v>
      </c>
      <c r="AE19" s="42">
        <f>'[1]功能-实力'!BF20</f>
        <v>222080.59999999998</v>
      </c>
      <c r="AF19" s="42">
        <f>'[1]功能-实力'!BG20</f>
        <v>231901.5</v>
      </c>
      <c r="AG19" s="42">
        <f>'[1]功能-实力'!BH20</f>
        <v>249656.5</v>
      </c>
      <c r="AH19" s="42">
        <f>'[1]功能-实力'!BI20</f>
        <v>262482.5</v>
      </c>
      <c r="AL19" s="38">
        <f>[2]基础状态预期!C29</f>
        <v>180</v>
      </c>
      <c r="AM19" s="38">
        <f>[2]基础状态预期!D29</f>
        <v>74.998404927577795</v>
      </c>
      <c r="AO19" s="38">
        <f>[2]基础状态预期!F29</f>
        <v>0</v>
      </c>
      <c r="AP19" s="38">
        <f>[2]基础状态预期!G29</f>
        <v>0</v>
      </c>
      <c r="AQ19" s="38">
        <f>[2]基础状态预期!H29</f>
        <v>0</v>
      </c>
      <c r="AR19" s="38">
        <f>[2]基础状态预期!I29</f>
        <v>0.5</v>
      </c>
      <c r="AS19" s="38">
        <f>[2]基础状态预期!J29</f>
        <v>5.5</v>
      </c>
      <c r="AW19" s="32">
        <v>13</v>
      </c>
      <c r="AX19" s="32">
        <f>[1]节奏总纲!BJ16</f>
        <v>1.2666666666666675</v>
      </c>
      <c r="AY19" s="32">
        <f>[1]节奏总纲!BK16</f>
        <v>1.2920000000000009</v>
      </c>
      <c r="AZ19" s="32">
        <f>[1]节奏总纲!BL16</f>
        <v>1.3426666666666676</v>
      </c>
      <c r="BA19" s="32">
        <f>[1]节奏总纲!BM16</f>
        <v>1.4440000000000008</v>
      </c>
      <c r="BB19" s="32">
        <f>[1]节奏总纲!BN16</f>
        <v>1.7733333333333343</v>
      </c>
      <c r="BF19" s="45">
        <f>'[1]功能-行军令'!FZ17</f>
        <v>13</v>
      </c>
      <c r="BG19" s="45">
        <f>'[1]功能-行军令'!GA17*'[1]功能-行军令'!GB17</f>
        <v>43.393985804934879</v>
      </c>
      <c r="BM19" s="55">
        <v>13</v>
      </c>
      <c r="BN19" s="56">
        <f>[3]各R部队能量汇总!E19</f>
        <v>10366701</v>
      </c>
      <c r="BO19" s="56">
        <f>[3]各R部队能量汇总!F19</f>
        <v>10739611</v>
      </c>
      <c r="BP19" s="56">
        <f>[3]各R部队能量汇总!G19</f>
        <v>11777733</v>
      </c>
      <c r="BQ19" s="56">
        <f>[3]各R部队能量汇总!H19</f>
        <v>13262999</v>
      </c>
      <c r="BR19" s="56">
        <f>[3]各R部队能量汇总!I19</f>
        <v>14412009</v>
      </c>
    </row>
    <row r="20" spans="2:70" x14ac:dyDescent="0.15">
      <c r="B20" s="23">
        <v>17</v>
      </c>
      <c r="C20" s="24">
        <f>'[1]资源-钻石'!L20</f>
        <v>25155.296745631164</v>
      </c>
      <c r="D20" s="24">
        <f>'[1]资源-钻石'!M20</f>
        <v>30214.385647915231</v>
      </c>
      <c r="E20" s="24">
        <f>'[1]资源-钻石'!N20</f>
        <v>41393.097574953244</v>
      </c>
      <c r="F20" s="24">
        <f>'[1]资源-钻石'!O20</f>
        <v>84395.104109744643</v>
      </c>
      <c r="G20" s="24">
        <f>'[1]资源-钻石'!P20</f>
        <v>116732.01360988131</v>
      </c>
      <c r="I20" s="23">
        <v>17</v>
      </c>
      <c r="J20" s="24">
        <f>'[1]资源-钻石'!T20</f>
        <v>122573.1655647264</v>
      </c>
      <c r="K20" s="24">
        <f>'[1]资源-钻石'!U20</f>
        <v>167275.48212119905</v>
      </c>
      <c r="L20" s="24">
        <f>'[1]资源-钻石'!V20</f>
        <v>269982.28033331898</v>
      </c>
      <c r="M20" s="24">
        <f>'[1]资源-钻石'!W20</f>
        <v>683616.7583666509</v>
      </c>
      <c r="N20" s="24">
        <f>'[1]资源-钻石'!X20</f>
        <v>1598928.1217033162</v>
      </c>
      <c r="P20" s="28">
        <v>17</v>
      </c>
      <c r="Q20" s="28">
        <f>'[1]功能-行军令'!N20</f>
        <v>103.45444092954733</v>
      </c>
      <c r="R20" s="28">
        <f>'[1]功能-行军令'!O20</f>
        <v>130.20573524530138</v>
      </c>
      <c r="S20" s="28">
        <f>'[1]功能-行军令'!P20</f>
        <v>144.73546167193922</v>
      </c>
      <c r="T20" s="28">
        <f>'[1]功能-行军令'!Q20</f>
        <v>120.9434141686873</v>
      </c>
      <c r="U20" s="28">
        <f>'[1]功能-行军令'!R20</f>
        <v>67.270575511562512</v>
      </c>
      <c r="V20" s="28">
        <f>'[1]功能-行军令'!S20</f>
        <v>10.00851681059072</v>
      </c>
      <c r="W20" s="28">
        <f>'[1]功能-行军令'!T20</f>
        <v>12.378753807142473</v>
      </c>
      <c r="X20" s="28">
        <f>'[1]功能-行军令'!U20</f>
        <v>13.706399445591472</v>
      </c>
      <c r="Y20" s="28">
        <f>'[1]功能-行军令'!V20</f>
        <v>11.574914009800366</v>
      </c>
      <c r="Z20" s="28">
        <f>'[1]功能-行军令'!W20</f>
        <v>6.0267262739382517</v>
      </c>
      <c r="AC20" s="30">
        <v>17</v>
      </c>
      <c r="AD20" s="42">
        <f>'[1]功能-实力'!BE21</f>
        <v>244473.59999999998</v>
      </c>
      <c r="AE20" s="42">
        <f>'[1]功能-实力'!BF21</f>
        <v>251126.39999999997</v>
      </c>
      <c r="AF20" s="42">
        <f>'[1]功能-实力'!BG21</f>
        <v>263060</v>
      </c>
      <c r="AG20" s="42">
        <f>'[1]功能-实力'!BH21</f>
        <v>282436</v>
      </c>
      <c r="AH20" s="42">
        <f>'[1]功能-实力'!BI21</f>
        <v>297242.39999999997</v>
      </c>
      <c r="AL20" s="38">
        <f>[2]基础状态预期!C30</f>
        <v>220</v>
      </c>
      <c r="AM20" s="38">
        <f>[2]基础状态预期!D30</f>
        <v>77.875308029777003</v>
      </c>
      <c r="AO20" s="38">
        <f>[2]基础状态预期!F30</f>
        <v>0</v>
      </c>
      <c r="AP20" s="38">
        <f>[2]基础状态预期!G30</f>
        <v>0</v>
      </c>
      <c r="AQ20" s="38">
        <f>[2]基础状态预期!H30</f>
        <v>0</v>
      </c>
      <c r="AR20" s="38">
        <f>[2]基础状态预期!I30</f>
        <v>0</v>
      </c>
      <c r="AS20" s="38">
        <f>[2]基础状态预期!J30</f>
        <v>6</v>
      </c>
      <c r="AW20" s="32">
        <v>14</v>
      </c>
      <c r="AX20" s="32">
        <f>[1]节奏总纲!BJ17</f>
        <v>1.3000000000000009</v>
      </c>
      <c r="AY20" s="32">
        <f>[1]节奏总纲!BK17</f>
        <v>1.326000000000001</v>
      </c>
      <c r="AZ20" s="32">
        <f>[1]节奏总纲!BL17</f>
        <v>1.378000000000001</v>
      </c>
      <c r="BA20" s="32">
        <f>[1]节奏总纲!BM17</f>
        <v>1.4820000000000009</v>
      </c>
      <c r="BB20" s="32">
        <f>[1]节奏总纲!BN17</f>
        <v>1.8200000000000012</v>
      </c>
      <c r="BF20" s="45">
        <f>'[1]功能-行军令'!FZ18</f>
        <v>14</v>
      </c>
      <c r="BG20" s="45">
        <f>'[1]功能-行军令'!GA18*'[1]功能-行军令'!GB18</f>
        <v>45.563685095181626</v>
      </c>
      <c r="BM20" s="55">
        <v>14</v>
      </c>
      <c r="BN20" s="56">
        <f>[3]各R部队能量汇总!E20</f>
        <v>11736096</v>
      </c>
      <c r="BO20" s="56">
        <f>[3]各R部队能量汇总!F20</f>
        <v>12159143</v>
      </c>
      <c r="BP20" s="56">
        <f>[3]各R部队能量汇总!G20</f>
        <v>13286816</v>
      </c>
      <c r="BQ20" s="56">
        <f>[3]各R部队能量汇总!H20</f>
        <v>14937557</v>
      </c>
      <c r="BR20" s="56">
        <f>[3]各R部队能量汇总!I20</f>
        <v>16255704</v>
      </c>
    </row>
    <row r="21" spans="2:70" x14ac:dyDescent="0.15">
      <c r="B21" s="23">
        <v>18</v>
      </c>
      <c r="C21" s="24">
        <f>'[1]资源-钻石'!L21</f>
        <v>27144.350926203697</v>
      </c>
      <c r="D21" s="24">
        <f>'[1]资源-钻石'!M21</f>
        <v>32567.634553150485</v>
      </c>
      <c r="E21" s="24">
        <f>'[1]资源-钻石'!N21</f>
        <v>44521.732000422868</v>
      </c>
      <c r="F21" s="24">
        <f>'[1]资源-钻石'!O21</f>
        <v>89977.143090952552</v>
      </c>
      <c r="G21" s="24">
        <f>'[1]资源-钻石'!P21</f>
        <v>129678.51825915655</v>
      </c>
      <c r="I21" s="23">
        <v>18</v>
      </c>
      <c r="J21" s="24">
        <f>'[1]资源-钻石'!T21</f>
        <v>128262.42155501505</v>
      </c>
      <c r="K21" s="24">
        <f>'[1]资源-钻石'!U21</f>
        <v>175108.66371051656</v>
      </c>
      <c r="L21" s="24">
        <f>'[1]资源-钻石'!V21</f>
        <v>282772.53008156829</v>
      </c>
      <c r="M21" s="24">
        <f>'[1]资源-钻石'!W21</f>
        <v>716454.78308972507</v>
      </c>
      <c r="N21" s="24">
        <f>'[1]资源-钻石'!X21</f>
        <v>1676164.0113986977</v>
      </c>
      <c r="P21" s="28">
        <v>18</v>
      </c>
      <c r="Q21" s="28">
        <f>'[1]功能-行军令'!N21</f>
        <v>114.18130364648684</v>
      </c>
      <c r="R21" s="28">
        <f>'[1]功能-行军令'!O21</f>
        <v>144.15538517504154</v>
      </c>
      <c r="S21" s="28">
        <f>'[1]功能-行军令'!P21</f>
        <v>160.98496467185777</v>
      </c>
      <c r="T21" s="28">
        <f>'[1]功能-行军令'!Q21</f>
        <v>134.58302040586085</v>
      </c>
      <c r="U21" s="28">
        <f>'[1]功能-行军令'!R21</f>
        <v>74.731415016400319</v>
      </c>
      <c r="V21" s="28">
        <f>'[1]功能-行军令'!S21</f>
        <v>10.726862716939507</v>
      </c>
      <c r="W21" s="28">
        <f>'[1]功能-行军令'!T21</f>
        <v>13.949649929740161</v>
      </c>
      <c r="X21" s="28">
        <f>'[1]功能-行军令'!U21</f>
        <v>16.249502999918548</v>
      </c>
      <c r="Y21" s="28">
        <f>'[1]功能-行军令'!V21</f>
        <v>13.639606237173552</v>
      </c>
      <c r="Z21" s="28">
        <f>'[1]功能-行军令'!W21</f>
        <v>7.4608395048378071</v>
      </c>
      <c r="AC21" s="30">
        <v>18</v>
      </c>
      <c r="AD21" s="42">
        <f>'[1]功能-实力'!BE22</f>
        <v>275299.90000000002</v>
      </c>
      <c r="AE21" s="42">
        <f>'[1]功能-实力'!BF22</f>
        <v>283831.30000000005</v>
      </c>
      <c r="AF21" s="42">
        <f>'[1]功能-实力'!BG22</f>
        <v>296427.80000000005</v>
      </c>
      <c r="AG21" s="42">
        <f>'[1]功能-实力'!BH22</f>
        <v>318216.5</v>
      </c>
      <c r="AH21" s="42">
        <f>'[1]功能-实力'!BI22</f>
        <v>335249.80000000005</v>
      </c>
      <c r="AL21" s="38">
        <f>[2]基础状态预期!C31</f>
        <v>260</v>
      </c>
      <c r="AM21" s="38">
        <f>[2]基础状态预期!D31</f>
        <v>80.272123558064706</v>
      </c>
      <c r="AO21" s="38">
        <f>[2]基础状态预期!F31</f>
        <v>0</v>
      </c>
      <c r="AP21" s="38">
        <f>[2]基础状态预期!G31</f>
        <v>0</v>
      </c>
      <c r="AQ21" s="38">
        <f>[2]基础状态预期!H31</f>
        <v>0</v>
      </c>
      <c r="AR21" s="38">
        <f>[2]基础状态预期!I31</f>
        <v>0</v>
      </c>
      <c r="AS21" s="38">
        <f>[2]基础状态预期!J31</f>
        <v>6</v>
      </c>
      <c r="AW21" s="32">
        <v>15</v>
      </c>
      <c r="AX21" s="32">
        <f>[1]节奏总纲!BJ18</f>
        <v>1.3333333333333344</v>
      </c>
      <c r="AY21" s="32">
        <f>[1]节奏总纲!BK18</f>
        <v>1.360000000000001</v>
      </c>
      <c r="AZ21" s="32">
        <f>[1]节奏总纲!BL18</f>
        <v>1.4133333333333344</v>
      </c>
      <c r="BA21" s="32">
        <f>[1]节奏总纲!BM18</f>
        <v>1.5200000000000011</v>
      </c>
      <c r="BB21" s="32">
        <f>[1]节奏总纲!BN18</f>
        <v>1.866666666666668</v>
      </c>
      <c r="BF21" s="45">
        <f>'[1]功能-行军令'!FZ19</f>
        <v>15</v>
      </c>
      <c r="BG21" s="45">
        <f>'[1]功能-行军令'!GA19*'[1]功能-行军令'!GB19</f>
        <v>47.841869349940708</v>
      </c>
      <c r="BM21" s="55">
        <v>15</v>
      </c>
      <c r="BN21" s="56">
        <f>[3]各R部队能量汇总!E21</f>
        <v>13227773</v>
      </c>
      <c r="BO21" s="56">
        <f>[3]各R部队能量汇总!F21</f>
        <v>13688380</v>
      </c>
      <c r="BP21" s="56">
        <f>[3]各R部队能量汇总!G21</f>
        <v>14984393</v>
      </c>
      <c r="BQ21" s="56">
        <f>[3]各R部队能量汇总!H21</f>
        <v>16762018</v>
      </c>
      <c r="BR21" s="56">
        <f>[3]各R部队能量汇总!I21</f>
        <v>18659427</v>
      </c>
    </row>
    <row r="22" spans="2:70" x14ac:dyDescent="0.15">
      <c r="B22" s="23">
        <v>19</v>
      </c>
      <c r="C22" s="24">
        <f>'[1]资源-钻石'!L22</f>
        <v>29276.166412488212</v>
      </c>
      <c r="D22" s="24">
        <f>'[1]资源-钻石'!M22</f>
        <v>35074.897512649055</v>
      </c>
      <c r="E22" s="24">
        <f>'[1]资源-钻石'!N22</f>
        <v>47709.655784116454</v>
      </c>
      <c r="F22" s="24">
        <f>'[1]资源-钻石'!O22</f>
        <v>95580.499058860558</v>
      </c>
      <c r="G22" s="24">
        <f>'[1]资源-钻石'!P22</f>
        <v>143468.15810018877</v>
      </c>
      <c r="I22" s="23">
        <v>19</v>
      </c>
      <c r="J22" s="24">
        <f>'[1]资源-钻石'!T22</f>
        <v>133951.67754530371</v>
      </c>
      <c r="K22" s="24">
        <f>'[1]资源-钻石'!U22</f>
        <v>182941.84529983409</v>
      </c>
      <c r="L22" s="24">
        <f>'[1]资源-钻石'!V22</f>
        <v>295562.77982981753</v>
      </c>
      <c r="M22" s="24">
        <f>'[1]资源-钻石'!W22</f>
        <v>749292.80781279935</v>
      </c>
      <c r="N22" s="24">
        <f>'[1]资源-钻石'!X22</f>
        <v>1753399.9010940793</v>
      </c>
      <c r="P22" s="28">
        <v>19</v>
      </c>
      <c r="Q22" s="28">
        <f>'[1]功能-行军令'!N22</f>
        <v>125.67807044277257</v>
      </c>
      <c r="R22" s="28">
        <f>'[1]功能-行军令'!O22</f>
        <v>159.01800361247061</v>
      </c>
      <c r="S22" s="28">
        <f>'[1]功能-行军令'!P22</f>
        <v>177.54240476934203</v>
      </c>
      <c r="T22" s="28">
        <f>'[1]功能-行军令'!Q22</f>
        <v>148.27471429518647</v>
      </c>
      <c r="U22" s="28">
        <f>'[1]功能-行军令'!R22</f>
        <v>82.678138280367776</v>
      </c>
      <c r="V22" s="28">
        <f>'[1]功能-行军令'!S22</f>
        <v>11.496766796285726</v>
      </c>
      <c r="W22" s="28">
        <f>'[1]功能-行军令'!T22</f>
        <v>14.862618437429063</v>
      </c>
      <c r="X22" s="28">
        <f>'[1]功能-行军令'!U22</f>
        <v>16.55744009748426</v>
      </c>
      <c r="Y22" s="28">
        <f>'[1]功能-行军令'!V22</f>
        <v>13.69169388932562</v>
      </c>
      <c r="Z22" s="28">
        <f>'[1]功能-行军令'!W22</f>
        <v>7.9467232639674563</v>
      </c>
      <c r="AC22" s="30">
        <v>19</v>
      </c>
      <c r="AD22" s="42">
        <f>'[1]功能-实力'!BE23</f>
        <v>299772</v>
      </c>
      <c r="AE22" s="42">
        <f>'[1]功能-实力'!BF23</f>
        <v>308118</v>
      </c>
      <c r="AF22" s="42">
        <f>'[1]功能-实力'!BG23</f>
        <v>321666</v>
      </c>
      <c r="AG22" s="42">
        <f>'[1]功能-实力'!BH23</f>
        <v>345120</v>
      </c>
      <c r="AH22" s="42">
        <f>'[1]功能-实力'!BI23</f>
        <v>364074</v>
      </c>
      <c r="AL22" s="38">
        <f>[2]基础状态预期!C32</f>
        <v>300</v>
      </c>
      <c r="AM22" s="38">
        <f>[2]基础状态预期!D32</f>
        <v>82.328492296001457</v>
      </c>
      <c r="AO22" s="38">
        <f>[2]基础状态预期!F32</f>
        <v>0</v>
      </c>
      <c r="AP22" s="38">
        <f>[2]基础状态预期!G32</f>
        <v>0</v>
      </c>
      <c r="AQ22" s="38">
        <f>[2]基础状态预期!H32</f>
        <v>0</v>
      </c>
      <c r="AR22" s="38">
        <f>[2]基础状态预期!I32</f>
        <v>0</v>
      </c>
      <c r="AS22" s="38">
        <f>[2]基础状态预期!J32</f>
        <v>6</v>
      </c>
      <c r="AW22" s="32">
        <v>16</v>
      </c>
      <c r="AX22" s="32">
        <f>[1]节奏总纲!BJ19</f>
        <v>1.3666666666666678</v>
      </c>
      <c r="AY22" s="32">
        <f>[1]节奏总纲!BK19</f>
        <v>1.3940000000000012</v>
      </c>
      <c r="AZ22" s="32">
        <f>[1]节奏总纲!BL19</f>
        <v>1.4486666666666679</v>
      </c>
      <c r="BA22" s="32">
        <f>[1]节奏总纲!BM19</f>
        <v>1.5580000000000012</v>
      </c>
      <c r="BB22" s="32">
        <f>[1]节奏总纲!BN19</f>
        <v>1.9133333333333349</v>
      </c>
      <c r="BF22" s="45">
        <f>'[1]功能-行军令'!FZ20</f>
        <v>16</v>
      </c>
      <c r="BG22" s="45">
        <f>'[1]功能-行军令'!GA20*'[1]功能-行军令'!GB20</f>
        <v>50.233962817437742</v>
      </c>
      <c r="BM22" s="55">
        <v>16</v>
      </c>
      <c r="BN22" s="56">
        <f>[3]各R部队能量汇总!E22</f>
        <v>14848171</v>
      </c>
      <c r="BO22" s="56">
        <f>[3]各R部队能量汇总!F22</f>
        <v>15362555</v>
      </c>
      <c r="BP22" s="56">
        <f>[3]各R部队能量汇总!G22</f>
        <v>16810256</v>
      </c>
      <c r="BQ22" s="56">
        <f>[3]各R部队能量汇总!H22</f>
        <v>19172493</v>
      </c>
      <c r="BR22" s="56">
        <f>[3]各R部队能量汇总!I22</f>
        <v>21142633</v>
      </c>
    </row>
    <row r="23" spans="2:70" x14ac:dyDescent="0.15">
      <c r="B23" s="23">
        <v>20</v>
      </c>
      <c r="C23" s="24">
        <f>'[1]资源-钻石'!L23</f>
        <v>31560.989677711856</v>
      </c>
      <c r="D23" s="24">
        <f>'[1]资源-钻石'!M23</f>
        <v>37677.857942819741</v>
      </c>
      <c r="E23" s="24">
        <f>'[1]资源-钻石'!N23</f>
        <v>50971.774780776526</v>
      </c>
      <c r="F23" s="24">
        <f>'[1]资源-钻石'!O23</f>
        <v>101504.66448380244</v>
      </c>
      <c r="G23" s="24">
        <f>'[1]资源-钻石'!P23</f>
        <v>157266.1939251741</v>
      </c>
      <c r="I23" s="23">
        <v>20</v>
      </c>
      <c r="J23" s="24">
        <f>'[1]资源-钻石'!T23</f>
        <v>139640.93353559237</v>
      </c>
      <c r="K23" s="24">
        <f>'[1]资源-钻石'!U23</f>
        <v>190775.0268891516</v>
      </c>
      <c r="L23" s="24">
        <f>'[1]资源-钻石'!V23</f>
        <v>308353.02957806684</v>
      </c>
      <c r="M23" s="24">
        <f>'[1]资源-钻石'!W23</f>
        <v>782130.83253587352</v>
      </c>
      <c r="N23" s="24">
        <f>'[1]资源-钻石'!X23</f>
        <v>1830635.790789461</v>
      </c>
      <c r="P23" s="28">
        <v>20</v>
      </c>
      <c r="Q23" s="28">
        <f>'[1]功能-行军令'!N23</f>
        <v>138</v>
      </c>
      <c r="R23" s="28">
        <f>'[1]功能-行军令'!O23</f>
        <v>174.4479</v>
      </c>
      <c r="S23" s="28">
        <f>'[1]功能-行军令'!P23</f>
        <v>194.48519999999999</v>
      </c>
      <c r="T23" s="28">
        <f>'[1]功能-行军令'!Q23</f>
        <v>162.75029999999998</v>
      </c>
      <c r="U23" s="28">
        <f>'[1]功能-行军令'!R23</f>
        <v>90.6297</v>
      </c>
      <c r="V23" s="28">
        <f>'[1]功能-行军令'!S23</f>
        <v>12.321929557227435</v>
      </c>
      <c r="W23" s="28">
        <f>'[1]功能-行军令'!T23</f>
        <v>15.429896387529396</v>
      </c>
      <c r="X23" s="28">
        <f>'[1]功能-行军令'!U23</f>
        <v>16.942795230657964</v>
      </c>
      <c r="Y23" s="28">
        <f>'[1]功能-行军令'!V23</f>
        <v>14.475585704813511</v>
      </c>
      <c r="Z23" s="28">
        <f>'[1]功能-行军令'!W23</f>
        <v>7.9515617196322239</v>
      </c>
      <c r="AC23" s="30">
        <v>20</v>
      </c>
      <c r="AD23" s="42">
        <f>'[1]功能-实力'!BE24</f>
        <v>319686</v>
      </c>
      <c r="AE23" s="42">
        <f>'[1]功能-实力'!BF24</f>
        <v>327474</v>
      </c>
      <c r="AF23" s="42">
        <f>'[1]功能-实力'!BG24</f>
        <v>341910</v>
      </c>
      <c r="AG23" s="42">
        <f>'[1]功能-实力'!BH24</f>
        <v>365976</v>
      </c>
      <c r="AH23" s="42">
        <f>'[1]功能-实力'!BI24</f>
        <v>386118</v>
      </c>
      <c r="AL23" s="38">
        <f>[2]基础状态预期!C33</f>
        <v>340</v>
      </c>
      <c r="AM23" s="38">
        <f>[2]基础状态预期!D33</f>
        <v>84.132234338875293</v>
      </c>
      <c r="AO23" s="38">
        <f>[2]基础状态预期!F33</f>
        <v>0</v>
      </c>
      <c r="AP23" s="38">
        <f>[2]基础状态预期!G33</f>
        <v>0</v>
      </c>
      <c r="AQ23" s="38">
        <f>[2]基础状态预期!H33</f>
        <v>0</v>
      </c>
      <c r="AR23" s="38">
        <f>[2]基础状态预期!I33</f>
        <v>0</v>
      </c>
      <c r="AS23" s="38">
        <f>[2]基础状态预期!J33</f>
        <v>6</v>
      </c>
      <c r="AW23" s="32">
        <v>17</v>
      </c>
      <c r="AX23" s="32">
        <f>[1]节奏总纲!BJ20</f>
        <v>1.4000000000000012</v>
      </c>
      <c r="AY23" s="32">
        <f>[1]节奏总纲!BK20</f>
        <v>1.4280000000000013</v>
      </c>
      <c r="AZ23" s="32">
        <f>[1]节奏总纲!BL20</f>
        <v>1.4840000000000013</v>
      </c>
      <c r="BA23" s="32">
        <f>[1]节奏总纲!BM20</f>
        <v>1.5960000000000012</v>
      </c>
      <c r="BB23" s="32">
        <f>[1]节奏总纲!BN20</f>
        <v>1.9600000000000015</v>
      </c>
      <c r="BF23" s="45">
        <f>'[1]功能-行军令'!FZ21</f>
        <v>17</v>
      </c>
      <c r="BG23" s="45">
        <f>'[1]功能-行军令'!GA21*'[1]功能-行军令'!GB21</f>
        <v>52.745660958309635</v>
      </c>
      <c r="BM23" s="55">
        <v>17</v>
      </c>
      <c r="BN23" s="56">
        <f>[3]各R部队能量汇总!E23</f>
        <v>16603919</v>
      </c>
      <c r="BO23" s="56">
        <f>[3]各R部队能量汇总!F23</f>
        <v>17159884</v>
      </c>
      <c r="BP23" s="56">
        <f>[3]各R部队能量汇总!G23</f>
        <v>19070253</v>
      </c>
      <c r="BQ23" s="56">
        <f>[3]各R部队能量汇总!H23</f>
        <v>21438793</v>
      </c>
      <c r="BR23" s="56">
        <f>[3]各R部队能量汇总!I23</f>
        <v>23674672</v>
      </c>
    </row>
    <row r="24" spans="2:70" x14ac:dyDescent="0.15">
      <c r="B24" s="23">
        <v>21</v>
      </c>
      <c r="C24" s="24">
        <f>'[1]资源-钻石'!L24</f>
        <v>34009.802619964081</v>
      </c>
      <c r="D24" s="24">
        <f>'[1]资源-钻石'!M24</f>
        <v>40482.973337765761</v>
      </c>
      <c r="E24" s="24">
        <f>'[1]资源-钻石'!N24</f>
        <v>54641.635283929718</v>
      </c>
      <c r="F24" s="24">
        <f>'[1]资源-钻石'!O24</f>
        <v>108100.41173647164</v>
      </c>
      <c r="G24" s="24">
        <f>'[1]资源-钻石'!P24</f>
        <v>173667.51587117827</v>
      </c>
      <c r="I24" s="23">
        <v>21</v>
      </c>
      <c r="J24" s="24">
        <f>'[1]资源-钻石'!T24</f>
        <v>145330.18952588103</v>
      </c>
      <c r="K24" s="24">
        <f>'[1]资源-钻石'!U24</f>
        <v>198608.20847846914</v>
      </c>
      <c r="L24" s="24">
        <f>'[1]资源-钻石'!V24</f>
        <v>321143.27932631609</v>
      </c>
      <c r="M24" s="24">
        <f>'[1]资源-钻石'!W24</f>
        <v>814968.85725894768</v>
      </c>
      <c r="N24" s="24">
        <f>'[1]资源-钻石'!X24</f>
        <v>1907871.6804848427</v>
      </c>
      <c r="P24" s="28">
        <v>21</v>
      </c>
      <c r="Q24" s="28">
        <f>'[1]功能-行军令'!N24</f>
        <v>151.20631710667794</v>
      </c>
      <c r="R24" s="28">
        <f>'[1]功能-行军令'!O24</f>
        <v>191.07613583385876</v>
      </c>
      <c r="S24" s="28">
        <f>'[1]功能-行军令'!P24</f>
        <v>213.54572326529612</v>
      </c>
      <c r="T24" s="28">
        <f>'[1]功能-行军令'!Q24</f>
        <v>178.86688314626454</v>
      </c>
      <c r="U24" s="28">
        <f>'[1]功能-行军令'!R24</f>
        <v>100.08148903660003</v>
      </c>
      <c r="V24" s="28">
        <f>'[1]功能-行军令'!S24</f>
        <v>13.206317106677943</v>
      </c>
      <c r="W24" s="28">
        <f>'[1]功能-行军令'!T24</f>
        <v>16.628235833858753</v>
      </c>
      <c r="X24" s="28">
        <f>'[1]功能-行军令'!U24</f>
        <v>19.060523265296126</v>
      </c>
      <c r="Y24" s="28">
        <f>'[1]功能-行军令'!V24</f>
        <v>16.11658314626456</v>
      </c>
      <c r="Z24" s="28">
        <f>'[1]功能-行军令'!W24</f>
        <v>9.451789036600033</v>
      </c>
      <c r="AC24" s="30">
        <v>21</v>
      </c>
      <c r="AD24" s="42">
        <f>'[1]功能-实力'!BE25</f>
        <v>339636</v>
      </c>
      <c r="AE24" s="42">
        <f>'[1]功能-实力'!BF25</f>
        <v>348258</v>
      </c>
      <c r="AF24" s="42">
        <f>'[1]功能-实力'!BG25</f>
        <v>363978</v>
      </c>
      <c r="AG24" s="42">
        <f>'[1]功能-实力'!BH25</f>
        <v>389910</v>
      </c>
      <c r="AH24" s="42">
        <f>'[1]功能-实力'!BI25</f>
        <v>411870</v>
      </c>
      <c r="AL24" s="38">
        <f>[2]基础状态预期!C34</f>
        <v>400</v>
      </c>
      <c r="AM24" s="38">
        <f>[2]基础状态预期!D34</f>
        <v>86.465948248806328</v>
      </c>
      <c r="AO24" s="38">
        <f>[2]基础状态预期!F34</f>
        <v>0</v>
      </c>
      <c r="AP24" s="38">
        <f>[2]基础状态预期!G34</f>
        <v>0</v>
      </c>
      <c r="AQ24" s="38">
        <f>[2]基础状态预期!H34</f>
        <v>0</v>
      </c>
      <c r="AR24" s="38">
        <f>[2]基础状态预期!I34</f>
        <v>0</v>
      </c>
      <c r="AS24" s="38">
        <f>[2]基础状态预期!J34</f>
        <v>6</v>
      </c>
      <c r="AW24" s="32">
        <v>18</v>
      </c>
      <c r="AX24" s="32">
        <f>[1]节奏总纲!BJ21</f>
        <v>1.4333333333333347</v>
      </c>
      <c r="AY24" s="32">
        <f>[1]节奏总纲!BK21</f>
        <v>1.4620000000000013</v>
      </c>
      <c r="AZ24" s="32">
        <f>[1]节奏总纲!BL21</f>
        <v>1.5193333333333348</v>
      </c>
      <c r="BA24" s="32">
        <f>[1]节奏总纲!BM21</f>
        <v>1.6340000000000015</v>
      </c>
      <c r="BB24" s="32">
        <f>[1]节奏总纲!BN21</f>
        <v>2.0066666666666686</v>
      </c>
      <c r="BF24" s="45">
        <f>'[1]功能-行军令'!FZ22</f>
        <v>18</v>
      </c>
      <c r="BG24" s="45">
        <f>'[1]功能-行军令'!GA22*'[1]功能-行军令'!GB22</f>
        <v>55.382944006225117</v>
      </c>
      <c r="BM24" s="55">
        <v>18</v>
      </c>
      <c r="BN24" s="56">
        <f>[3]各R部队能量汇总!E24</f>
        <v>18540616</v>
      </c>
      <c r="BO24" s="56">
        <f>[3]各R部队能量汇总!F24</f>
        <v>19442356</v>
      </c>
      <c r="BP24" s="56">
        <f>[3]各R部队能量汇总!G24</f>
        <v>21409566</v>
      </c>
      <c r="BQ24" s="56">
        <f>[3]各R部队能量汇总!H24</f>
        <v>24010307</v>
      </c>
      <c r="BR24" s="56">
        <f>[3]各R部队能量汇总!I24</f>
        <v>26594691</v>
      </c>
    </row>
    <row r="25" spans="2:70" x14ac:dyDescent="0.15">
      <c r="B25" s="23">
        <v>22</v>
      </c>
      <c r="C25" s="24">
        <f>'[1]资源-钻石'!L25</f>
        <v>36634.375346185436</v>
      </c>
      <c r="D25" s="24">
        <f>'[1]资源-钻石'!M25</f>
        <v>43561.269955226962</v>
      </c>
      <c r="E25" s="24">
        <f>'[1]资源-钻石'!N25</f>
        <v>58641.553017255581</v>
      </c>
      <c r="F25" s="24">
        <f>'[1]资源-钻石'!O25</f>
        <v>115316.37707357353</v>
      </c>
      <c r="G25" s="24">
        <f>'[1]资源-钻石'!P25</f>
        <v>185363.73466634049</v>
      </c>
      <c r="I25" s="23">
        <v>22</v>
      </c>
      <c r="J25" s="24">
        <f>'[1]资源-钻石'!T25</f>
        <v>151019.44551616968</v>
      </c>
      <c r="K25" s="24">
        <f>'[1]资源-钻石'!U25</f>
        <v>206441.39006778668</v>
      </c>
      <c r="L25" s="24">
        <f>'[1]资源-钻石'!V25</f>
        <v>333933.52907456539</v>
      </c>
      <c r="M25" s="24">
        <f>'[1]资源-钻石'!W25</f>
        <v>847806.88198202185</v>
      </c>
      <c r="N25" s="24">
        <f>'[1]资源-钻石'!X25</f>
        <v>1985107.5701802243</v>
      </c>
      <c r="P25" s="28">
        <v>22</v>
      </c>
      <c r="Q25" s="28">
        <f>'[1]功能-行军令'!N25</f>
        <v>165.36049731945442</v>
      </c>
      <c r="R25" s="28">
        <f>'[1]功能-行军令'!O25</f>
        <v>209.32374240788337</v>
      </c>
      <c r="S25" s="28">
        <f>'[1]功能-行军令'!P25</f>
        <v>234.3204979331129</v>
      </c>
      <c r="T25" s="28">
        <f>'[1]功能-行军令'!Q25</f>
        <v>196.49895740273368</v>
      </c>
      <c r="U25" s="28">
        <f>'[1]功能-行军令'!R25</f>
        <v>110.07940462753481</v>
      </c>
      <c r="V25" s="28">
        <f>'[1]功能-行军令'!S25</f>
        <v>14.154180212776481</v>
      </c>
      <c r="W25" s="28">
        <f>'[1]功能-行军令'!T25</f>
        <v>18.247606574024616</v>
      </c>
      <c r="X25" s="28">
        <f>'[1]功能-行军令'!U25</f>
        <v>20.774774667816786</v>
      </c>
      <c r="Y25" s="28">
        <f>'[1]功能-行军令'!V25</f>
        <v>17.632074256469139</v>
      </c>
      <c r="Z25" s="28">
        <f>'[1]功能-行军令'!W25</f>
        <v>9.997915590934781</v>
      </c>
      <c r="AC25" s="30">
        <v>22</v>
      </c>
      <c r="AD25" s="42">
        <f>'[1]功能-实力'!BE26</f>
        <v>360222</v>
      </c>
      <c r="AE25" s="42">
        <f>'[1]功能-实力'!BF26</f>
        <v>369666</v>
      </c>
      <c r="AF25" s="42">
        <f>'[1]功能-实力'!BG26</f>
        <v>386538</v>
      </c>
      <c r="AG25" s="42">
        <f>'[1]功能-实力'!BH26</f>
        <v>414318</v>
      </c>
      <c r="AH25" s="42">
        <f>'[1]功能-实力'!BI26</f>
        <v>439956</v>
      </c>
      <c r="AL25" s="38">
        <f>[2]基础状态预期!C35</f>
        <v>520</v>
      </c>
      <c r="AM25" s="38">
        <f>[2]基础状态预期!D35</f>
        <v>90.244911202258237</v>
      </c>
      <c r="AO25" s="38">
        <f>[2]基础状态预期!F35</f>
        <v>0</v>
      </c>
      <c r="AP25" s="38">
        <f>[2]基础状态预期!G35</f>
        <v>0</v>
      </c>
      <c r="AQ25" s="38">
        <f>[2]基础状态预期!H35</f>
        <v>0</v>
      </c>
      <c r="AR25" s="38">
        <f>[2]基础状态预期!I35</f>
        <v>0</v>
      </c>
      <c r="AS25" s="38">
        <f>[2]基础状态预期!J35</f>
        <v>6</v>
      </c>
      <c r="AW25" s="32">
        <v>19</v>
      </c>
      <c r="AX25" s="32">
        <f>[1]节奏总纲!BJ22</f>
        <v>1.4666666666666681</v>
      </c>
      <c r="AY25" s="32">
        <f>[1]节奏总纲!BK22</f>
        <v>1.4960000000000016</v>
      </c>
      <c r="AZ25" s="32">
        <f>[1]节奏总纲!BL22</f>
        <v>1.5546666666666682</v>
      </c>
      <c r="BA25" s="32">
        <f>[1]节奏总纲!BM22</f>
        <v>1.6720000000000015</v>
      </c>
      <c r="BB25" s="32">
        <f>[1]节奏总纲!BN22</f>
        <v>2.0533333333333355</v>
      </c>
      <c r="BF25" s="45">
        <f>'[1]功能-行军令'!FZ23</f>
        <v>19</v>
      </c>
      <c r="BG25" s="45">
        <f>'[1]功能-行军令'!GA23*'[1]功能-行军令'!GB23</f>
        <v>58.152091206536376</v>
      </c>
      <c r="BM25" s="55">
        <v>19</v>
      </c>
      <c r="BN25" s="56">
        <f>[3]各R部队能量汇总!E25</f>
        <v>20942240</v>
      </c>
      <c r="BO25" s="56">
        <f>[3]各R部队能量汇总!F25</f>
        <v>21693348</v>
      </c>
      <c r="BP25" s="56">
        <f>[3]各R部队能量汇总!G25</f>
        <v>23948498</v>
      </c>
      <c r="BQ25" s="56">
        <f>[3]各R部队能量汇总!H25</f>
        <v>26769859</v>
      </c>
      <c r="BR25" s="56">
        <f>[3]各R部队能量汇总!I25</f>
        <v>29726160</v>
      </c>
    </row>
    <row r="26" spans="2:70" x14ac:dyDescent="0.15">
      <c r="B26" s="23">
        <v>23</v>
      </c>
      <c r="C26" s="24">
        <f>'[1]资源-钻石'!L26</f>
        <v>39447.322744646008</v>
      </c>
      <c r="D26" s="24">
        <f>'[1]资源-钻石'!M26</f>
        <v>46769.72689040353</v>
      </c>
      <c r="E26" s="24">
        <f>'[1]资源-钻石'!N26</f>
        <v>62697.900733528753</v>
      </c>
      <c r="F26" s="24">
        <f>'[1]资源-钻石'!O26</f>
        <v>122561.49724704472</v>
      </c>
      <c r="G26" s="24">
        <f>'[1]资源-钻石'!P26</f>
        <v>194255.89979812424</v>
      </c>
      <c r="I26" s="23">
        <v>23</v>
      </c>
      <c r="J26" s="24">
        <f>'[1]资源-钻石'!T26</f>
        <v>156708.70150645837</v>
      </c>
      <c r="K26" s="24">
        <f>'[1]资源-钻石'!U26</f>
        <v>214274.57165710418</v>
      </c>
      <c r="L26" s="24">
        <f>'[1]资源-钻石'!V26</f>
        <v>346723.77882281464</v>
      </c>
      <c r="M26" s="24">
        <f>'[1]资源-钻石'!W26</f>
        <v>880644.90670509613</v>
      </c>
      <c r="N26" s="24">
        <f>'[1]资源-钻石'!X26</f>
        <v>2062343.4598756058</v>
      </c>
      <c r="P26" s="28">
        <v>23</v>
      </c>
      <c r="Q26" s="28">
        <f>'[1]功能-行军令'!N26</f>
        <v>180.53057205546457</v>
      </c>
      <c r="R26" s="28">
        <f>'[1]功能-行军令'!O26</f>
        <v>228.34291669105832</v>
      </c>
      <c r="S26" s="28">
        <f>'[1]功能-行军令'!P26</f>
        <v>255.38835867379359</v>
      </c>
      <c r="T26" s="28">
        <f>'[1]功能-行军令'!Q26</f>
        <v>214.20227094816607</v>
      </c>
      <c r="U26" s="28">
        <f>'[1]功能-行军令'!R26</f>
        <v>119.57167719657959</v>
      </c>
      <c r="V26" s="28">
        <f>'[1]功能-行军令'!S26</f>
        <v>15.17007473601015</v>
      </c>
      <c r="W26" s="28">
        <f>'[1]功能-行军令'!T26</f>
        <v>19.019174283174948</v>
      </c>
      <c r="X26" s="28">
        <f>'[1]功能-行军令'!U26</f>
        <v>21.067860740680686</v>
      </c>
      <c r="Y26" s="28">
        <f>'[1]功能-行军令'!V26</f>
        <v>17.703313545432394</v>
      </c>
      <c r="Z26" s="28">
        <f>'[1]功能-行军令'!W26</f>
        <v>9.492272569044772</v>
      </c>
      <c r="AC26" s="30">
        <v>23</v>
      </c>
      <c r="AD26" s="42">
        <f>'[1]功能-实力'!BE27</f>
        <v>381264</v>
      </c>
      <c r="AE26" s="42">
        <f>'[1]功能-实力'!BF27</f>
        <v>391674</v>
      </c>
      <c r="AF26" s="42">
        <f>'[1]功能-实力'!BG27</f>
        <v>409320</v>
      </c>
      <c r="AG26" s="42">
        <f>'[1]功能-实力'!BH27</f>
        <v>439428</v>
      </c>
      <c r="AH26" s="42">
        <f>'[1]功能-实力'!BI27</f>
        <v>468192</v>
      </c>
      <c r="AL26" s="38">
        <f>[2]基础状态预期!C36</f>
        <v>640</v>
      </c>
      <c r="AM26" s="38">
        <f>[2]基础状态预期!D36</f>
        <v>93.235489905456092</v>
      </c>
      <c r="AO26" s="38">
        <f>[2]基础状态预期!F36</f>
        <v>0</v>
      </c>
      <c r="AP26" s="38">
        <f>[2]基础状态预期!G36</f>
        <v>0</v>
      </c>
      <c r="AQ26" s="38">
        <f>[2]基础状态预期!H36</f>
        <v>0</v>
      </c>
      <c r="AR26" s="38">
        <f>[2]基础状态预期!I36</f>
        <v>0</v>
      </c>
      <c r="AS26" s="38">
        <f>[2]基础状态预期!J36</f>
        <v>6</v>
      </c>
      <c r="AW26" s="32">
        <v>20</v>
      </c>
      <c r="AX26" s="32">
        <f>[1]节奏总纲!BJ23</f>
        <v>1.5000000000000016</v>
      </c>
      <c r="AY26" s="32">
        <f>[1]节奏总纲!BK23</f>
        <v>1.5300000000000016</v>
      </c>
      <c r="AZ26" s="32">
        <f>[1]节奏总纲!BL23</f>
        <v>1.5900000000000016</v>
      </c>
      <c r="BA26" s="32">
        <f>[1]节奏总纲!BM23</f>
        <v>1.7100000000000015</v>
      </c>
      <c r="BB26" s="32">
        <f>[1]节奏总纲!BN23</f>
        <v>2.1000000000000019</v>
      </c>
      <c r="BF26" s="45">
        <f>'[1]功能-行军令'!FZ24</f>
        <v>20</v>
      </c>
      <c r="BG26" s="45">
        <f>'[1]功能-行军令'!GA24*'[1]功能-行军令'!GB24</f>
        <v>61.0596957668632</v>
      </c>
      <c r="BM26" s="55">
        <v>20</v>
      </c>
      <c r="BN26" s="56">
        <f>[3]各R部队能量汇总!E26</f>
        <v>23375375</v>
      </c>
      <c r="BO26" s="56">
        <f>[3]各R部队能量汇总!F26</f>
        <v>24122351</v>
      </c>
      <c r="BP26" s="56">
        <f>[3]各R部队能量汇总!G26</f>
        <v>26703814</v>
      </c>
      <c r="BQ26" s="56">
        <f>[3]各R部队能量汇总!H26</f>
        <v>29853126</v>
      </c>
      <c r="BR26" s="56">
        <f>[3]各R部队能量汇总!I26</f>
        <v>33100305</v>
      </c>
    </row>
    <row r="27" spans="2:70" x14ac:dyDescent="0.15">
      <c r="B27" s="23">
        <v>24</v>
      </c>
      <c r="C27" s="24">
        <f>'[1]资源-钻石'!L27</f>
        <v>42462.165117826567</v>
      </c>
      <c r="D27" s="24">
        <f>'[1]资源-钻石'!M27</f>
        <v>50311.478140541396</v>
      </c>
      <c r="E27" s="24">
        <f>'[1]资源-钻石'!N27</f>
        <v>67313.779324697272</v>
      </c>
      <c r="F27" s="24">
        <f>'[1]资源-钻石'!O27</f>
        <v>130763.11452844692</v>
      </c>
      <c r="G27" s="24">
        <f>'[1]资源-钻石'!P27</f>
        <v>204715.41396315882</v>
      </c>
      <c r="I27" s="23">
        <v>24</v>
      </c>
      <c r="J27" s="24">
        <f>'[1]资源-钻石'!T27</f>
        <v>162397.95749674703</v>
      </c>
      <c r="K27" s="24">
        <f>'[1]资源-钻石'!U27</f>
        <v>222107.75324642172</v>
      </c>
      <c r="L27" s="24">
        <f>'[1]资源-钻石'!V27</f>
        <v>359514.02857106394</v>
      </c>
      <c r="M27" s="24">
        <f>'[1]资源-钻石'!W27</f>
        <v>913482.9314281703</v>
      </c>
      <c r="N27" s="24">
        <f>'[1]资源-钻石'!X27</f>
        <v>2139579.3495709877</v>
      </c>
      <c r="P27" s="28">
        <v>24</v>
      </c>
      <c r="Q27" s="28">
        <f>'[1]功能-行军令'!N27</f>
        <v>196.78945558221253</v>
      </c>
      <c r="R27" s="28">
        <f>'[1]功能-行军令'!O27</f>
        <v>249.3378016637993</v>
      </c>
      <c r="S27" s="28">
        <f>'[1]功能-行军令'!P27</f>
        <v>279.36231114450891</v>
      </c>
      <c r="T27" s="28">
        <f>'[1]功能-行军令'!Q27</f>
        <v>234.24276701115065</v>
      </c>
      <c r="U27" s="28">
        <f>'[1]功能-行军令'!R27</f>
        <v>130.73707481604291</v>
      </c>
      <c r="V27" s="28">
        <f>'[1]功能-行军令'!S27</f>
        <v>16.258883526747951</v>
      </c>
      <c r="W27" s="28">
        <f>'[1]功能-行军令'!T27</f>
        <v>20.994884972740977</v>
      </c>
      <c r="X27" s="28">
        <f>'[1]功能-行军令'!U27</f>
        <v>23.973952470715318</v>
      </c>
      <c r="Y27" s="28">
        <f>'[1]功能-行军令'!V27</f>
        <v>20.040496062984573</v>
      </c>
      <c r="Z27" s="28">
        <f>'[1]功能-行军令'!W27</f>
        <v>11.16539761946332</v>
      </c>
      <c r="AC27" s="30">
        <v>24</v>
      </c>
      <c r="AD27" s="42">
        <f>'[1]功能-实力'!BE28</f>
        <v>402726</v>
      </c>
      <c r="AE27" s="42">
        <f>'[1]功能-实力'!BF28</f>
        <v>414024</v>
      </c>
      <c r="AF27" s="42">
        <f>'[1]功能-实力'!BG28</f>
        <v>433044</v>
      </c>
      <c r="AG27" s="42">
        <f>'[1]功能-实力'!BH28</f>
        <v>466230</v>
      </c>
      <c r="AH27" s="42">
        <f>'[1]功能-实力'!BI28</f>
        <v>497856</v>
      </c>
      <c r="AL27" s="38">
        <f>[2]基础状态预期!C37</f>
        <v>820</v>
      </c>
      <c r="AM27" s="38">
        <f>[2]基础状态预期!D37</f>
        <v>96.807063977001675</v>
      </c>
      <c r="AO27" s="38">
        <f>[2]基础状态预期!F37</f>
        <v>0</v>
      </c>
      <c r="AP27" s="38">
        <f>[2]基础状态预期!G37</f>
        <v>0</v>
      </c>
      <c r="AQ27" s="38">
        <f>[2]基础状态预期!H37</f>
        <v>0</v>
      </c>
      <c r="AR27" s="38">
        <f>[2]基础状态预期!I37</f>
        <v>0</v>
      </c>
      <c r="AS27" s="38">
        <f>[2]基础状态预期!J37</f>
        <v>6</v>
      </c>
      <c r="AW27" s="32">
        <v>21</v>
      </c>
      <c r="AX27" s="32">
        <f>[1]节奏总纲!BJ24</f>
        <v>1.533333333333335</v>
      </c>
      <c r="AY27" s="32">
        <f>[1]节奏总纲!BK24</f>
        <v>1.5640000000000016</v>
      </c>
      <c r="AZ27" s="32">
        <f>[1]节奏总纲!BL24</f>
        <v>1.6253333333333351</v>
      </c>
      <c r="BA27" s="32">
        <f>[1]节奏总纲!BM24</f>
        <v>1.7480000000000018</v>
      </c>
      <c r="BB27" s="32">
        <f>[1]节奏总纲!BN24</f>
        <v>2.1466666666666687</v>
      </c>
      <c r="BF27" s="45">
        <f>'[1]功能-行军令'!FZ25</f>
        <v>21</v>
      </c>
      <c r="BG27" s="45">
        <f>'[1]功能-行军令'!GA25*'[1]功能-行军令'!GB25</f>
        <v>64.112680555206367</v>
      </c>
      <c r="BM27" s="55">
        <v>21</v>
      </c>
      <c r="BN27" s="56">
        <f>[3]各R部队能量汇总!E27</f>
        <v>25982518</v>
      </c>
      <c r="BO27" s="56">
        <f>[3]各R部队能量汇总!F27</f>
        <v>26878185</v>
      </c>
      <c r="BP27" s="56">
        <f>[3]各R部队能量汇总!G27</f>
        <v>29894721</v>
      </c>
      <c r="BQ27" s="56">
        <f>[3]各R部队能量汇总!H27</f>
        <v>33477364</v>
      </c>
      <c r="BR27" s="56">
        <f>[3]各R部队能量汇总!I27</f>
        <v>37043622</v>
      </c>
    </row>
    <row r="28" spans="2:70" x14ac:dyDescent="0.15">
      <c r="B28" s="23">
        <v>25</v>
      </c>
      <c r="C28" s="24">
        <f>'[1]资源-钻石'!L28</f>
        <v>45693.393167131428</v>
      </c>
      <c r="D28" s="24">
        <f>'[1]资源-钻石'!M28</f>
        <v>54072.964773930325</v>
      </c>
      <c r="E28" s="24">
        <f>'[1]资源-钻石'!N28</f>
        <v>72125.667386805013</v>
      </c>
      <c r="F28" s="24">
        <f>'[1]资源-钻石'!O28</f>
        <v>139369.74972294096</v>
      </c>
      <c r="G28" s="24">
        <f>'[1]资源-钻石'!P28</f>
        <v>215425.57498838959</v>
      </c>
      <c r="I28" s="23">
        <v>25</v>
      </c>
      <c r="J28" s="24">
        <f>'[1]资源-钻石'!T28</f>
        <v>168087.21348703568</v>
      </c>
      <c r="K28" s="24">
        <f>'[1]资源-钻石'!U28</f>
        <v>229940.93483573926</v>
      </c>
      <c r="L28" s="24">
        <f>'[1]资源-钻石'!V28</f>
        <v>372304.27831931319</v>
      </c>
      <c r="M28" s="24">
        <f>'[1]资源-钻石'!W28</f>
        <v>946320.95615124446</v>
      </c>
      <c r="N28" s="24">
        <f>'[1]资源-钻石'!X28</f>
        <v>2216815.239266369</v>
      </c>
      <c r="P28" s="28">
        <v>25</v>
      </c>
      <c r="Q28" s="28">
        <f>'[1]功能-行军令'!N28</f>
        <v>214.21529547664952</v>
      </c>
      <c r="R28" s="28">
        <f>'[1]功能-行军令'!O28</f>
        <v>271.6352397437405</v>
      </c>
      <c r="S28" s="28">
        <f>'[1]功能-行军令'!P28</f>
        <v>304.3542977006739</v>
      </c>
      <c r="T28" s="28">
        <f>'[1]功能-行军令'!Q28</f>
        <v>255.27291665272404</v>
      </c>
      <c r="U28" s="28">
        <f>'[1]功能-行军令'!R28</f>
        <v>142.17003475360278</v>
      </c>
      <c r="V28" s="28">
        <f>'[1]功能-行军令'!S28</f>
        <v>17.42583989443699</v>
      </c>
      <c r="W28" s="28">
        <f>'[1]功能-行军令'!T28</f>
        <v>22.297438079941202</v>
      </c>
      <c r="X28" s="28">
        <f>'[1]功能-行军令'!U28</f>
        <v>24.991986556164989</v>
      </c>
      <c r="Y28" s="28">
        <f>'[1]功能-行军令'!V28</f>
        <v>21.030149641573388</v>
      </c>
      <c r="Z28" s="28">
        <f>'[1]功能-行军令'!W28</f>
        <v>11.432959937559872</v>
      </c>
      <c r="AC28" s="30">
        <v>25</v>
      </c>
      <c r="AD28" s="42">
        <f>'[1]功能-实力'!BE29</f>
        <v>424536</v>
      </c>
      <c r="AE28" s="42">
        <f>'[1]功能-实力'!BF29</f>
        <v>436884</v>
      </c>
      <c r="AF28" s="42">
        <f>'[1]功能-实力'!BG29</f>
        <v>458004</v>
      </c>
      <c r="AG28" s="42">
        <f>'[1]功能-实力'!BH29</f>
        <v>494154</v>
      </c>
      <c r="AH28" s="42">
        <f>'[1]功能-实力'!BI29</f>
        <v>528090</v>
      </c>
      <c r="AL28" s="38">
        <f>[2]基础状态预期!C38</f>
        <v>1060</v>
      </c>
      <c r="AM28" s="38">
        <f>[2]基础状态预期!D38</f>
        <v>100.50342858241972</v>
      </c>
      <c r="AO28" s="38">
        <f>[2]基础状态预期!F38</f>
        <v>0</v>
      </c>
      <c r="AP28" s="38">
        <f>[2]基础状态预期!G38</f>
        <v>0</v>
      </c>
      <c r="AQ28" s="38">
        <f>[2]基础状态预期!H38</f>
        <v>0</v>
      </c>
      <c r="AR28" s="38">
        <f>[2]基础状态预期!I38</f>
        <v>0</v>
      </c>
      <c r="AS28" s="38">
        <f>[2]基础状态预期!J38</f>
        <v>6</v>
      </c>
      <c r="AW28" s="32">
        <v>22</v>
      </c>
      <c r="AX28" s="32">
        <f>[1]节奏总纲!BJ25</f>
        <v>1.5666666666666684</v>
      </c>
      <c r="AY28" s="32">
        <f>[1]节奏总纲!BK25</f>
        <v>1.5980000000000019</v>
      </c>
      <c r="AZ28" s="32">
        <f>[1]节奏总纲!BL25</f>
        <v>1.6606666666666685</v>
      </c>
      <c r="BA28" s="32">
        <f>[1]节奏总纲!BM25</f>
        <v>1.7860000000000018</v>
      </c>
      <c r="BB28" s="32">
        <f>[1]节奏总纲!BN25</f>
        <v>2.1933333333333356</v>
      </c>
      <c r="BF28" s="45">
        <f>'[1]功能-行军令'!FZ26</f>
        <v>22</v>
      </c>
      <c r="BG28" s="45">
        <f>'[1]功能-行军令'!GA26*'[1]功能-行军令'!GB26</f>
        <v>67.318314582966693</v>
      </c>
      <c r="BM28" s="55">
        <v>22</v>
      </c>
      <c r="BN28" s="56">
        <f>[3]各R部队能量汇总!E28</f>
        <v>28868916</v>
      </c>
      <c r="BO28" s="56">
        <f>[3]各R部队能量汇总!F28</f>
        <v>29891254</v>
      </c>
      <c r="BP28" s="56">
        <f>[3]各R部队能量汇总!G28</f>
        <v>33332620</v>
      </c>
      <c r="BQ28" s="56">
        <f>[3]各R部队能量汇总!H28</f>
        <v>37359581</v>
      </c>
      <c r="BR28" s="56">
        <f>[3]各R部队能量汇总!I28</f>
        <v>41640488</v>
      </c>
    </row>
    <row r="29" spans="2:70" x14ac:dyDescent="0.15">
      <c r="B29" s="23">
        <v>26</v>
      </c>
      <c r="C29" s="24">
        <f>'[1]资源-钻石'!L29</f>
        <v>49156.537641779287</v>
      </c>
      <c r="D29" s="24">
        <f>'[1]资源-钻石'!M29</f>
        <v>58079.594646635262</v>
      </c>
      <c r="E29" s="24">
        <f>'[1]资源-钻石'!N29</f>
        <v>77252.461685730901</v>
      </c>
      <c r="F29" s="24">
        <f>'[1]资源-钻石'!O29</f>
        <v>148350.0991090009</v>
      </c>
      <c r="G29" s="24">
        <f>'[1]资源-钻石'!P29</f>
        <v>226939.46186906769</v>
      </c>
      <c r="I29" s="23">
        <v>26</v>
      </c>
      <c r="J29" s="24">
        <f>'[1]资源-钻石'!T29</f>
        <v>173776.46947732434</v>
      </c>
      <c r="K29" s="24">
        <f>'[1]资源-钻石'!U29</f>
        <v>237774.11642505677</v>
      </c>
      <c r="L29" s="24">
        <f>'[1]资源-钻石'!V29</f>
        <v>385094.5280675625</v>
      </c>
      <c r="M29" s="24">
        <f>'[1]资源-钻石'!W29</f>
        <v>979158.98087431863</v>
      </c>
      <c r="N29" s="24">
        <f>'[1]资源-钻石'!X29</f>
        <v>2294051.1289617508</v>
      </c>
      <c r="P29" s="28">
        <v>26</v>
      </c>
      <c r="Q29" s="28">
        <f>'[1]功能-行军令'!N29</f>
        <v>232.89184823791322</v>
      </c>
      <c r="R29" s="28">
        <f>'[1]功能-行军令'!O29</f>
        <v>295.38584427942419</v>
      </c>
      <c r="S29" s="28">
        <f>'[1]功能-行军令'!P29</f>
        <v>330.98184442270946</v>
      </c>
      <c r="T29" s="28">
        <f>'[1]功能-行军令'!Q29</f>
        <v>277.21622982385412</v>
      </c>
      <c r="U29" s="28">
        <f>'[1]功能-行军令'!R29</f>
        <v>154.46096176415654</v>
      </c>
      <c r="V29" s="28">
        <f>'[1]功能-行军令'!S29</f>
        <v>18.676552761263707</v>
      </c>
      <c r="W29" s="28">
        <f>'[1]功能-行军令'!T29</f>
        <v>23.750604535683692</v>
      </c>
      <c r="X29" s="28">
        <f>'[1]功能-行军令'!U29</f>
        <v>26.627546722035561</v>
      </c>
      <c r="Y29" s="28">
        <f>'[1]功能-行军令'!V29</f>
        <v>21.943313171130086</v>
      </c>
      <c r="Z29" s="28">
        <f>'[1]功能-行军令'!W29</f>
        <v>12.290927010553759</v>
      </c>
      <c r="AC29" s="30">
        <v>26</v>
      </c>
      <c r="AD29" s="42">
        <f>'[1]功能-实力'!BE30</f>
        <v>446916</v>
      </c>
      <c r="AE29" s="42">
        <f>'[1]功能-实力'!BF30</f>
        <v>460956</v>
      </c>
      <c r="AF29" s="42">
        <f>'[1]功能-实力'!BG30</f>
        <v>484098</v>
      </c>
      <c r="AG29" s="42">
        <f>'[1]功能-实力'!BH30</f>
        <v>522564</v>
      </c>
      <c r="AH29" s="42">
        <f>'[1]功能-实力'!BI30</f>
        <v>559548</v>
      </c>
      <c r="AL29" s="38">
        <f>[2]基础状态预期!C39</f>
        <v>1360</v>
      </c>
      <c r="AM29" s="38">
        <f>[2]基础状态预期!D39</f>
        <v>104.10129967499306</v>
      </c>
      <c r="AO29" s="38">
        <f>[2]基础状态预期!F39</f>
        <v>0</v>
      </c>
      <c r="AP29" s="38">
        <f>[2]基础状态预期!G39</f>
        <v>0</v>
      </c>
      <c r="AQ29" s="38">
        <f>[2]基础状态预期!H39</f>
        <v>0</v>
      </c>
      <c r="AR29" s="38">
        <f>[2]基础状态预期!I39</f>
        <v>0</v>
      </c>
      <c r="AS29" s="38">
        <f>[2]基础状态预期!J39</f>
        <v>6</v>
      </c>
      <c r="AW29" s="32">
        <v>23</v>
      </c>
      <c r="AX29" s="32">
        <f>[1]节奏总纲!BJ26</f>
        <v>1.6000000000000019</v>
      </c>
      <c r="AY29" s="32">
        <f>[1]节奏总纲!BK26</f>
        <v>1.6320000000000019</v>
      </c>
      <c r="AZ29" s="32">
        <f>[1]节奏总纲!BL26</f>
        <v>1.6960000000000022</v>
      </c>
      <c r="BA29" s="32">
        <f>[1]节奏总纲!BM26</f>
        <v>1.8240000000000021</v>
      </c>
      <c r="BB29" s="32">
        <f>[1]节奏总纲!BN26</f>
        <v>2.2400000000000024</v>
      </c>
      <c r="BF29" s="45">
        <f>'[1]功能-行军令'!FZ27</f>
        <v>23</v>
      </c>
      <c r="BG29" s="45">
        <f>'[1]功能-行军令'!GA27*'[1]功能-行军令'!GB27</f>
        <v>70.68423031211502</v>
      </c>
      <c r="BM29" s="55">
        <v>23</v>
      </c>
      <c r="BN29" s="56">
        <f>[3]各R部队能量汇总!E29</f>
        <v>31972268</v>
      </c>
      <c r="BO29" s="56">
        <f>[3]各R部队能量汇总!F29</f>
        <v>33174837</v>
      </c>
      <c r="BP29" s="56">
        <f>[3]各R部队能量汇总!G29</f>
        <v>36922075</v>
      </c>
      <c r="BQ29" s="56">
        <f>[3]各R部队能量汇总!H29</f>
        <v>41595668</v>
      </c>
      <c r="BR29" s="56">
        <f>[3]各R部队能量汇总!I29</f>
        <v>46230663</v>
      </c>
    </row>
    <row r="30" spans="2:70" x14ac:dyDescent="0.15">
      <c r="B30" s="23">
        <v>27</v>
      </c>
      <c r="C30" s="24">
        <f>'[1]资源-钻石'!L30</f>
        <v>52868.243986636051</v>
      </c>
      <c r="D30" s="24">
        <f>'[1]资源-钻石'!M30</f>
        <v>62368.725932769295</v>
      </c>
      <c r="E30" s="24">
        <f>'[1]资源-钻石'!N30</f>
        <v>82720.101068779186</v>
      </c>
      <c r="F30" s="24">
        <f>'[1]资源-钻石'!O30</f>
        <v>158008.52976752471</v>
      </c>
      <c r="G30" s="24">
        <f>'[1]资源-钻石'!P30</f>
        <v>239429.10610440647</v>
      </c>
      <c r="I30" s="23">
        <v>27</v>
      </c>
      <c r="J30" s="24">
        <f>'[1]资源-钻石'!T30</f>
        <v>179465.725467613</v>
      </c>
      <c r="K30" s="24">
        <f>'[1]资源-钻石'!U30</f>
        <v>245607.2980143743</v>
      </c>
      <c r="L30" s="24">
        <f>'[1]资源-钻石'!V30</f>
        <v>397884.77781581174</v>
      </c>
      <c r="M30" s="24">
        <f>'[1]资源-钻石'!W30</f>
        <v>1011997.0055973928</v>
      </c>
      <c r="N30" s="24">
        <f>'[1]资源-钻石'!X30</f>
        <v>2371287.0186571321</v>
      </c>
      <c r="P30" s="28">
        <v>27</v>
      </c>
      <c r="Q30" s="28">
        <f>'[1]功能-行军令'!N30</f>
        <v>252.90888185909469</v>
      </c>
      <c r="R30" s="28">
        <f>'[1]功能-行军令'!O30</f>
        <v>320.81106802484203</v>
      </c>
      <c r="S30" s="28">
        <f>'[1]功能-行军令'!P30</f>
        <v>359.37967250835402</v>
      </c>
      <c r="T30" s="28">
        <f>'[1]功能-行军令'!Q30</f>
        <v>300.81642170621222</v>
      </c>
      <c r="U30" s="28">
        <f>'[1]功能-行军令'!R30</f>
        <v>167.79349727325055</v>
      </c>
      <c r="V30" s="28">
        <f>'[1]功能-行军令'!S30</f>
        <v>20.017033621181469</v>
      </c>
      <c r="W30" s="28">
        <f>'[1]功能-行军令'!T30</f>
        <v>25.425223745417838</v>
      </c>
      <c r="X30" s="28">
        <f>'[1]功能-行军令'!U30</f>
        <v>28.397828085644562</v>
      </c>
      <c r="Y30" s="28">
        <f>'[1]功能-行军令'!V30</f>
        <v>23.600191882358104</v>
      </c>
      <c r="Z30" s="28">
        <f>'[1]功能-行军令'!W30</f>
        <v>13.332535509094015</v>
      </c>
      <c r="AC30" s="30">
        <v>27</v>
      </c>
      <c r="AD30" s="42">
        <f>'[1]功能-实力'!BE31</f>
        <v>470412</v>
      </c>
      <c r="AE30" s="42">
        <f>'[1]功能-实力'!BF31</f>
        <v>486210</v>
      </c>
      <c r="AF30" s="42">
        <f>'[1]功能-实力'!BG31</f>
        <v>510864</v>
      </c>
      <c r="AG30" s="42">
        <f>'[1]功能-实力'!BH31</f>
        <v>552060</v>
      </c>
      <c r="AH30" s="42">
        <f>'[1]功能-实力'!BI31</f>
        <v>591858</v>
      </c>
      <c r="AL30" s="38">
        <f>[2]基础状态预期!C40</f>
        <v>1720</v>
      </c>
      <c r="AM30" s="38">
        <f>[2]基础状态预期!D40</f>
        <v>107.48165553683219</v>
      </c>
      <c r="AO30" s="38">
        <f>[2]基础状态预期!F40</f>
        <v>0</v>
      </c>
      <c r="AP30" s="38">
        <f>[2]基础状态预期!G40</f>
        <v>0</v>
      </c>
      <c r="AQ30" s="38">
        <f>[2]基础状态预期!H40</f>
        <v>0</v>
      </c>
      <c r="AR30" s="38">
        <f>[2]基础状态预期!I40</f>
        <v>0</v>
      </c>
      <c r="AS30" s="38">
        <f>[2]基础状态预期!J40</f>
        <v>6</v>
      </c>
      <c r="AW30" s="32">
        <v>24</v>
      </c>
      <c r="AX30" s="32">
        <f>[1]节奏总纲!BJ27</f>
        <v>1.6333333333333353</v>
      </c>
      <c r="AY30" s="32">
        <f>[1]节奏总纲!BK27</f>
        <v>1.6660000000000021</v>
      </c>
      <c r="AZ30" s="32">
        <f>[1]节奏总纲!BL27</f>
        <v>1.7313333333333356</v>
      </c>
      <c r="BA30" s="32">
        <f>[1]节奏总纲!BM27</f>
        <v>1.8620000000000021</v>
      </c>
      <c r="BB30" s="32">
        <f>[1]节奏总纲!BN27</f>
        <v>2.2866666666666693</v>
      </c>
      <c r="BF30" s="45">
        <f>'[1]功能-行军令'!FZ28</f>
        <v>24</v>
      </c>
      <c r="BG30" s="45">
        <f>'[1]功能-行军令'!GA28*'[1]功能-行军令'!GB28</f>
        <v>74.218441827720767</v>
      </c>
      <c r="BM30" s="55">
        <v>24</v>
      </c>
      <c r="BN30" s="56">
        <f>[3]各R部队能量汇总!E30</f>
        <v>35282595</v>
      </c>
      <c r="BO30" s="56">
        <f>[3]各R部队能量汇总!F30</f>
        <v>36640049</v>
      </c>
      <c r="BP30" s="56">
        <f>[3]各R部队能量汇总!G30</f>
        <v>40936421</v>
      </c>
      <c r="BQ30" s="56">
        <f>[3]各R部队能量汇总!H30</f>
        <v>46208614</v>
      </c>
      <c r="BR30" s="56">
        <f>[3]各R部队能量汇总!I30</f>
        <v>51440460</v>
      </c>
    </row>
    <row r="31" spans="2:70" x14ac:dyDescent="0.15">
      <c r="B31" s="23">
        <v>28</v>
      </c>
      <c r="C31" s="24">
        <f>'[1]资源-钻石'!L31</f>
        <v>56846.35234778111</v>
      </c>
      <c r="D31" s="24">
        <f>'[1]资源-钻石'!M31</f>
        <v>66925.863223107488</v>
      </c>
      <c r="E31" s="24">
        <f>'[1]资源-钻石'!N31</f>
        <v>88432.926626083601</v>
      </c>
      <c r="F31" s="24">
        <f>'[1]资源-钻石'!O31</f>
        <v>168325.96369788496</v>
      </c>
      <c r="G31" s="24">
        <f>'[1]资源-钻石'!P31</f>
        <v>253395.86305761477</v>
      </c>
      <c r="I31" s="23">
        <v>28</v>
      </c>
      <c r="J31" s="24">
        <f>'[1]资源-钻石'!T31</f>
        <v>185154.98145790165</v>
      </c>
      <c r="K31" s="24">
        <f>'[1]资源-钻石'!U31</f>
        <v>253440.47960369181</v>
      </c>
      <c r="L31" s="24">
        <f>'[1]资源-钻石'!V31</f>
        <v>410675.02756406105</v>
      </c>
      <c r="M31" s="24">
        <f>'[1]资源-钻石'!W31</f>
        <v>1044835.0303204671</v>
      </c>
      <c r="N31" s="24">
        <f>'[1]资源-钻石'!X31</f>
        <v>2448522.9083525138</v>
      </c>
      <c r="P31" s="28">
        <v>28</v>
      </c>
      <c r="Q31" s="28">
        <f>'[1]功能-行军令'!N31</f>
        <v>274.36260729297362</v>
      </c>
      <c r="R31" s="28">
        <f>'[1]功能-行军令'!O31</f>
        <v>347.82498471701922</v>
      </c>
      <c r="S31" s="28">
        <f>'[1]功能-行军令'!P31</f>
        <v>389.05094866504174</v>
      </c>
      <c r="T31" s="28">
        <f>'[1]功能-行军令'!Q31</f>
        <v>326.02687556759241</v>
      </c>
      <c r="U31" s="28">
        <f>'[1]功能-行军令'!R31</f>
        <v>182.70283171999623</v>
      </c>
      <c r="V31" s="28">
        <f>'[1]功能-行军令'!S31</f>
        <v>21.45372543387893</v>
      </c>
      <c r="W31" s="28">
        <f>'[1]功能-行军令'!T31</f>
        <v>27.01391669217719</v>
      </c>
      <c r="X31" s="28">
        <f>'[1]功能-行军令'!U31</f>
        <v>29.671276156687725</v>
      </c>
      <c r="Y31" s="28">
        <f>'[1]功能-行军令'!V31</f>
        <v>25.210453861380188</v>
      </c>
      <c r="Z31" s="28">
        <f>'[1]功能-行军令'!W31</f>
        <v>14.909334446745675</v>
      </c>
      <c r="AC31" s="30">
        <v>28</v>
      </c>
      <c r="AD31" s="42">
        <f>'[1]功能-实力'!BE32</f>
        <v>495072</v>
      </c>
      <c r="AE31" s="42">
        <f>'[1]功能-实力'!BF32</f>
        <v>513486</v>
      </c>
      <c r="AF31" s="42">
        <f>'[1]功能-实力'!BG32</f>
        <v>540870</v>
      </c>
      <c r="AG31" s="42">
        <f>'[1]功能-实力'!BH32</f>
        <v>592788</v>
      </c>
      <c r="AH31" s="42">
        <f>'[1]功能-实力'!BI32</f>
        <v>639876</v>
      </c>
      <c r="AL31" s="38">
        <f>[2]基础状态预期!C41</f>
        <v>2200</v>
      </c>
      <c r="AM31" s="38">
        <f>[2]基础状态预期!D41</f>
        <v>111.03813549320469</v>
      </c>
      <c r="AO31" s="38">
        <f>[2]基础状态预期!F41</f>
        <v>0</v>
      </c>
      <c r="AP31" s="38">
        <f>[2]基础状态预期!G41</f>
        <v>0</v>
      </c>
      <c r="AQ31" s="38">
        <f>[2]基础状态预期!H41</f>
        <v>0</v>
      </c>
      <c r="AR31" s="38">
        <f>[2]基础状态预期!I41</f>
        <v>0</v>
      </c>
      <c r="AS31" s="38">
        <f>[2]基础状态预期!J41</f>
        <v>6</v>
      </c>
      <c r="AW31" s="32">
        <v>25</v>
      </c>
      <c r="AX31" s="32">
        <f>[1]节奏总纲!BJ28</f>
        <v>1.6666666666666687</v>
      </c>
      <c r="AY31" s="32">
        <f>[1]节奏总纲!BK28</f>
        <v>1.7000000000000022</v>
      </c>
      <c r="AZ31" s="32">
        <f>[1]节奏总纲!BL28</f>
        <v>1.766666666666669</v>
      </c>
      <c r="BA31" s="32">
        <f>[1]节奏总纲!BM28</f>
        <v>1.9000000000000021</v>
      </c>
      <c r="BB31" s="32">
        <f>[1]节奏总纲!BN28</f>
        <v>2.3333333333333361</v>
      </c>
      <c r="BF31" s="45">
        <f>'[1]功能-行军令'!FZ29</f>
        <v>25</v>
      </c>
      <c r="BG31" s="45">
        <f>'[1]功能-行军令'!GA29*'[1]功能-行军令'!GB29</f>
        <v>77.929363919106819</v>
      </c>
      <c r="BM31" s="55">
        <v>25</v>
      </c>
      <c r="BN31" s="56">
        <f>[3]各R部队能量汇总!E31</f>
        <v>38779871</v>
      </c>
      <c r="BO31" s="56">
        <f>[3]各R部队能量汇总!F31</f>
        <v>40354942</v>
      </c>
      <c r="BP31" s="56">
        <f>[3]各R部队能量汇总!G31</f>
        <v>45224614</v>
      </c>
      <c r="BQ31" s="56">
        <f>[3]各R部队能量汇总!H31</f>
        <v>51298065</v>
      </c>
      <c r="BR31" s="56">
        <f>[3]各R部队能量汇总!I31</f>
        <v>56913864</v>
      </c>
    </row>
    <row r="32" spans="2:70" x14ac:dyDescent="0.15">
      <c r="B32" s="23">
        <v>29</v>
      </c>
      <c r="C32" s="24">
        <f>'[1]资源-钻石'!L32</f>
        <v>61109.983320350133</v>
      </c>
      <c r="D32" s="24">
        <f>'[1]资源-钻石'!M32</f>
        <v>71909.139980698703</v>
      </c>
      <c r="E32" s="24">
        <f>'[1]资源-钻石'!N32</f>
        <v>95016.448704242634</v>
      </c>
      <c r="F32" s="24">
        <f>'[1]资源-钻石'!O32</f>
        <v>180461.81946059206</v>
      </c>
      <c r="G32" s="24">
        <f>'[1]资源-钻石'!P32</f>
        <v>269111.83222188638</v>
      </c>
      <c r="I32" s="23">
        <v>29</v>
      </c>
      <c r="J32" s="24">
        <f>'[1]资源-钻石'!T32</f>
        <v>190860.11223776339</v>
      </c>
      <c r="K32" s="24">
        <f>'[1]资源-钻石'!U32</f>
        <v>261286.8829500358</v>
      </c>
      <c r="L32" s="24">
        <f>'[1]资源-钻石'!V32</f>
        <v>423465.27731231035</v>
      </c>
      <c r="M32" s="24">
        <f>'[1]资源-钻石'!W32</f>
        <v>1077928.5846222097</v>
      </c>
      <c r="N32" s="24">
        <f>'[1]资源-钻石'!X32</f>
        <v>2525758.7980478955</v>
      </c>
      <c r="P32" s="28">
        <v>29</v>
      </c>
      <c r="Q32" s="28">
        <f>'[1]功能-行军令'!N32</f>
        <v>297.35614088554507</v>
      </c>
      <c r="R32" s="28">
        <f>'[1]功能-行军令'!O32</f>
        <v>377.36498200194677</v>
      </c>
      <c r="S32" s="28">
        <f>'[1]功能-行军令'!P32</f>
        <v>423.24444883501349</v>
      </c>
      <c r="T32" s="28">
        <f>'[1]功能-行军令'!Q32</f>
        <v>355.68060864106502</v>
      </c>
      <c r="U32" s="28">
        <f>'[1]功能-行军令'!R32</f>
        <v>199.4794278338882</v>
      </c>
      <c r="V32" s="28">
        <f>'[1]功能-行军令'!S32</f>
        <v>22.993533592571453</v>
      </c>
      <c r="W32" s="28">
        <f>'[1]功能-行军令'!T32</f>
        <v>29.539997284927551</v>
      </c>
      <c r="X32" s="28">
        <f>'[1]功能-行军令'!U32</f>
        <v>34.193500169971742</v>
      </c>
      <c r="Y32" s="28">
        <f>'[1]功能-行军令'!V32</f>
        <v>29.653733073472608</v>
      </c>
      <c r="Z32" s="28">
        <f>'[1]功能-行军令'!W32</f>
        <v>16.776596113891969</v>
      </c>
      <c r="AC32" s="30">
        <v>29</v>
      </c>
      <c r="AD32" s="42">
        <f>'[1]功能-实力'!BE33</f>
        <v>524136</v>
      </c>
      <c r="AE32" s="42">
        <f>'[1]功能-实力'!BF33</f>
        <v>546498</v>
      </c>
      <c r="AF32" s="42">
        <f>'[1]功能-实力'!BG33</f>
        <v>580824</v>
      </c>
      <c r="AG32" s="42">
        <f>'[1]功能-实力'!BH33</f>
        <v>641064</v>
      </c>
      <c r="AH32" s="42">
        <f>'[1]功能-实力'!BI33</f>
        <v>692844</v>
      </c>
      <c r="AL32" s="38">
        <f>[2]基础状态预期!C42</f>
        <v>2800</v>
      </c>
      <c r="AM32" s="38">
        <f>[2]基础状态预期!D42</f>
        <v>114.50860608277577</v>
      </c>
      <c r="AO32" s="38">
        <f>[2]基础状态预期!F42</f>
        <v>0</v>
      </c>
      <c r="AP32" s="38">
        <f>[2]基础状态预期!G42</f>
        <v>0</v>
      </c>
      <c r="AQ32" s="38">
        <f>[2]基础状态预期!H42</f>
        <v>0</v>
      </c>
      <c r="AR32" s="38">
        <f>[2]基础状态预期!I42</f>
        <v>0</v>
      </c>
      <c r="AS32" s="38">
        <f>[2]基础状态预期!J42</f>
        <v>6</v>
      </c>
      <c r="AW32" s="32">
        <v>26</v>
      </c>
      <c r="AX32" s="32">
        <f>[1]节奏总纲!BJ29</f>
        <v>1.7000000000000022</v>
      </c>
      <c r="AY32" s="32">
        <f>[1]节奏总纲!BK29</f>
        <v>1.7340000000000022</v>
      </c>
      <c r="AZ32" s="32">
        <f>[1]节奏总纲!BL29</f>
        <v>1.8020000000000025</v>
      </c>
      <c r="BA32" s="32">
        <f>[1]节奏总纲!BM29</f>
        <v>1.9380000000000024</v>
      </c>
      <c r="BB32" s="32">
        <f>[1]节奏总纲!BN29</f>
        <v>2.380000000000003</v>
      </c>
      <c r="BF32" s="45">
        <f>'[1]功能-行军令'!FZ30</f>
        <v>26</v>
      </c>
      <c r="BG32" s="45">
        <f>'[1]功能-行军令'!GA30*'[1]功能-行军令'!GB30</f>
        <v>81.825832115062155</v>
      </c>
      <c r="BM32" s="55">
        <v>26</v>
      </c>
      <c r="BN32" s="56">
        <f>[3]各R部队能量汇总!E32</f>
        <v>42572106</v>
      </c>
      <c r="BO32" s="56">
        <f>[3]各R部队能量汇总!F32</f>
        <v>44351848</v>
      </c>
      <c r="BP32" s="56">
        <f>[3]各R部队能量汇总!G32</f>
        <v>49905882</v>
      </c>
      <c r="BQ32" s="56">
        <f>[3]各R部队能量汇总!H32</f>
        <v>56653834</v>
      </c>
      <c r="BR32" s="56">
        <f>[3]各R部队能量汇总!I32</f>
        <v>62978521</v>
      </c>
    </row>
    <row r="33" spans="2:70" x14ac:dyDescent="0.15">
      <c r="B33" s="23">
        <v>30</v>
      </c>
      <c r="C33" s="24">
        <f>'[1]资源-钻石'!L33</f>
        <v>65679.629850797428</v>
      </c>
      <c r="D33" s="24">
        <f>'[1]资源-钻石'!M33</f>
        <v>77224.616220762255</v>
      </c>
      <c r="E33" s="24">
        <f>'[1]资源-钻石'!N33</f>
        <v>101868.20422701242</v>
      </c>
      <c r="F33" s="24">
        <f>'[1]资源-钻石'!O33</f>
        <v>192673.12425885524</v>
      </c>
      <c r="G33" s="24">
        <f>'[1]资源-钻石'!P33</f>
        <v>284936.53903740819</v>
      </c>
      <c r="I33" s="23">
        <v>30</v>
      </c>
      <c r="J33" s="24">
        <f>'[1]资源-钻石'!T33</f>
        <v>196660.42402260611</v>
      </c>
      <c r="K33" s="24">
        <f>'[1]资源-钻石'!U33</f>
        <v>269304.25543020229</v>
      </c>
      <c r="L33" s="24">
        <f>'[1]资源-钻石'!V33</f>
        <v>436494.7737327647</v>
      </c>
      <c r="M33" s="24">
        <f>'[1]资源-钻石'!W33</f>
        <v>1111364.0546286425</v>
      </c>
      <c r="N33" s="24">
        <f>'[1]资源-钻石'!X33</f>
        <v>2603891.0367033104</v>
      </c>
      <c r="P33" s="28">
        <v>30</v>
      </c>
      <c r="Q33" s="28">
        <f>'[1]功能-行军令'!N33</f>
        <v>322</v>
      </c>
      <c r="R33" s="28">
        <f>'[1]功能-行军令'!O33</f>
        <v>408.87419999999997</v>
      </c>
      <c r="S33" s="28">
        <f>'[1]功能-行军令'!P33</f>
        <v>458.83110000000005</v>
      </c>
      <c r="T33" s="28">
        <f>'[1]功能-行军令'!Q33</f>
        <v>385.51869999999997</v>
      </c>
      <c r="U33" s="28">
        <f>'[1]功能-行军令'!R33</f>
        <v>216.37209999999999</v>
      </c>
      <c r="V33" s="28">
        <f>'[1]功能-行军令'!S33</f>
        <v>24.643859114454926</v>
      </c>
      <c r="W33" s="28">
        <f>'[1]功能-行军令'!T33</f>
        <v>31.509217998053202</v>
      </c>
      <c r="X33" s="28">
        <f>'[1]功能-行军令'!U33</f>
        <v>35.586651164986563</v>
      </c>
      <c r="Y33" s="28">
        <f>'[1]功能-行军令'!V33</f>
        <v>29.838091358934946</v>
      </c>
      <c r="Z33" s="28">
        <f>'[1]功能-行军令'!W33</f>
        <v>16.892672166111794</v>
      </c>
      <c r="AC33" s="30">
        <v>30</v>
      </c>
      <c r="AD33" s="42">
        <f>'[1]功能-实力'!BE34</f>
        <v>554220</v>
      </c>
      <c r="AE33" s="42">
        <f>'[1]功能-实力'!BF34</f>
        <v>580752</v>
      </c>
      <c r="AF33" s="42">
        <f>'[1]功能-实力'!BG34</f>
        <v>622404</v>
      </c>
      <c r="AG33" s="42">
        <f>'[1]功能-实力'!BH34</f>
        <v>691548</v>
      </c>
      <c r="AH33" s="42">
        <f>'[1]功能-实力'!BI34</f>
        <v>748668</v>
      </c>
      <c r="AL33" s="38">
        <f>[2]基础状态预期!C43</f>
        <v>3580</v>
      </c>
      <c r="AM33" s="38">
        <f>[2]基础状态预期!D43</f>
        <v>118.05948896247369</v>
      </c>
      <c r="AO33" s="38">
        <f>[2]基础状态预期!F43</f>
        <v>0</v>
      </c>
      <c r="AP33" s="38">
        <f>[2]基础状态预期!G43</f>
        <v>0</v>
      </c>
      <c r="AQ33" s="38">
        <f>[2]基础状态预期!H43</f>
        <v>0</v>
      </c>
      <c r="AR33" s="38">
        <f>[2]基础状态预期!I43</f>
        <v>0</v>
      </c>
      <c r="AS33" s="38">
        <f>[2]基础状态预期!J43</f>
        <v>6</v>
      </c>
      <c r="AW33" s="32">
        <v>27</v>
      </c>
      <c r="AX33" s="32">
        <f>[1]节奏总纲!BJ30</f>
        <v>1.7333333333333356</v>
      </c>
      <c r="AY33" s="32">
        <f>[1]节奏总纲!BK30</f>
        <v>1.7680000000000025</v>
      </c>
      <c r="AZ33" s="32">
        <f>[1]节奏总纲!BL30</f>
        <v>1.8373333333333359</v>
      </c>
      <c r="BA33" s="32">
        <f>[1]节奏总纲!BM30</f>
        <v>1.9760000000000024</v>
      </c>
      <c r="BB33" s="32">
        <f>[1]节奏总纲!BN30</f>
        <v>2.4266666666666699</v>
      </c>
      <c r="BF33" s="45">
        <f>'[1]功能-行军令'!FZ31</f>
        <v>27</v>
      </c>
      <c r="BG33" s="45">
        <f>'[1]功能-行军令'!GA31*'[1]功能-行军令'!GB31</f>
        <v>85.917123720815269</v>
      </c>
      <c r="BM33" s="55">
        <v>27</v>
      </c>
      <c r="BN33" s="56">
        <f>[3]各R部队能量汇总!E33</f>
        <v>46642577</v>
      </c>
      <c r="BO33" s="56">
        <f>[3]各R部队能量汇总!F33</f>
        <v>48682294</v>
      </c>
      <c r="BP33" s="56">
        <f>[3]各R部队能量汇总!G33</f>
        <v>54918502</v>
      </c>
      <c r="BQ33" s="56">
        <f>[3]各R部队能量汇总!H33</f>
        <v>62563946</v>
      </c>
      <c r="BR33" s="56">
        <f>[3]各R部队能量汇总!I33</f>
        <v>69470565</v>
      </c>
    </row>
    <row r="34" spans="2:70" x14ac:dyDescent="0.15">
      <c r="B34" s="23">
        <v>31</v>
      </c>
      <c r="C34" s="24">
        <f>'[1]资源-钻石'!L34</f>
        <v>68946.41070689552</v>
      </c>
      <c r="D34" s="24">
        <f>'[1]资源-钻石'!M34</f>
        <v>82976.618051051279</v>
      </c>
      <c r="E34" s="24">
        <f>'[1]资源-钻石'!N34</f>
        <v>109247.32951885537</v>
      </c>
      <c r="F34" s="24">
        <f>'[1]资源-钻石'!O34</f>
        <v>205710.63636499381</v>
      </c>
      <c r="G34" s="24">
        <f>'[1]资源-钻石'!P34</f>
        <v>302074.36775550107</v>
      </c>
      <c r="I34" s="23">
        <v>31</v>
      </c>
      <c r="J34" s="24">
        <f>'[1]资源-钻石'!T34</f>
        <v>202460.7358074488</v>
      </c>
      <c r="K34" s="24">
        <f>'[1]资源-钻石'!U34</f>
        <v>277321.62791036873</v>
      </c>
      <c r="L34" s="24">
        <f>'[1]资源-钻石'!V34</f>
        <v>449821.05087490403</v>
      </c>
      <c r="M34" s="24">
        <f>'[1]资源-钻石'!W34</f>
        <v>1145350.2393597143</v>
      </c>
      <c r="N34" s="24">
        <f>'[1]资源-钻石'!X34</f>
        <v>2685586.9945696206</v>
      </c>
      <c r="P34" s="28">
        <v>31</v>
      </c>
      <c r="Q34" s="28">
        <f>'[1]功能-行军令'!N34</f>
        <v>348.41263421335577</v>
      </c>
      <c r="R34" s="28">
        <f>'[1]功能-行军令'!O34</f>
        <v>442.97106572009051</v>
      </c>
      <c r="S34" s="28">
        <f>'[1]功能-行军令'!P34</f>
        <v>497.15680452796772</v>
      </c>
      <c r="T34" s="28">
        <f>'[1]功能-行军令'!Q34</f>
        <v>417.37561322449938</v>
      </c>
      <c r="U34" s="28">
        <f>'[1]功能-行军令'!R34</f>
        <v>234.66651300547557</v>
      </c>
      <c r="V34" s="28">
        <f>'[1]功能-行军令'!S34</f>
        <v>26.412634213355773</v>
      </c>
      <c r="W34" s="28">
        <f>'[1]功能-行军令'!T34</f>
        <v>34.096865720090534</v>
      </c>
      <c r="X34" s="28">
        <f>'[1]功能-行军令'!U34</f>
        <v>38.325704527967673</v>
      </c>
      <c r="Y34" s="28">
        <f>'[1]功能-行军令'!V34</f>
        <v>31.856913224499408</v>
      </c>
      <c r="Z34" s="28">
        <f>'[1]功能-行军令'!W34</f>
        <v>18.294413005475576</v>
      </c>
      <c r="AC34" s="30">
        <v>31</v>
      </c>
      <c r="AD34" s="42">
        <f>'[1]功能-实力'!BE35</f>
        <v>590178</v>
      </c>
      <c r="AE34" s="42">
        <f>'[1]功能-实力'!BF35</f>
        <v>621192</v>
      </c>
      <c r="AF34" s="42">
        <f>'[1]功能-实力'!BG35</f>
        <v>671202</v>
      </c>
      <c r="AG34" s="42">
        <f>'[1]功能-实力'!BH35</f>
        <v>750414</v>
      </c>
      <c r="AH34" s="42">
        <f>'[1]功能-实力'!BI35</f>
        <v>813120</v>
      </c>
      <c r="AL34" s="38">
        <f>[2]基础状态预期!C44</f>
        <v>4540</v>
      </c>
      <c r="AM34" s="38">
        <f>[2]基础状态预期!D44</f>
        <v>121.47928719052189</v>
      </c>
      <c r="AO34" s="38">
        <f>[2]基础状态预期!F44</f>
        <v>0</v>
      </c>
      <c r="AP34" s="38">
        <f>[2]基础状态预期!G44</f>
        <v>0</v>
      </c>
      <c r="AQ34" s="38">
        <f>[2]基础状态预期!H44</f>
        <v>0</v>
      </c>
      <c r="AR34" s="38">
        <f>[2]基础状态预期!I44</f>
        <v>0</v>
      </c>
      <c r="AS34" s="38">
        <f>[2]基础状态预期!J44</f>
        <v>6</v>
      </c>
      <c r="AW34" s="32">
        <v>28</v>
      </c>
      <c r="AX34" s="32">
        <f>[1]节奏总纲!BJ31</f>
        <v>1.766666666666669</v>
      </c>
      <c r="AY34" s="32">
        <f>[1]节奏总纲!BK31</f>
        <v>1.8020000000000025</v>
      </c>
      <c r="AZ34" s="32">
        <f>[1]节奏总纲!BL31</f>
        <v>1.8726666666666694</v>
      </c>
      <c r="BA34" s="32">
        <f>[1]节奏总纲!BM31</f>
        <v>2.0140000000000025</v>
      </c>
      <c r="BB34" s="32">
        <f>[1]节奏总纲!BN31</f>
        <v>2.4733333333333367</v>
      </c>
      <c r="BF34" s="45">
        <f>'[1]功能-行军令'!FZ32</f>
        <v>28</v>
      </c>
      <c r="BG34" s="45">
        <f>'[1]功能-行军令'!GA32*'[1]功能-行军令'!GB32</f>
        <v>90.212979906856049</v>
      </c>
      <c r="BM34" s="55">
        <v>28</v>
      </c>
      <c r="BN34" s="56">
        <f>[3]各R部队能量汇总!E34</f>
        <v>51036461</v>
      </c>
      <c r="BO34" s="56">
        <f>[3]各R部队能量汇总!F34</f>
        <v>53389100</v>
      </c>
      <c r="BP34" s="56">
        <f>[3]各R部队能量汇总!G34</f>
        <v>60370898</v>
      </c>
      <c r="BQ34" s="56">
        <f>[3]各R部队能量汇总!H34</f>
        <v>69160551</v>
      </c>
      <c r="BR34" s="56">
        <f>[3]各R部队能量汇总!I34</f>
        <v>76939605</v>
      </c>
    </row>
    <row r="35" spans="2:70" x14ac:dyDescent="0.15">
      <c r="B35" s="23">
        <v>32</v>
      </c>
      <c r="C35" s="24">
        <f>'[1]资源-钻石'!L35</f>
        <v>72447.659736383081</v>
      </c>
      <c r="D35" s="24">
        <f>'[1]资源-钻石'!M35</f>
        <v>88592.187271748946</v>
      </c>
      <c r="E35" s="24">
        <f>'[1]资源-钻石'!N35</f>
        <v>117010.28233498629</v>
      </c>
      <c r="F35" s="24">
        <f>'[1]资源-钻石'!O35</f>
        <v>219761.62886321329</v>
      </c>
      <c r="G35" s="24">
        <f>'[1]资源-钻石'!P35</f>
        <v>320093.55109580711</v>
      </c>
      <c r="I35" s="23">
        <v>32</v>
      </c>
      <c r="J35" s="24">
        <f>'[1]资源-钻石'!T35</f>
        <v>208387.97817641863</v>
      </c>
      <c r="K35" s="24">
        <f>'[1]资源-钻石'!U35</f>
        <v>285506.7759940605</v>
      </c>
      <c r="L35" s="24">
        <f>'[1]资源-钻石'!V35</f>
        <v>463199.45359346661</v>
      </c>
      <c r="M35" s="24">
        <f>'[1]资源-钻石'!W35</f>
        <v>1180189.3989528131</v>
      </c>
      <c r="N35" s="24">
        <f>'[1]资源-钻石'!X35</f>
        <v>2767350.8388480945</v>
      </c>
      <c r="P35" s="28">
        <v>32</v>
      </c>
      <c r="Q35" s="28">
        <f>'[1]功能-行军令'!N35</f>
        <v>376.72099463890885</v>
      </c>
      <c r="R35" s="28">
        <f>'[1]功能-行军令'!O35</f>
        <v>479.18173455253606</v>
      </c>
      <c r="S35" s="28">
        <f>'[1]功能-行军令'!P35</f>
        <v>537.4760326381712</v>
      </c>
      <c r="T35" s="28">
        <f>'[1]功能-行军令'!Q35</f>
        <v>451.70894653915161</v>
      </c>
      <c r="U35" s="28">
        <f>'[1]功能-行军令'!R35</f>
        <v>253.90176079978457</v>
      </c>
      <c r="V35" s="28">
        <f>'[1]功能-行军令'!S35</f>
        <v>28.308360425553076</v>
      </c>
      <c r="W35" s="28">
        <f>'[1]功能-行军令'!T35</f>
        <v>36.210668832445549</v>
      </c>
      <c r="X35" s="28">
        <f>'[1]功能-行军令'!U35</f>
        <v>40.319228110203483</v>
      </c>
      <c r="Y35" s="28">
        <f>'[1]功能-行军令'!V35</f>
        <v>34.333333314652236</v>
      </c>
      <c r="Z35" s="28">
        <f>'[1]功能-行军令'!W35</f>
        <v>19.235247794309004</v>
      </c>
      <c r="AC35" s="30">
        <v>32</v>
      </c>
      <c r="AD35" s="42">
        <f>'[1]功能-实力'!BE36</f>
        <v>627348</v>
      </c>
      <c r="AE35" s="42">
        <f>'[1]功能-实力'!BF36</f>
        <v>663546</v>
      </c>
      <c r="AF35" s="42">
        <f>'[1]功能-实力'!BG36</f>
        <v>722352</v>
      </c>
      <c r="AG35" s="42">
        <f>'[1]功能-实力'!BH36</f>
        <v>812544</v>
      </c>
      <c r="AH35" s="42">
        <f>'[1]功能-实力'!BI36</f>
        <v>881466</v>
      </c>
      <c r="AL35" s="38">
        <f>[2]基础状态预期!C45</f>
        <v>5800</v>
      </c>
      <c r="AM35" s="38">
        <f>[2]基础状态预期!D45</f>
        <v>125.02015904129435</v>
      </c>
      <c r="AO35" s="38">
        <f>[2]基础状态预期!F45</f>
        <v>0</v>
      </c>
      <c r="AP35" s="38">
        <f>[2]基础状态预期!G45</f>
        <v>0</v>
      </c>
      <c r="AQ35" s="38">
        <f>[2]基础状态预期!H45</f>
        <v>0</v>
      </c>
      <c r="AR35" s="38">
        <f>[2]基础状态预期!I45</f>
        <v>0</v>
      </c>
      <c r="AS35" s="38">
        <f>[2]基础状态预期!J45</f>
        <v>6</v>
      </c>
      <c r="AW35" s="32">
        <v>29</v>
      </c>
      <c r="AX35" s="32">
        <f>[1]节奏总纲!BJ32</f>
        <v>1.8000000000000025</v>
      </c>
      <c r="AY35" s="32">
        <f>[1]节奏总纲!BK32</f>
        <v>1.8360000000000025</v>
      </c>
      <c r="AZ35" s="32">
        <f>[1]节奏总纲!BL32</f>
        <v>1.9080000000000028</v>
      </c>
      <c r="BA35" s="32">
        <f>[1]节奏总纲!BM32</f>
        <v>2.0520000000000027</v>
      </c>
      <c r="BB35" s="32">
        <f>[1]节奏总纲!BN32</f>
        <v>2.5200000000000031</v>
      </c>
      <c r="BF35" s="45">
        <f>'[1]功能-行军令'!FZ33</f>
        <v>29</v>
      </c>
      <c r="BG35" s="45">
        <f>'[1]功能-行军令'!GA33*'[1]功能-行军令'!GB33</f>
        <v>94.723628902198854</v>
      </c>
      <c r="BM35" s="55">
        <v>29</v>
      </c>
      <c r="BN35" s="56">
        <f>[3]各R部队能量汇总!E35</f>
        <v>56025068</v>
      </c>
      <c r="BO35" s="56">
        <f>[3]各R部队能量汇总!F35</f>
        <v>58656296</v>
      </c>
      <c r="BP35" s="56">
        <f>[3]各R部队能量汇总!G35</f>
        <v>66567394</v>
      </c>
      <c r="BQ35" s="56">
        <f>[3]各R部队能量汇总!H35</f>
        <v>76631677</v>
      </c>
      <c r="BR35" s="56">
        <f>[3]各R部队能量汇总!I35</f>
        <v>85025001</v>
      </c>
    </row>
    <row r="36" spans="2:70" x14ac:dyDescent="0.15">
      <c r="B36" s="23">
        <v>33</v>
      </c>
      <c r="C36" s="24">
        <f>'[1]资源-钻石'!L36</f>
        <v>76200.205531918778</v>
      </c>
      <c r="D36" s="24">
        <f>'[1]资源-钻石'!M36</f>
        <v>93105.440371815566</v>
      </c>
      <c r="E36" s="24">
        <f>'[1]资源-钻石'!N36</f>
        <v>125127.56919394946</v>
      </c>
      <c r="F36" s="24">
        <f>'[1]资源-钻石'!O36</f>
        <v>234538.10926929716</v>
      </c>
      <c r="G36" s="24">
        <f>'[1]资源-钻石'!P36</f>
        <v>339163.99488085957</v>
      </c>
      <c r="I36" s="23">
        <v>33</v>
      </c>
      <c r="J36" s="24">
        <f>'[1]资源-钻石'!T36</f>
        <v>214315.2205453885</v>
      </c>
      <c r="K36" s="24">
        <f>'[1]资源-钻石'!U36</f>
        <v>293706.7425999273</v>
      </c>
      <c r="L36" s="24">
        <f>'[1]资源-钻石'!V36</f>
        <v>476671.41685992008</v>
      </c>
      <c r="M36" s="24">
        <f>'[1]资源-钻石'!W36</f>
        <v>1215028.5585459122</v>
      </c>
      <c r="N36" s="24">
        <f>'[1]资源-钻石'!X36</f>
        <v>2849528.9144005035</v>
      </c>
      <c r="P36" s="28">
        <v>33</v>
      </c>
      <c r="Q36" s="28">
        <f>'[1]功能-行军令'!N36</f>
        <v>407.06114411092915</v>
      </c>
      <c r="R36" s="28">
        <f>'[1]功能-行军令'!O36</f>
        <v>516.70660293933065</v>
      </c>
      <c r="S36" s="28">
        <f>'[1]功能-行军令'!P36</f>
        <v>579.63560107228818</v>
      </c>
      <c r="T36" s="28">
        <f>'[1]功能-行军令'!Q36</f>
        <v>487.81499577829209</v>
      </c>
      <c r="U36" s="28">
        <f>'[1]功能-行军令'!R36</f>
        <v>274.25921567579985</v>
      </c>
      <c r="V36" s="28">
        <f>'[1]功能-行军令'!S36</f>
        <v>30.3401494720203</v>
      </c>
      <c r="W36" s="28">
        <f>'[1]功能-行军令'!T36</f>
        <v>37.524868386794594</v>
      </c>
      <c r="X36" s="28">
        <f>'[1]功能-行军令'!U36</f>
        <v>42.159568434116977</v>
      </c>
      <c r="Y36" s="28">
        <f>'[1]功能-行军令'!V36</f>
        <v>36.106049239140475</v>
      </c>
      <c r="Z36" s="28">
        <f>'[1]功能-行军令'!W36</f>
        <v>20.357454876015282</v>
      </c>
      <c r="AC36" s="30">
        <v>33</v>
      </c>
      <c r="AD36" s="42">
        <f>'[1]功能-实力'!BE37</f>
        <v>666210</v>
      </c>
      <c r="AE36" s="42">
        <f>'[1]功能-实力'!BF37</f>
        <v>707436</v>
      </c>
      <c r="AF36" s="42">
        <f>'[1]功能-实力'!BG37</f>
        <v>776112</v>
      </c>
      <c r="AG36" s="42">
        <f>'[1]功能-实力'!BH37</f>
        <v>878016</v>
      </c>
      <c r="AH36" s="42">
        <f>'[1]功能-实力'!BI37</f>
        <v>952974</v>
      </c>
      <c r="AL36" s="38">
        <f>[2]基础状态预期!C46</f>
        <v>7420</v>
      </c>
      <c r="AM36" s="38">
        <f>[2]基础状态预期!D46</f>
        <v>128.56549059889721</v>
      </c>
      <c r="AO36" s="38">
        <f>[2]基础状态预期!F46</f>
        <v>0</v>
      </c>
      <c r="AP36" s="38">
        <f>[2]基础状态预期!G46</f>
        <v>0</v>
      </c>
      <c r="AQ36" s="38">
        <f>[2]基础状态预期!H46</f>
        <v>0</v>
      </c>
      <c r="AR36" s="38">
        <f>[2]基础状态预期!I46</f>
        <v>0</v>
      </c>
      <c r="AS36" s="38">
        <f>[2]基础状态预期!J46</f>
        <v>6</v>
      </c>
      <c r="AW36" s="32">
        <v>30</v>
      </c>
      <c r="AX36" s="32">
        <f>[1]节奏总纲!BJ33</f>
        <v>1.8333333333333359</v>
      </c>
      <c r="AY36" s="32">
        <f>[1]节奏总纲!BK33</f>
        <v>1.8700000000000028</v>
      </c>
      <c r="AZ36" s="32">
        <f>[1]节奏总纲!BL33</f>
        <v>1.9433333333333362</v>
      </c>
      <c r="BA36" s="32">
        <f>[1]节奏总纲!BM33</f>
        <v>2.090000000000003</v>
      </c>
      <c r="BB36" s="32">
        <f>[1]节奏总纲!BN33</f>
        <v>2.56666666666667</v>
      </c>
      <c r="BF36" s="45">
        <f>'[1]功能-行军令'!FZ34</f>
        <v>30</v>
      </c>
      <c r="BG36" s="45">
        <f>'[1]功能-行军令'!GA34*'[1]功能-行军令'!GB34</f>
        <v>99.459810347308803</v>
      </c>
      <c r="BM36" s="55">
        <v>30</v>
      </c>
      <c r="BN36" s="56">
        <f>[3]各R部队能量汇总!E36</f>
        <v>61289354</v>
      </c>
      <c r="BO36" s="56">
        <f>[3]各R部队能量汇总!F36</f>
        <v>64297571</v>
      </c>
      <c r="BP36" s="56">
        <f>[3]各R部队能量汇总!G36</f>
        <v>73152386</v>
      </c>
      <c r="BQ36" s="56">
        <f>[3]各R部队能量汇总!H36</f>
        <v>84558489</v>
      </c>
      <c r="BR36" s="56">
        <f>[3]各R部队能量汇总!I36</f>
        <v>93803144</v>
      </c>
    </row>
    <row r="37" spans="2:70" x14ac:dyDescent="0.15">
      <c r="B37" s="23">
        <v>34</v>
      </c>
      <c r="C37" s="24">
        <f>'[1]资源-钻石'!L37</f>
        <v>80222.084532526074</v>
      </c>
      <c r="D37" s="24">
        <f>'[1]资源-钻石'!M37</f>
        <v>98093.043010644615</v>
      </c>
      <c r="E37" s="24">
        <f>'[1]资源-钻石'!N37</f>
        <v>134277.16738822227</v>
      </c>
      <c r="F37" s="24">
        <f>'[1]资源-钻石'!O37</f>
        <v>251090.37145337692</v>
      </c>
      <c r="G37" s="24">
        <f>'[1]资源-钻石'!P37</f>
        <v>360241.1107309311</v>
      </c>
      <c r="I37" s="23">
        <v>34</v>
      </c>
      <c r="J37" s="24">
        <f>'[1]资源-钻石'!T37</f>
        <v>220242.46291435833</v>
      </c>
      <c r="K37" s="24">
        <f>'[1]资源-钻石'!U37</f>
        <v>301906.70920579415</v>
      </c>
      <c r="L37" s="24">
        <f>'[1]资源-钻石'!V37</f>
        <v>490143.38012637361</v>
      </c>
      <c r="M37" s="24">
        <f>'[1]资源-钻石'!W37</f>
        <v>1249867.7181390109</v>
      </c>
      <c r="N37" s="24">
        <f>'[1]资源-钻石'!X37</f>
        <v>2931706.9899529121</v>
      </c>
      <c r="P37" s="28">
        <v>34</v>
      </c>
      <c r="Q37" s="28">
        <f>'[1]功能-行军令'!N37</f>
        <v>439.57891116442499</v>
      </c>
      <c r="R37" s="28">
        <f>'[1]功能-行军令'!O37</f>
        <v>558.17539018392961</v>
      </c>
      <c r="S37" s="28">
        <f>'[1]功能-行军令'!P37</f>
        <v>627.15678862157131</v>
      </c>
      <c r="T37" s="28">
        <f>'[1]功能-行军令'!Q37</f>
        <v>528.26013406653317</v>
      </c>
      <c r="U37" s="28">
        <f>'[1]功能-行军令'!R37</f>
        <v>296.75876732077467</v>
      </c>
      <c r="V37" s="28">
        <f>'[1]功能-行军令'!S37</f>
        <v>32.517767053495845</v>
      </c>
      <c r="W37" s="28">
        <f>'[1]功能-行军令'!T37</f>
        <v>41.468787244598957</v>
      </c>
      <c r="X37" s="28">
        <f>'[1]功能-行军令'!U37</f>
        <v>47.521187549283127</v>
      </c>
      <c r="Y37" s="28">
        <f>'[1]功能-行军令'!V37</f>
        <v>40.445138288241083</v>
      </c>
      <c r="Z37" s="28">
        <f>'[1]功能-行军令'!W37</f>
        <v>22.499551644974815</v>
      </c>
      <c r="AC37" s="30">
        <v>34</v>
      </c>
      <c r="AD37" s="42">
        <f>'[1]功能-实力'!BE38</f>
        <v>706428</v>
      </c>
      <c r="AE37" s="42">
        <f>'[1]功能-实力'!BF38</f>
        <v>753564</v>
      </c>
      <c r="AF37" s="42">
        <f>'[1]功能-实力'!BG38</f>
        <v>832470</v>
      </c>
      <c r="AG37" s="42">
        <f>'[1]功能-实力'!BH38</f>
        <v>942594</v>
      </c>
      <c r="AH37" s="42">
        <f>'[1]功能-实力'!BI38</f>
        <v>1019580</v>
      </c>
      <c r="AL37" s="38">
        <f>[2]基础状态预期!C47</f>
        <v>9460</v>
      </c>
      <c r="AM37" s="38">
        <f>[2]基础状态预期!D47</f>
        <v>132.07530828871487</v>
      </c>
      <c r="AO37" s="38">
        <f>[2]基础状态预期!F47</f>
        <v>0</v>
      </c>
      <c r="AP37" s="38">
        <f>[2]基础状态预期!G47</f>
        <v>0</v>
      </c>
      <c r="AQ37" s="38">
        <f>[2]基础状态预期!H47</f>
        <v>0</v>
      </c>
      <c r="AR37" s="38">
        <f>[2]基础状态预期!I47</f>
        <v>0</v>
      </c>
      <c r="AS37" s="38">
        <f>[2]基础状态预期!J47</f>
        <v>6</v>
      </c>
      <c r="AW37" s="32">
        <v>31</v>
      </c>
      <c r="AX37" s="32">
        <f>[1]节奏总纲!BJ34</f>
        <v>1.8666666666666694</v>
      </c>
      <c r="AY37" s="32">
        <f>[1]节奏总纲!BK34</f>
        <v>1.9040000000000028</v>
      </c>
      <c r="AZ37" s="32">
        <f>[1]节奏总纲!BL34</f>
        <v>1.9786666666666697</v>
      </c>
      <c r="BA37" s="32">
        <f>[1]节奏总纲!BM34</f>
        <v>2.1280000000000028</v>
      </c>
      <c r="BB37" s="32">
        <f>[1]节奏总纲!BN34</f>
        <v>2.6133333333333368</v>
      </c>
      <c r="BF37" s="45">
        <f>'[1]功能-行军令'!FZ35</f>
        <v>31</v>
      </c>
      <c r="BG37" s="45">
        <f>'[1]功能-行军令'!GA35*'[1]功能-行军令'!GB35</f>
        <v>104.43280086467423</v>
      </c>
      <c r="BM37" s="55">
        <v>31</v>
      </c>
      <c r="BN37" s="56">
        <f>[3]各R部队能量汇总!E37</f>
        <v>67490432</v>
      </c>
      <c r="BO37" s="56">
        <f>[3]各R部队能量汇总!F37</f>
        <v>70816851</v>
      </c>
      <c r="BP37" s="56">
        <f>[3]各R部队能量汇总!G37</f>
        <v>80854165</v>
      </c>
      <c r="BQ37" s="56">
        <f>[3]各R部队能量汇总!H37</f>
        <v>93815009</v>
      </c>
      <c r="BR37" s="56">
        <f>[3]各R部队能量汇总!I37</f>
        <v>103806034</v>
      </c>
    </row>
    <row r="38" spans="2:70" x14ac:dyDescent="0.15">
      <c r="B38" s="23">
        <v>35</v>
      </c>
      <c r="C38" s="24">
        <f>'[1]资源-钻石'!L38</f>
        <v>84532.627714908987</v>
      </c>
      <c r="D38" s="24">
        <f>'[1]资源-钻石'!M38</f>
        <v>103523.73959812886</v>
      </c>
      <c r="E38" s="24">
        <f>'[1]资源-钻石'!N38</f>
        <v>142372.469800903</v>
      </c>
      <c r="F38" s="24">
        <f>'[1]资源-钻石'!O38</f>
        <v>268448.33698489738</v>
      </c>
      <c r="G38" s="24">
        <f>'[1]资源-钻石'!P38</f>
        <v>382381.44569996773</v>
      </c>
      <c r="I38" s="23">
        <v>35</v>
      </c>
      <c r="J38" s="24">
        <f>'[1]资源-钻石'!T38</f>
        <v>226169.70528332816</v>
      </c>
      <c r="K38" s="24">
        <f>'[1]资源-钻石'!U38</f>
        <v>310106.67581166094</v>
      </c>
      <c r="L38" s="24">
        <f>'[1]资源-钻石'!V38</f>
        <v>503615.34339282714</v>
      </c>
      <c r="M38" s="24">
        <f>'[1]资源-钻石'!W38</f>
        <v>1284706.8777321097</v>
      </c>
      <c r="N38" s="24">
        <f>'[1]资源-钻石'!X38</f>
        <v>3013885.0655053207</v>
      </c>
      <c r="P38" s="28">
        <v>35</v>
      </c>
      <c r="Q38" s="28">
        <f>'[1]功能-行军令'!N38</f>
        <v>474.43059095329892</v>
      </c>
      <c r="R38" s="28">
        <f>'[1]功能-行军令'!O38</f>
        <v>603.32822566106074</v>
      </c>
      <c r="S38" s="28">
        <f>'[1]功能-行军令'!P38</f>
        <v>678.38211377902269</v>
      </c>
      <c r="T38" s="28">
        <f>'[1]功能-行军令'!Q38</f>
        <v>570.67399318242508</v>
      </c>
      <c r="U38" s="28">
        <f>'[1]功能-行军令'!R38</f>
        <v>320.39329177926174</v>
      </c>
      <c r="V38" s="28">
        <f>'[1]功能-行军令'!S38</f>
        <v>34.851679788873923</v>
      </c>
      <c r="W38" s="28">
        <f>'[1]功能-行军令'!T38</f>
        <v>45.152835477131134</v>
      </c>
      <c r="X38" s="28">
        <f>'[1]功能-行军令'!U38</f>
        <v>51.22532515745138</v>
      </c>
      <c r="Y38" s="28">
        <f>'[1]功能-行军令'!V38</f>
        <v>42.41385911589191</v>
      </c>
      <c r="Z38" s="28">
        <f>'[1]功能-行军令'!W38</f>
        <v>23.634524458487078</v>
      </c>
      <c r="AC38" s="30">
        <v>35</v>
      </c>
      <c r="AD38" s="42">
        <f>'[1]功能-实力'!BE39</f>
        <v>752070</v>
      </c>
      <c r="AE38" s="42">
        <f>'[1]功能-实力'!BF39</f>
        <v>802896</v>
      </c>
      <c r="AF38" s="42">
        <f>'[1]功能-实力'!BG39</f>
        <v>883824</v>
      </c>
      <c r="AG38" s="42">
        <f>'[1]功能-实力'!BH39</f>
        <v>1000482</v>
      </c>
      <c r="AH38" s="42">
        <f>'[1]功能-实力'!BI39</f>
        <v>1082262</v>
      </c>
      <c r="AL38" s="38">
        <f>[2]基础状态预期!C48</f>
        <v>12040</v>
      </c>
      <c r="AM38" s="38">
        <f>[2]基础状态预期!D48</f>
        <v>135.54811255008914</v>
      </c>
      <c r="AO38" s="38">
        <f>[2]基础状态预期!F48</f>
        <v>0</v>
      </c>
      <c r="AP38" s="38">
        <f>[2]基础状态预期!G48</f>
        <v>0</v>
      </c>
      <c r="AQ38" s="38">
        <f>[2]基础状态预期!H48</f>
        <v>0</v>
      </c>
      <c r="AR38" s="38">
        <f>[2]基础状态预期!I48</f>
        <v>0</v>
      </c>
      <c r="AS38" s="38">
        <f>[2]基础状态预期!J48</f>
        <v>6</v>
      </c>
      <c r="AW38" s="32">
        <v>32</v>
      </c>
      <c r="AX38" s="32">
        <f>[1]节奏总纲!BJ35</f>
        <v>1.9000000000000028</v>
      </c>
      <c r="AY38" s="32">
        <f>[1]节奏总纲!BK35</f>
        <v>1.9380000000000028</v>
      </c>
      <c r="AZ38" s="32">
        <f>[1]节奏总纲!BL35</f>
        <v>2.0140000000000029</v>
      </c>
      <c r="BA38" s="32">
        <f>[1]节奏总纲!BM35</f>
        <v>2.166000000000003</v>
      </c>
      <c r="BB38" s="32">
        <f>[1]节奏总纲!BN35</f>
        <v>2.6600000000000037</v>
      </c>
      <c r="BF38" s="45">
        <f>'[1]功能-行军令'!FZ36</f>
        <v>32</v>
      </c>
      <c r="BG38" s="45">
        <f>'[1]功能-行军令'!GA36*'[1]功能-行军令'!GB36</f>
        <v>109.65444090790795</v>
      </c>
      <c r="BM38" s="55">
        <v>32</v>
      </c>
      <c r="BN38" s="56">
        <f>[3]各R部队能量汇总!E38</f>
        <v>74121323</v>
      </c>
      <c r="BO38" s="56">
        <f>[3]各R部队能量汇总!F38</f>
        <v>77972039</v>
      </c>
      <c r="BP38" s="56">
        <f>[3]各R部队能量汇总!G38</f>
        <v>89153693</v>
      </c>
      <c r="BQ38" s="56">
        <f>[3]各R部队能量汇总!H38</f>
        <v>103879079</v>
      </c>
      <c r="BR38" s="56">
        <f>[3]各R部队能量汇总!I38</f>
        <v>114846180</v>
      </c>
    </row>
    <row r="39" spans="2:70" x14ac:dyDescent="0.15">
      <c r="B39" s="23">
        <v>36</v>
      </c>
      <c r="C39" s="24">
        <f>'[1]资源-钻石'!L39</f>
        <v>89152.553506903729</v>
      </c>
      <c r="D39" s="24">
        <f>'[1]资源-钻石'!M39</f>
        <v>109335.54362496187</v>
      </c>
      <c r="E39" s="24">
        <f>'[1]资源-钻石'!N39</f>
        <v>150359.61650343752</v>
      </c>
      <c r="F39" s="24">
        <f>'[1]资源-钻石'!O39</f>
        <v>286554.8901245615</v>
      </c>
      <c r="G39" s="24">
        <f>'[1]资源-钻石'!P39</f>
        <v>404401.7923920434</v>
      </c>
      <c r="I39" s="23">
        <v>36</v>
      </c>
      <c r="J39" s="24">
        <f>'[1]资源-钻石'!T39</f>
        <v>232096.947652298</v>
      </c>
      <c r="K39" s="24">
        <f>'[1]资源-钻石'!U39</f>
        <v>318306.64241752779</v>
      </c>
      <c r="L39" s="24">
        <f>'[1]资源-钻石'!V39</f>
        <v>517087.30665928061</v>
      </c>
      <c r="M39" s="24">
        <f>'[1]资源-钻石'!W39</f>
        <v>1319546.0373252085</v>
      </c>
      <c r="N39" s="24">
        <f>'[1]资源-钻石'!X39</f>
        <v>3096063.1410577293</v>
      </c>
      <c r="P39" s="28">
        <v>36</v>
      </c>
      <c r="Q39" s="28">
        <f>'[1]功能-行军令'!N39</f>
        <v>511.78369647582645</v>
      </c>
      <c r="R39" s="28">
        <f>'[1]功能-行军令'!O39</f>
        <v>651.64973042965698</v>
      </c>
      <c r="S39" s="28">
        <f>'[1]功能-行军令'!P39</f>
        <v>731.69158798522301</v>
      </c>
      <c r="T39" s="28">
        <f>'[1]功能-行军令'!Q39</f>
        <v>614.91701190173114</v>
      </c>
      <c r="U39" s="28">
        <f>'[1]功能-行军令'!R39</f>
        <v>343.89973028645079</v>
      </c>
      <c r="V39" s="28">
        <f>'[1]功能-行军令'!S39</f>
        <v>37.353105522527528</v>
      </c>
      <c r="W39" s="28">
        <f>'[1]功能-行军令'!T39</f>
        <v>48.321504768596242</v>
      </c>
      <c r="X39" s="28">
        <f>'[1]功能-行军令'!U39</f>
        <v>53.309474206200321</v>
      </c>
      <c r="Y39" s="28">
        <f>'[1]功能-行军令'!V39</f>
        <v>44.243018719306065</v>
      </c>
      <c r="Z39" s="28">
        <f>'[1]功能-行军令'!W39</f>
        <v>23.506438507189046</v>
      </c>
      <c r="AC39" s="30">
        <v>36</v>
      </c>
      <c r="AD39" s="42">
        <f>'[1]功能-实力'!BE40</f>
        <v>804876</v>
      </c>
      <c r="AE39" s="42">
        <f>'[1]功能-实力'!BF40</f>
        <v>855168</v>
      </c>
      <c r="AF39" s="42">
        <f>'[1]功能-实力'!BG40</f>
        <v>934494</v>
      </c>
      <c r="AG39" s="42">
        <f>'[1]功能-实力'!BH40</f>
        <v>1060476</v>
      </c>
      <c r="AH39" s="42">
        <f>'[1]功能-实力'!BI40</f>
        <v>1146828</v>
      </c>
      <c r="AL39" s="38">
        <f>[2]基础状态预期!C49</f>
        <v>15340</v>
      </c>
      <c r="AM39" s="38">
        <f>[2]基础状态预期!D49</f>
        <v>139.0493876099641</v>
      </c>
      <c r="AO39" s="38">
        <f>[2]基础状态预期!F49</f>
        <v>0</v>
      </c>
      <c r="AP39" s="38">
        <f>[2]基础状态预期!G49</f>
        <v>0</v>
      </c>
      <c r="AQ39" s="38">
        <f>[2]基础状态预期!H49</f>
        <v>0</v>
      </c>
      <c r="AR39" s="38">
        <f>[2]基础状态预期!I49</f>
        <v>0</v>
      </c>
      <c r="AS39" s="38">
        <f>[2]基础状态预期!J49</f>
        <v>6</v>
      </c>
      <c r="AW39" s="32">
        <v>33</v>
      </c>
      <c r="AX39" s="32">
        <f>[1]节奏总纲!BJ36</f>
        <v>1.9333333333333362</v>
      </c>
      <c r="AY39" s="32">
        <f>[1]节奏总纲!BK36</f>
        <v>1.9720000000000031</v>
      </c>
      <c r="AZ39" s="32">
        <f>[1]节奏总纲!BL36</f>
        <v>2.0493333333333363</v>
      </c>
      <c r="BA39" s="32">
        <f>[1]节奏总纲!BM36</f>
        <v>2.2040000000000033</v>
      </c>
      <c r="BB39" s="32">
        <f>[1]节奏总纲!BN36</f>
        <v>2.7066666666666706</v>
      </c>
      <c r="BF39" s="45">
        <f>'[1]功能-行军令'!FZ37</f>
        <v>33</v>
      </c>
      <c r="BG39" s="45">
        <f>'[1]功能-行军令'!GA37*'[1]功能-行军令'!GB37</f>
        <v>115.13716295330335</v>
      </c>
      <c r="BM39" s="55">
        <v>33</v>
      </c>
      <c r="BN39" s="56">
        <f>[3]各R部队能量汇总!E39</f>
        <v>81441285</v>
      </c>
      <c r="BO39" s="56">
        <f>[3]各R部队能量汇总!F39</f>
        <v>85573447</v>
      </c>
      <c r="BP39" s="56">
        <f>[3]各R部队能量汇总!G39</f>
        <v>98197665</v>
      </c>
      <c r="BQ39" s="56">
        <f>[3]各R部队能量汇总!H39</f>
        <v>114806349</v>
      </c>
      <c r="BR39" s="56">
        <f>[3]各R部队能量汇总!I39</f>
        <v>126620855</v>
      </c>
    </row>
    <row r="40" spans="2:70" x14ac:dyDescent="0.15">
      <c r="B40" s="23">
        <v>37</v>
      </c>
      <c r="C40" s="24">
        <f>'[1]资源-钻石'!L40</f>
        <v>94104.067369650642</v>
      </c>
      <c r="D40" s="24">
        <f>'[1]资源-钻石'!M40</f>
        <v>115437.49636699588</v>
      </c>
      <c r="E40" s="24">
        <f>'[1]资源-钻石'!N40</f>
        <v>158902.38833313444</v>
      </c>
      <c r="F40" s="24">
        <f>'[1]资源-钻石'!O40</f>
        <v>305380.95080185984</v>
      </c>
      <c r="G40" s="24">
        <f>'[1]资源-钻石'!P40</f>
        <v>429602.48178073682</v>
      </c>
      <c r="I40" s="23">
        <v>37</v>
      </c>
      <c r="J40" s="24">
        <f>'[1]资源-钻石'!T40</f>
        <v>238024.19002126783</v>
      </c>
      <c r="K40" s="24">
        <f>'[1]资源-钻石'!U40</f>
        <v>326506.60902339465</v>
      </c>
      <c r="L40" s="24">
        <f>'[1]资源-钻石'!V40</f>
        <v>530559.26992573414</v>
      </c>
      <c r="M40" s="24">
        <f>'[1]资源-钻石'!W40</f>
        <v>1354385.1969183076</v>
      </c>
      <c r="N40" s="24">
        <f>'[1]资源-钻石'!X40</f>
        <v>3178241.2166101383</v>
      </c>
      <c r="P40" s="28">
        <v>37</v>
      </c>
      <c r="Q40" s="28">
        <f>'[1]功能-行军令'!N40</f>
        <v>551.81776371818933</v>
      </c>
      <c r="R40" s="28">
        <f>'[1]功能-行军令'!O40</f>
        <v>702.3836397563656</v>
      </c>
      <c r="S40" s="28">
        <f>'[1]功能-行军令'!P40</f>
        <v>788.70953087090561</v>
      </c>
      <c r="T40" s="28">
        <f>'[1]功能-行军令'!Q40</f>
        <v>660.91813362444623</v>
      </c>
      <c r="U40" s="28">
        <f>'[1]功能-行军令'!R40</f>
        <v>370.80114395344231</v>
      </c>
      <c r="V40" s="28">
        <f>'[1]功能-行军令'!S40</f>
        <v>40.03406724236288</v>
      </c>
      <c r="W40" s="28">
        <f>'[1]功能-行军令'!T40</f>
        <v>50.733909326708613</v>
      </c>
      <c r="X40" s="28">
        <f>'[1]功能-行军令'!U40</f>
        <v>57.017942885682601</v>
      </c>
      <c r="Y40" s="28">
        <f>'[1]功能-行军令'!V40</f>
        <v>46.001121722715084</v>
      </c>
      <c r="Z40" s="28">
        <f>'[1]功能-行军令'!W40</f>
        <v>26.901413666991516</v>
      </c>
      <c r="AC40" s="30">
        <v>37</v>
      </c>
      <c r="AD40" s="42">
        <f>'[1]功能-实力'!BE41</f>
        <v>860046</v>
      </c>
      <c r="AE40" s="42">
        <f>'[1]功能-实力'!BF41</f>
        <v>909246</v>
      </c>
      <c r="AF40" s="42">
        <f>'[1]功能-实力'!BG41</f>
        <v>987072</v>
      </c>
      <c r="AG40" s="42">
        <f>'[1]功能-实力'!BH41</f>
        <v>1121976</v>
      </c>
      <c r="AH40" s="42">
        <f>'[1]功能-实力'!BI41</f>
        <v>1214364</v>
      </c>
      <c r="AL40" s="38">
        <f>[2]基础状态预期!C50</f>
        <v>19540</v>
      </c>
      <c r="AM40" s="38">
        <f>[2]基础状态预期!D50</f>
        <v>142.53355653582128</v>
      </c>
      <c r="AO40" s="38">
        <f>[2]基础状态预期!F50</f>
        <v>0</v>
      </c>
      <c r="AP40" s="38">
        <f>[2]基础状态预期!G50</f>
        <v>0</v>
      </c>
      <c r="AQ40" s="38">
        <f>[2]基础状态预期!H50</f>
        <v>0</v>
      </c>
      <c r="AR40" s="38">
        <f>[2]基础状态预期!I50</f>
        <v>0</v>
      </c>
      <c r="AS40" s="38">
        <f>[2]基础状态预期!J50</f>
        <v>6</v>
      </c>
      <c r="AW40" s="32">
        <v>34</v>
      </c>
      <c r="AX40" s="32">
        <f>[1]节奏总纲!BJ37</f>
        <v>1.9666666666666697</v>
      </c>
      <c r="AY40" s="32">
        <f>[1]节奏总纲!BK37</f>
        <v>2.0060000000000029</v>
      </c>
      <c r="AZ40" s="32">
        <f>[1]节奏总纲!BL37</f>
        <v>2.0846666666666698</v>
      </c>
      <c r="BA40" s="32">
        <f>[1]节奏总纲!BM37</f>
        <v>2.2420000000000031</v>
      </c>
      <c r="BB40" s="32">
        <f>[1]节奏总纲!BN37</f>
        <v>2.7533333333333374</v>
      </c>
      <c r="BF40" s="45">
        <f>'[1]功能-行军令'!FZ38</f>
        <v>34</v>
      </c>
      <c r="BG40" s="45">
        <f>'[1]功能-行军令'!GA38*'[1]功能-行军令'!GB38</f>
        <v>120.89402110096852</v>
      </c>
      <c r="BM40" s="55">
        <v>34</v>
      </c>
      <c r="BN40" s="56">
        <f>[3]各R部队能量汇总!E40</f>
        <v>89264576</v>
      </c>
      <c r="BO40" s="56">
        <f>[3]各R部队能量汇总!F40</f>
        <v>94019220</v>
      </c>
      <c r="BP40" s="56">
        <f>[3]各R部队能量汇总!G40</f>
        <v>107988473</v>
      </c>
      <c r="BQ40" s="56">
        <f>[3]各R部队能量汇总!H40</f>
        <v>126839776</v>
      </c>
      <c r="BR40" s="56">
        <f>[3]各R部队能量汇总!I40</f>
        <v>139674308</v>
      </c>
    </row>
    <row r="41" spans="2:70" x14ac:dyDescent="0.15">
      <c r="B41" s="23">
        <v>38</v>
      </c>
      <c r="C41" s="24">
        <f>'[1]资源-钻石'!L41</f>
        <v>99410.968527123361</v>
      </c>
      <c r="D41" s="24">
        <f>'[1]资源-钻石'!M41</f>
        <v>121954.14196497724</v>
      </c>
      <c r="E41" s="24">
        <f>'[1]资源-钻石'!N41</f>
        <v>167791.15491251968</v>
      </c>
      <c r="F41" s="24">
        <f>'[1]资源-钻石'!O41</f>
        <v>325595.2349043421</v>
      </c>
      <c r="G41" s="24">
        <f>'[1]资源-钻石'!P41</f>
        <v>455738.67696711031</v>
      </c>
      <c r="I41" s="23">
        <v>38</v>
      </c>
      <c r="J41" s="24">
        <f>'[1]资源-钻石'!T41</f>
        <v>243951.43239023766</v>
      </c>
      <c r="K41" s="24">
        <f>'[1]资源-钻石'!U41</f>
        <v>334706.57562926144</v>
      </c>
      <c r="L41" s="24">
        <f>'[1]资源-钻石'!V41</f>
        <v>544031.23319218762</v>
      </c>
      <c r="M41" s="24">
        <f>'[1]资源-钻石'!W41</f>
        <v>1389224.3565114064</v>
      </c>
      <c r="N41" s="24">
        <f>'[1]资源-钻石'!X41</f>
        <v>3260419.2921625469</v>
      </c>
      <c r="P41" s="28">
        <v>38</v>
      </c>
      <c r="Q41" s="28">
        <f>'[1]功能-行军令'!N41</f>
        <v>594.72521458594724</v>
      </c>
      <c r="R41" s="28">
        <f>'[1]功能-行军令'!O41</f>
        <v>756.5654600455988</v>
      </c>
      <c r="S41" s="28">
        <f>'[1]功能-行军令'!P41</f>
        <v>848.03678381072007</v>
      </c>
      <c r="T41" s="28">
        <f>'[1]功能-行军令'!Q41</f>
        <v>710.3113529216273</v>
      </c>
      <c r="U41" s="28">
        <f>'[1]功能-行军令'!R41</f>
        <v>398.70119809661651</v>
      </c>
      <c r="V41" s="28">
        <f>'[1]功能-行军令'!S41</f>
        <v>42.907450867757916</v>
      </c>
      <c r="W41" s="28">
        <f>'[1]功能-行军令'!T41</f>
        <v>54.181820289233201</v>
      </c>
      <c r="X41" s="28">
        <f>'[1]功能-行军令'!U41</f>
        <v>59.327252939814457</v>
      </c>
      <c r="Y41" s="28">
        <f>'[1]功能-行军令'!V41</f>
        <v>49.393219297181076</v>
      </c>
      <c r="Z41" s="28">
        <f>'[1]功能-行军令'!W41</f>
        <v>27.900054143174202</v>
      </c>
      <c r="AC41" s="30">
        <v>38</v>
      </c>
      <c r="AD41" s="42">
        <f>'[1]功能-实力'!BE42</f>
        <v>917442</v>
      </c>
      <c r="AE41" s="42">
        <f>'[1]功能-实力'!BF42</f>
        <v>965454</v>
      </c>
      <c r="AF41" s="42">
        <f>'[1]功能-实力'!BG42</f>
        <v>1041132</v>
      </c>
      <c r="AG41" s="42">
        <f>'[1]功能-实力'!BH42</f>
        <v>1185960</v>
      </c>
      <c r="AH41" s="42">
        <f>'[1]功能-实力'!BI42</f>
        <v>1284528</v>
      </c>
      <c r="AL41" s="38">
        <f>[2]基础状态预期!C51</f>
        <v>24880</v>
      </c>
      <c r="AM41" s="38">
        <f>[2]基础状态预期!D51</f>
        <v>146.02664953963369</v>
      </c>
      <c r="AO41" s="38">
        <f>[2]基础状态预期!F51</f>
        <v>0</v>
      </c>
      <c r="AP41" s="38">
        <f>[2]基础状态预期!G51</f>
        <v>0</v>
      </c>
      <c r="AQ41" s="38">
        <f>[2]基础状态预期!H51</f>
        <v>0</v>
      </c>
      <c r="AR41" s="38">
        <f>[2]基础状态预期!I51</f>
        <v>0</v>
      </c>
      <c r="AS41" s="38">
        <f>[2]基础状态预期!J51</f>
        <v>6</v>
      </c>
      <c r="AW41" s="32">
        <v>35</v>
      </c>
      <c r="AX41" s="32">
        <f>[1]节奏总纲!BJ38</f>
        <v>2.0000000000000031</v>
      </c>
      <c r="AY41" s="32">
        <f>[1]节奏总纲!BK38</f>
        <v>2.0400000000000031</v>
      </c>
      <c r="AZ41" s="32">
        <f>[1]节奏总纲!BL38</f>
        <v>2.1200000000000032</v>
      </c>
      <c r="BA41" s="32">
        <f>[1]节奏总纲!BM38</f>
        <v>2.2800000000000034</v>
      </c>
      <c r="BB41" s="32">
        <f>[1]节奏总纲!BN38</f>
        <v>2.8000000000000043</v>
      </c>
      <c r="BF41" s="45">
        <f>'[1]功能-行军令'!FZ39</f>
        <v>35</v>
      </c>
      <c r="BG41" s="45">
        <f>'[1]功能-行军令'!GA39*'[1]功能-行军令'!GB39</f>
        <v>126.93872215601694</v>
      </c>
      <c r="BM41" s="55">
        <v>35</v>
      </c>
      <c r="BN41" s="56">
        <f>[3]各R部队能量汇总!E41</f>
        <v>97938023</v>
      </c>
      <c r="BO41" s="56">
        <f>[3]各R部队能量汇总!F41</f>
        <v>103111405</v>
      </c>
      <c r="BP41" s="56">
        <f>[3]各R部队能量汇总!G41</f>
        <v>118865775</v>
      </c>
      <c r="BQ41" s="56">
        <f>[3]各R部队能量汇总!H41</f>
        <v>139872779</v>
      </c>
      <c r="BR41" s="56">
        <f>[3]各R部队能量汇总!I41</f>
        <v>153506777</v>
      </c>
    </row>
    <row r="42" spans="2:70" x14ac:dyDescent="0.15">
      <c r="B42" s="23">
        <v>39</v>
      </c>
      <c r="C42" s="24">
        <f>'[1]资源-钻石'!L42</f>
        <v>105098.76435600576</v>
      </c>
      <c r="D42" s="24">
        <f>'[1]资源-钻石'!M42</f>
        <v>128844.39996557144</v>
      </c>
      <c r="E42" s="24">
        <f>'[1]资源-钻石'!N42</f>
        <v>177293.06390562904</v>
      </c>
      <c r="F42" s="24">
        <f>'[1]资源-钻石'!O42</f>
        <v>345267.61542494787</v>
      </c>
      <c r="G42" s="24">
        <f>'[1]资源-钻石'!P42</f>
        <v>484619.14460925519</v>
      </c>
      <c r="I42" s="23">
        <v>39</v>
      </c>
      <c r="J42" s="24">
        <f>'[1]资源-钻石'!T42</f>
        <v>249878.6747592075</v>
      </c>
      <c r="K42" s="24">
        <f>'[1]资源-钻石'!U42</f>
        <v>342906.54223512829</v>
      </c>
      <c r="L42" s="24">
        <f>'[1]资源-钻石'!V42</f>
        <v>557503.19645864109</v>
      </c>
      <c r="M42" s="24">
        <f>'[1]资源-钻石'!W42</f>
        <v>1424063.5161045054</v>
      </c>
      <c r="N42" s="24">
        <f>'[1]资源-钻石'!X42</f>
        <v>3342597.3677149559</v>
      </c>
      <c r="P42" s="28">
        <v>39</v>
      </c>
      <c r="Q42" s="28">
        <f>'[1]功能-行军令'!N42</f>
        <v>640.71228177109015</v>
      </c>
      <c r="R42" s="28">
        <f>'[1]功能-行军令'!O42</f>
        <v>813.85363309743559</v>
      </c>
      <c r="S42" s="28">
        <f>'[1]功能-行军令'!P42</f>
        <v>911.45639925575597</v>
      </c>
      <c r="T42" s="28">
        <f>'[1]功能-行军令'!Q42</f>
        <v>764.23185972705107</v>
      </c>
      <c r="U42" s="28">
        <f>'[1]功能-行军令'!R42</f>
        <v>429.53072799376594</v>
      </c>
      <c r="V42" s="28">
        <f>'[1]功能-行军令'!S42</f>
        <v>45.987067185142905</v>
      </c>
      <c r="W42" s="28">
        <f>'[1]功能-行军令'!T42</f>
        <v>57.288173051836793</v>
      </c>
      <c r="X42" s="28">
        <f>'[1]功能-行军令'!U42</f>
        <v>63.419615445035902</v>
      </c>
      <c r="Y42" s="28">
        <f>'[1]功能-行军令'!V42</f>
        <v>53.92050680542377</v>
      </c>
      <c r="Z42" s="28">
        <f>'[1]功能-行军令'!W42</f>
        <v>30.829529897149428</v>
      </c>
      <c r="AC42" s="30">
        <v>39</v>
      </c>
      <c r="AD42" s="42">
        <f>'[1]功能-实力'!BE43</f>
        <v>977340</v>
      </c>
      <c r="AE42" s="42">
        <f>'[1]功能-实力'!BF43</f>
        <v>1023636</v>
      </c>
      <c r="AF42" s="42">
        <f>'[1]功能-实力'!BG43</f>
        <v>1097166</v>
      </c>
      <c r="AG42" s="42">
        <f>'[1]功能-实力'!BH43</f>
        <v>1252716</v>
      </c>
      <c r="AH42" s="42">
        <f>'[1]功能-实力'!BI43</f>
        <v>1357716</v>
      </c>
      <c r="AL42" s="38">
        <f>[2]基础状态预期!C52</f>
        <v>31720</v>
      </c>
      <c r="AM42" s="38">
        <f>[2]基础状态预期!D52</f>
        <v>149.52287096243165</v>
      </c>
      <c r="AO42" s="38">
        <f>[2]基础状态预期!F52</f>
        <v>0</v>
      </c>
      <c r="AP42" s="38">
        <f>[2]基础状态预期!G52</f>
        <v>0</v>
      </c>
      <c r="AQ42" s="38">
        <f>[2]基础状态预期!H52</f>
        <v>0</v>
      </c>
      <c r="AR42" s="38">
        <f>[2]基础状态预期!I52</f>
        <v>0</v>
      </c>
      <c r="AS42" s="38">
        <f>[2]基础状态预期!J52</f>
        <v>6</v>
      </c>
      <c r="AW42" s="32">
        <v>36</v>
      </c>
      <c r="AX42" s="32">
        <f>[1]节奏总纲!BJ39</f>
        <v>2.0333333333333363</v>
      </c>
      <c r="AY42" s="32">
        <f>[1]节奏总纲!BK39</f>
        <v>2.074000000000003</v>
      </c>
      <c r="AZ42" s="32">
        <f>[1]节奏总纲!BL39</f>
        <v>2.1553333333333367</v>
      </c>
      <c r="BA42" s="32">
        <f>[1]节奏总纲!BM39</f>
        <v>2.3180000000000032</v>
      </c>
      <c r="BB42" s="32">
        <f>[1]节奏总纲!BN39</f>
        <v>2.8466666666666707</v>
      </c>
      <c r="BF42" s="45">
        <f>'[1]功能-行军令'!FZ40</f>
        <v>36</v>
      </c>
      <c r="BG42" s="45">
        <f>'[1]功能-行军令'!GA40*'[1]功能-行军令'!GB40</f>
        <v>133.28565826381779</v>
      </c>
      <c r="BM42" s="55">
        <v>36</v>
      </c>
      <c r="BN42" s="56">
        <f>[3]各R部队能量汇总!E42</f>
        <v>107278502</v>
      </c>
      <c r="BO42" s="56">
        <f>[3]各R部队能量汇总!F42</f>
        <v>113141070</v>
      </c>
      <c r="BP42" s="56">
        <f>[3]各R部队能量汇总!G42</f>
        <v>130353180</v>
      </c>
      <c r="BQ42" s="56">
        <f>[3]各R部队能量汇总!H42</f>
        <v>154017498</v>
      </c>
      <c r="BR42" s="56">
        <f>[3]各R部队能量汇总!I42</f>
        <v>168203300</v>
      </c>
    </row>
    <row r="43" spans="2:70" x14ac:dyDescent="0.15">
      <c r="B43" s="23">
        <v>40</v>
      </c>
      <c r="C43" s="24">
        <f>'[1]资源-钻石'!L43</f>
        <v>111194.65358414907</v>
      </c>
      <c r="D43" s="24">
        <f>'[1]资源-钻石'!M43</f>
        <v>136193.04418312584</v>
      </c>
      <c r="E43" s="24">
        <f>'[1]资源-钻石'!N43</f>
        <v>187736.77709963056</v>
      </c>
      <c r="F43" s="24">
        <f>'[1]资源-钻石'!O43</f>
        <v>366453.6201832518</v>
      </c>
      <c r="G43" s="24">
        <f>'[1]资源-钻石'!P43</f>
        <v>516440.85789116839</v>
      </c>
      <c r="I43" s="23">
        <v>40</v>
      </c>
      <c r="J43" s="24">
        <f>'[1]资源-钻石'!T43</f>
        <v>255805.91712817733</v>
      </c>
      <c r="K43" s="24">
        <f>'[1]资源-钻石'!U43</f>
        <v>351106.50884099508</v>
      </c>
      <c r="L43" s="24">
        <f>'[1]资源-钻石'!V43</f>
        <v>570975.15972509468</v>
      </c>
      <c r="M43" s="24">
        <f>'[1]资源-钻石'!W43</f>
        <v>1458902.6756976042</v>
      </c>
      <c r="N43" s="24">
        <f>'[1]资源-钻石'!X43</f>
        <v>3424775.4432673645</v>
      </c>
      <c r="P43" s="28">
        <v>40</v>
      </c>
      <c r="Q43" s="28">
        <f>'[1]功能-行军令'!N43</f>
        <v>690</v>
      </c>
      <c r="R43" s="28">
        <f>'[1]功能-行军令'!O43</f>
        <v>874.95300000000009</v>
      </c>
      <c r="S43" s="28">
        <f>'[1]功能-行军令'!P43</f>
        <v>981.16200000000003</v>
      </c>
      <c r="T43" s="28">
        <f>'[1]功能-行军令'!Q43</f>
        <v>824.10299999999995</v>
      </c>
      <c r="U43" s="28">
        <f>'[1]功能-行军令'!R43</f>
        <v>463.5</v>
      </c>
      <c r="V43" s="28">
        <f>'[1]功能-行军令'!S43</f>
        <v>49.287718228909853</v>
      </c>
      <c r="W43" s="28">
        <f>'[1]功能-行军令'!T43</f>
        <v>61.099366902564498</v>
      </c>
      <c r="X43" s="28">
        <f>'[1]功能-行军令'!U43</f>
        <v>69.705600744244066</v>
      </c>
      <c r="Y43" s="28">
        <f>'[1]功能-行军令'!V43</f>
        <v>59.871140272948878</v>
      </c>
      <c r="Z43" s="28">
        <f>'[1]功能-行军令'!W43</f>
        <v>33.969272006234064</v>
      </c>
      <c r="AC43" s="30">
        <v>40</v>
      </c>
      <c r="AD43" s="42">
        <f>'[1]功能-实力'!BE44</f>
        <v>1039938</v>
      </c>
      <c r="AE43" s="42">
        <f>'[1]功能-实力'!BF44</f>
        <v>1080492</v>
      </c>
      <c r="AF43" s="42">
        <f>'[1]功能-实力'!BG44</f>
        <v>1154904</v>
      </c>
      <c r="AG43" s="42">
        <f>'[1]功能-实力'!BH44</f>
        <v>1323294</v>
      </c>
      <c r="AH43" s="42">
        <f>'[1]功能-实力'!BI44</f>
        <v>1434768</v>
      </c>
      <c r="AL43" s="38">
        <f>[2]基础状态预期!C53</f>
        <v>40420</v>
      </c>
      <c r="AM43" s="38">
        <f>[2]基础状态预期!D53</f>
        <v>153.02723536432757</v>
      </c>
      <c r="AO43" s="38">
        <f>[2]基础状态预期!F53</f>
        <v>0</v>
      </c>
      <c r="AP43" s="38">
        <f>[2]基础状态预期!G53</f>
        <v>0</v>
      </c>
      <c r="AQ43" s="38">
        <f>[2]基础状态预期!H53</f>
        <v>0</v>
      </c>
      <c r="AR43" s="38">
        <f>[2]基础状态预期!I53</f>
        <v>0</v>
      </c>
      <c r="AS43" s="38">
        <f>[2]基础状态预期!J53</f>
        <v>6</v>
      </c>
      <c r="AW43" s="32">
        <v>37</v>
      </c>
      <c r="AX43" s="32">
        <f>[1]节奏总纲!BJ40</f>
        <v>2.0666666666666695</v>
      </c>
      <c r="AY43" s="32">
        <f>[1]节奏总纲!BK40</f>
        <v>2.1080000000000028</v>
      </c>
      <c r="AZ43" s="32">
        <f>[1]节奏总纲!BL40</f>
        <v>2.1906666666666696</v>
      </c>
      <c r="BA43" s="32">
        <f>[1]节奏总纲!BM40</f>
        <v>2.356000000000003</v>
      </c>
      <c r="BB43" s="32">
        <f>[1]节奏总纲!BN40</f>
        <v>2.8933333333333371</v>
      </c>
      <c r="BF43" s="45">
        <f>'[1]功能-行军令'!FZ41</f>
        <v>37</v>
      </c>
      <c r="BG43" s="45">
        <f>'[1]功能-行军令'!GA41*'[1]功能-行军令'!GB41</f>
        <v>139.94994117700867</v>
      </c>
      <c r="BM43" s="55">
        <v>37</v>
      </c>
      <c r="BN43" s="56">
        <f>[3]各R部队能量汇总!E43</f>
        <v>117398760</v>
      </c>
      <c r="BO43" s="56">
        <f>[3]各R部队能量汇总!F43</f>
        <v>123784977</v>
      </c>
      <c r="BP43" s="56">
        <f>[3]各R部队能量汇总!G43</f>
        <v>142906494</v>
      </c>
      <c r="BQ43" s="56">
        <f>[3]各R部队能量汇总!H43</f>
        <v>168890514</v>
      </c>
      <c r="BR43" s="56">
        <f>[3]各R部队能量汇总!I43</f>
        <v>184543262</v>
      </c>
    </row>
    <row r="44" spans="2:70" x14ac:dyDescent="0.15">
      <c r="B44" s="23">
        <v>41</v>
      </c>
      <c r="C44" s="24">
        <f>'[1]资源-钻石'!L44</f>
        <v>117728.05521100287</v>
      </c>
      <c r="D44" s="24">
        <f>'[1]资源-钻石'!M44</f>
        <v>144286.93474982478</v>
      </c>
      <c r="E44" s="24">
        <f>'[1]资源-钻石'!N44</f>
        <v>199189.28464075644</v>
      </c>
      <c r="F44" s="24">
        <f>'[1]资源-钻石'!O44</f>
        <v>389367.91868297668</v>
      </c>
      <c r="G44" s="24">
        <f>'[1]资源-钻石'!P44</f>
        <v>551240.41531110741</v>
      </c>
      <c r="I44" s="23">
        <v>41</v>
      </c>
      <c r="J44" s="24">
        <f>'[1]资源-钻石'!T44</f>
        <v>261733.15949714719</v>
      </c>
      <c r="K44" s="24">
        <f>'[1]资源-钻石'!U44</f>
        <v>359306.47544686194</v>
      </c>
      <c r="L44" s="24">
        <f>'[1]资源-钻石'!V44</f>
        <v>584447.12299154815</v>
      </c>
      <c r="M44" s="24">
        <f>'[1]资源-钻石'!W44</f>
        <v>1493741.835290703</v>
      </c>
      <c r="N44" s="24">
        <f>'[1]资源-钻石'!X44</f>
        <v>3506953.5188197731</v>
      </c>
      <c r="P44" s="28">
        <v>41</v>
      </c>
      <c r="Q44" s="28">
        <f>'[1]功能-行军令'!N44</f>
        <v>742.82526842671143</v>
      </c>
      <c r="R44" s="28">
        <f>'[1]功能-行军令'!O44</f>
        <v>942.37074325168692</v>
      </c>
      <c r="S44" s="28">
        <f>'[1]功能-行军令'!P44</f>
        <v>1057.6007055976104</v>
      </c>
      <c r="T44" s="28">
        <f>'[1]功能-行军令'!Q44</f>
        <v>888.85825684924259</v>
      </c>
      <c r="U44" s="28">
        <f>'[1]功能-行军令'!R44</f>
        <v>500.64808254420291</v>
      </c>
      <c r="V44" s="28">
        <f>'[1]功能-行军令'!S44</f>
        <v>52.825268426711432</v>
      </c>
      <c r="W44" s="28">
        <f>'[1]功能-行军令'!T44</f>
        <v>67.417743251686829</v>
      </c>
      <c r="X44" s="28">
        <f>'[1]功能-行军令'!U44</f>
        <v>76.438705597610351</v>
      </c>
      <c r="Y44" s="28">
        <f>'[1]功能-行军令'!V44</f>
        <v>64.755256849242642</v>
      </c>
      <c r="Z44" s="28">
        <f>'[1]功能-行军令'!W44</f>
        <v>37.148082544202907</v>
      </c>
      <c r="AC44" s="30">
        <v>41</v>
      </c>
      <c r="AD44" s="42">
        <f>'[1]功能-实力'!BE45</f>
        <v>1082802</v>
      </c>
      <c r="AE44" s="42">
        <f>'[1]功能-实力'!BF45</f>
        <v>1124460</v>
      </c>
      <c r="AF44" s="42">
        <f>'[1]功能-实力'!BG45</f>
        <v>1205010</v>
      </c>
      <c r="AG44" s="42">
        <f>'[1]功能-实力'!BH45</f>
        <v>1386822</v>
      </c>
      <c r="AH44" s="42">
        <f>'[1]功能-实力'!BI45</f>
        <v>1505424</v>
      </c>
      <c r="AL44" s="38">
        <f>[2]基础状态预期!C54</f>
        <v>51520</v>
      </c>
      <c r="AM44" s="38">
        <f>[2]基础状态预期!D54</f>
        <v>156.52008914974525</v>
      </c>
      <c r="AO44" s="38">
        <f>[2]基础状态预期!F54</f>
        <v>0</v>
      </c>
      <c r="AP44" s="38">
        <f>[2]基础状态预期!G54</f>
        <v>0</v>
      </c>
      <c r="AQ44" s="38">
        <f>[2]基础状态预期!H54</f>
        <v>0</v>
      </c>
      <c r="AR44" s="38">
        <f>[2]基础状态预期!I54</f>
        <v>0</v>
      </c>
      <c r="AS44" s="38">
        <f>[2]基础状态预期!J54</f>
        <v>6</v>
      </c>
      <c r="AW44" s="32">
        <v>38</v>
      </c>
      <c r="AX44" s="32">
        <f>[1]节奏总纲!BJ41</f>
        <v>2.1000000000000028</v>
      </c>
      <c r="AY44" s="32">
        <f>[1]节奏总纲!BK41</f>
        <v>2.142000000000003</v>
      </c>
      <c r="AZ44" s="32">
        <f>[1]节奏总纲!BL41</f>
        <v>2.2260000000000031</v>
      </c>
      <c r="BA44" s="32">
        <f>[1]节奏总纲!BM41</f>
        <v>2.3940000000000028</v>
      </c>
      <c r="BB44" s="32">
        <f>[1]节奏总纲!BN41</f>
        <v>2.9400000000000035</v>
      </c>
      <c r="BF44" s="45">
        <f>'[1]功能-行军令'!FZ42</f>
        <v>38</v>
      </c>
      <c r="BG44" s="45">
        <f>'[1]功能-行军令'!GA42*'[1]功能-行军令'!GB42</f>
        <v>146.94743823585912</v>
      </c>
      <c r="BM44" s="55">
        <v>38</v>
      </c>
      <c r="BN44" s="56">
        <f>[3]各R部队能量汇总!E44</f>
        <v>128182098</v>
      </c>
      <c r="BO44" s="56">
        <f>[3]各R部队能量汇总!F44</f>
        <v>135265922</v>
      </c>
      <c r="BP44" s="56">
        <f>[3]各R部队能量汇总!G44</f>
        <v>156176523</v>
      </c>
      <c r="BQ44" s="56">
        <f>[3]各R部队能量汇总!H44</f>
        <v>185244992</v>
      </c>
      <c r="BR44" s="56">
        <f>[3]各R部队能量汇总!I44</f>
        <v>202326171</v>
      </c>
    </row>
    <row r="45" spans="2:70" x14ac:dyDescent="0.15">
      <c r="B45" s="23">
        <v>42</v>
      </c>
      <c r="C45" s="24">
        <f>'[1]资源-钻石'!L45</f>
        <v>124730.38169475627</v>
      </c>
      <c r="D45" s="24">
        <f>'[1]资源-钻石'!M45</f>
        <v>153038.25258410739</v>
      </c>
      <c r="E45" s="24">
        <f>'[1]资源-钻石'!N45</f>
        <v>211811.49265052963</v>
      </c>
      <c r="F45" s="24">
        <f>'[1]资源-钻石'!O45</f>
        <v>414607.76023680897</v>
      </c>
      <c r="G45" s="24">
        <f>'[1]资源-钻石'!P45</f>
        <v>588663.34036259772</v>
      </c>
      <c r="I45" s="23">
        <v>42</v>
      </c>
      <c r="J45" s="24">
        <f>'[1]资源-钻石'!T45</f>
        <v>267660.40186611703</v>
      </c>
      <c r="K45" s="24">
        <f>'[1]资源-钻石'!U45</f>
        <v>367506.44205272873</v>
      </c>
      <c r="L45" s="24">
        <f>'[1]资源-钻石'!V45</f>
        <v>597919.08625800163</v>
      </c>
      <c r="M45" s="24">
        <f>'[1]资源-钻石'!W45</f>
        <v>1528580.9948838018</v>
      </c>
      <c r="N45" s="24">
        <f>'[1]资源-钻石'!X45</f>
        <v>3589131.5943721817</v>
      </c>
      <c r="P45" s="28">
        <v>42</v>
      </c>
      <c r="Q45" s="28">
        <f>'[1]功能-行军令'!N45</f>
        <v>799.4419892778177</v>
      </c>
      <c r="R45" s="28">
        <f>'[1]功能-行军令'!O45</f>
        <v>1017.2238904960392</v>
      </c>
      <c r="S45" s="28">
        <f>'[1]功能-行军令'!P45</f>
        <v>1141.846469120243</v>
      </c>
      <c r="T45" s="28">
        <f>'[1]功能-行军令'!Q45</f>
        <v>960.18544247843488</v>
      </c>
      <c r="U45" s="28">
        <f>'[1]功能-行军令'!R45</f>
        <v>540.59657648860423</v>
      </c>
      <c r="V45" s="28">
        <f>'[1]功能-行军令'!S45</f>
        <v>56.616720851106265</v>
      </c>
      <c r="W45" s="28">
        <f>'[1]功能-行军令'!T45</f>
        <v>74.853147244352272</v>
      </c>
      <c r="X45" s="28">
        <f>'[1]功能-行军令'!U45</f>
        <v>84.245763522632615</v>
      </c>
      <c r="Y45" s="28">
        <f>'[1]功能-行军令'!V45</f>
        <v>71.327185629192286</v>
      </c>
      <c r="Z45" s="28">
        <f>'[1]功能-行军令'!W45</f>
        <v>39.948493944401321</v>
      </c>
      <c r="AC45" s="30">
        <v>42</v>
      </c>
      <c r="AD45" s="42">
        <f>'[1]功能-实力'!BE46</f>
        <v>1127274</v>
      </c>
      <c r="AE45" s="42">
        <f>'[1]功能-实力'!BF46</f>
        <v>1170084</v>
      </c>
      <c r="AF45" s="42">
        <f>'[1]功能-实力'!BG46</f>
        <v>1256490</v>
      </c>
      <c r="AG45" s="42">
        <f>'[1]功能-实力'!BH46</f>
        <v>1453236</v>
      </c>
      <c r="AH45" s="42">
        <f>'[1]功能-实力'!BI46</f>
        <v>1577730</v>
      </c>
      <c r="AL45" s="38">
        <f>[2]基础状态预期!C55</f>
        <v>65500</v>
      </c>
      <c r="AM45" s="38">
        <f>[2]基础状态预期!D55</f>
        <v>159.99202506384199</v>
      </c>
      <c r="AO45" s="38">
        <f>[2]基础状态预期!F55</f>
        <v>0</v>
      </c>
      <c r="AP45" s="38">
        <f>[2]基础状态预期!G55</f>
        <v>0</v>
      </c>
      <c r="AQ45" s="38">
        <f>[2]基础状态预期!H55</f>
        <v>0</v>
      </c>
      <c r="AR45" s="38">
        <f>[2]基础状态预期!I55</f>
        <v>0</v>
      </c>
      <c r="AS45" s="38">
        <f>[2]基础状态预期!J55</f>
        <v>6</v>
      </c>
      <c r="AW45" s="32">
        <v>39</v>
      </c>
      <c r="AX45" s="32">
        <f>[1]节奏总纲!BJ42</f>
        <v>2.133333333333336</v>
      </c>
      <c r="AY45" s="32">
        <f>[1]节奏总纲!BK42</f>
        <v>2.1760000000000028</v>
      </c>
      <c r="AZ45" s="32">
        <f>[1]节奏总纲!BL42</f>
        <v>2.2613333333333361</v>
      </c>
      <c r="BA45" s="32">
        <f>[1]节奏总纲!BM42</f>
        <v>2.4320000000000026</v>
      </c>
      <c r="BB45" s="32">
        <f>[1]节奏总纲!BN42</f>
        <v>2.9866666666666704</v>
      </c>
      <c r="BF45" s="45">
        <f>'[1]功能-行军令'!FZ43</f>
        <v>39</v>
      </c>
      <c r="BG45" s="45">
        <f>'[1]功能-行军令'!GA43*'[1]功能-行军令'!GB43</f>
        <v>154.2948101476521</v>
      </c>
      <c r="BM45" s="55">
        <v>39</v>
      </c>
      <c r="BN45" s="56">
        <f>[3]各R部队能量汇总!E45</f>
        <v>139802436</v>
      </c>
      <c r="BO45" s="56">
        <f>[3]各R部队能量汇总!F45</f>
        <v>147528538</v>
      </c>
      <c r="BP45" s="56">
        <f>[3]各R部队能量汇总!G45</f>
        <v>170603971</v>
      </c>
      <c r="BQ45" s="56">
        <f>[3]各R部队能量汇总!H45</f>
        <v>203231981</v>
      </c>
      <c r="BR45" s="56">
        <f>[3]各R部队能量汇总!I45</f>
        <v>221824162</v>
      </c>
    </row>
    <row r="46" spans="2:70" x14ac:dyDescent="0.15">
      <c r="B46" s="23">
        <v>43</v>
      </c>
      <c r="C46" s="24">
        <f>'[1]资源-钻石'!L46</f>
        <v>132235.28939605824</v>
      </c>
      <c r="D46" s="24">
        <f>'[1]资源-钻石'!M46</f>
        <v>162094.48903087262</v>
      </c>
      <c r="E46" s="24">
        <f>'[1]资源-钻石'!N46</f>
        <v>224924.37257013182</v>
      </c>
      <c r="F46" s="24">
        <f>'[1]资源-钻石'!O46</f>
        <v>440056.77258727961</v>
      </c>
      <c r="G46" s="24">
        <f>'[1]资源-钻石'!P46</f>
        <v>626380.61003027507</v>
      </c>
      <c r="I46" s="23">
        <v>43</v>
      </c>
      <c r="J46" s="24">
        <f>'[1]资源-钻石'!T46</f>
        <v>273587.64423508686</v>
      </c>
      <c r="K46" s="24">
        <f>'[1]资源-钻石'!U46</f>
        <v>375706.40865859552</v>
      </c>
      <c r="L46" s="24">
        <f>'[1]资源-钻石'!V46</f>
        <v>611391.0495244551</v>
      </c>
      <c r="M46" s="24">
        <f>'[1]资源-钻石'!W46</f>
        <v>1563420.1544769006</v>
      </c>
      <c r="N46" s="24">
        <f>'[1]资源-钻石'!X46</f>
        <v>3671309.6699245907</v>
      </c>
      <c r="P46" s="28">
        <v>43</v>
      </c>
      <c r="Q46" s="28">
        <f>'[1]功能-行军令'!N46</f>
        <v>860.12228822185841</v>
      </c>
      <c r="R46" s="28">
        <f>'[1]功能-行军令'!O46</f>
        <v>1094.6851155442046</v>
      </c>
      <c r="S46" s="28">
        <f>'[1]功能-行军令'!P46</f>
        <v>1229.3671770623182</v>
      </c>
      <c r="T46" s="28">
        <f>'[1]功能-行军令'!Q46</f>
        <v>1032.1037397518191</v>
      </c>
      <c r="U46" s="28">
        <f>'[1]功能-行军令'!R46</f>
        <v>580.8592795468345</v>
      </c>
      <c r="V46" s="28">
        <f>'[1]功能-行军令'!S46</f>
        <v>60.680298944040715</v>
      </c>
      <c r="W46" s="28">
        <f>'[1]功能-行军令'!T46</f>
        <v>77.461225048165375</v>
      </c>
      <c r="X46" s="28">
        <f>'[1]功能-行军令'!U46</f>
        <v>87.520707942075205</v>
      </c>
      <c r="Y46" s="28">
        <f>'[1]功能-行军令'!V46</f>
        <v>71.918297273384269</v>
      </c>
      <c r="Z46" s="28">
        <f>'[1]功能-行军令'!W46</f>
        <v>40.262703058230272</v>
      </c>
      <c r="AC46" s="30">
        <v>43</v>
      </c>
      <c r="AD46" s="42">
        <f>'[1]功能-实力'!BE47</f>
        <v>1173426</v>
      </c>
      <c r="AE46" s="42">
        <f>'[1]功能-实力'!BF47</f>
        <v>1216968</v>
      </c>
      <c r="AF46" s="42">
        <f>'[1]功能-实力'!BG47</f>
        <v>1309104</v>
      </c>
      <c r="AG46" s="42">
        <f>'[1]功能-实力'!BH47</f>
        <v>1521744</v>
      </c>
      <c r="AH46" s="42">
        <f>'[1]功能-实力'!BI47</f>
        <v>1653918</v>
      </c>
      <c r="AW46" s="32">
        <v>40</v>
      </c>
      <c r="AX46" s="32">
        <f>[1]节奏总纲!BJ43</f>
        <v>2.1666666666666692</v>
      </c>
      <c r="AY46" s="32">
        <f>[1]节奏总纲!BK43</f>
        <v>2.2100000000000026</v>
      </c>
      <c r="AZ46" s="32">
        <f>[1]节奏总纲!BL43</f>
        <v>2.2966666666666695</v>
      </c>
      <c r="BA46" s="32">
        <f>[1]节奏总纲!BM43</f>
        <v>2.4700000000000029</v>
      </c>
      <c r="BB46" s="32">
        <f>[1]节奏总纲!BN43</f>
        <v>3.0333333333333368</v>
      </c>
      <c r="BF46" s="45">
        <f>'[1]功能-行军令'!FZ44</f>
        <v>40</v>
      </c>
      <c r="BG46" s="45">
        <f>'[1]功能-行军令'!GA44*'[1]功能-行军令'!GB44</f>
        <v>162.0095506550347</v>
      </c>
      <c r="BM46" s="55">
        <v>40</v>
      </c>
      <c r="BN46" s="56">
        <f>[3]各R部队能量汇总!E46</f>
        <v>152376637</v>
      </c>
      <c r="BO46" s="56">
        <f>[3]各R部队能量汇总!F46</f>
        <v>160783972</v>
      </c>
      <c r="BP46" s="56">
        <f>[3]各R部队能量汇总!G46</f>
        <v>186740127</v>
      </c>
      <c r="BQ46" s="56">
        <f>[3]各R部队能量汇总!H46</f>
        <v>222733603</v>
      </c>
      <c r="BR46" s="56">
        <f>[3]各R部队能量汇总!I46</f>
        <v>242943826</v>
      </c>
    </row>
    <row r="47" spans="2:70" x14ac:dyDescent="0.15">
      <c r="B47" s="23">
        <v>44</v>
      </c>
      <c r="C47" s="24">
        <f>'[1]资源-钻石'!L47</f>
        <v>140278.85030909791</v>
      </c>
      <c r="D47" s="24">
        <f>'[1]资源-钻石'!M47</f>
        <v>171771.54191539279</v>
      </c>
      <c r="E47" s="24">
        <f>'[1]资源-钻石'!N47</f>
        <v>238274.68057359452</v>
      </c>
      <c r="F47" s="24">
        <f>'[1]资源-钻石'!O47</f>
        <v>467305.27559871878</v>
      </c>
      <c r="G47" s="24">
        <f>'[1]资源-钻石'!P47</f>
        <v>666359.52507401211</v>
      </c>
      <c r="I47" s="23">
        <v>44</v>
      </c>
      <c r="J47" s="24">
        <f>'[1]资源-钻石'!T47</f>
        <v>279514.88660405669</v>
      </c>
      <c r="K47" s="24">
        <f>'[1]资源-钻石'!U47</f>
        <v>383906.37526446237</v>
      </c>
      <c r="L47" s="24">
        <f>'[1]资源-钻石'!V47</f>
        <v>624863.01279090869</v>
      </c>
      <c r="M47" s="24">
        <f>'[1]资源-钻石'!W47</f>
        <v>1598259.3140699996</v>
      </c>
      <c r="N47" s="24">
        <f>'[1]资源-钻石'!X47</f>
        <v>3753487.7454769998</v>
      </c>
      <c r="P47" s="28">
        <v>44</v>
      </c>
      <c r="Q47" s="28">
        <f>'[1]功能-行军令'!N47</f>
        <v>925.1578223288501</v>
      </c>
      <c r="R47" s="28">
        <f>'[1]功能-行军令'!O47</f>
        <v>1177.4564053285565</v>
      </c>
      <c r="S47" s="28">
        <f>'[1]功能-行军令'!P47</f>
        <v>1321.4069400576111</v>
      </c>
      <c r="T47" s="28">
        <f>'[1]功能-行军令'!Q47</f>
        <v>1109.1073543850268</v>
      </c>
      <c r="U47" s="28">
        <f>'[1]功能-行军令'!R47</f>
        <v>623.53626012307257</v>
      </c>
      <c r="V47" s="28">
        <f>'[1]功能-行军令'!S47</f>
        <v>65.03553410699169</v>
      </c>
      <c r="W47" s="28">
        <f>'[1]功能-行军令'!T47</f>
        <v>82.771289784351893</v>
      </c>
      <c r="X47" s="28">
        <f>'[1]功能-行军令'!U47</f>
        <v>92.039762995292904</v>
      </c>
      <c r="Y47" s="28">
        <f>'[1]功能-行军令'!V47</f>
        <v>77.00361463320769</v>
      </c>
      <c r="Z47" s="28">
        <f>'[1]功能-行军令'!W47</f>
        <v>42.676980576238066</v>
      </c>
      <c r="AC47" s="30">
        <v>44</v>
      </c>
      <c r="AD47" s="42">
        <f>'[1]功能-实力'!BE48</f>
        <v>1221204</v>
      </c>
      <c r="AE47" s="42">
        <f>'[1]功能-实力'!BF48</f>
        <v>1265778</v>
      </c>
      <c r="AF47" s="42">
        <f>'[1]功能-实力'!BG48</f>
        <v>1365240</v>
      </c>
      <c r="AG47" s="42">
        <f>'[1]功能-实力'!BH48</f>
        <v>1595070</v>
      </c>
      <c r="AH47" s="42">
        <f>'[1]功能-实力'!BI48</f>
        <v>1730874</v>
      </c>
      <c r="AW47" s="32">
        <v>41</v>
      </c>
      <c r="AX47" s="32">
        <f>[1]节奏总纲!BJ44</f>
        <v>2.2000000000000024</v>
      </c>
      <c r="AY47" s="32">
        <f>[1]节奏总纲!BK44</f>
        <v>2.2440000000000024</v>
      </c>
      <c r="AZ47" s="32">
        <f>[1]节奏总纲!BL44</f>
        <v>2.3320000000000025</v>
      </c>
      <c r="BA47" s="32">
        <f>[1]节奏总纲!BM44</f>
        <v>2.5080000000000027</v>
      </c>
      <c r="BB47" s="32">
        <f>[1]节奏总纲!BN44</f>
        <v>3.0800000000000032</v>
      </c>
      <c r="BF47" s="45">
        <f>'[1]功能-行军令'!FZ45</f>
        <v>41</v>
      </c>
      <c r="BG47" s="45">
        <f>'[1]功能-行军令'!GA45*'[1]功能-行军令'!GB45</f>
        <v>168.4899326812361</v>
      </c>
      <c r="BM47" s="55">
        <v>41</v>
      </c>
      <c r="BN47" s="56">
        <f>[3]各R部队能量汇总!E47</f>
        <v>164607678</v>
      </c>
      <c r="BO47" s="56">
        <f>[3]各R部队能量汇总!F47</f>
        <v>174097548</v>
      </c>
      <c r="BP47" s="56">
        <f>[3]各R部队能量汇总!G47</f>
        <v>203121966</v>
      </c>
      <c r="BQ47" s="56">
        <f>[3]各R部队能量汇总!H47</f>
        <v>241605628</v>
      </c>
      <c r="BR47" s="56">
        <f>[3]各R部队能量汇总!I47</f>
        <v>264657047</v>
      </c>
    </row>
    <row r="48" spans="2:70" x14ac:dyDescent="0.15">
      <c r="B48" s="23">
        <v>45</v>
      </c>
      <c r="C48" s="24">
        <f>'[1]资源-钻石'!L48</f>
        <v>148899.72543998805</v>
      </c>
      <c r="D48" s="24">
        <f>'[1]资源-钻石'!M48</f>
        <v>182160.09154104709</v>
      </c>
      <c r="E48" s="24">
        <f>'[1]资源-钻石'!N48</f>
        <v>252129.41137606607</v>
      </c>
      <c r="F48" s="24">
        <f>'[1]资源-钻石'!O48</f>
        <v>496638.22912205214</v>
      </c>
      <c r="G48" s="24">
        <f>'[1]资源-钻石'!P48</f>
        <v>709324.66466096381</v>
      </c>
      <c r="I48" s="23">
        <v>45</v>
      </c>
      <c r="J48" s="24">
        <f>'[1]资源-钻石'!T48</f>
        <v>285442.12897302653</v>
      </c>
      <c r="K48" s="24">
        <f>'[1]资源-钻石'!U48</f>
        <v>392106.34187032917</v>
      </c>
      <c r="L48" s="24">
        <f>'[1]资源-钻石'!V48</f>
        <v>638334.97605736216</v>
      </c>
      <c r="M48" s="24">
        <f>'[1]资源-钻石'!W48</f>
        <v>1633098.4736630984</v>
      </c>
      <c r="N48" s="24">
        <f>'[1]资源-钻石'!X48</f>
        <v>3835665.8210294084</v>
      </c>
      <c r="P48" s="28">
        <v>45</v>
      </c>
      <c r="Q48" s="28">
        <f>'[1]功能-行军令'!N48</f>
        <v>994.86118190659784</v>
      </c>
      <c r="R48" s="28">
        <f>'[1]功能-行军令'!O48</f>
        <v>1266.3133808732127</v>
      </c>
      <c r="S48" s="28">
        <f>'[1]功能-行军令'!P48</f>
        <v>1419.9805041271859</v>
      </c>
      <c r="T48" s="28">
        <f>'[1]功能-行军令'!Q48</f>
        <v>1192.0015760681895</v>
      </c>
      <c r="U48" s="28">
        <f>'[1]功能-行军令'!R48</f>
        <v>669.40099721265346</v>
      </c>
      <c r="V48" s="28">
        <f>'[1]功能-行军令'!S48</f>
        <v>69.703359577747733</v>
      </c>
      <c r="W48" s="28">
        <f>'[1]功能-行军令'!T48</f>
        <v>88.856975544656279</v>
      </c>
      <c r="X48" s="28">
        <f>'[1]功能-行军令'!U48</f>
        <v>98.573564069574786</v>
      </c>
      <c r="Y48" s="28">
        <f>'[1]功能-行军令'!V48</f>
        <v>82.894221683162641</v>
      </c>
      <c r="Z48" s="28">
        <f>'[1]功能-行军令'!W48</f>
        <v>45.864737089580899</v>
      </c>
      <c r="AC48" s="30">
        <v>45</v>
      </c>
      <c r="AD48" s="42">
        <f>'[1]功能-实力'!BE49</f>
        <v>1269738</v>
      </c>
      <c r="AE48" s="42">
        <f>'[1]功能-实力'!BF49</f>
        <v>1317474</v>
      </c>
      <c r="AF48" s="42">
        <f>'[1]功能-实力'!BG49</f>
        <v>1423986</v>
      </c>
      <c r="AG48" s="42">
        <f>'[1]功能-实力'!BH49</f>
        <v>1669746</v>
      </c>
      <c r="AH48" s="42">
        <f>'[1]功能-实力'!BI49</f>
        <v>1809834</v>
      </c>
      <c r="AW48" s="32">
        <v>42</v>
      </c>
      <c r="AX48" s="32">
        <f>[1]节奏总纲!BJ45</f>
        <v>2.2333333333333356</v>
      </c>
      <c r="AY48" s="32">
        <f>[1]节奏总纲!BK45</f>
        <v>2.2780000000000022</v>
      </c>
      <c r="AZ48" s="32">
        <f>[1]节奏总纲!BL45</f>
        <v>2.367333333333336</v>
      </c>
      <c r="BA48" s="32">
        <f>[1]节奏总纲!BM45</f>
        <v>2.5460000000000025</v>
      </c>
      <c r="BB48" s="32">
        <f>[1]节奏总纲!BN45</f>
        <v>3.1266666666666696</v>
      </c>
      <c r="BF48" s="45">
        <f>'[1]功能-行军令'!FZ46</f>
        <v>42</v>
      </c>
      <c r="BG48" s="45">
        <f>'[1]功能-行军令'!GA46*'[1]功能-行军令'!GB46</f>
        <v>173.54463066167318</v>
      </c>
      <c r="BM48" s="55">
        <v>42</v>
      </c>
      <c r="BN48" s="56">
        <f>[3]各R部队能量汇总!E48</f>
        <v>177974830</v>
      </c>
      <c r="BO48" s="56">
        <f>[3]各R部队能量汇总!F48</f>
        <v>188671329</v>
      </c>
      <c r="BP48" s="56">
        <f>[3]各R部队能量汇总!G48</f>
        <v>220818721</v>
      </c>
      <c r="BQ48" s="56">
        <f>[3]各R部队能量汇总!H48</f>
        <v>262593351</v>
      </c>
      <c r="BR48" s="56">
        <f>[3]各R部队能量汇总!I48</f>
        <v>287625338</v>
      </c>
    </row>
    <row r="49" spans="2:70" x14ac:dyDescent="0.15">
      <c r="B49" s="23">
        <v>46</v>
      </c>
      <c r="C49" s="24">
        <f>'[1]资源-钻石'!L49</f>
        <v>158139.35062911513</v>
      </c>
      <c r="D49" s="24">
        <f>'[1]资源-钻石'!M49</f>
        <v>193204.52523782977</v>
      </c>
      <c r="E49" s="24">
        <f>'[1]资源-钻石'!N49</f>
        <v>266878.48157674365</v>
      </c>
      <c r="F49" s="24">
        <f>'[1]资源-钻石'!O49</f>
        <v>527718.98380404199</v>
      </c>
      <c r="G49" s="24">
        <f>'[1]资源-钻石'!P49</f>
        <v>753272.60325181542</v>
      </c>
      <c r="I49" s="23">
        <v>46</v>
      </c>
      <c r="J49" s="24">
        <f>'[1]资源-钻石'!T49</f>
        <v>291369.37134199636</v>
      </c>
      <c r="K49" s="24">
        <f>'[1]资源-钻石'!U49</f>
        <v>400306.30847619602</v>
      </c>
      <c r="L49" s="24">
        <f>'[1]资源-钻石'!V49</f>
        <v>651806.93932381563</v>
      </c>
      <c r="M49" s="24">
        <f>'[1]资源-钻石'!W49</f>
        <v>1667937.6332561972</v>
      </c>
      <c r="N49" s="24">
        <f>'[1]资源-钻石'!X49</f>
        <v>3917843.896581817</v>
      </c>
      <c r="P49" s="28">
        <v>46</v>
      </c>
      <c r="Q49" s="28">
        <f>'[1]功能-行军令'!N49</f>
        <v>1069.5673929516524</v>
      </c>
      <c r="R49" s="28">
        <f>'[1]功能-行军令'!O49</f>
        <v>1360.7803671478041</v>
      </c>
      <c r="S49" s="28">
        <f>'[1]功能-行军令'!P49</f>
        <v>1524.9171093287671</v>
      </c>
      <c r="T49" s="28">
        <f>'[1]功能-行军令'!Q49</f>
        <v>1279.8350418199216</v>
      </c>
      <c r="U49" s="28">
        <f>'[1]功能-行军令'!R49</f>
        <v>716.31485967129208</v>
      </c>
      <c r="V49" s="28">
        <f>'[1]功能-行军令'!S49</f>
        <v>74.706211045054602</v>
      </c>
      <c r="W49" s="28">
        <f>'[1]功能-行军令'!T49</f>
        <v>94.466986274591363</v>
      </c>
      <c r="X49" s="28">
        <f>'[1]功能-行军令'!U49</f>
        <v>104.93660520158119</v>
      </c>
      <c r="Y49" s="28">
        <f>'[1]功能-行军令'!V49</f>
        <v>87.833465751732092</v>
      </c>
      <c r="Z49" s="28">
        <f>'[1]功能-行军令'!W49</f>
        <v>46.913862458638619</v>
      </c>
      <c r="AC49" s="30">
        <v>46</v>
      </c>
      <c r="AD49" s="42">
        <f>'[1]功能-实力'!BE50</f>
        <v>1320186</v>
      </c>
      <c r="AE49" s="42">
        <f>'[1]功能-实力'!BF50</f>
        <v>1370742</v>
      </c>
      <c r="AF49" s="42">
        <f>'[1]功能-实力'!BG50</f>
        <v>1485234</v>
      </c>
      <c r="AG49" s="42">
        <f>'[1]功能-实力'!BH50</f>
        <v>1743468</v>
      </c>
      <c r="AH49" s="42">
        <f>'[1]功能-实力'!BI50</f>
        <v>1890690</v>
      </c>
      <c r="AL49" s="82" t="s">
        <v>176</v>
      </c>
      <c r="AM49" s="82"/>
      <c r="AO49" s="17"/>
      <c r="AP49" s="17"/>
      <c r="AQ49" s="17"/>
      <c r="AR49" s="17"/>
      <c r="AS49" s="17"/>
      <c r="AW49" s="32">
        <v>43</v>
      </c>
      <c r="AX49" s="32">
        <f>[1]节奏总纲!BJ46</f>
        <v>2.2666666666666688</v>
      </c>
      <c r="AY49" s="32">
        <f>[1]节奏总纲!BK46</f>
        <v>2.3120000000000021</v>
      </c>
      <c r="AZ49" s="32">
        <f>[1]节奏总纲!BL46</f>
        <v>2.4026666666666689</v>
      </c>
      <c r="BA49" s="32">
        <f>[1]节奏总纲!BM46</f>
        <v>2.5840000000000023</v>
      </c>
      <c r="BB49" s="32">
        <f>[1]节奏总纲!BN46</f>
        <v>3.173333333333336</v>
      </c>
      <c r="BF49" s="45">
        <f>'[1]功能-行军令'!FZ47</f>
        <v>43</v>
      </c>
      <c r="BG49" s="45">
        <f>'[1]功能-行军令'!GA47*'[1]功能-行军令'!GB47</f>
        <v>177.01552327490666</v>
      </c>
      <c r="BM49" s="55">
        <v>43</v>
      </c>
      <c r="BN49" s="56">
        <f>[3]各R部队能量汇总!E49</f>
        <v>192464885</v>
      </c>
      <c r="BO49" s="56">
        <f>[3]各R部队能量汇总!F49</f>
        <v>204373215</v>
      </c>
      <c r="BP49" s="56">
        <f>[3]各R部队能量汇总!G49</f>
        <v>239581408</v>
      </c>
      <c r="BQ49" s="56">
        <f>[3]各R部队能量汇总!H49</f>
        <v>285068385</v>
      </c>
      <c r="BR49" s="56">
        <f>[3]各R部队能量汇总!I49</f>
        <v>312754217</v>
      </c>
    </row>
    <row r="50" spans="2:70" x14ac:dyDescent="0.15">
      <c r="B50" s="23">
        <v>47</v>
      </c>
      <c r="C50" s="24">
        <f>'[1]资源-钻石'!L50</f>
        <v>168042.13571060353</v>
      </c>
      <c r="D50" s="24">
        <f>'[1]资源-钻石'!M50</f>
        <v>205055.55423369663</v>
      </c>
      <c r="E50" s="24">
        <f>'[1]资源-钻石'!N50</f>
        <v>282731.52990914788</v>
      </c>
      <c r="F50" s="24">
        <f>'[1]资源-钻石'!O50</f>
        <v>560893.18184134644</v>
      </c>
      <c r="G50" s="24">
        <f>'[1]资源-钻石'!P50</f>
        <v>796206.60611555073</v>
      </c>
      <c r="I50" s="23">
        <v>47</v>
      </c>
      <c r="J50" s="24">
        <f>'[1]资源-钻石'!T50</f>
        <v>297296.61371096619</v>
      </c>
      <c r="K50" s="24">
        <f>'[1]资源-钻石'!U50</f>
        <v>408506.27508206287</v>
      </c>
      <c r="L50" s="24">
        <f>'[1]资源-钻石'!V50</f>
        <v>665278.90259026911</v>
      </c>
      <c r="M50" s="24">
        <f>'[1]资源-钻石'!W50</f>
        <v>1702776.792849296</v>
      </c>
      <c r="N50" s="24">
        <f>'[1]资源-钻石'!X50</f>
        <v>4000021.9721342255</v>
      </c>
      <c r="P50" s="28">
        <v>47</v>
      </c>
      <c r="Q50" s="28">
        <f>'[1]功能-行军令'!N50</f>
        <v>1149.6355274363787</v>
      </c>
      <c r="R50" s="28">
        <f>'[1]功能-行军令'!O50</f>
        <v>1462.1464511162799</v>
      </c>
      <c r="S50" s="28">
        <f>'[1]功能-行军令'!P50</f>
        <v>1637.7082921941562</v>
      </c>
      <c r="T50" s="28">
        <f>'[1]功能-行军令'!Q50</f>
        <v>1373.584528180985</v>
      </c>
      <c r="U50" s="28">
        <f>'[1]功能-行军令'!R50</f>
        <v>766.59196494058733</v>
      </c>
      <c r="V50" s="28">
        <f>'[1]功能-行军令'!S50</f>
        <v>80.068134484726215</v>
      </c>
      <c r="W50" s="28">
        <f>'[1]功能-行军令'!T50</f>
        <v>101.36608396847578</v>
      </c>
      <c r="X50" s="28">
        <f>'[1]功能-行军令'!U50</f>
        <v>112.79118286538915</v>
      </c>
      <c r="Y50" s="28">
        <f>'[1]功能-行军令'!V50</f>
        <v>93.749486361063418</v>
      </c>
      <c r="Z50" s="28">
        <f>'[1]功能-行军令'!W50</f>
        <v>50.277105269295248</v>
      </c>
      <c r="AC50" s="30">
        <v>47</v>
      </c>
      <c r="AD50" s="42">
        <f>'[1]功能-实力'!BE51</f>
        <v>1372242</v>
      </c>
      <c r="AE50" s="42">
        <f>'[1]功能-实力'!BF51</f>
        <v>1425678</v>
      </c>
      <c r="AF50" s="42">
        <f>'[1]功能-实力'!BG51</f>
        <v>1545756</v>
      </c>
      <c r="AG50" s="42">
        <f>'[1]功能-实力'!BH51</f>
        <v>1819530</v>
      </c>
      <c r="AH50" s="42">
        <f>'[1]功能-实力'!BI51</f>
        <v>1973970</v>
      </c>
      <c r="AL50" s="82"/>
      <c r="AM50" s="82"/>
      <c r="AO50" s="82" t="s">
        <v>173</v>
      </c>
      <c r="AP50" s="82"/>
      <c r="AQ50" s="82"/>
      <c r="AR50" s="82"/>
      <c r="AS50" s="82"/>
      <c r="AW50" s="32">
        <v>44</v>
      </c>
      <c r="AX50" s="32">
        <f>[1]节奏总纲!BJ47</f>
        <v>2.300000000000002</v>
      </c>
      <c r="AY50" s="32">
        <f>[1]节奏总纲!BK47</f>
        <v>2.3460000000000023</v>
      </c>
      <c r="AZ50" s="32">
        <f>[1]节奏总纲!BL47</f>
        <v>2.4380000000000024</v>
      </c>
      <c r="BA50" s="32">
        <f>[1]节奏总纲!BM47</f>
        <v>2.6220000000000021</v>
      </c>
      <c r="BB50" s="32">
        <f>[1]节奏总纲!BN47</f>
        <v>3.2200000000000029</v>
      </c>
      <c r="BF50" s="45">
        <f>'[1]功能-行军令'!FZ48</f>
        <v>44</v>
      </c>
      <c r="BG50" s="45">
        <f>'[1]功能-行军令'!GA48*'[1]功能-行军令'!GB48</f>
        <v>180.55583374040481</v>
      </c>
      <c r="BM50" s="55">
        <v>44</v>
      </c>
      <c r="BN50" s="56">
        <f>[3]各R部队能量汇总!E50</f>
        <v>208292217</v>
      </c>
      <c r="BO50" s="56">
        <f>[3]各R部队能量汇总!F50</f>
        <v>221064078</v>
      </c>
      <c r="BP50" s="56">
        <f>[3]各R部队能量汇总!G50</f>
        <v>260216828</v>
      </c>
      <c r="BQ50" s="56">
        <f>[3]各R部队能量汇总!H50</f>
        <v>309965638</v>
      </c>
      <c r="BR50" s="56">
        <f>[3]各R部队能量汇总!I50</f>
        <v>339581569</v>
      </c>
    </row>
    <row r="51" spans="2:70" x14ac:dyDescent="0.15">
      <c r="B51" s="23">
        <v>48</v>
      </c>
      <c r="C51" s="24">
        <f>'[1]资源-钻石'!L51</f>
        <v>178655.67796614303</v>
      </c>
      <c r="D51" s="24">
        <f>'[1]资源-钻石'!M51</f>
        <v>217605.35359428165</v>
      </c>
      <c r="E51" s="24">
        <f>'[1]资源-钻石'!N51</f>
        <v>299776.24229644646</v>
      </c>
      <c r="F51" s="24">
        <f>'[1]资源-钻石'!O51</f>
        <v>593950.9706399655</v>
      </c>
      <c r="G51" s="24">
        <f>'[1]资源-钻石'!P51</f>
        <v>841310.26835060935</v>
      </c>
      <c r="I51" s="23">
        <v>48</v>
      </c>
      <c r="J51" s="24">
        <f>'[1]资源-钻石'!T51</f>
        <v>303223.85607993609</v>
      </c>
      <c r="K51" s="24">
        <f>'[1]资源-钻石'!U51</f>
        <v>416706.24168792967</v>
      </c>
      <c r="L51" s="24">
        <f>'[1]资源-钻石'!V51</f>
        <v>678750.86585672258</v>
      </c>
      <c r="M51" s="24">
        <f>'[1]资源-钻石'!W51</f>
        <v>1737615.952442395</v>
      </c>
      <c r="N51" s="24">
        <f>'[1]资源-钻石'!X51</f>
        <v>4082200.0476866341</v>
      </c>
      <c r="P51" s="28">
        <v>48</v>
      </c>
      <c r="Q51" s="28">
        <f>'[1]功能-行军令'!N51</f>
        <v>1235.4504291718947</v>
      </c>
      <c r="R51" s="28">
        <f>'[1]功能-行军令'!O51</f>
        <v>1569.4893676019494</v>
      </c>
      <c r="S51" s="28">
        <f>'[1]功能-行军令'!P51</f>
        <v>1758.9779200570902</v>
      </c>
      <c r="T51" s="28">
        <f>'[1]功能-行军令'!Q51</f>
        <v>1469.7536030643444</v>
      </c>
      <c r="U51" s="28">
        <f>'[1]功能-行军令'!R51</f>
        <v>819.941592223361</v>
      </c>
      <c r="V51" s="28">
        <f>'[1]功能-行军令'!S51</f>
        <v>85.814901735516059</v>
      </c>
      <c r="W51" s="28">
        <f>'[1]功能-行军令'!T51</f>
        <v>107.34291648566955</v>
      </c>
      <c r="X51" s="28">
        <f>'[1]功能-行军令'!U51</f>
        <v>121.26962786293393</v>
      </c>
      <c r="Y51" s="28">
        <f>'[1]功能-行军令'!V51</f>
        <v>96.169074883359372</v>
      </c>
      <c r="Z51" s="28">
        <f>'[1]功能-行军令'!W51</f>
        <v>53.349627282773668</v>
      </c>
      <c r="AC51" s="30">
        <v>48</v>
      </c>
      <c r="AD51" s="42">
        <f>'[1]功能-实力'!BE52</f>
        <v>1426344</v>
      </c>
      <c r="AE51" s="42">
        <f>'[1]功能-实力'!BF52</f>
        <v>1481106</v>
      </c>
      <c r="AF51" s="42">
        <f>'[1]功能-实力'!BG52</f>
        <v>1607478</v>
      </c>
      <c r="AG51" s="42">
        <f>'[1]功能-实力'!BH52</f>
        <v>1897266</v>
      </c>
      <c r="AH51" s="42">
        <f>'[1]功能-实力'!BI52</f>
        <v>2059710</v>
      </c>
      <c r="AL51" s="38" t="s">
        <v>174</v>
      </c>
      <c r="AM51" s="38" t="s">
        <v>175</v>
      </c>
      <c r="AO51" s="38" t="s">
        <v>25</v>
      </c>
      <c r="AP51" s="38" t="s">
        <v>1</v>
      </c>
      <c r="AQ51" s="38" t="s">
        <v>2</v>
      </c>
      <c r="AR51" s="38" t="s">
        <v>0</v>
      </c>
      <c r="AS51" s="38" t="s">
        <v>170</v>
      </c>
      <c r="AW51" s="32">
        <v>45</v>
      </c>
      <c r="AX51" s="32">
        <f>[1]节奏总纲!BJ48</f>
        <v>2.3333333333333353</v>
      </c>
      <c r="AY51" s="32">
        <f>[1]节奏总纲!BK48</f>
        <v>2.3800000000000021</v>
      </c>
      <c r="AZ51" s="32">
        <f>[1]节奏总纲!BL48</f>
        <v>2.4733333333333354</v>
      </c>
      <c r="BA51" s="32">
        <f>[1]节奏总纲!BM48</f>
        <v>2.6600000000000019</v>
      </c>
      <c r="BB51" s="32">
        <f>[1]节奏总纲!BN48</f>
        <v>3.2666666666666693</v>
      </c>
      <c r="BF51" s="45">
        <f>'[1]功能-行军令'!FZ49</f>
        <v>45</v>
      </c>
      <c r="BG51" s="45">
        <f>'[1]功能-行军令'!GA49*'[1]功能-行军令'!GB49</f>
        <v>184.16695041521291</v>
      </c>
      <c r="BM51" s="55">
        <v>45</v>
      </c>
      <c r="BN51" s="56">
        <f>[3]各R部队能量汇总!E51</f>
        <v>225227605</v>
      </c>
      <c r="BO51" s="56">
        <f>[3]各R部队能量汇总!F51</f>
        <v>239532671</v>
      </c>
      <c r="BP51" s="56">
        <f>[3]各R部队能量汇总!G51</f>
        <v>281820548</v>
      </c>
      <c r="BQ51" s="56">
        <f>[3]各R部队能量汇总!H51</f>
        <v>336955857</v>
      </c>
      <c r="BR51" s="56">
        <f>[3]各R部队能量汇总!I51</f>
        <v>368534218</v>
      </c>
    </row>
    <row r="52" spans="2:70" x14ac:dyDescent="0.15">
      <c r="B52" s="23">
        <v>49</v>
      </c>
      <c r="C52" s="24">
        <f>'[1]资源-钻石'!L52</f>
        <v>190030.99089913786</v>
      </c>
      <c r="D52" s="24">
        <f>'[1]资源-钻石'!M52</f>
        <v>231243.10963783041</v>
      </c>
      <c r="E52" s="24">
        <f>'[1]资源-钻石'!N52</f>
        <v>317553.90055176977</v>
      </c>
      <c r="F52" s="24">
        <f>'[1]资源-钻石'!O52</f>
        <v>626750.10625489871</v>
      </c>
      <c r="G52" s="24">
        <f>'[1]资源-钻石'!P52</f>
        <v>892414.11304087471</v>
      </c>
      <c r="I52" s="23">
        <v>49</v>
      </c>
      <c r="J52" s="24">
        <f>'[1]资源-钻石'!T52</f>
        <v>309151.09844890586</v>
      </c>
      <c r="K52" s="24">
        <f>'[1]资源-钻石'!U52</f>
        <v>424906.20829379652</v>
      </c>
      <c r="L52" s="24">
        <f>'[1]资源-钻石'!V52</f>
        <v>692222.82912317605</v>
      </c>
      <c r="M52" s="24">
        <f>'[1]资源-钻石'!W52</f>
        <v>1772455.1120354938</v>
      </c>
      <c r="N52" s="24">
        <f>'[1]资源-钻石'!X52</f>
        <v>4164378.1232390432</v>
      </c>
      <c r="P52" s="28">
        <v>49</v>
      </c>
      <c r="Q52" s="28">
        <f>'[1]功能-行军令'!N52</f>
        <v>1327.4245635421805</v>
      </c>
      <c r="R52" s="28">
        <f>'[1]功能-行军令'!O52</f>
        <v>1686.1379661948713</v>
      </c>
      <c r="S52" s="28">
        <f>'[1]功能-行军令'!P52</f>
        <v>1885.4623072330214</v>
      </c>
      <c r="T52" s="28">
        <f>'[1]功能-行军令'!Q52</f>
        <v>1572.6316231897233</v>
      </c>
      <c r="U52" s="28">
        <f>'[1]功能-行军令'!R52</f>
        <v>880.3883704191951</v>
      </c>
      <c r="V52" s="28">
        <f>'[1]功能-行军令'!S52</f>
        <v>91.97413437028581</v>
      </c>
      <c r="W52" s="28">
        <f>'[1]功能-行军令'!T52</f>
        <v>116.64859859292187</v>
      </c>
      <c r="X52" s="28">
        <f>'[1]功能-行军令'!U52</f>
        <v>126.48438717593126</v>
      </c>
      <c r="Y52" s="28">
        <f>'[1]功能-行军令'!V52</f>
        <v>102.87802012537895</v>
      </c>
      <c r="Z52" s="28">
        <f>'[1]功能-行军令'!W52</f>
        <v>60.446778195834099</v>
      </c>
      <c r="AC52" s="30">
        <v>49</v>
      </c>
      <c r="AD52" s="42">
        <f>'[1]功能-实力'!BE53</f>
        <v>1481814</v>
      </c>
      <c r="AE52" s="42">
        <f>'[1]功能-实力'!BF53</f>
        <v>1536396</v>
      </c>
      <c r="AF52" s="42">
        <f>'[1]功能-实力'!BG53</f>
        <v>1670538</v>
      </c>
      <c r="AG52" s="42">
        <f>'[1]功能-实力'!BH53</f>
        <v>1976358</v>
      </c>
      <c r="AH52" s="42">
        <f>'[1]功能-实力'!BI53</f>
        <v>2147280</v>
      </c>
      <c r="AL52" s="38">
        <f>[2]基础状态预期!C62</f>
        <v>0.85</v>
      </c>
      <c r="AM52" s="38">
        <f>[2]基础状态预期!D62</f>
        <v>9.9592453074578113</v>
      </c>
      <c r="AO52" s="38">
        <f>[2]基础状态预期!F62</f>
        <v>0</v>
      </c>
      <c r="AP52" s="38">
        <f>[2]基础状态预期!G62</f>
        <v>0</v>
      </c>
      <c r="AQ52" s="38">
        <f>[2]基础状态预期!H62</f>
        <v>2</v>
      </c>
      <c r="AR52" s="38">
        <f>[2]基础状态预期!I62</f>
        <v>4</v>
      </c>
      <c r="AS52" s="38">
        <f>[2]基础状态预期!J62</f>
        <v>0</v>
      </c>
      <c r="AW52" s="32">
        <v>46</v>
      </c>
      <c r="AX52" s="32">
        <f>[1]节奏总纲!BJ49</f>
        <v>2.3666666666666685</v>
      </c>
      <c r="AY52" s="32">
        <f>[1]节奏总纲!BK49</f>
        <v>2.4140000000000019</v>
      </c>
      <c r="AZ52" s="32">
        <f>[1]节奏总纲!BL49</f>
        <v>2.5086666666666688</v>
      </c>
      <c r="BA52" s="32">
        <f>[1]节奏总纲!BM49</f>
        <v>2.6980000000000017</v>
      </c>
      <c r="BB52" s="32">
        <f>[1]节奏总纲!BN49</f>
        <v>3.3133333333333357</v>
      </c>
      <c r="BF52" s="45">
        <f>'[1]功能-行军令'!FZ50</f>
        <v>46</v>
      </c>
      <c r="BG52" s="45">
        <f>'[1]功能-行军令'!GA50*'[1]功能-行军令'!GB50</f>
        <v>187.85028942351715</v>
      </c>
      <c r="BM52" s="55">
        <v>46</v>
      </c>
      <c r="BN52" s="56">
        <f>[3]各R部队能量汇总!E52</f>
        <v>243955145</v>
      </c>
      <c r="BO52" s="56">
        <f>[3]各R部队能量汇总!F52</f>
        <v>259528892</v>
      </c>
      <c r="BP52" s="56">
        <f>[3]各R部队能量汇总!G52</f>
        <v>305677832</v>
      </c>
      <c r="BQ52" s="56">
        <f>[3]各R部队能量汇总!H52</f>
        <v>365494465</v>
      </c>
      <c r="BR52" s="56">
        <f>[3]各R部队能量汇总!I52</f>
        <v>399182809</v>
      </c>
    </row>
    <row r="53" spans="2:70" x14ac:dyDescent="0.15">
      <c r="B53" s="23">
        <v>50</v>
      </c>
      <c r="C53" s="24">
        <f>'[1]资源-钻石'!L53</f>
        <v>202460.7358074488</v>
      </c>
      <c r="D53" s="24">
        <f>'[1]资源-钻石'!M53</f>
        <v>245882.24268815934</v>
      </c>
      <c r="E53" s="24">
        <f>'[1]资源-钻石'!N53</f>
        <v>336559.36734788097</v>
      </c>
      <c r="F53" s="24">
        <f>'[1]资源-钻石'!O53</f>
        <v>663473.91400151711</v>
      </c>
      <c r="G53" s="24">
        <f>'[1]资源-钻石'!P53</f>
        <v>948227.07622165978</v>
      </c>
      <c r="I53" s="23">
        <v>50</v>
      </c>
      <c r="J53" s="24">
        <f>'[1]资源-钻石'!T53</f>
        <v>315078.34081787569</v>
      </c>
      <c r="K53" s="24">
        <f>'[1]资源-钻石'!U53</f>
        <v>433106.17489966337</v>
      </c>
      <c r="L53" s="24">
        <f>'[1]资源-钻石'!V53</f>
        <v>705694.79238962964</v>
      </c>
      <c r="M53" s="24">
        <f>'[1]资源-钻石'!W53</f>
        <v>1807294.2716285926</v>
      </c>
      <c r="N53" s="24">
        <f>'[1]资源-钻石'!X53</f>
        <v>4246556.1987914518</v>
      </c>
      <c r="P53" s="28">
        <v>50</v>
      </c>
      <c r="Q53" s="28">
        <f>'[1]功能-行军令'!N53</f>
        <v>1426</v>
      </c>
      <c r="R53" s="28">
        <f>'[1]功能-行军令'!O53</f>
        <v>1811.3516999999999</v>
      </c>
      <c r="S53" s="28">
        <f>'[1]功能-行军令'!P53</f>
        <v>2020.6823000000002</v>
      </c>
      <c r="T53" s="28">
        <f>'[1]功能-行军令'!Q53</f>
        <v>1687.8197999999998</v>
      </c>
      <c r="U53" s="28">
        <f>'[1]功能-行军令'!R53</f>
        <v>946.40519999999992</v>
      </c>
      <c r="V53" s="28">
        <f>'[1]功能-行军令'!S53</f>
        <v>98.575436457819478</v>
      </c>
      <c r="W53" s="28">
        <f>'[1]功能-行军令'!T53</f>
        <v>125.21373380512864</v>
      </c>
      <c r="X53" s="28">
        <f>'[1]功能-行军令'!U53</f>
        <v>135.21999276697875</v>
      </c>
      <c r="Y53" s="28">
        <f>'[1]功能-行军令'!V53</f>
        <v>115.18817681027645</v>
      </c>
      <c r="Z53" s="28">
        <f>'[1]功能-行军令'!W53</f>
        <v>66.016829580804824</v>
      </c>
      <c r="AC53" s="30">
        <v>50</v>
      </c>
      <c r="AD53" s="42">
        <f>'[1]功能-实力'!BE54</f>
        <v>1539054</v>
      </c>
      <c r="AE53" s="42">
        <f>'[1]功能-实力'!BF54</f>
        <v>1599108</v>
      </c>
      <c r="AF53" s="42">
        <f>'[1]功能-实力'!BG54</f>
        <v>1777548</v>
      </c>
      <c r="AG53" s="42">
        <f>'[1]功能-实力'!BH54</f>
        <v>2054310</v>
      </c>
      <c r="AH53" s="42">
        <f>'[1]功能-实力'!BI54</f>
        <v>2237598</v>
      </c>
      <c r="AL53" s="38">
        <f>[2]基础状态预期!C63</f>
        <v>2.5499999999999998</v>
      </c>
      <c r="AM53" s="38">
        <f>[2]基础状态预期!D63</f>
        <v>19.766822802328868</v>
      </c>
      <c r="AO53" s="38">
        <f>[2]基础状态预期!F63</f>
        <v>0</v>
      </c>
      <c r="AP53" s="38">
        <f>[2]基础状态预期!G63</f>
        <v>0</v>
      </c>
      <c r="AQ53" s="38">
        <f>[2]基础状态预期!H63</f>
        <v>0</v>
      </c>
      <c r="AR53" s="38">
        <f>[2]基础状态预期!I63</f>
        <v>6</v>
      </c>
      <c r="AS53" s="38">
        <f>[2]基础状态预期!J63</f>
        <v>0</v>
      </c>
      <c r="AW53" s="32">
        <v>47</v>
      </c>
      <c r="AX53" s="32">
        <f>[1]节奏总纲!BJ50</f>
        <v>2.4000000000000017</v>
      </c>
      <c r="AY53" s="32">
        <f>[1]节奏总纲!BK50</f>
        <v>2.4480000000000017</v>
      </c>
      <c r="AZ53" s="32">
        <f>[1]节奏总纲!BL50</f>
        <v>2.5440000000000018</v>
      </c>
      <c r="BA53" s="32">
        <f>[1]节奏总纲!BM50</f>
        <v>2.7360000000000015</v>
      </c>
      <c r="BB53" s="32">
        <f>[1]节奏总纲!BN50</f>
        <v>3.3600000000000021</v>
      </c>
      <c r="BF53" s="45">
        <f>'[1]功能-行军令'!FZ51</f>
        <v>47</v>
      </c>
      <c r="BG53" s="45">
        <f>'[1]功能-行军令'!GA51*'[1]功能-行军令'!GB51</f>
        <v>191.60729521198749</v>
      </c>
      <c r="BM53" s="55">
        <v>47</v>
      </c>
      <c r="BN53" s="56">
        <f>[3]各R部队能量汇总!E53</f>
        <v>264277248</v>
      </c>
      <c r="BO53" s="56">
        <f>[3]各R部队能量汇总!F53</f>
        <v>281252567</v>
      </c>
      <c r="BP53" s="56">
        <f>[3]各R部队能量汇总!G53</f>
        <v>331143641</v>
      </c>
      <c r="BQ53" s="56">
        <f>[3]各R部队能量汇总!H53</f>
        <v>396420852</v>
      </c>
      <c r="BR53" s="56">
        <f>[3]各R部队能量汇总!I53</f>
        <v>432190743</v>
      </c>
    </row>
    <row r="54" spans="2:70" x14ac:dyDescent="0.15">
      <c r="B54" s="23">
        <v>51</v>
      </c>
      <c r="C54" s="24">
        <f>'[1]资源-钻石'!L54</f>
        <v>216074.13446705788</v>
      </c>
      <c r="D54" s="24">
        <f>'[1]资源-钻石'!M54</f>
        <v>260711.37267135258</v>
      </c>
      <c r="E54" s="24">
        <f>'[1]资源-钻石'!N54</f>
        <v>356749.66034682712</v>
      </c>
      <c r="F54" s="24">
        <f>'[1]资源-钻石'!O54</f>
        <v>702903.9677110638</v>
      </c>
      <c r="G54" s="24">
        <f>'[1]资源-钻石'!P54</f>
        <v>1005477.6508961923</v>
      </c>
      <c r="I54" s="23">
        <v>51</v>
      </c>
      <c r="J54" s="24">
        <f>'[1]资源-钻石'!T54</f>
        <v>321005.58318684553</v>
      </c>
      <c r="K54" s="24">
        <f>'[1]资源-钻石'!U54</f>
        <v>441306.14150553016</v>
      </c>
      <c r="L54" s="24">
        <f>'[1]资源-钻石'!V54</f>
        <v>719166.75565608311</v>
      </c>
      <c r="M54" s="24">
        <f>'[1]资源-钻石'!W54</f>
        <v>1842133.4312216914</v>
      </c>
      <c r="N54" s="24">
        <f>'[1]资源-钻石'!X54</f>
        <v>4328734.2743438603</v>
      </c>
      <c r="P54" s="28">
        <v>51</v>
      </c>
      <c r="Q54" s="28">
        <f>'[1]功能-行军令'!N54</f>
        <v>1531.6505368534229</v>
      </c>
      <c r="R54" s="28">
        <f>'[1]功能-行军令'!O54</f>
        <v>1938.1905454352827</v>
      </c>
      <c r="S54" s="28">
        <f>'[1]功能-行军令'!P54</f>
        <v>2164.3320878515306</v>
      </c>
      <c r="T54" s="28">
        <f>'[1]功能-行军令'!Q54</f>
        <v>1811.4964086368636</v>
      </c>
      <c r="U54" s="28">
        <f>'[1]功能-行军令'!R54</f>
        <v>1014.1224688260519</v>
      </c>
      <c r="V54" s="28">
        <f>'[1]功能-行军令'!S54</f>
        <v>105.65053685342286</v>
      </c>
      <c r="W54" s="28">
        <f>'[1]功能-行军令'!T54</f>
        <v>126.83884543528279</v>
      </c>
      <c r="X54" s="28">
        <f>'[1]功能-行军令'!U54</f>
        <v>143.64978785153039</v>
      </c>
      <c r="Y54" s="28">
        <f>'[1]功能-行军令'!V54</f>
        <v>123.67660863686388</v>
      </c>
      <c r="Z54" s="28">
        <f>'[1]功能-行军令'!W54</f>
        <v>67.717268826051964</v>
      </c>
      <c r="AC54" s="30">
        <v>51</v>
      </c>
      <c r="AD54" s="42">
        <f>'[1]功能-实力'!BE55</f>
        <v>1611732</v>
      </c>
      <c r="AE54" s="42">
        <f>'[1]功能-实力'!BF55</f>
        <v>1674810</v>
      </c>
      <c r="AF54" s="42">
        <f>'[1]功能-实力'!BG55</f>
        <v>1910136</v>
      </c>
      <c r="AG54" s="42">
        <f>'[1]功能-实力'!BH55</f>
        <v>2155410</v>
      </c>
      <c r="AH54" s="42">
        <f>'[1]功能-实力'!BI55</f>
        <v>2359770</v>
      </c>
      <c r="AL54" s="38">
        <f>[2]基础状态预期!C64</f>
        <v>5.0999999999999996</v>
      </c>
      <c r="AM54" s="38">
        <f>[2]基础状态预期!D64</f>
        <v>27.773265580596355</v>
      </c>
      <c r="AO54" s="38">
        <f>[2]基础状态预期!F64</f>
        <v>0</v>
      </c>
      <c r="AP54" s="38">
        <f>[2]基础状态预期!G64</f>
        <v>0</v>
      </c>
      <c r="AQ54" s="38">
        <f>[2]基础状态预期!H64</f>
        <v>0</v>
      </c>
      <c r="AR54" s="38">
        <f>[2]基础状态预期!I64</f>
        <v>6</v>
      </c>
      <c r="AS54" s="38">
        <f>[2]基础状态预期!J64</f>
        <v>0</v>
      </c>
      <c r="AW54" s="32">
        <v>48</v>
      </c>
      <c r="AX54" s="32">
        <f>[1]节奏总纲!BJ51</f>
        <v>2.4333333333333349</v>
      </c>
      <c r="AY54" s="32">
        <f>[1]节奏总纲!BK51</f>
        <v>2.4820000000000015</v>
      </c>
      <c r="AZ54" s="32">
        <f>[1]节奏总纲!BL51</f>
        <v>2.5793333333333353</v>
      </c>
      <c r="BA54" s="32">
        <f>[1]节奏总纲!BM51</f>
        <v>2.7740000000000014</v>
      </c>
      <c r="BB54" s="32">
        <f>[1]节奏总纲!BN51</f>
        <v>3.4066666666666685</v>
      </c>
      <c r="BF54" s="45">
        <f>'[1]功能-行军令'!FZ52</f>
        <v>48</v>
      </c>
      <c r="BG54" s="45">
        <f>'[1]功能-行军令'!GA52*'[1]功能-行军令'!GB52</f>
        <v>195.43944111622724</v>
      </c>
      <c r="BM54" s="55">
        <v>48</v>
      </c>
      <c r="BN54" s="56">
        <f>[3]各R部队能量汇总!E54</f>
        <v>286525683</v>
      </c>
      <c r="BO54" s="56">
        <f>[3]各R部队能量汇总!F54</f>
        <v>305012042</v>
      </c>
      <c r="BP54" s="56">
        <f>[3]各R部队能量汇总!G54</f>
        <v>358686019</v>
      </c>
      <c r="BQ54" s="56">
        <f>[3]各R部队能量汇总!H54</f>
        <v>428955018</v>
      </c>
      <c r="BR54" s="56">
        <f>[3]各R部队能量汇总!I54</f>
        <v>467758851</v>
      </c>
    </row>
    <row r="55" spans="2:70" x14ac:dyDescent="0.15">
      <c r="B55" s="23">
        <v>52</v>
      </c>
      <c r="C55" s="24">
        <f>'[1]资源-钻石'!L55</f>
        <v>230664.61388535422</v>
      </c>
      <c r="D55" s="24">
        <f>'[1]资源-钻石'!M55</f>
        <v>277972.28198495746</v>
      </c>
      <c r="E55" s="24">
        <f>'[1]资源-钻石'!N55</f>
        <v>380062.23684798414</v>
      </c>
      <c r="F55" s="24">
        <f>'[1]资源-钻石'!O55</f>
        <v>747009.55014783796</v>
      </c>
      <c r="G55" s="24">
        <f>'[1]资源-钻石'!P55</f>
        <v>1068551.1725027456</v>
      </c>
      <c r="I55" s="23">
        <v>52</v>
      </c>
      <c r="J55" s="24">
        <f>'[1]资源-钻石'!T55</f>
        <v>326932.82555581536</v>
      </c>
      <c r="K55" s="24">
        <f>'[1]资源-钻石'!U55</f>
        <v>449506.10811139701</v>
      </c>
      <c r="L55" s="24">
        <f>'[1]资源-钻石'!V55</f>
        <v>732638.71892253659</v>
      </c>
      <c r="M55" s="24">
        <f>'[1]资源-钻石'!W55</f>
        <v>1876972.5908147902</v>
      </c>
      <c r="N55" s="24">
        <f>'[1]资源-钻石'!X55</f>
        <v>4410912.3498962689</v>
      </c>
      <c r="P55" s="28">
        <v>52</v>
      </c>
      <c r="Q55" s="28">
        <f>'[1]功能-行军令'!N55</f>
        <v>1644.8839785556356</v>
      </c>
      <c r="R55" s="28">
        <f>'[1]功能-行军令'!O55</f>
        <v>2082.4374201903788</v>
      </c>
      <c r="S55" s="28">
        <f>'[1]功能-行军令'!P55</f>
        <v>2330.1962815429533</v>
      </c>
      <c r="T55" s="28">
        <f>'[1]功能-行军令'!Q55</f>
        <v>1949.8383165103787</v>
      </c>
      <c r="U55" s="28">
        <f>'[1]功能-行军令'!R55</f>
        <v>1088.7272503975591</v>
      </c>
      <c r="V55" s="28">
        <f>'[1]功能-行军令'!S55</f>
        <v>113.23344170221276</v>
      </c>
      <c r="W55" s="28">
        <f>'[1]功能-行军令'!T55</f>
        <v>144.24687475509609</v>
      </c>
      <c r="X55" s="28">
        <f>'[1]功能-行军令'!U55</f>
        <v>165.86419369142277</v>
      </c>
      <c r="Y55" s="28">
        <f>'[1]功能-行军令'!V55</f>
        <v>138.34190787351508</v>
      </c>
      <c r="Z55" s="28">
        <f>'[1]功能-行军令'!W55</f>
        <v>74.60478157150726</v>
      </c>
      <c r="AC55" s="30">
        <v>52</v>
      </c>
      <c r="AD55" s="42">
        <f>'[1]功能-实力'!BE56</f>
        <v>1686540</v>
      </c>
      <c r="AE55" s="42">
        <f>'[1]功能-实力'!BF56</f>
        <v>1753866</v>
      </c>
      <c r="AF55" s="42">
        <f>'[1]功能-实力'!BG56</f>
        <v>2047290</v>
      </c>
      <c r="AG55" s="42">
        <f>'[1]功能-实力'!BH56</f>
        <v>2260356</v>
      </c>
      <c r="AH55" s="42">
        <f>'[1]功能-实力'!BI56</f>
        <v>2486556</v>
      </c>
      <c r="AL55" s="38">
        <f>[2]基础状态预期!C65</f>
        <v>8.5</v>
      </c>
      <c r="AM55" s="38">
        <f>[2]基础状态预期!D65</f>
        <v>34.250806171891597</v>
      </c>
      <c r="AO55" s="38">
        <f>[2]基础状态预期!F65</f>
        <v>0</v>
      </c>
      <c r="AP55" s="38">
        <f>[2]基础状态预期!G65</f>
        <v>0</v>
      </c>
      <c r="AQ55" s="38">
        <f>[2]基础状态预期!H65</f>
        <v>0</v>
      </c>
      <c r="AR55" s="38">
        <f>[2]基础状态预期!I65</f>
        <v>6</v>
      </c>
      <c r="AS55" s="38">
        <f>[2]基础状态预期!J65</f>
        <v>0</v>
      </c>
      <c r="AW55" s="32">
        <v>49</v>
      </c>
      <c r="AX55" s="32">
        <f>[1]节奏总纲!BJ52</f>
        <v>2.4666666666666681</v>
      </c>
      <c r="AY55" s="32">
        <f>[1]节奏总纲!BK52</f>
        <v>2.5160000000000013</v>
      </c>
      <c r="AZ55" s="32">
        <f>[1]节奏总纲!BL52</f>
        <v>2.6146666666666682</v>
      </c>
      <c r="BA55" s="32">
        <f>[1]节奏总纲!BM52</f>
        <v>2.8120000000000016</v>
      </c>
      <c r="BB55" s="32">
        <f>[1]节奏总纲!BN52</f>
        <v>3.4533333333333354</v>
      </c>
      <c r="BF55" s="45">
        <f>'[1]功能-行军令'!FZ53</f>
        <v>49</v>
      </c>
      <c r="BG55" s="45">
        <f>'[1]功能-行军令'!GA53*'[1]功能-行军令'!GB53</f>
        <v>199.34822993855178</v>
      </c>
      <c r="BM55" s="55">
        <v>49</v>
      </c>
      <c r="BN55" s="56">
        <f>[3]各R部队能量汇总!E55</f>
        <v>310853626</v>
      </c>
      <c r="BO55" s="56">
        <f>[3]各R部队能量汇总!F55</f>
        <v>330644418</v>
      </c>
      <c r="BP55" s="56">
        <f>[3]各R部队能量汇总!G55</f>
        <v>388003613</v>
      </c>
      <c r="BQ55" s="56">
        <f>[3]各R部队能量汇总!H55</f>
        <v>463425929</v>
      </c>
      <c r="BR55" s="56">
        <f>[3]各R部队能量汇总!I55</f>
        <v>504399108</v>
      </c>
    </row>
    <row r="56" spans="2:70" x14ac:dyDescent="0.15">
      <c r="B56" s="23">
        <v>53</v>
      </c>
      <c r="C56" s="24">
        <f>'[1]资源-钻石'!L56</f>
        <v>246302.30253156601</v>
      </c>
      <c r="D56" s="24">
        <f>'[1]资源-钻石'!M56</f>
        <v>297217.13551407214</v>
      </c>
      <c r="E56" s="24">
        <f>'[1]资源-钻石'!N56</f>
        <v>405306.87056318112</v>
      </c>
      <c r="F56" s="24">
        <f>'[1]资源-钻石'!O56</f>
        <v>792622.31719874311</v>
      </c>
      <c r="G56" s="24">
        <f>'[1]资源-钻石'!P56</f>
        <v>1135459.3857438168</v>
      </c>
      <c r="I56" s="23">
        <v>53</v>
      </c>
      <c r="J56" s="24">
        <f>'[1]资源-钻石'!T56</f>
        <v>332860.06792478525</v>
      </c>
      <c r="K56" s="24">
        <f>'[1]资源-钻石'!U56</f>
        <v>457706.07471726381</v>
      </c>
      <c r="L56" s="24">
        <f>'[1]资源-钻石'!V56</f>
        <v>746110.68218899018</v>
      </c>
      <c r="M56" s="24">
        <f>'[1]资源-钻石'!W56</f>
        <v>1911811.7504078893</v>
      </c>
      <c r="N56" s="24">
        <f>'[1]资源-钻石'!X56</f>
        <v>4493090.4254486775</v>
      </c>
      <c r="P56" s="28">
        <v>53</v>
      </c>
      <c r="Q56" s="28">
        <f>'[1]功能-行军令'!N56</f>
        <v>1766.2445764437161</v>
      </c>
      <c r="R56" s="28">
        <f>'[1]功能-行军令'!O56</f>
        <v>2239.6825954973315</v>
      </c>
      <c r="S56" s="28">
        <f>'[1]功能-行军令'!P56</f>
        <v>2509.806665491662</v>
      </c>
      <c r="T56" s="28">
        <f>'[1]功能-行军令'!Q56</f>
        <v>2092.9076711948587</v>
      </c>
      <c r="U56" s="28">
        <f>'[1]功能-行军令'!R56</f>
        <v>1167.8677915794442</v>
      </c>
      <c r="V56" s="28">
        <f>'[1]功能-行军令'!S56</f>
        <v>121.36059788808052</v>
      </c>
      <c r="W56" s="28">
        <f>'[1]功能-行军令'!T56</f>
        <v>157.24517530695266</v>
      </c>
      <c r="X56" s="28">
        <f>'[1]功能-行军令'!U56</f>
        <v>179.61038394870866</v>
      </c>
      <c r="Y56" s="28">
        <f>'[1]功能-行军令'!V56</f>
        <v>143.06935468448</v>
      </c>
      <c r="Z56" s="28">
        <f>'[1]功能-行军令'!W56</f>
        <v>79.140541181885055</v>
      </c>
      <c r="AC56" s="30">
        <v>53</v>
      </c>
      <c r="AD56" s="42">
        <f>'[1]功能-实力'!BE57</f>
        <v>1764012</v>
      </c>
      <c r="AE56" s="42">
        <f>'[1]功能-实力'!BF57</f>
        <v>1835040</v>
      </c>
      <c r="AF56" s="42">
        <f>'[1]功能-实力'!BG57</f>
        <v>2189550</v>
      </c>
      <c r="AG56" s="42">
        <f>'[1]功能-实力'!BH57</f>
        <v>2370876</v>
      </c>
      <c r="AH56" s="42">
        <f>'[1]功能-实力'!BI57</f>
        <v>2616570</v>
      </c>
      <c r="AL56" s="38">
        <f>[2]基础状态预期!C66</f>
        <v>12.75</v>
      </c>
      <c r="AM56" s="38">
        <f>[2]基础状态预期!D66</f>
        <v>39.661158518499626</v>
      </c>
      <c r="AO56" s="38">
        <f>[2]基础状态预期!F66</f>
        <v>0</v>
      </c>
      <c r="AP56" s="38">
        <f>[2]基础状态预期!G66</f>
        <v>0</v>
      </c>
      <c r="AQ56" s="38">
        <f>[2]基础状态预期!H66</f>
        <v>0</v>
      </c>
      <c r="AR56" s="38">
        <f>[2]基础状态预期!I66</f>
        <v>6</v>
      </c>
      <c r="AS56" s="38">
        <f>[2]基础状态预期!J66</f>
        <v>0</v>
      </c>
      <c r="AW56" s="32">
        <v>50</v>
      </c>
      <c r="AX56" s="32">
        <f>[1]节奏总纲!BJ53</f>
        <v>2.5000000000000013</v>
      </c>
      <c r="AY56" s="32">
        <f>[1]节奏总纲!BK53</f>
        <v>2.5500000000000016</v>
      </c>
      <c r="AZ56" s="32">
        <f>[1]节奏总纲!BL53</f>
        <v>2.6500000000000017</v>
      </c>
      <c r="BA56" s="32">
        <f>[1]节奏总纲!BM53</f>
        <v>2.8500000000000014</v>
      </c>
      <c r="BB56" s="32">
        <f>[1]节奏总纲!BN53</f>
        <v>3.5000000000000018</v>
      </c>
      <c r="BF56" s="45">
        <f>'[1]功能-行军令'!FZ54</f>
        <v>50</v>
      </c>
      <c r="BG56" s="45">
        <f>'[1]功能-行军令'!GA54*'[1]功能-行军令'!GB54</f>
        <v>203.33519453732282</v>
      </c>
      <c r="BM56" s="55">
        <v>50</v>
      </c>
      <c r="BN56" s="56">
        <f>[3]各R部队能量汇总!E56</f>
        <v>337346399</v>
      </c>
      <c r="BO56" s="56">
        <f>[3]各R部队能量汇总!F56</f>
        <v>358652898</v>
      </c>
      <c r="BP56" s="56">
        <f>[3]各R部队能量汇总!G56</f>
        <v>418407334</v>
      </c>
      <c r="BQ56" s="56">
        <f>[3]各R部队能量汇总!H56</f>
        <v>497908979</v>
      </c>
      <c r="BR56" s="56">
        <f>[3]各R部队能量汇总!I56</f>
        <v>543157279</v>
      </c>
    </row>
    <row r="57" spans="2:70" x14ac:dyDescent="0.15">
      <c r="B57" s="23">
        <v>54</v>
      </c>
      <c r="C57" s="24">
        <f>'[1]资源-钻石'!L57</f>
        <v>263062.36223798105</v>
      </c>
      <c r="D57" s="24">
        <f>'[1]资源-钻石'!M57</f>
        <v>317876.54385518818</v>
      </c>
      <c r="E57" s="24">
        <f>'[1]资源-钻石'!N57</f>
        <v>430546.81753597234</v>
      </c>
      <c r="F57" s="24">
        <f>'[1]资源-钻石'!O57</f>
        <v>840000.73297928926</v>
      </c>
      <c r="G57" s="24">
        <f>'[1]资源-钻石'!P57</f>
        <v>1202786.3273618324</v>
      </c>
      <c r="I57" s="23">
        <v>54</v>
      </c>
      <c r="J57" s="24">
        <f>'[1]资源-钻石'!T57</f>
        <v>338787.31029375509</v>
      </c>
      <c r="K57" s="24">
        <f>'[1]资源-钻石'!U57</f>
        <v>465906.0413231306</v>
      </c>
      <c r="L57" s="24">
        <f>'[1]资源-钻石'!V57</f>
        <v>759582.64545544365</v>
      </c>
      <c r="M57" s="24">
        <f>'[1]资源-钻石'!W57</f>
        <v>1946650.910000988</v>
      </c>
      <c r="N57" s="24">
        <f>'[1]资源-钻石'!X57</f>
        <v>4575268.501001087</v>
      </c>
      <c r="P57" s="28">
        <v>54</v>
      </c>
      <c r="Q57" s="28">
        <f>'[1]功能-行军令'!N57</f>
        <v>1896.3156446577002</v>
      </c>
      <c r="R57" s="28">
        <f>'[1]功能-行军令'!O57</f>
        <v>2408.4857657278585</v>
      </c>
      <c r="S57" s="28">
        <f>'[1]功能-行军令'!P57</f>
        <v>2689.3837042307518</v>
      </c>
      <c r="T57" s="28">
        <f>'[1]功能-行军令'!Q57</f>
        <v>2241.5151732157478</v>
      </c>
      <c r="U57" s="28">
        <f>'[1]功能-行军令'!R57</f>
        <v>1247.5036141140115</v>
      </c>
      <c r="V57" s="28">
        <f>'[1]功能-行军令'!S57</f>
        <v>130.07106821398406</v>
      </c>
      <c r="W57" s="28">
        <f>'[1]功能-行军令'!T57</f>
        <v>168.80317023052703</v>
      </c>
      <c r="X57" s="28">
        <f>'[1]功能-行军令'!U57</f>
        <v>179.57703873908986</v>
      </c>
      <c r="Y57" s="28">
        <f>'[1]功能-行军令'!V57</f>
        <v>148.60750202088911</v>
      </c>
      <c r="Z57" s="28">
        <f>'[1]功能-行军令'!W57</f>
        <v>79.635822534567296</v>
      </c>
      <c r="AC57" s="30">
        <v>54</v>
      </c>
      <c r="AD57" s="42">
        <f>'[1]功能-实力'!BE58</f>
        <v>1845960</v>
      </c>
      <c r="AE57" s="42">
        <f>'[1]功能-实力'!BF58</f>
        <v>1923180</v>
      </c>
      <c r="AF57" s="42">
        <f>'[1]功能-实力'!BG58</f>
        <v>2272590</v>
      </c>
      <c r="AG57" s="42">
        <f>'[1]功能-实力'!BH58</f>
        <v>2494788</v>
      </c>
      <c r="AH57" s="42">
        <f>'[1]功能-实力'!BI58</f>
        <v>2749704</v>
      </c>
      <c r="AL57" s="38">
        <f>[2]基础状态预期!C67</f>
        <v>17</v>
      </c>
      <c r="AM57" s="38">
        <f>[2]基础状态预期!D67</f>
        <v>43.535389560453282</v>
      </c>
      <c r="AO57" s="38">
        <f>[2]基础状态预期!F67</f>
        <v>0</v>
      </c>
      <c r="AP57" s="38">
        <f>[2]基础状态预期!G67</f>
        <v>0</v>
      </c>
      <c r="AQ57" s="38">
        <f>[2]基础状态预期!H67</f>
        <v>0</v>
      </c>
      <c r="AR57" s="38">
        <f>[2]基础状态预期!I67</f>
        <v>6</v>
      </c>
      <c r="AS57" s="38">
        <f>[2]基础状态预期!J67</f>
        <v>0</v>
      </c>
      <c r="AW57" s="32">
        <v>51</v>
      </c>
      <c r="AX57" s="32">
        <f>[1]节奏总纲!BJ54</f>
        <v>2.5333333333333345</v>
      </c>
      <c r="AY57" s="32">
        <f>[1]节奏总纲!BK54</f>
        <v>2.5840000000000014</v>
      </c>
      <c r="AZ57" s="32">
        <f>[1]节奏总纲!BL54</f>
        <v>2.6853333333333347</v>
      </c>
      <c r="BA57" s="32">
        <f>[1]节奏总纲!BM54</f>
        <v>2.8880000000000012</v>
      </c>
      <c r="BB57" s="32">
        <f>[1]节奏总纲!BN54</f>
        <v>3.5466666666666682</v>
      </c>
      <c r="BF57" s="45">
        <f>'[1]功能-行军令'!FZ55</f>
        <v>51</v>
      </c>
      <c r="BG57" s="45">
        <f>'[1]功能-行军令'!GA55*'[1]功能-行军令'!GB55</f>
        <v>207.40189842806927</v>
      </c>
      <c r="BM57" s="55">
        <v>51</v>
      </c>
      <c r="BN57" s="56">
        <f>[3]各R部队能量汇总!E57</f>
        <v>373882103</v>
      </c>
      <c r="BO57" s="56">
        <f>[3]各R部队能量汇总!F57</f>
        <v>395082730</v>
      </c>
      <c r="BP57" s="56">
        <f>[3]各R部队能量汇总!G57</f>
        <v>459945017</v>
      </c>
      <c r="BQ57" s="56">
        <f>[3]各R部队能量汇总!H57</f>
        <v>552331433</v>
      </c>
      <c r="BR57" s="56">
        <f>[3]各R部队能量汇总!I57</f>
        <v>608813194</v>
      </c>
    </row>
    <row r="58" spans="2:70" x14ac:dyDescent="0.15">
      <c r="B58" s="23">
        <v>55</v>
      </c>
      <c r="C58" s="24">
        <f>'[1]资源-钻石'!L58</f>
        <v>281025.34946184047</v>
      </c>
      <c r="D58" s="24">
        <f>'[1]资源-钻石'!M58</f>
        <v>339074.56631490821</v>
      </c>
      <c r="E58" s="24">
        <f>'[1]资源-钻石'!N58</f>
        <v>458379.27010570077</v>
      </c>
      <c r="F58" s="24">
        <f>'[1]资源-钻石'!O58</f>
        <v>889920.60329950135</v>
      </c>
      <c r="G58" s="24">
        <f>'[1]资源-钻石'!P58</f>
        <v>1275311.0687144962</v>
      </c>
      <c r="I58" s="23">
        <v>55</v>
      </c>
      <c r="J58" s="24">
        <f>'[1]资源-钻石'!T58</f>
        <v>344714.55266272492</v>
      </c>
      <c r="K58" s="24">
        <f>'[1]资源-钻石'!U58</f>
        <v>474106.00792899745</v>
      </c>
      <c r="L58" s="24">
        <f>'[1]资源-钻石'!V58</f>
        <v>773054.60872189712</v>
      </c>
      <c r="M58" s="24">
        <f>'[1]资源-钻石'!W58</f>
        <v>1981490.0695940868</v>
      </c>
      <c r="N58" s="24">
        <f>'[1]资源-钻石'!X58</f>
        <v>4657446.5765534956</v>
      </c>
      <c r="P58" s="28">
        <v>55</v>
      </c>
      <c r="Q58" s="28">
        <f>'[1]功能-行军令'!N58</f>
        <v>2035.7223638131961</v>
      </c>
      <c r="R58" s="28">
        <f>'[1]功能-行军令'!O58</f>
        <v>2581.6898253376967</v>
      </c>
      <c r="S58" s="28">
        <f>'[1]功能-行军令'!P58</f>
        <v>2879.4407739457738</v>
      </c>
      <c r="T58" s="28">
        <f>'[1]功能-行军令'!Q58</f>
        <v>2398.0942210221438</v>
      </c>
      <c r="U58" s="28">
        <f>'[1]功能-行军令'!R58</f>
        <v>1333.2875112126535</v>
      </c>
      <c r="V58" s="28">
        <f>'[1]功能-行军令'!S58</f>
        <v>139.40671915549592</v>
      </c>
      <c r="W58" s="28">
        <f>'[1]功能-行军令'!T58</f>
        <v>173.20405960983817</v>
      </c>
      <c r="X58" s="28">
        <f>'[1]功能-行军令'!U58</f>
        <v>190.05706971502195</v>
      </c>
      <c r="Y58" s="28">
        <f>'[1]功能-行军令'!V58</f>
        <v>156.57904780639592</v>
      </c>
      <c r="Z58" s="28">
        <f>'[1]功能-行军令'!W58</f>
        <v>85.783897098642001</v>
      </c>
      <c r="AC58" s="30">
        <v>55</v>
      </c>
      <c r="AD58" s="42">
        <f>'[1]功能-实力'!BE59</f>
        <v>1933746</v>
      </c>
      <c r="AE58" s="42">
        <f>'[1]功能-实力'!BF59</f>
        <v>2014938</v>
      </c>
      <c r="AF58" s="42">
        <f>'[1]功能-实力'!BG59</f>
        <v>2341092</v>
      </c>
      <c r="AG58" s="42">
        <f>'[1]功能-实力'!BH59</f>
        <v>2622384</v>
      </c>
      <c r="AH58" s="42">
        <f>'[1]功能-实力'!BI59</f>
        <v>2888172</v>
      </c>
      <c r="AL58" s="38">
        <f>[2]基础状态预期!C68</f>
        <v>25.5</v>
      </c>
      <c r="AM58" s="38">
        <f>[2]基础状态预期!D68</f>
        <v>49.178590903134719</v>
      </c>
      <c r="AO58" s="38">
        <f>[2]基础状态预期!F68</f>
        <v>0</v>
      </c>
      <c r="AP58" s="38">
        <f>[2]基础状态预期!G68</f>
        <v>0</v>
      </c>
      <c r="AQ58" s="38">
        <f>[2]基础状态预期!H68</f>
        <v>0</v>
      </c>
      <c r="AR58" s="38">
        <f>[2]基础状态预期!I68</f>
        <v>6</v>
      </c>
      <c r="AS58" s="38">
        <f>[2]基础状态预期!J68</f>
        <v>0</v>
      </c>
      <c r="AW58" s="32">
        <v>52</v>
      </c>
      <c r="AX58" s="32">
        <f>[1]节奏总纲!BJ55</f>
        <v>2.5666666666666678</v>
      </c>
      <c r="AY58" s="32">
        <f>[1]节奏总纲!BK55</f>
        <v>2.6180000000000012</v>
      </c>
      <c r="AZ58" s="32">
        <f>[1]节奏总纲!BL55</f>
        <v>2.7206666666666681</v>
      </c>
      <c r="BA58" s="32">
        <f>[1]节奏总纲!BM55</f>
        <v>2.926000000000001</v>
      </c>
      <c r="BB58" s="32">
        <f>[1]节奏总纲!BN55</f>
        <v>3.5933333333333346</v>
      </c>
      <c r="BF58" s="45">
        <f>'[1]功能-行军令'!FZ56</f>
        <v>52</v>
      </c>
      <c r="BG58" s="45">
        <f>'[1]功能-行军令'!GA56*'[1]功能-行军令'!GB56</f>
        <v>211.54993639663067</v>
      </c>
      <c r="BM58" s="55">
        <v>52</v>
      </c>
      <c r="BN58" s="56">
        <f>[3]各R部队能量汇总!E58</f>
        <v>413539584</v>
      </c>
      <c r="BO58" s="56">
        <f>[3]各R部队能量汇总!F58</f>
        <v>435734158</v>
      </c>
      <c r="BP58" s="56">
        <f>[3]各R部队能量汇总!G58</f>
        <v>505092476</v>
      </c>
      <c r="BQ58" s="56">
        <f>[3]各R部队能量汇总!H58</f>
        <v>612531632</v>
      </c>
      <c r="BR58" s="56">
        <f>[3]各R部队能量汇总!I58</f>
        <v>681904069</v>
      </c>
    </row>
    <row r="59" spans="2:70" x14ac:dyDescent="0.15">
      <c r="B59" s="23">
        <v>56</v>
      </c>
      <c r="C59" s="24">
        <f>'[1]资源-钻石'!L59</f>
        <v>300277.60247625137</v>
      </c>
      <c r="D59" s="24">
        <f>'[1]资源-钻石'!M59</f>
        <v>361563.89335935912</v>
      </c>
      <c r="E59" s="24">
        <f>'[1]资源-钻石'!N59</f>
        <v>488642.4734619052</v>
      </c>
      <c r="F59" s="24">
        <f>'[1]资源-钻石'!O59</f>
        <v>943383.15347365034</v>
      </c>
      <c r="G59" s="24">
        <f>'[1]资源-钻石'!P59</f>
        <v>1353078.9948036564</v>
      </c>
      <c r="I59" s="23">
        <v>56</v>
      </c>
      <c r="J59" s="24">
        <f>'[1]资源-钻石'!T59</f>
        <v>350641.79503169475</v>
      </c>
      <c r="K59" s="24">
        <f>'[1]资源-钻石'!U59</f>
        <v>482305.97453486425</v>
      </c>
      <c r="L59" s="24">
        <f>'[1]资源-钻石'!V59</f>
        <v>786526.57198835071</v>
      </c>
      <c r="M59" s="24">
        <f>'[1]资源-钻石'!W59</f>
        <v>2016329.2291871859</v>
      </c>
      <c r="N59" s="24">
        <f>'[1]资源-钻石'!X59</f>
        <v>4739624.6521059051</v>
      </c>
      <c r="P59" s="28">
        <v>56</v>
      </c>
      <c r="Q59" s="28">
        <f>'[1]功能-行军令'!N59</f>
        <v>2185.1347859033053</v>
      </c>
      <c r="R59" s="28">
        <f>'[1]功能-行军令'!O59</f>
        <v>2765.4448312300565</v>
      </c>
      <c r="S59" s="28">
        <f>'[1]功能-行军令'!P59</f>
        <v>3083.8617221732834</v>
      </c>
      <c r="T59" s="28">
        <f>'[1]功能-行军令'!Q59</f>
        <v>2565.7852656076611</v>
      </c>
      <c r="U59" s="28">
        <f>'[1]功能-行军令'!R59</f>
        <v>1425.2731652774821</v>
      </c>
      <c r="V59" s="28">
        <f>'[1]功能-行军令'!S59</f>
        <v>149.4124220901092</v>
      </c>
      <c r="W59" s="28">
        <f>'[1]功能-行军令'!T59</f>
        <v>183.7550058923598</v>
      </c>
      <c r="X59" s="28">
        <f>'[1]功能-行军令'!U59</f>
        <v>204.4209482275096</v>
      </c>
      <c r="Y59" s="28">
        <f>'[1]功能-行军令'!V59</f>
        <v>167.69104458551737</v>
      </c>
      <c r="Z59" s="28">
        <f>'[1]功能-行军令'!W59</f>
        <v>91.985654064828623</v>
      </c>
      <c r="AC59" s="30">
        <v>56</v>
      </c>
      <c r="AD59" s="42">
        <f>'[1]功能-实力'!BE60</f>
        <v>2024070</v>
      </c>
      <c r="AE59" s="42">
        <f>'[1]功能-实力'!BF60</f>
        <v>2109714</v>
      </c>
      <c r="AF59" s="42">
        <f>'[1]功能-实力'!BG60</f>
        <v>2411160</v>
      </c>
      <c r="AG59" s="42">
        <f>'[1]功能-实力'!BH60</f>
        <v>2754966</v>
      </c>
      <c r="AH59" s="42">
        <f>'[1]功能-实力'!BI60</f>
        <v>3031908</v>
      </c>
      <c r="AL59" s="38">
        <f>[2]基础状态预期!C69</f>
        <v>34</v>
      </c>
      <c r="AM59" s="38">
        <f>[2]基础状态预期!D69</f>
        <v>53.226994578658328</v>
      </c>
      <c r="AO59" s="38">
        <f>[2]基础状态预期!F69</f>
        <v>0</v>
      </c>
      <c r="AP59" s="38">
        <f>[2]基础状态预期!G69</f>
        <v>0</v>
      </c>
      <c r="AQ59" s="38">
        <f>[2]基础状态预期!H69</f>
        <v>0</v>
      </c>
      <c r="AR59" s="38">
        <f>[2]基础状态预期!I69</f>
        <v>5</v>
      </c>
      <c r="AS59" s="38">
        <f>[2]基础状态预期!J69</f>
        <v>1</v>
      </c>
      <c r="AW59" s="32">
        <v>53</v>
      </c>
      <c r="AX59" s="32">
        <f>[1]节奏总纲!BJ56</f>
        <v>2.600000000000001</v>
      </c>
      <c r="AY59" s="32">
        <f>[1]节奏总纲!BK56</f>
        <v>2.652000000000001</v>
      </c>
      <c r="AZ59" s="32">
        <f>[1]节奏总纲!BL56</f>
        <v>2.7560000000000011</v>
      </c>
      <c r="BA59" s="32">
        <f>[1]节奏总纲!BM56</f>
        <v>2.9640000000000009</v>
      </c>
      <c r="BB59" s="32">
        <f>[1]节奏总纲!BN56</f>
        <v>3.640000000000001</v>
      </c>
      <c r="BF59" s="45">
        <f>'[1]功能-行军令'!FZ57</f>
        <v>53</v>
      </c>
      <c r="BG59" s="45">
        <f>'[1]功能-行军令'!GA57*'[1]功能-行军令'!GB57</f>
        <v>215.78093512456331</v>
      </c>
      <c r="BM59" s="55">
        <v>53</v>
      </c>
      <c r="BN59" s="56">
        <f>[3]各R部队能量汇总!E59</f>
        <v>457253523</v>
      </c>
      <c r="BO59" s="56">
        <f>[3]各R部队能量汇总!F59</f>
        <v>479540982</v>
      </c>
      <c r="BP59" s="56">
        <f>[3]各R部队能量汇总!G59</f>
        <v>554819376</v>
      </c>
      <c r="BQ59" s="56">
        <f>[3]各R部队能量汇总!H59</f>
        <v>678012333</v>
      </c>
      <c r="BR59" s="56">
        <f>[3]各R部队能量汇总!I59</f>
        <v>763115874</v>
      </c>
    </row>
    <row r="60" spans="2:70" x14ac:dyDescent="0.15">
      <c r="B60" s="23">
        <v>57</v>
      </c>
      <c r="C60" s="24">
        <f>'[1]资源-钻石'!L60</f>
        <v>320911.6563511315</v>
      </c>
      <c r="D60" s="24">
        <f>'[1]资源-钻石'!M60</f>
        <v>386451.05196823576</v>
      </c>
      <c r="E60" s="24">
        <f>'[1]资源-钻石'!N60</f>
        <v>521344.61468542233</v>
      </c>
      <c r="F60" s="24">
        <f>'[1]资源-钻石'!O60</f>
        <v>1000986.8168874779</v>
      </c>
      <c r="G60" s="24">
        <f>'[1]资源-钻石'!P60</f>
        <v>1430244.5499878677</v>
      </c>
      <c r="I60" s="23">
        <v>57</v>
      </c>
      <c r="J60" s="24">
        <f>'[1]资源-钻石'!T60</f>
        <v>356569.03740066465</v>
      </c>
      <c r="K60" s="24">
        <f>'[1]资源-钻石'!U60</f>
        <v>490505.9411407311</v>
      </c>
      <c r="L60" s="24">
        <f>'[1]资源-钻石'!V60</f>
        <v>799998.53525480418</v>
      </c>
      <c r="M60" s="24">
        <f>'[1]资源-钻石'!W60</f>
        <v>2051168.3887802847</v>
      </c>
      <c r="N60" s="24">
        <f>'[1]资源-钻石'!X60</f>
        <v>4821802.7276583137</v>
      </c>
      <c r="P60" s="28">
        <v>57</v>
      </c>
      <c r="Q60" s="28">
        <f>'[1]功能-行军令'!N60</f>
        <v>2345.2710548727578</v>
      </c>
      <c r="R60" s="28">
        <f>'[1]功能-行军令'!O60</f>
        <v>2968.7919553027004</v>
      </c>
      <c r="S60" s="28">
        <f>'[1]功能-行军令'!P60</f>
        <v>3304.7571323285597</v>
      </c>
      <c r="T60" s="28">
        <f>'[1]功能-行军令'!Q60</f>
        <v>2746.4653577160998</v>
      </c>
      <c r="U60" s="28">
        <f>'[1]功能-行军令'!R60</f>
        <v>1526.0474817443567</v>
      </c>
      <c r="V60" s="28">
        <f>'[1]功能-行军令'!S60</f>
        <v>160.13626896945243</v>
      </c>
      <c r="W60" s="28">
        <f>'[1]功能-行军令'!T60</f>
        <v>203.34712407264396</v>
      </c>
      <c r="X60" s="28">
        <f>'[1]功能-行军令'!U60</f>
        <v>220.89541015527629</v>
      </c>
      <c r="Y60" s="28">
        <f>'[1]功能-行军令'!V60</f>
        <v>180.68009210843866</v>
      </c>
      <c r="Z60" s="28">
        <f>'[1]功能-行军令'!W60</f>
        <v>100.77431646687455</v>
      </c>
      <c r="AC60" s="30">
        <v>57</v>
      </c>
      <c r="AD60" s="42">
        <f>'[1]功能-实力'!BE61</f>
        <v>2116458</v>
      </c>
      <c r="AE60" s="42">
        <f>'[1]功能-实力'!BF61</f>
        <v>2207994</v>
      </c>
      <c r="AF60" s="42">
        <f>'[1]功能-实力'!BG61</f>
        <v>2483382</v>
      </c>
      <c r="AG60" s="42">
        <f>'[1]功能-实力'!BH61</f>
        <v>2892804</v>
      </c>
      <c r="AH60" s="42">
        <f>'[1]功能-实力'!BI61</f>
        <v>3181074</v>
      </c>
      <c r="AL60" s="38">
        <f>[2]基础状态预期!C70</f>
        <v>51</v>
      </c>
      <c r="AM60" s="38">
        <f>[2]基础状态预期!D70</f>
        <v>59.016342740868758</v>
      </c>
      <c r="AO60" s="38">
        <f>[2]基础状态预期!F70</f>
        <v>0</v>
      </c>
      <c r="AP60" s="38">
        <f>[2]基础状态预期!G70</f>
        <v>0</v>
      </c>
      <c r="AQ60" s="38">
        <f>[2]基础状态预期!H70</f>
        <v>0</v>
      </c>
      <c r="AR60" s="38">
        <f>[2]基础状态预期!I70</f>
        <v>4</v>
      </c>
      <c r="AS60" s="38">
        <f>[2]基础状态预期!J70</f>
        <v>2</v>
      </c>
      <c r="AW60" s="32">
        <v>54</v>
      </c>
      <c r="AX60" s="32">
        <f>[1]节奏总纲!BJ57</f>
        <v>2.6333333333333342</v>
      </c>
      <c r="AY60" s="32">
        <f>[1]节奏总纲!BK57</f>
        <v>2.6860000000000008</v>
      </c>
      <c r="AZ60" s="32">
        <f>[1]节奏总纲!BL57</f>
        <v>2.7913333333333346</v>
      </c>
      <c r="BA60" s="32">
        <f>[1]节奏总纲!BM57</f>
        <v>3.0020000000000007</v>
      </c>
      <c r="BB60" s="32">
        <f>[1]节奏总纲!BN57</f>
        <v>3.6866666666666674</v>
      </c>
      <c r="BF60" s="45">
        <f>'[1]功能-行军令'!FZ58</f>
        <v>54</v>
      </c>
      <c r="BG60" s="45">
        <f>'[1]功能-行军令'!GA58*'[1]功能-行军令'!GB58</f>
        <v>220.09655382705461</v>
      </c>
      <c r="BM60" s="55">
        <v>54</v>
      </c>
      <c r="BN60" s="56">
        <f>[3]各R部队能量汇总!E60</f>
        <v>503771248</v>
      </c>
      <c r="BO60" s="56">
        <f>[3]各R部队能量汇总!F60</f>
        <v>526616583</v>
      </c>
      <c r="BP60" s="56">
        <f>[3]各R部队能量汇总!G60</f>
        <v>608518353</v>
      </c>
      <c r="BQ60" s="56">
        <f>[3]各R部队能量汇总!H60</f>
        <v>751528393</v>
      </c>
      <c r="BR60" s="56">
        <f>[3]各R部队能量汇总!I60</f>
        <v>853495713</v>
      </c>
    </row>
    <row r="61" spans="2:70" x14ac:dyDescent="0.15">
      <c r="B61" s="23">
        <v>58</v>
      </c>
      <c r="C61" s="24">
        <f>'[1]资源-钻石'!L61</f>
        <v>343026.68771877198</v>
      </c>
      <c r="D61" s="24">
        <f>'[1]资源-钻石'!M61</f>
        <v>412278.2248757882</v>
      </c>
      <c r="E61" s="24">
        <f>'[1]资源-钻石'!N61</f>
        <v>556337.54668475431</v>
      </c>
      <c r="F61" s="24">
        <f>'[1]资源-钻石'!O61</f>
        <v>1063628.1092459634</v>
      </c>
      <c r="G61" s="24">
        <f>'[1]资源-钻石'!P61</f>
        <v>1510606.9824181171</v>
      </c>
      <c r="I61" s="23">
        <v>58</v>
      </c>
      <c r="J61" s="24">
        <f>'[1]资源-钻石'!T61</f>
        <v>362496.27976963448</v>
      </c>
      <c r="K61" s="24">
        <f>'[1]资源-钻石'!U61</f>
        <v>498705.90774659789</v>
      </c>
      <c r="L61" s="24">
        <f>'[1]资源-钻石'!V61</f>
        <v>813470.49852125766</v>
      </c>
      <c r="M61" s="24">
        <f>'[1]资源-钻石'!W61</f>
        <v>2086007.5483733835</v>
      </c>
      <c r="N61" s="24">
        <f>'[1]资源-钻石'!X61</f>
        <v>4903980.8032107223</v>
      </c>
      <c r="P61" s="28">
        <v>58</v>
      </c>
      <c r="Q61" s="28">
        <f>'[1]功能-行军令'!N61</f>
        <v>2516.9008583437885</v>
      </c>
      <c r="R61" s="28">
        <f>'[1]功能-行军令'!O61</f>
        <v>3179.8197152899115</v>
      </c>
      <c r="S61" s="28">
        <f>'[1]功能-行军令'!P61</f>
        <v>3541.126305028768</v>
      </c>
      <c r="T61" s="28">
        <f>'[1]功能-行军令'!Q61</f>
        <v>2942.9465153781307</v>
      </c>
      <c r="U61" s="28">
        <f>'[1]功能-行军令'!R61</f>
        <v>1633.2169669792843</v>
      </c>
      <c r="V61" s="28">
        <f>'[1]功能-行军令'!S61</f>
        <v>171.62980347103075</v>
      </c>
      <c r="W61" s="28">
        <f>'[1]功能-行军令'!T61</f>
        <v>211.02775998721108</v>
      </c>
      <c r="X61" s="28">
        <f>'[1]功能-行军令'!U61</f>
        <v>236.36917270020831</v>
      </c>
      <c r="Y61" s="28">
        <f>'[1]功能-行军令'!V61</f>
        <v>196.48115766203091</v>
      </c>
      <c r="Z61" s="28">
        <f>'[1]功能-行军令'!W61</f>
        <v>107.16948523492761</v>
      </c>
      <c r="AC61" s="30">
        <v>58</v>
      </c>
      <c r="AD61" s="42">
        <f>'[1]功能-实力'!BE62</f>
        <v>2212110</v>
      </c>
      <c r="AE61" s="42">
        <f>'[1]功能-实力'!BF62</f>
        <v>2308458</v>
      </c>
      <c r="AF61" s="42">
        <f>'[1]功能-实力'!BG62</f>
        <v>2558220</v>
      </c>
      <c r="AG61" s="42">
        <f>'[1]功能-实力'!BH62</f>
        <v>3036522</v>
      </c>
      <c r="AH61" s="42">
        <f>'[1]功能-实力'!BI62</f>
        <v>3334272</v>
      </c>
      <c r="AL61" s="38">
        <f>[2]基础状态预期!C71</f>
        <v>76.5</v>
      </c>
      <c r="AM61" s="38">
        <f>[2]基础状态预期!D71</f>
        <v>64.781009552500748</v>
      </c>
      <c r="AO61" s="38">
        <f>[2]基础状态预期!F71</f>
        <v>0</v>
      </c>
      <c r="AP61" s="38">
        <f>[2]基础状态预期!G71</f>
        <v>0</v>
      </c>
      <c r="AQ61" s="38">
        <f>[2]基础状态预期!H71</f>
        <v>0</v>
      </c>
      <c r="AR61" s="38">
        <f>[2]基础状态预期!I71</f>
        <v>3</v>
      </c>
      <c r="AS61" s="38">
        <f>[2]基础状态预期!J71</f>
        <v>3</v>
      </c>
      <c r="AW61" s="32">
        <v>55</v>
      </c>
      <c r="AX61" s="32">
        <f>[1]节奏总纲!BJ58</f>
        <v>2.6666666666666674</v>
      </c>
      <c r="AY61" s="32">
        <f>[1]节奏总纲!BK58</f>
        <v>2.7200000000000006</v>
      </c>
      <c r="AZ61" s="32">
        <f>[1]节奏总纲!BL58</f>
        <v>2.8266666666666675</v>
      </c>
      <c r="BA61" s="32">
        <f>[1]节奏总纲!BM58</f>
        <v>3.0400000000000005</v>
      </c>
      <c r="BB61" s="32">
        <f>[1]节奏总纲!BN58</f>
        <v>3.7333333333333343</v>
      </c>
      <c r="BF61" s="45">
        <f>'[1]功能-行军令'!FZ59</f>
        <v>55</v>
      </c>
      <c r="BG61" s="45">
        <f>'[1]功能-行军令'!GA59*'[1]功能-行军令'!GB59</f>
        <v>224.49848490359568</v>
      </c>
      <c r="BM61" s="55">
        <v>55</v>
      </c>
      <c r="BN61" s="56">
        <f>[3]各R部队能量汇总!E61</f>
        <v>553359902</v>
      </c>
      <c r="BO61" s="56">
        <f>[3]各R部队能量汇总!F61</f>
        <v>576586521</v>
      </c>
      <c r="BP61" s="56">
        <f>[3]各R部队能量汇总!G61</f>
        <v>667487681</v>
      </c>
      <c r="BQ61" s="56">
        <f>[3]各R部队能量汇总!H61</f>
        <v>830446468</v>
      </c>
      <c r="BR61" s="56">
        <f>[3]各R部队能量汇总!I61</f>
        <v>953529031</v>
      </c>
    </row>
    <row r="62" spans="2:70" x14ac:dyDescent="0.15">
      <c r="B62" s="23">
        <v>59</v>
      </c>
      <c r="C62" s="24">
        <f>'[1]资源-钻石'!L62</f>
        <v>366728.99146176723</v>
      </c>
      <c r="D62" s="24">
        <f>'[1]资源-钻石'!M62</f>
        <v>440817.12092746189</v>
      </c>
      <c r="E62" s="24">
        <f>'[1]资源-钻石'!N62</f>
        <v>594256.31559439865</v>
      </c>
      <c r="F62" s="24">
        <f>'[1]资源-钻石'!O62</f>
        <v>1131681.663084571</v>
      </c>
      <c r="G62" s="24">
        <f>'[1]资源-钻石'!P62</f>
        <v>1599206.6867137367</v>
      </c>
      <c r="I62" s="23">
        <v>59</v>
      </c>
      <c r="J62" s="24">
        <f>'[1]资源-钻石'!T62</f>
        <v>368423.52213860431</v>
      </c>
      <c r="K62" s="24">
        <f>'[1]资源-钻石'!U62</f>
        <v>506905.87435246474</v>
      </c>
      <c r="L62" s="24">
        <f>'[1]资源-钻石'!V62</f>
        <v>826942.46178771113</v>
      </c>
      <c r="M62" s="24">
        <f>'[1]资源-钻石'!W62</f>
        <v>2120846.7079664823</v>
      </c>
      <c r="N62" s="24">
        <f>'[1]资源-钻石'!X62</f>
        <v>4986158.8787631309</v>
      </c>
      <c r="P62" s="28">
        <v>59</v>
      </c>
      <c r="Q62" s="28">
        <f>'[1]功能-行军令'!N62</f>
        <v>2700.8491270843624</v>
      </c>
      <c r="R62" s="28">
        <f>'[1]功能-行军令'!O62</f>
        <v>3413.0043277850505</v>
      </c>
      <c r="S62" s="28">
        <f>'[1]功能-行军令'!P62</f>
        <v>3797.2588302242589</v>
      </c>
      <c r="T62" s="28">
        <f>'[1]功能-行军令'!Q62</f>
        <v>3152.5896292338052</v>
      </c>
      <c r="U62" s="28">
        <f>'[1]功能-行军令'!R62</f>
        <v>1751.3714878690009</v>
      </c>
      <c r="V62" s="28">
        <f>'[1]功能-行军令'!S62</f>
        <v>183.94826874057389</v>
      </c>
      <c r="W62" s="28">
        <f>'[1]功能-行军令'!T62</f>
        <v>233.18461249513894</v>
      </c>
      <c r="X62" s="28">
        <f>'[1]功能-行军令'!U62</f>
        <v>256.13252519549087</v>
      </c>
      <c r="Y62" s="28">
        <f>'[1]功能-行军令'!V62</f>
        <v>209.64311385567453</v>
      </c>
      <c r="Z62" s="28">
        <f>'[1]功能-行军令'!W62</f>
        <v>118.15452088971665</v>
      </c>
      <c r="AC62" s="30">
        <v>59</v>
      </c>
      <c r="AD62" s="42">
        <f>'[1]功能-实力'!BE63</f>
        <v>2310264</v>
      </c>
      <c r="AE62" s="42">
        <f>'[1]功能-实力'!BF63</f>
        <v>2412204</v>
      </c>
      <c r="AF62" s="42">
        <f>'[1]功能-实力'!BG63</f>
        <v>2635920</v>
      </c>
      <c r="AG62" s="42">
        <f>'[1]功能-实力'!BH63</f>
        <v>3188094</v>
      </c>
      <c r="AH62" s="42">
        <f>'[1]功能-实力'!BI63</f>
        <v>3492720</v>
      </c>
      <c r="AL62" s="38">
        <f>[2]基础状态预期!C72</f>
        <v>102</v>
      </c>
      <c r="AM62" s="38">
        <f>[2]基础状态预期!D72</f>
        <v>68.923431594456531</v>
      </c>
      <c r="AO62" s="38">
        <f>[2]基础状态预期!F72</f>
        <v>0</v>
      </c>
      <c r="AP62" s="38">
        <f>[2]基础状态预期!G72</f>
        <v>0</v>
      </c>
      <c r="AQ62" s="38">
        <f>[2]基础状态预期!H72</f>
        <v>0</v>
      </c>
      <c r="AR62" s="38">
        <f>[2]基础状态预期!I72</f>
        <v>2</v>
      </c>
      <c r="AS62" s="38">
        <f>[2]基础状态预期!J72</f>
        <v>4</v>
      </c>
      <c r="AW62" s="32">
        <v>56</v>
      </c>
      <c r="AX62" s="32">
        <f>[1]节奏总纲!BJ59</f>
        <v>2.7000000000000006</v>
      </c>
      <c r="AY62" s="32">
        <f>[1]节奏总纲!BK59</f>
        <v>2.7540000000000009</v>
      </c>
      <c r="AZ62" s="32">
        <f>[1]节奏总纲!BL59</f>
        <v>2.862000000000001</v>
      </c>
      <c r="BA62" s="32">
        <f>[1]节奏总纲!BM59</f>
        <v>3.0780000000000003</v>
      </c>
      <c r="BB62" s="32">
        <f>[1]节奏总纲!BN59</f>
        <v>3.7800000000000007</v>
      </c>
      <c r="BF62" s="45">
        <f>'[1]功能-行军令'!FZ60</f>
        <v>56</v>
      </c>
      <c r="BG62" s="45">
        <f>'[1]功能-行军令'!GA60*'[1]功能-行军令'!GB60</f>
        <v>228.9884546016676</v>
      </c>
      <c r="BM62" s="55">
        <v>56</v>
      </c>
      <c r="BN62" s="56">
        <f>[3]各R部队能量汇总!E62</f>
        <v>606935709</v>
      </c>
      <c r="BO62" s="56">
        <f>[3]各R部队能量汇总!F62</f>
        <v>630638794</v>
      </c>
      <c r="BP62" s="56">
        <f>[3]各R部队能量汇总!G62</f>
        <v>731034159</v>
      </c>
      <c r="BQ62" s="56">
        <f>[3]各R部队能量汇总!H62</f>
        <v>917564116</v>
      </c>
      <c r="BR62" s="56">
        <f>[3]各R部队能量汇总!I62</f>
        <v>1063781487</v>
      </c>
    </row>
    <row r="63" spans="2:70" x14ac:dyDescent="0.15">
      <c r="B63" s="23">
        <v>60</v>
      </c>
      <c r="C63" s="24">
        <f>'[1]资源-钻石'!L63</f>
        <v>392132.49161448365</v>
      </c>
      <c r="D63" s="24">
        <f>'[1]资源-钻石'!M63</f>
        <v>470739.92163728911</v>
      </c>
      <c r="E63" s="24">
        <f>'[1]资源-钻石'!N63</f>
        <v>634527.79923826235</v>
      </c>
      <c r="F63" s="24">
        <f>'[1]资源-钻石'!O63</f>
        <v>1208423.0538870606</v>
      </c>
      <c r="G63" s="24">
        <f>'[1]资源-钻石'!P63</f>
        <v>1697504.2877215319</v>
      </c>
      <c r="I63" s="23">
        <v>60</v>
      </c>
      <c r="J63" s="24">
        <f>'[1]资源-钻石'!T63</f>
        <v>374350.76450757415</v>
      </c>
      <c r="K63" s="24">
        <f>'[1]资源-钻石'!U63</f>
        <v>515105.84095833154</v>
      </c>
      <c r="L63" s="24">
        <f>'[1]资源-钻石'!V63</f>
        <v>840414.4250541646</v>
      </c>
      <c r="M63" s="24">
        <f>'[1]资源-钻石'!W63</f>
        <v>2155685.8675595811</v>
      </c>
      <c r="N63" s="24">
        <f>'[1]资源-钻石'!X63</f>
        <v>5068336.9543155394</v>
      </c>
      <c r="P63" s="28">
        <v>60</v>
      </c>
      <c r="Q63" s="28">
        <f>'[1]功能-行军令'!N63</f>
        <v>2898</v>
      </c>
      <c r="R63" s="28">
        <f>'[1]功能-行军令'!O63</f>
        <v>3657.4965000000002</v>
      </c>
      <c r="S63" s="28">
        <f>'[1]功能-行军令'!P63</f>
        <v>4069.2833999999998</v>
      </c>
      <c r="T63" s="28">
        <f>'[1]功能-行军令'!Q63</f>
        <v>3379.4712</v>
      </c>
      <c r="U63" s="28">
        <f>'[1]功能-行军令'!R63</f>
        <v>1882.4589000000003</v>
      </c>
      <c r="V63" s="28">
        <f>'[1]功能-行军令'!S63</f>
        <v>197.15087291563759</v>
      </c>
      <c r="W63" s="28">
        <f>'[1]功能-行军令'!T63</f>
        <v>244.49217221494973</v>
      </c>
      <c r="X63" s="28">
        <f>'[1]功能-行军令'!U63</f>
        <v>272.02456977574093</v>
      </c>
      <c r="Y63" s="28">
        <f>'[1]功能-行军令'!V63</f>
        <v>226.88157076619473</v>
      </c>
      <c r="Z63" s="28">
        <f>'[1]功能-行军令'!W63</f>
        <v>131.08741213099938</v>
      </c>
      <c r="AC63" s="30">
        <v>60</v>
      </c>
      <c r="AD63" s="42">
        <f>'[1]功能-实力'!BE64</f>
        <v>2423736</v>
      </c>
      <c r="AE63" s="42">
        <f>'[1]功能-实力'!BF64</f>
        <v>2535336</v>
      </c>
      <c r="AF63" s="42">
        <f>'[1]功能-实力'!BG64</f>
        <v>2768268</v>
      </c>
      <c r="AG63" s="42">
        <f>'[1]功能-实力'!BH64</f>
        <v>3352356</v>
      </c>
      <c r="AH63" s="42">
        <f>'[1]功能-实力'!BI64</f>
        <v>3655884</v>
      </c>
      <c r="AL63" s="38">
        <f>[2]基础状态预期!C73</f>
        <v>127.5</v>
      </c>
      <c r="AM63" s="38">
        <f>[2]基础状态预期!D73</f>
        <v>72.103942950990486</v>
      </c>
      <c r="AO63" s="38">
        <f>[2]基础状态预期!F73</f>
        <v>0</v>
      </c>
      <c r="AP63" s="38">
        <f>[2]基础状态预期!G73</f>
        <v>0</v>
      </c>
      <c r="AQ63" s="38">
        <f>[2]基础状态预期!H73</f>
        <v>0</v>
      </c>
      <c r="AR63" s="38">
        <f>[2]基础状态预期!I73</f>
        <v>1</v>
      </c>
      <c r="AS63" s="38">
        <f>[2]基础状态预期!J73</f>
        <v>5</v>
      </c>
      <c r="AW63" s="32">
        <v>57</v>
      </c>
      <c r="AX63" s="32">
        <f>[1]节奏总纲!BJ60</f>
        <v>2.7333333333333338</v>
      </c>
      <c r="AY63" s="32">
        <f>[1]节奏总纲!BK60</f>
        <v>2.7880000000000007</v>
      </c>
      <c r="AZ63" s="32">
        <f>[1]节奏总纲!BL60</f>
        <v>2.897333333333334</v>
      </c>
      <c r="BA63" s="32">
        <f>[1]节奏总纲!BM60</f>
        <v>3.1160000000000001</v>
      </c>
      <c r="BB63" s="32">
        <f>[1]节奏总纲!BN60</f>
        <v>3.8266666666666671</v>
      </c>
      <c r="BF63" s="45">
        <f>'[1]功能-行军令'!FZ61</f>
        <v>57</v>
      </c>
      <c r="BG63" s="45">
        <f>'[1]功能-行军令'!GA61*'[1]功能-行军令'!GB61</f>
        <v>233.56822369370093</v>
      </c>
      <c r="BM63" s="55">
        <v>57</v>
      </c>
      <c r="BN63" s="56">
        <f>[3]各R部队能量汇总!E63</f>
        <v>664289363</v>
      </c>
      <c r="BO63" s="56">
        <f>[3]各R部队能量汇总!F63</f>
        <v>689631829</v>
      </c>
      <c r="BP63" s="56">
        <f>[3]各R部队能量汇总!G63</f>
        <v>800228153</v>
      </c>
      <c r="BQ63" s="56">
        <f>[3]各R部队能量汇总!H63</f>
        <v>1013184413</v>
      </c>
      <c r="BR63" s="56">
        <f>[3]各R部队能量汇总!I63</f>
        <v>1185930521</v>
      </c>
    </row>
    <row r="64" spans="2:70" x14ac:dyDescent="0.15">
      <c r="B64" s="23">
        <v>61</v>
      </c>
      <c r="C64" s="24">
        <f>'[1]资源-钻石'!L64</f>
        <v>419359.28893370176</v>
      </c>
      <c r="D64" s="24">
        <f>'[1]资源-钻石'!M64</f>
        <v>503599.70143700019</v>
      </c>
      <c r="E64" s="24">
        <f>'[1]资源-钻石'!N64</f>
        <v>678452.69678542204</v>
      </c>
      <c r="F64" s="24">
        <f>'[1]资源-钻石'!O64</f>
        <v>1292710.583606832</v>
      </c>
      <c r="G64" s="24">
        <f>'[1]资源-钻石'!P64</f>
        <v>1799904.8247074923</v>
      </c>
      <c r="I64" s="23">
        <v>61</v>
      </c>
      <c r="J64" s="24">
        <f>'[1]资源-钻石'!T64</f>
        <v>380278.00687654398</v>
      </c>
      <c r="K64" s="24">
        <f>'[1]资源-钻石'!U64</f>
        <v>523305.80756419833</v>
      </c>
      <c r="L64" s="24">
        <f>'[1]资源-钻石'!V64</f>
        <v>853886.38832061808</v>
      </c>
      <c r="M64" s="24">
        <f>'[1]资源-钻石'!W64</f>
        <v>2190525.0271526799</v>
      </c>
      <c r="N64" s="24">
        <f>'[1]资源-钻石'!X64</f>
        <v>5150515.029867948</v>
      </c>
      <c r="P64" s="28">
        <v>61</v>
      </c>
      <c r="Q64" s="28">
        <f>'[1]功能-行军令'!N64</f>
        <v>3109.3010737068457</v>
      </c>
      <c r="R64" s="28">
        <f>'[1]功能-行军令'!O64</f>
        <v>3925.9860381165895</v>
      </c>
      <c r="S64" s="28">
        <f>'[1]功能-行军令'!P64</f>
        <v>4365.9859367969093</v>
      </c>
      <c r="T64" s="28">
        <f>'[1]功能-行军令'!Q64</f>
        <v>3628.6625026184524</v>
      </c>
      <c r="U64" s="28">
        <f>'[1]功能-行军令'!R64</f>
        <v>2019.01789286138</v>
      </c>
      <c r="V64" s="28">
        <f>'[1]功能-行军令'!S64</f>
        <v>211.30107370684573</v>
      </c>
      <c r="W64" s="28">
        <f>'[1]功能-行军令'!T64</f>
        <v>268.4895381165893</v>
      </c>
      <c r="X64" s="28">
        <f>'[1]功能-行军令'!U64</f>
        <v>296.7025367969095</v>
      </c>
      <c r="Y64" s="28">
        <f>'[1]功能-行军令'!V64</f>
        <v>249.19130261845248</v>
      </c>
      <c r="Z64" s="28">
        <f>'[1]功能-行军令'!W64</f>
        <v>136.55899286137969</v>
      </c>
      <c r="AC64" s="30">
        <v>61</v>
      </c>
      <c r="AD64" s="42">
        <f>'[1]功能-实力'!BE65</f>
        <v>2562840</v>
      </c>
      <c r="AE64" s="42">
        <f>'[1]功能-实力'!BF65</f>
        <v>2713956</v>
      </c>
      <c r="AF64" s="42">
        <f>'[1]功能-实力'!BG65</f>
        <v>2970564</v>
      </c>
      <c r="AG64" s="42">
        <f>'[1]功能-实力'!BH65</f>
        <v>3595266</v>
      </c>
      <c r="AH64" s="42">
        <f>'[1]功能-实力'!BI65</f>
        <v>3898218</v>
      </c>
      <c r="AL64" s="38">
        <f>[2]基础状态预期!C74</f>
        <v>153</v>
      </c>
      <c r="AM64" s="38">
        <f>[2]基础状态预期!D74</f>
        <v>74.74003809013405</v>
      </c>
      <c r="AO64" s="38">
        <f>[2]基础状态预期!F74</f>
        <v>0</v>
      </c>
      <c r="AP64" s="38">
        <f>[2]基础状态预期!G74</f>
        <v>0</v>
      </c>
      <c r="AQ64" s="38">
        <f>[2]基础状态预期!H74</f>
        <v>0</v>
      </c>
      <c r="AR64" s="38">
        <f>[2]基础状态预期!I74</f>
        <v>0.5</v>
      </c>
      <c r="AS64" s="38">
        <f>[2]基础状态预期!J74</f>
        <v>5.5</v>
      </c>
      <c r="AW64" s="32">
        <v>58</v>
      </c>
      <c r="AX64" s="32">
        <f>[1]节奏总纲!BJ61</f>
        <v>2.7666666666666671</v>
      </c>
      <c r="AY64" s="32">
        <f>[1]节奏总纲!BK61</f>
        <v>2.8220000000000005</v>
      </c>
      <c r="AZ64" s="32">
        <f>[1]节奏总纲!BL61</f>
        <v>2.9326666666666674</v>
      </c>
      <c r="BA64" s="32">
        <f>[1]节奏总纲!BM61</f>
        <v>3.1540000000000004</v>
      </c>
      <c r="BB64" s="32">
        <f>[1]节奏总纲!BN61</f>
        <v>3.8733333333333335</v>
      </c>
      <c r="BF64" s="45">
        <f>'[1]功能-行军令'!FZ62</f>
        <v>58</v>
      </c>
      <c r="BG64" s="45">
        <f>'[1]功能-行军令'!GA62*'[1]功能-行军令'!GB62</f>
        <v>238.23958816757496</v>
      </c>
      <c r="BM64" s="55">
        <v>58</v>
      </c>
      <c r="BN64" s="56">
        <f>[3]各R部队能量汇总!E64</f>
        <v>726821797</v>
      </c>
      <c r="BO64" s="56">
        <f>[3]各R部队能量汇总!F64</f>
        <v>752248965</v>
      </c>
      <c r="BP64" s="56">
        <f>[3]各R部队能量汇总!G64</f>
        <v>876112814</v>
      </c>
      <c r="BQ64" s="56">
        <f>[3]各R部队能量汇总!H64</f>
        <v>1118797997</v>
      </c>
      <c r="BR64" s="56">
        <f>[3]各R部队能量汇总!I64</f>
        <v>1317878942</v>
      </c>
    </row>
    <row r="65" spans="2:70" x14ac:dyDescent="0.15">
      <c r="B65" s="23">
        <v>62</v>
      </c>
      <c r="C65" s="24">
        <f>'[1]资源-钻石'!L65</f>
        <v>448540.24777029431</v>
      </c>
      <c r="D65" s="24">
        <f>'[1]资源-钻石'!M65</f>
        <v>538418.08070222917</v>
      </c>
      <c r="E65" s="24">
        <f>'[1]资源-钻石'!N65</f>
        <v>726018.7074448287</v>
      </c>
      <c r="F65" s="24">
        <f>'[1]资源-钻石'!O65</f>
        <v>1383875.2555685127</v>
      </c>
      <c r="G65" s="24">
        <f>'[1]资源-钻石'!P65</f>
        <v>1917457.6717379657</v>
      </c>
      <c r="I65" s="23">
        <v>62</v>
      </c>
      <c r="J65" s="24">
        <f>'[1]资源-钻石'!T65</f>
        <v>386205.24924551381</v>
      </c>
      <c r="K65" s="24">
        <f>'[1]资源-钻石'!U65</f>
        <v>531505.77417006518</v>
      </c>
      <c r="L65" s="24">
        <f>'[1]资源-钻石'!V65</f>
        <v>867358.35158707167</v>
      </c>
      <c r="M65" s="24">
        <f>'[1]资源-钻石'!W65</f>
        <v>2225364.1867457787</v>
      </c>
      <c r="N65" s="24">
        <f>'[1]资源-钻石'!X65</f>
        <v>5232693.1054203566</v>
      </c>
      <c r="P65" s="28">
        <v>62</v>
      </c>
      <c r="Q65" s="28">
        <f>'[1]功能-行军令'!N65</f>
        <v>3335.7679571112699</v>
      </c>
      <c r="R65" s="28">
        <f>'[1]功能-行军令'!O65</f>
        <v>4210.4788321605647</v>
      </c>
      <c r="S65" s="28">
        <f>'[1]功能-行军令'!P65</f>
        <v>4687.2833516127894</v>
      </c>
      <c r="T65" s="28">
        <f>'[1]功能-行军令'!Q65</f>
        <v>3898.1856863497019</v>
      </c>
      <c r="U65" s="28">
        <f>'[1]功能-行军令'!R65</f>
        <v>2175.7836567037139</v>
      </c>
      <c r="V65" s="28">
        <f>'[1]功能-行军令'!S65</f>
        <v>226.46688340442415</v>
      </c>
      <c r="W65" s="28">
        <f>'[1]功能-行军令'!T65</f>
        <v>284.49279404397521</v>
      </c>
      <c r="X65" s="28">
        <f>'[1]功能-行军令'!U65</f>
        <v>321.29741481588007</v>
      </c>
      <c r="Y65" s="28">
        <f>'[1]功能-行军令'!V65</f>
        <v>269.52318373124945</v>
      </c>
      <c r="Z65" s="28">
        <f>'[1]功能-行军令'!W65</f>
        <v>156.76576384233385</v>
      </c>
      <c r="AC65" s="30">
        <v>62</v>
      </c>
      <c r="AD65" s="42">
        <f>'[1]功能-实力'!BE66</f>
        <v>2707188</v>
      </c>
      <c r="AE65" s="42">
        <f>'[1]功能-实力'!BF66</f>
        <v>2900058</v>
      </c>
      <c r="AF65" s="42">
        <f>'[1]功能-实力'!BG66</f>
        <v>3182850</v>
      </c>
      <c r="AG65" s="42">
        <f>'[1]功能-实力'!BH66</f>
        <v>3849480</v>
      </c>
      <c r="AH65" s="42">
        <f>'[1]功能-实力'!BI66</f>
        <v>4151082</v>
      </c>
      <c r="AL65" s="38">
        <f>[2]基础状态预期!C75</f>
        <v>187</v>
      </c>
      <c r="AM65" s="38">
        <f>[2]基础状态预期!D75</f>
        <v>77.609642525433856</v>
      </c>
      <c r="AO65" s="38">
        <f>[2]基础状态预期!F75</f>
        <v>0</v>
      </c>
      <c r="AP65" s="38">
        <f>[2]基础状态预期!G75</f>
        <v>0</v>
      </c>
      <c r="AQ65" s="38">
        <f>[2]基础状态预期!H75</f>
        <v>0</v>
      </c>
      <c r="AR65" s="38">
        <f>[2]基础状态预期!I75</f>
        <v>0</v>
      </c>
      <c r="AS65" s="38">
        <f>[2]基础状态预期!J75</f>
        <v>6</v>
      </c>
      <c r="AW65" s="32">
        <v>59</v>
      </c>
      <c r="AX65" s="32">
        <f>[1]节奏总纲!BJ62</f>
        <v>2.8000000000000003</v>
      </c>
      <c r="AY65" s="32">
        <f>[1]节奏总纲!BK62</f>
        <v>2.8560000000000003</v>
      </c>
      <c r="AZ65" s="32">
        <f>[1]节奏总纲!BL62</f>
        <v>2.9680000000000004</v>
      </c>
      <c r="BA65" s="32">
        <f>[1]节奏总纲!BM62</f>
        <v>3.1920000000000002</v>
      </c>
      <c r="BB65" s="32">
        <f>[1]节奏总纲!BN62</f>
        <v>3.92</v>
      </c>
      <c r="BF65" s="45">
        <f>'[1]功能-行军令'!FZ63</f>
        <v>59</v>
      </c>
      <c r="BG65" s="45">
        <f>'[1]功能-行军令'!GA63*'[1]功能-行军令'!GB63</f>
        <v>243.00437993092646</v>
      </c>
      <c r="BM65" s="55">
        <v>59</v>
      </c>
      <c r="BN65" s="56">
        <f>[3]各R部队能量汇总!E65</f>
        <v>793575964</v>
      </c>
      <c r="BO65" s="56">
        <f>[3]各R部队能量汇总!F65</f>
        <v>820549900</v>
      </c>
      <c r="BP65" s="56">
        <f>[3]各R部队能量汇总!G65</f>
        <v>959092576</v>
      </c>
      <c r="BQ65" s="56">
        <f>[3]各R部队能量汇总!H65</f>
        <v>1236006053</v>
      </c>
      <c r="BR65" s="56">
        <f>[3]各R部队能量汇总!I65</f>
        <v>1467159731</v>
      </c>
    </row>
    <row r="66" spans="2:70" x14ac:dyDescent="0.15">
      <c r="B66" s="23">
        <v>63</v>
      </c>
      <c r="C66" s="24">
        <f>'[1]资源-钻石'!L66</f>
        <v>479815.625062718</v>
      </c>
      <c r="D66" s="24">
        <f>'[1]资源-钻石'!M66</f>
        <v>576360.2407809475</v>
      </c>
      <c r="E66" s="24">
        <f>'[1]资源-钻石'!N66</f>
        <v>776825.11604070535</v>
      </c>
      <c r="F66" s="24">
        <f>'[1]资源-钻石'!O66</f>
        <v>1482526.6387656163</v>
      </c>
      <c r="G66" s="24">
        <f>'[1]资源-钻石'!P66</f>
        <v>2039177.9564460467</v>
      </c>
      <c r="I66" s="23">
        <v>63</v>
      </c>
      <c r="J66" s="24">
        <f>'[1]资源-钻石'!T66</f>
        <v>392132.49161448365</v>
      </c>
      <c r="K66" s="24">
        <f>'[1]资源-钻石'!U66</f>
        <v>539705.74077593198</v>
      </c>
      <c r="L66" s="24">
        <f>'[1]资源-钻石'!V66</f>
        <v>880830.31485352514</v>
      </c>
      <c r="M66" s="24">
        <f>'[1]资源-钻石'!W66</f>
        <v>2260203.3463388775</v>
      </c>
      <c r="N66" s="24">
        <f>'[1]资源-钻石'!X66</f>
        <v>5314871.1809727652</v>
      </c>
      <c r="P66" s="28">
        <v>63</v>
      </c>
      <c r="Q66" s="28">
        <f>'[1]功能-行军令'!N66</f>
        <v>3578.4891528874323</v>
      </c>
      <c r="R66" s="28">
        <f>'[1]功能-行军令'!O66</f>
        <v>4520.4953050880667</v>
      </c>
      <c r="S66" s="28">
        <f>'[1]功能-行军令'!P66</f>
        <v>5030.4689059957536</v>
      </c>
      <c r="T66" s="28">
        <f>'[1]功能-行军令'!Q66</f>
        <v>4189.8429073612688</v>
      </c>
      <c r="U66" s="28">
        <f>'[1]功能-行军令'!R66</f>
        <v>2338.1070192541943</v>
      </c>
      <c r="V66" s="28">
        <f>'[1]功能-行军令'!S66</f>
        <v>242.7211957761624</v>
      </c>
      <c r="W66" s="28">
        <f>'[1]功能-行军令'!T66</f>
        <v>310.01647292750204</v>
      </c>
      <c r="X66" s="28">
        <f>'[1]功能-行军令'!U66</f>
        <v>343.18555438296426</v>
      </c>
      <c r="Y66" s="28">
        <f>'[1]功能-行军令'!V66</f>
        <v>291.65722101156689</v>
      </c>
      <c r="Z66" s="28">
        <f>'[1]功能-行军令'!W66</f>
        <v>162.3233625504804</v>
      </c>
      <c r="AC66" s="30">
        <v>63</v>
      </c>
      <c r="AD66" s="42">
        <f>'[1]功能-实力'!BE67</f>
        <v>2856006</v>
      </c>
      <c r="AE66" s="42">
        <f>'[1]功能-实力'!BF67</f>
        <v>3095538</v>
      </c>
      <c r="AF66" s="42">
        <f>'[1]功能-实力'!BG67</f>
        <v>3404166</v>
      </c>
      <c r="AG66" s="42">
        <f>'[1]功能-实力'!BH67</f>
        <v>4116018</v>
      </c>
      <c r="AH66" s="42">
        <f>'[1]功能-实力'!BI67</f>
        <v>4414356</v>
      </c>
      <c r="AL66" s="38">
        <f>[2]基础状态预期!C76</f>
        <v>221</v>
      </c>
      <c r="AM66" s="38">
        <f>[2]基础状态预期!D76</f>
        <v>79.994335665275713</v>
      </c>
      <c r="AO66" s="38">
        <f>[2]基础状态预期!F76</f>
        <v>0</v>
      </c>
      <c r="AP66" s="38">
        <f>[2]基础状态预期!G76</f>
        <v>0</v>
      </c>
      <c r="AQ66" s="38">
        <f>[2]基础状态预期!H76</f>
        <v>0</v>
      </c>
      <c r="AR66" s="38">
        <f>[2]基础状态预期!I76</f>
        <v>0</v>
      </c>
      <c r="AS66" s="38">
        <f>[2]基础状态预期!J76</f>
        <v>6</v>
      </c>
      <c r="AW66" s="32">
        <v>60</v>
      </c>
      <c r="AX66" s="32">
        <f>[1]节奏总纲!BJ63</f>
        <v>2.8333333333333335</v>
      </c>
      <c r="AY66" s="32">
        <f>[1]节奏总纲!BK63</f>
        <v>2.89</v>
      </c>
      <c r="AZ66" s="32">
        <f>[1]节奏总纲!BL63</f>
        <v>3.0033333333333339</v>
      </c>
      <c r="BA66" s="32">
        <f>[1]节奏总纲!BM63</f>
        <v>3.23</v>
      </c>
      <c r="BB66" s="32">
        <f>[1]节奏总纲!BN63</f>
        <v>3.9666666666666668</v>
      </c>
      <c r="BF66" s="45">
        <f>'[1]功能-行军令'!FZ64</f>
        <v>60</v>
      </c>
      <c r="BG66" s="45">
        <f>'[1]功能-行军令'!GA64*'[1]功能-行军令'!GB64</f>
        <v>247.86446752954498</v>
      </c>
      <c r="BM66" s="55">
        <v>60</v>
      </c>
      <c r="BN66" s="56">
        <f>[3]各R部队能量汇总!E66</f>
        <v>870127724</v>
      </c>
      <c r="BO66" s="56">
        <f>[3]各R部队能量汇总!F66</f>
        <v>901428713</v>
      </c>
      <c r="BP66" s="56">
        <f>[3]各R部队能量汇总!G66</f>
        <v>1056120111</v>
      </c>
      <c r="BQ66" s="56">
        <f>[3]各R部队能量汇总!H66</f>
        <v>1369781701</v>
      </c>
      <c r="BR66" s="56">
        <f>[3]各R部队能量汇总!I66</f>
        <v>1632293189</v>
      </c>
    </row>
    <row r="67" spans="2:70" x14ac:dyDescent="0.15">
      <c r="B67" s="23">
        <v>64</v>
      </c>
      <c r="C67" s="24">
        <f>'[1]资源-钻石'!L67</f>
        <v>513335.74447554798</v>
      </c>
      <c r="D67" s="24">
        <f>'[1]资源-钻石'!M67</f>
        <v>616784.80413888418</v>
      </c>
      <c r="E67" s="24">
        <f>'[1]资源-钻石'!N67</f>
        <v>831863.33043705882</v>
      </c>
      <c r="F67" s="24">
        <f>'[1]资源-钻石'!O67</f>
        <v>1588458.0984851888</v>
      </c>
      <c r="G67" s="24">
        <f>'[1]资源-钻石'!P67</f>
        <v>2165988.5620828317</v>
      </c>
      <c r="I67" s="23">
        <v>64</v>
      </c>
      <c r="J67" s="24">
        <f>'[1]资源-钻石'!T67</f>
        <v>398059.73398345348</v>
      </c>
      <c r="K67" s="24">
        <f>'[1]资源-钻石'!U67</f>
        <v>547905.70738179877</v>
      </c>
      <c r="L67" s="24">
        <f>'[1]资源-钻石'!V67</f>
        <v>894302.27811997861</v>
      </c>
      <c r="M67" s="24">
        <f>'[1]资源-钻石'!W67</f>
        <v>2295042.5059319763</v>
      </c>
      <c r="N67" s="24">
        <f>'[1]资源-钻石'!X67</f>
        <v>5397049.2565251738</v>
      </c>
      <c r="P67" s="28">
        <v>64</v>
      </c>
      <c r="Q67" s="28">
        <f>'[1]功能-行军令'!N67</f>
        <v>3838.631289315399</v>
      </c>
      <c r="R67" s="28">
        <f>'[1]功能-行军令'!O67</f>
        <v>4850.7949118015804</v>
      </c>
      <c r="S67" s="28">
        <f>'[1]功能-行军令'!P67</f>
        <v>5402.2393310636253</v>
      </c>
      <c r="T67" s="28">
        <f>'[1]功能-行军令'!Q67</f>
        <v>4503.0232618402342</v>
      </c>
      <c r="U67" s="28">
        <f>'[1]功能-行军令'!R67</f>
        <v>2507.2187163176109</v>
      </c>
      <c r="V67" s="28">
        <f>'[1]功能-行军令'!S67</f>
        <v>260.14213642796676</v>
      </c>
      <c r="W67" s="28">
        <f>'[1]功能-行军令'!T67</f>
        <v>330.29960671351364</v>
      </c>
      <c r="X67" s="28">
        <f>'[1]功能-行军令'!U67</f>
        <v>371.77042506787166</v>
      </c>
      <c r="Y67" s="28">
        <f>'[1]功能-行军令'!V67</f>
        <v>313.18035447896546</v>
      </c>
      <c r="Z67" s="28">
        <f>'[1]功能-行军令'!W67</f>
        <v>169.11169706341661</v>
      </c>
      <c r="AC67" s="30">
        <v>64</v>
      </c>
      <c r="AD67" s="42">
        <f>'[1]功能-实力'!BE68</f>
        <v>3010890</v>
      </c>
      <c r="AE67" s="42">
        <f>'[1]功能-实力'!BF68</f>
        <v>3298272</v>
      </c>
      <c r="AF67" s="42">
        <f>'[1]功能-实力'!BG68</f>
        <v>3636606</v>
      </c>
      <c r="AG67" s="42">
        <f>'[1]功能-实力'!BH68</f>
        <v>4394190</v>
      </c>
      <c r="AH67" s="42">
        <f>'[1]功能-实力'!BI68</f>
        <v>4686168</v>
      </c>
      <c r="AL67" s="38">
        <f>[2]基础状态预期!C77</f>
        <v>255</v>
      </c>
      <c r="AM67" s="38">
        <f>[2]基础状态预期!D77</f>
        <v>82.100546804797787</v>
      </c>
      <c r="AO67" s="38">
        <f>[2]基础状态预期!F77</f>
        <v>0</v>
      </c>
      <c r="AP67" s="38">
        <f>[2]基础状态预期!G77</f>
        <v>0</v>
      </c>
      <c r="AQ67" s="38">
        <f>[2]基础状态预期!H77</f>
        <v>0</v>
      </c>
      <c r="AR67" s="38">
        <f>[2]基础状态预期!I77</f>
        <v>0</v>
      </c>
      <c r="AS67" s="38">
        <f>[2]基础状态预期!J77</f>
        <v>6</v>
      </c>
      <c r="AW67" s="32">
        <v>61</v>
      </c>
      <c r="AX67" s="32">
        <f>[1]节奏总纲!BJ64</f>
        <v>2.8666666666666667</v>
      </c>
      <c r="AY67" s="32">
        <f>[1]节奏总纲!BK64</f>
        <v>2.9239999999999999</v>
      </c>
      <c r="AZ67" s="32">
        <f>[1]节奏总纲!BL64</f>
        <v>3.0386666666666668</v>
      </c>
      <c r="BA67" s="32">
        <f>[1]节奏总纲!BM64</f>
        <v>3.2679999999999998</v>
      </c>
      <c r="BB67" s="32">
        <f>[1]节奏总纲!BN64</f>
        <v>4.0133333333333328</v>
      </c>
      <c r="BF67" s="45">
        <f>'[1]功能-行军令'!FZ65</f>
        <v>61</v>
      </c>
      <c r="BG67" s="45">
        <f>'[1]功能-行军令'!GA65*'[1]功能-行军令'!GB65</f>
        <v>252.82175688013592</v>
      </c>
      <c r="BM67" s="55">
        <v>61</v>
      </c>
      <c r="BN67" s="56">
        <f>[3]各R部队能量汇总!E67</f>
        <v>951374973</v>
      </c>
      <c r="BO67" s="56">
        <f>[3]各R部队能量汇总!F67</f>
        <v>987404825</v>
      </c>
      <c r="BP67" s="56">
        <f>[3]各R部队能量汇总!G67</f>
        <v>1155208720</v>
      </c>
      <c r="BQ67" s="56">
        <f>[3]各R部队能量汇总!H67</f>
        <v>1499924841</v>
      </c>
      <c r="BR67" s="56">
        <f>[3]各R部队能量汇总!I67</f>
        <v>1782661374</v>
      </c>
    </row>
    <row r="68" spans="2:70" x14ac:dyDescent="0.15">
      <c r="B68" s="23">
        <v>65</v>
      </c>
      <c r="C68" s="24">
        <f>'[1]资源-钻石'!L68</f>
        <v>549261.71892326674</v>
      </c>
      <c r="D68" s="24">
        <f>'[1]资源-钻石'!M68</f>
        <v>659832.27482422814</v>
      </c>
      <c r="E68" s="24">
        <f>'[1]资源-钻石'!N68</f>
        <v>891641.44876976707</v>
      </c>
      <c r="F68" s="24">
        <f>'[1]资源-钻石'!O68</f>
        <v>1700335.2272023682</v>
      </c>
      <c r="G68" s="24">
        <f>'[1]资源-钻石'!P68</f>
        <v>2293557.4050896731</v>
      </c>
      <c r="I68" s="23">
        <v>65</v>
      </c>
      <c r="J68" s="24">
        <f>'[1]资源-钻石'!T68</f>
        <v>403986.97635242331</v>
      </c>
      <c r="K68" s="24">
        <f>'[1]资源-钻石'!U68</f>
        <v>556105.67398766556</v>
      </c>
      <c r="L68" s="24">
        <f>'[1]资源-钻石'!V68</f>
        <v>907774.24138643208</v>
      </c>
      <c r="M68" s="24">
        <f>'[1]资源-钻石'!W68</f>
        <v>2329881.665525075</v>
      </c>
      <c r="N68" s="24">
        <f>'[1]资源-钻石'!X68</f>
        <v>5479227.3320775824</v>
      </c>
      <c r="P68" s="28">
        <v>65</v>
      </c>
      <c r="Q68" s="28">
        <f>'[1]功能-行军令'!N68</f>
        <v>4117.4447276263909</v>
      </c>
      <c r="R68" s="28">
        <f>'[1]功能-行军令'!O68</f>
        <v>5202.5256778579324</v>
      </c>
      <c r="S68" s="28">
        <f>'[1]功能-行军令'!P68</f>
        <v>5806.0267123595722</v>
      </c>
      <c r="T68" s="28">
        <f>'[1]功能-行军令'!Q68</f>
        <v>4833.7816495985917</v>
      </c>
      <c r="U68" s="28">
        <f>'[1]功能-行军令'!R68</f>
        <v>2677.3415812386629</v>
      </c>
      <c r="V68" s="28">
        <f>'[1]功能-行军令'!S68</f>
        <v>278.81343831099184</v>
      </c>
      <c r="W68" s="28">
        <f>'[1]功能-行军令'!T68</f>
        <v>351.73076605635197</v>
      </c>
      <c r="X68" s="28">
        <f>'[1]功能-行军令'!U68</f>
        <v>403.78738129594694</v>
      </c>
      <c r="Y68" s="28">
        <f>'[1]功能-行军令'!V68</f>
        <v>330.75838775835746</v>
      </c>
      <c r="Z68" s="28">
        <f>'[1]功能-行军令'!W68</f>
        <v>170.12286492105204</v>
      </c>
      <c r="AC68" s="30">
        <v>65</v>
      </c>
      <c r="AD68" s="42">
        <f>'[1]功能-实力'!BE69</f>
        <v>3171432</v>
      </c>
      <c r="AE68" s="42">
        <f>'[1]功能-实力'!BF69</f>
        <v>3506922</v>
      </c>
      <c r="AF68" s="42">
        <f>'[1]功能-实力'!BG69</f>
        <v>3877896</v>
      </c>
      <c r="AG68" s="42">
        <f>'[1]功能-实力'!BH69</f>
        <v>4670328</v>
      </c>
      <c r="AH68" s="42">
        <f>'[1]功能-实力'!BI69</f>
        <v>4959786</v>
      </c>
      <c r="AL68" s="38">
        <f>[2]基础状态预期!C78</f>
        <v>289</v>
      </c>
      <c r="AM68" s="38">
        <f>[2]基础状态预期!D78</f>
        <v>83.885420957389968</v>
      </c>
      <c r="AO68" s="38">
        <f>[2]基础状态预期!F78</f>
        <v>0</v>
      </c>
      <c r="AP68" s="38">
        <f>[2]基础状态预期!G78</f>
        <v>0</v>
      </c>
      <c r="AQ68" s="38">
        <f>[2]基础状态预期!H78</f>
        <v>0</v>
      </c>
      <c r="AR68" s="38">
        <f>[2]基础状态预期!I78</f>
        <v>0</v>
      </c>
      <c r="AS68" s="38">
        <f>[2]基础状态预期!J78</f>
        <v>6</v>
      </c>
      <c r="AW68" s="32">
        <v>62</v>
      </c>
      <c r="AX68" s="32">
        <f>[1]节奏总纲!BJ65</f>
        <v>2.9</v>
      </c>
      <c r="AY68" s="32">
        <f>[1]节奏总纲!BK65</f>
        <v>2.9579999999999997</v>
      </c>
      <c r="AZ68" s="32">
        <f>[1]节奏总纲!BL65</f>
        <v>3.0739999999999998</v>
      </c>
      <c r="BA68" s="32">
        <f>[1]节奏总纲!BM65</f>
        <v>3.3059999999999996</v>
      </c>
      <c r="BB68" s="32">
        <f>[1]节奏总纲!BN65</f>
        <v>4.0599999999999996</v>
      </c>
      <c r="BF68" s="45">
        <f>'[1]功能-行军令'!FZ66</f>
        <v>62</v>
      </c>
      <c r="BG68" s="45">
        <f>'[1]功能-行军令'!GA66*'[1]功能-行军令'!GB66</f>
        <v>257.87819201773863</v>
      </c>
      <c r="BM68" s="55">
        <v>62</v>
      </c>
      <c r="BN68" s="56">
        <f>[3]各R部队能量汇总!E68</f>
        <v>1039470480</v>
      </c>
      <c r="BO68" s="56">
        <f>[3]各R部队能量汇总!F68</f>
        <v>1078996627</v>
      </c>
      <c r="BP68" s="56">
        <f>[3]各R部队能量汇总!G68</f>
        <v>1263907512</v>
      </c>
      <c r="BQ68" s="56">
        <f>[3]各R部队能量汇总!H68</f>
        <v>1640347139</v>
      </c>
      <c r="BR68" s="56">
        <f>[3]各R部队能量汇总!I68</f>
        <v>1944687686</v>
      </c>
    </row>
    <row r="69" spans="2:70" x14ac:dyDescent="0.15">
      <c r="B69" s="23">
        <v>66</v>
      </c>
      <c r="C69" s="24">
        <f>'[1]资源-钻石'!L69</f>
        <v>578192.9164378728</v>
      </c>
      <c r="D69" s="24">
        <f>'[1]资源-钻石'!M69</f>
        <v>706593.82170258311</v>
      </c>
      <c r="E69" s="24">
        <f>'[1]资源-钻石'!N69</f>
        <v>954799.21645114361</v>
      </c>
      <c r="F69" s="24">
        <f>'[1]资源-钻石'!O69</f>
        <v>1812975.2141164879</v>
      </c>
      <c r="G69" s="24">
        <f>'[1]资源-钻石'!P69</f>
        <v>2437037.936224388</v>
      </c>
      <c r="I69" s="23">
        <v>66</v>
      </c>
      <c r="J69" s="24">
        <f>'[1]资源-钻石'!T69</f>
        <v>409914.21872139315</v>
      </c>
      <c r="K69" s="24">
        <f>'[1]资源-钻石'!U69</f>
        <v>564305.64059353236</v>
      </c>
      <c r="L69" s="24">
        <f>'[1]资源-钻石'!V69</f>
        <v>921246.20465288556</v>
      </c>
      <c r="M69" s="24">
        <f>'[1]资源-钻石'!W69</f>
        <v>2364720.8251181738</v>
      </c>
      <c r="N69" s="24">
        <f>'[1]资源-钻石'!X69</f>
        <v>5561405.407629991</v>
      </c>
      <c r="P69" s="28">
        <v>66</v>
      </c>
      <c r="Q69" s="28">
        <f>'[1]功能-行军令'!N69</f>
        <v>4416.2695718066107</v>
      </c>
      <c r="R69" s="28">
        <f>'[1]功能-行军令'!O69</f>
        <v>5584.6032876140744</v>
      </c>
      <c r="S69" s="28">
        <f>'[1]功能-行军令'!P69</f>
        <v>6232.6428443465666</v>
      </c>
      <c r="T69" s="28">
        <f>'[1]功能-行军令'!Q69</f>
        <v>5166.7953843630921</v>
      </c>
      <c r="U69" s="28">
        <f>'[1]功能-行军令'!R69</f>
        <v>2868.6839062272406</v>
      </c>
      <c r="V69" s="28">
        <f>'[1]功能-行军令'!S69</f>
        <v>298.82484418021977</v>
      </c>
      <c r="W69" s="28">
        <f>'[1]功能-行军令'!T69</f>
        <v>382.07760975614201</v>
      </c>
      <c r="X69" s="28">
        <f>'[1]功能-行军令'!U69</f>
        <v>426.61613198699433</v>
      </c>
      <c r="Y69" s="28">
        <f>'[1]功能-行军令'!V69</f>
        <v>333.01373476450044</v>
      </c>
      <c r="Z69" s="28">
        <f>'[1]功能-行军令'!W69</f>
        <v>191.34232498857773</v>
      </c>
      <c r="AC69" s="30">
        <v>66</v>
      </c>
      <c r="AD69" s="42">
        <f>'[1]功能-实力'!BE70</f>
        <v>3321450</v>
      </c>
      <c r="AE69" s="42">
        <f>'[1]功能-实力'!BF70</f>
        <v>3714018</v>
      </c>
      <c r="AF69" s="42">
        <f>'[1]功能-实力'!BG70</f>
        <v>4124178</v>
      </c>
      <c r="AG69" s="42">
        <f>'[1]功能-实力'!BH70</f>
        <v>4941888</v>
      </c>
      <c r="AH69" s="42">
        <f>'[1]功能-实力'!BI70</f>
        <v>5248482</v>
      </c>
      <c r="AL69" s="38">
        <f>[2]基础状态预期!C79</f>
        <v>340</v>
      </c>
      <c r="AM69" s="38">
        <f>[2]基础状态预期!D79</f>
        <v>86.247032860782397</v>
      </c>
      <c r="AO69" s="38">
        <f>[2]基础状态预期!F79</f>
        <v>0</v>
      </c>
      <c r="AP69" s="38">
        <f>[2]基础状态预期!G79</f>
        <v>0</v>
      </c>
      <c r="AQ69" s="38">
        <f>[2]基础状态预期!H79</f>
        <v>0</v>
      </c>
      <c r="AR69" s="38">
        <f>[2]基础状态预期!I79</f>
        <v>0</v>
      </c>
      <c r="AS69" s="38">
        <f>[2]基础状态预期!J79</f>
        <v>6</v>
      </c>
      <c r="AW69" s="32">
        <v>63</v>
      </c>
      <c r="AX69" s="32">
        <f>[1]节奏总纲!BJ66</f>
        <v>2.9333333333333331</v>
      </c>
      <c r="AY69" s="32">
        <f>[1]节奏总纲!BK66</f>
        <v>2.992</v>
      </c>
      <c r="AZ69" s="32">
        <f>[1]节奏总纲!BL66</f>
        <v>3.1093333333333333</v>
      </c>
      <c r="BA69" s="32">
        <f>[1]节奏总纲!BM66</f>
        <v>3.3439999999999994</v>
      </c>
      <c r="BB69" s="32">
        <f>[1]节奏总纲!BN66</f>
        <v>4.1066666666666665</v>
      </c>
      <c r="BF69" s="45">
        <f>'[1]功能-行军令'!FZ67</f>
        <v>63</v>
      </c>
      <c r="BG69" s="45">
        <f>'[1]功能-行军令'!GA67*'[1]功能-行军令'!GB67</f>
        <v>263.03575585809341</v>
      </c>
      <c r="BM69" s="55">
        <v>63</v>
      </c>
      <c r="BN69" s="56">
        <f>[3]各R部队能量汇总!E69</f>
        <v>1133126936</v>
      </c>
      <c r="BO69" s="56">
        <f>[3]各R部队能量汇总!F69</f>
        <v>1179246978</v>
      </c>
      <c r="BP69" s="56">
        <f>[3]各R部队能量汇总!G69</f>
        <v>1379666409</v>
      </c>
      <c r="BQ69" s="56">
        <f>[3]各R部队能量汇总!H69</f>
        <v>1793064709</v>
      </c>
      <c r="BR69" s="56">
        <f>[3]各R部队能量汇总!I69</f>
        <v>2118000087</v>
      </c>
    </row>
    <row r="70" spans="2:70" x14ac:dyDescent="0.15">
      <c r="B70" s="23">
        <v>67</v>
      </c>
      <c r="C70" s="24">
        <f>'[1]资源-钻石'!L70</f>
        <v>608362.92245217902</v>
      </c>
      <c r="D70" s="24">
        <f>'[1]资源-钻石'!M70</f>
        <v>756751.98297197232</v>
      </c>
      <c r="E70" s="24">
        <f>'[1]资源-钻石'!N70</f>
        <v>1019495.0871156226</v>
      </c>
      <c r="F70" s="24">
        <f>'[1]资源-钻石'!O70</f>
        <v>1933617.3764786581</v>
      </c>
      <c r="G70" s="24">
        <f>'[1]资源-钻石'!P70</f>
        <v>2587472.4341021879</v>
      </c>
      <c r="I70" s="23">
        <v>67</v>
      </c>
      <c r="J70" s="24">
        <f>'[1]资源-钻石'!T70</f>
        <v>415841.46109036298</v>
      </c>
      <c r="K70" s="24">
        <f>'[1]资源-钻石'!U70</f>
        <v>572505.60719939927</v>
      </c>
      <c r="L70" s="24">
        <f>'[1]资源-钻石'!V70</f>
        <v>934718.16791933915</v>
      </c>
      <c r="M70" s="24">
        <f>'[1]资源-钻石'!W70</f>
        <v>2399559.9847112731</v>
      </c>
      <c r="N70" s="24">
        <f>'[1]资源-钻石'!X70</f>
        <v>5643583.4831824005</v>
      </c>
      <c r="P70" s="28">
        <v>67</v>
      </c>
      <c r="Q70" s="28">
        <f>'[1]功能-行军令'!N70</f>
        <v>4736.5421097455128</v>
      </c>
      <c r="R70" s="28">
        <f>'[1]功能-行军令'!O70</f>
        <v>5994.4338352951672</v>
      </c>
      <c r="S70" s="28">
        <f>'[1]功能-行军令'!P70</f>
        <v>6669.648506700737</v>
      </c>
      <c r="T70" s="28">
        <f>'[1]功能-行军令'!Q70</f>
        <v>5523.467097126364</v>
      </c>
      <c r="U70" s="28">
        <f>'[1]功能-行军令'!R70</f>
        <v>3069.2998807764393</v>
      </c>
      <c r="V70" s="28">
        <f>'[1]功能-行军令'!S70</f>
        <v>320.27253793890213</v>
      </c>
      <c r="W70" s="28">
        <f>'[1]功能-行军令'!T70</f>
        <v>409.83054768109287</v>
      </c>
      <c r="X70" s="28">
        <f>'[1]功能-行军令'!U70</f>
        <v>437.00566235417045</v>
      </c>
      <c r="Y70" s="28">
        <f>'[1]功能-行军令'!V70</f>
        <v>356.6717127632719</v>
      </c>
      <c r="Z70" s="28">
        <f>'[1]功能-行军令'!W70</f>
        <v>200.61597454919865</v>
      </c>
      <c r="AC70" s="30">
        <v>67</v>
      </c>
      <c r="AD70" s="42">
        <f>'[1]功能-实力'!BE71</f>
        <v>3475098</v>
      </c>
      <c r="AE70" s="42">
        <f>'[1]功能-实力'!BF71</f>
        <v>3929706</v>
      </c>
      <c r="AF70" s="42">
        <f>'[1]功能-实力'!BG71</f>
        <v>4374888</v>
      </c>
      <c r="AG70" s="42">
        <f>'[1]功能-实力'!BH71</f>
        <v>5226456</v>
      </c>
      <c r="AH70" s="42">
        <f>'[1]功能-实力'!BI71</f>
        <v>5556018</v>
      </c>
      <c r="AL70" s="38">
        <f>[2]基础状态预期!C80</f>
        <v>442</v>
      </c>
      <c r="AM70" s="38">
        <f>[2]基础状态预期!D80</f>
        <v>90.122782504866933</v>
      </c>
      <c r="AO70" s="38">
        <f>[2]基础状态预期!F80</f>
        <v>0</v>
      </c>
      <c r="AP70" s="38">
        <f>[2]基础状态预期!G80</f>
        <v>0</v>
      </c>
      <c r="AQ70" s="38">
        <f>[2]基础状态预期!H80</f>
        <v>0</v>
      </c>
      <c r="AR70" s="38">
        <f>[2]基础状态预期!I80</f>
        <v>0</v>
      </c>
      <c r="AS70" s="38">
        <f>[2]基础状态预期!J80</f>
        <v>6</v>
      </c>
      <c r="AW70" s="32">
        <v>64</v>
      </c>
      <c r="AX70" s="32">
        <f>[1]节奏总纲!BJ67</f>
        <v>2.9666666666666663</v>
      </c>
      <c r="AY70" s="32">
        <f>[1]节奏总纲!BK67</f>
        <v>3.0259999999999998</v>
      </c>
      <c r="AZ70" s="32">
        <f>[1]节奏总纲!BL67</f>
        <v>3.1446666666666663</v>
      </c>
      <c r="BA70" s="32">
        <f>[1]节奏总纲!BM67</f>
        <v>3.3819999999999992</v>
      </c>
      <c r="BB70" s="32">
        <f>[1]节奏总纲!BN67</f>
        <v>4.1533333333333324</v>
      </c>
      <c r="BF70" s="45">
        <f>'[1]功能-行军令'!FZ68</f>
        <v>64</v>
      </c>
      <c r="BG70" s="45">
        <f>'[1]功能-行军令'!GA68*'[1]功能-行军令'!GB68</f>
        <v>268.29647097525526</v>
      </c>
      <c r="BM70" s="55">
        <v>64</v>
      </c>
      <c r="BN70" s="56">
        <f>[3]各R部队能量汇总!E70</f>
        <v>1234720596</v>
      </c>
      <c r="BO70" s="56">
        <f>[3]各R部队能量汇总!F70</f>
        <v>1285683543</v>
      </c>
      <c r="BP70" s="56">
        <f>[3]各R部队能量汇总!G70</f>
        <v>1506372373</v>
      </c>
      <c r="BQ70" s="56">
        <f>[3]各R部队能量汇总!H70</f>
        <v>1956684674</v>
      </c>
      <c r="BR70" s="56">
        <f>[3]各R部队能量汇总!I70</f>
        <v>2298134493</v>
      </c>
    </row>
    <row r="71" spans="2:70" x14ac:dyDescent="0.15">
      <c r="B71" s="23">
        <v>68</v>
      </c>
      <c r="C71" s="24">
        <f>'[1]资源-钻石'!L71</f>
        <v>640698.33426287281</v>
      </c>
      <c r="D71" s="24">
        <f>'[1]资源-钻石'!M71</f>
        <v>798698.43784188002</v>
      </c>
      <c r="E71" s="24">
        <f>'[1]资源-钻石'!N71</f>
        <v>1086291.6648921557</v>
      </c>
      <c r="F71" s="24">
        <f>'[1]资源-钻石'!O71</f>
        <v>2065550.0790692293</v>
      </c>
      <c r="G71" s="24">
        <f>'[1]资源-钻石'!P71</f>
        <v>2755779.4427582393</v>
      </c>
      <c r="I71" s="23">
        <v>68</v>
      </c>
      <c r="J71" s="24">
        <f>'[1]资源-钻石'!T71</f>
        <v>421768.70345933281</v>
      </c>
      <c r="K71" s="24">
        <f>'[1]资源-钻石'!U71</f>
        <v>580705.57380526606</v>
      </c>
      <c r="L71" s="24">
        <f>'[1]资源-钻石'!V71</f>
        <v>948190.13118579262</v>
      </c>
      <c r="M71" s="24">
        <f>'[1]资源-钻石'!W71</f>
        <v>2434399.1443043719</v>
      </c>
      <c r="N71" s="24">
        <f>'[1]资源-钻石'!X71</f>
        <v>5725761.558734809</v>
      </c>
      <c r="P71" s="28">
        <v>68</v>
      </c>
      <c r="Q71" s="28">
        <f>'[1]功能-行军令'!N71</f>
        <v>5079.8017166875779</v>
      </c>
      <c r="R71" s="28">
        <f>'[1]功能-行军令'!O71</f>
        <v>6420.7147672321553</v>
      </c>
      <c r="S71" s="28">
        <f>'[1]功能-行军令'!P71</f>
        <v>7120.8439603582265</v>
      </c>
      <c r="T71" s="28">
        <f>'[1]功能-行军令'!Q71</f>
        <v>5913.5186519153212</v>
      </c>
      <c r="U71" s="28">
        <f>'[1]功能-行军令'!R71</f>
        <v>3281.4966937441241</v>
      </c>
      <c r="V71" s="28">
        <f>'[1]功能-行军令'!S71</f>
        <v>343.25960694206515</v>
      </c>
      <c r="W71" s="28">
        <f>'[1]功能-行军令'!T71</f>
        <v>426.28093193698805</v>
      </c>
      <c r="X71" s="28">
        <f>'[1]功能-行军令'!U71</f>
        <v>451.19545365748945</v>
      </c>
      <c r="Y71" s="28">
        <f>'[1]功能-行军令'!V71</f>
        <v>390.05155478895722</v>
      </c>
      <c r="Z71" s="28">
        <f>'[1]功能-行军令'!W71</f>
        <v>212.19681296768476</v>
      </c>
      <c r="AC71" s="30">
        <v>68</v>
      </c>
      <c r="AD71" s="42">
        <f>'[1]功能-实力'!BE72</f>
        <v>3633792</v>
      </c>
      <c r="AE71" s="42">
        <f>'[1]功能-实力'!BF72</f>
        <v>4152120</v>
      </c>
      <c r="AF71" s="42">
        <f>'[1]功能-实力'!BG72</f>
        <v>4634562</v>
      </c>
      <c r="AG71" s="42">
        <f>'[1]功能-实力'!BH72</f>
        <v>5534940</v>
      </c>
      <c r="AH71" s="42">
        <f>'[1]功能-实力'!BI72</f>
        <v>5877186</v>
      </c>
      <c r="AL71" s="38">
        <f>[2]基础状态预期!C81</f>
        <v>544</v>
      </c>
      <c r="AM71" s="38">
        <f>[2]基础状态预期!D81</f>
        <v>93.149045658279036</v>
      </c>
      <c r="AO71" s="38">
        <f>[2]基础状态预期!F81</f>
        <v>0</v>
      </c>
      <c r="AP71" s="38">
        <f>[2]基础状态预期!G81</f>
        <v>0</v>
      </c>
      <c r="AQ71" s="38">
        <f>[2]基础状态预期!H81</f>
        <v>0</v>
      </c>
      <c r="AR71" s="38">
        <f>[2]基础状态预期!I81</f>
        <v>0</v>
      </c>
      <c r="AS71" s="38">
        <f>[2]基础状态预期!J81</f>
        <v>6</v>
      </c>
      <c r="AW71" s="32">
        <v>65</v>
      </c>
      <c r="AX71" s="32">
        <f>[1]节奏总纲!BJ68</f>
        <v>2.9999999999999996</v>
      </c>
      <c r="AY71" s="32">
        <f>[1]节奏总纲!BK68</f>
        <v>3.0599999999999996</v>
      </c>
      <c r="AZ71" s="32">
        <f>[1]节奏总纲!BL68</f>
        <v>3.1799999999999997</v>
      </c>
      <c r="BA71" s="32">
        <f>[1]节奏总纲!BM68</f>
        <v>3.419999999999999</v>
      </c>
      <c r="BB71" s="32">
        <f>[1]节奏总纲!BN68</f>
        <v>4.1999999999999993</v>
      </c>
      <c r="BF71" s="45">
        <f>'[1]功能-行军令'!FZ69</f>
        <v>65</v>
      </c>
      <c r="BG71" s="45">
        <f>'[1]功能-行军令'!GA69*'[1]功能-行军令'!GB69</f>
        <v>273.66240039476037</v>
      </c>
      <c r="BM71" s="55">
        <v>65</v>
      </c>
      <c r="BN71" s="56">
        <f>[3]各R部队能量汇总!E71</f>
        <v>1343625920</v>
      </c>
      <c r="BO71" s="56">
        <f>[3]各R部队能量汇总!F71</f>
        <v>1399667576</v>
      </c>
      <c r="BP71" s="56">
        <f>[3]各R部队能量汇总!G71</f>
        <v>1640729240</v>
      </c>
      <c r="BQ71" s="56">
        <f>[3]各R部队能量汇总!H71</f>
        <v>2129900321</v>
      </c>
      <c r="BR71" s="56">
        <f>[3]各R部队能量汇总!I71</f>
        <v>2488392761</v>
      </c>
    </row>
    <row r="72" spans="2:70" x14ac:dyDescent="0.15">
      <c r="B72" s="23">
        <v>69</v>
      </c>
      <c r="C72" s="24">
        <f>'[1]资源-钻石'!L72</f>
        <v>675354.57054175704</v>
      </c>
      <c r="D72" s="24">
        <f>'[1]资源-钻石'!M72</f>
        <v>841760.93727129337</v>
      </c>
      <c r="E72" s="24">
        <f>'[1]资源-钻石'!N72</f>
        <v>1162320.9668769664</v>
      </c>
      <c r="F72" s="24">
        <f>'[1]资源-钻石'!O72</f>
        <v>2209174.5905018849</v>
      </c>
      <c r="G72" s="24">
        <f>'[1]资源-钻石'!P72</f>
        <v>2936634.1335023181</v>
      </c>
      <c r="I72" s="23">
        <v>69</v>
      </c>
      <c r="J72" s="24">
        <f>'[1]资源-钻石'!T72</f>
        <v>427695.94582830265</v>
      </c>
      <c r="K72" s="24">
        <f>'[1]资源-钻石'!U72</f>
        <v>588905.54041113285</v>
      </c>
      <c r="L72" s="24">
        <f>'[1]资源-钻石'!V72</f>
        <v>961662.09445224609</v>
      </c>
      <c r="M72" s="24">
        <f>'[1]资源-钻石'!W72</f>
        <v>2469238.3038974707</v>
      </c>
      <c r="N72" s="24">
        <f>'[1]资源-钻石'!X72</f>
        <v>5807939.6342872176</v>
      </c>
      <c r="P72" s="28">
        <v>69</v>
      </c>
      <c r="Q72" s="28">
        <f>'[1]功能-行军令'!N72</f>
        <v>5447.6982541687212</v>
      </c>
      <c r="R72" s="28">
        <f>'[1]功能-行军令'!O72</f>
        <v>6868.2684736992569</v>
      </c>
      <c r="S72" s="28">
        <f>'[1]功能-行军令'!P72</f>
        <v>7634.4043333920454</v>
      </c>
      <c r="T72" s="28">
        <f>'[1]功能-行军令'!Q72</f>
        <v>6338.1363766348895</v>
      </c>
      <c r="U72" s="28">
        <f>'[1]功能-行军令'!R72</f>
        <v>3508.175561817156</v>
      </c>
      <c r="V72" s="28">
        <f>'[1]功能-行军令'!S72</f>
        <v>367.89653748114324</v>
      </c>
      <c r="W72" s="28">
        <f>'[1]功能-行军令'!T72</f>
        <v>447.55370646710162</v>
      </c>
      <c r="X72" s="28">
        <f>'[1]功能-行军令'!U72</f>
        <v>513.56037303381891</v>
      </c>
      <c r="Y72" s="28">
        <f>'[1]功能-行军令'!V72</f>
        <v>424.61772471956829</v>
      </c>
      <c r="Z72" s="28">
        <f>'[1]功能-行军令'!W72</f>
        <v>226.67886807303194</v>
      </c>
      <c r="AC72" s="30">
        <v>69</v>
      </c>
      <c r="AD72" s="42">
        <f>'[1]功能-实力'!BE73</f>
        <v>3797142</v>
      </c>
      <c r="AE72" s="42">
        <f>'[1]功能-实力'!BF73</f>
        <v>4381506</v>
      </c>
      <c r="AF72" s="42">
        <f>'[1]功能-实力'!BG73</f>
        <v>4912998</v>
      </c>
      <c r="AG72" s="42">
        <f>'[1]功能-实力'!BH73</f>
        <v>5848560</v>
      </c>
      <c r="AH72" s="42">
        <f>'[1]功能-实力'!BI73</f>
        <v>6211800</v>
      </c>
      <c r="AL72" s="38">
        <f>[2]基础状态预期!C82</f>
        <v>697</v>
      </c>
      <c r="AM72" s="38">
        <f>[2]基础状态预期!D82</f>
        <v>96.770480813454071</v>
      </c>
      <c r="AO72" s="38">
        <f>[2]基础状态预期!F82</f>
        <v>0</v>
      </c>
      <c r="AP72" s="38">
        <f>[2]基础状态预期!G82</f>
        <v>0</v>
      </c>
      <c r="AQ72" s="38">
        <f>[2]基础状态预期!H82</f>
        <v>0</v>
      </c>
      <c r="AR72" s="38">
        <f>[2]基础状态预期!I82</f>
        <v>0</v>
      </c>
      <c r="AS72" s="38">
        <f>[2]基础状态预期!J82</f>
        <v>6</v>
      </c>
      <c r="AW72" s="32">
        <v>66</v>
      </c>
      <c r="AX72" s="32">
        <f>[1]节奏总纲!BJ69</f>
        <v>3.0333333333333328</v>
      </c>
      <c r="AY72" s="32">
        <f>[1]节奏总纲!BK69</f>
        <v>3.0939999999999994</v>
      </c>
      <c r="AZ72" s="32">
        <f>[1]节奏总纲!BL69</f>
        <v>3.2153333333333327</v>
      </c>
      <c r="BA72" s="32">
        <f>[1]节奏总纲!BM69</f>
        <v>3.4579999999999989</v>
      </c>
      <c r="BB72" s="32">
        <f>[1]节奏总纲!BN69</f>
        <v>4.2466666666666653</v>
      </c>
      <c r="BF72" s="45">
        <f>'[1]功能-行军令'!FZ70</f>
        <v>66</v>
      </c>
      <c r="BG72" s="45">
        <f>'[1]功能-行军令'!GA70*'[1]功能-行军令'!GB70</f>
        <v>279.13564840265559</v>
      </c>
      <c r="BM72" s="55">
        <v>66</v>
      </c>
      <c r="BN72" s="56">
        <f>[3]各R部队能量汇总!E72</f>
        <v>1457263445</v>
      </c>
      <c r="BO72" s="56">
        <f>[3]各R部队能量汇总!F72</f>
        <v>1519654689</v>
      </c>
      <c r="BP72" s="56">
        <f>[3]各R部队能量汇总!G72</f>
        <v>1781874919</v>
      </c>
      <c r="BQ72" s="56">
        <f>[3]各R部队能量汇总!H72</f>
        <v>2306029979</v>
      </c>
      <c r="BR72" s="56">
        <f>[3]各R部队能量汇总!I72</f>
        <v>2694849189</v>
      </c>
    </row>
    <row r="73" spans="2:70" x14ac:dyDescent="0.15">
      <c r="B73" s="23">
        <v>70</v>
      </c>
      <c r="C73" s="24">
        <f>'[1]资源-钻石'!L73</f>
        <v>712498.20489685284</v>
      </c>
      <c r="D73" s="24">
        <f>'[1]资源-钻石'!M73</f>
        <v>889838.38138369017</v>
      </c>
      <c r="E73" s="24">
        <f>'[1]资源-钻石'!N73</f>
        <v>1245802.677028025</v>
      </c>
      <c r="F73" s="24">
        <f>'[1]资源-钻石'!O73</f>
        <v>2362132.275560407</v>
      </c>
      <c r="G73" s="24">
        <f>'[1]资源-钻石'!P73</f>
        <v>3137135.7432188233</v>
      </c>
      <c r="I73" s="23">
        <v>70</v>
      </c>
      <c r="J73" s="24">
        <f>'[1]资源-钻石'!T73</f>
        <v>433623.18819727248</v>
      </c>
      <c r="K73" s="24">
        <f>'[1]资源-钻石'!U73</f>
        <v>597105.50701699965</v>
      </c>
      <c r="L73" s="24">
        <f>'[1]资源-钻石'!V73</f>
        <v>975134.05771869968</v>
      </c>
      <c r="M73" s="24">
        <f>'[1]资源-钻石'!W73</f>
        <v>2504077.4634905695</v>
      </c>
      <c r="N73" s="24">
        <f>'[1]资源-钻石'!X73</f>
        <v>5890117.7098396262</v>
      </c>
      <c r="P73" s="28">
        <v>70</v>
      </c>
      <c r="Q73" s="28">
        <f>'[1]功能-行军令'!N73</f>
        <v>5842</v>
      </c>
      <c r="R73" s="28">
        <f>'[1]功能-行军令'!O73</f>
        <v>7367.9431000000004</v>
      </c>
      <c r="S73" s="28">
        <f>'[1]功能-行军令'!P73</f>
        <v>8199.691499999999</v>
      </c>
      <c r="T73" s="28">
        <f>'[1]功能-行军令'!Q73</f>
        <v>6790.3471000000009</v>
      </c>
      <c r="U73" s="28">
        <f>'[1]功能-行军令'!R73</f>
        <v>3759.4794000000002</v>
      </c>
      <c r="V73" s="28">
        <f>'[1]功能-行军令'!S73</f>
        <v>394.30174583127882</v>
      </c>
      <c r="W73" s="28">
        <f>'[1]功能-行军令'!T73</f>
        <v>499.67462630074351</v>
      </c>
      <c r="X73" s="28">
        <f>'[1]功能-行军令'!U73</f>
        <v>565.28716660795362</v>
      </c>
      <c r="Y73" s="28">
        <f>'[1]功能-行军令'!V73</f>
        <v>452.21072336511133</v>
      </c>
      <c r="Z73" s="28">
        <f>'[1]功能-行军令'!W73</f>
        <v>251.30383818284417</v>
      </c>
      <c r="AC73" s="30">
        <v>70</v>
      </c>
      <c r="AD73" s="42">
        <f>'[1]功能-实力'!BE74</f>
        <v>3998196</v>
      </c>
      <c r="AE73" s="42">
        <f>'[1]功能-实力'!BF74</f>
        <v>4692642</v>
      </c>
      <c r="AF73" s="42">
        <f>'[1]功能-实力'!BG74</f>
        <v>5384988</v>
      </c>
      <c r="AG73" s="42">
        <f>'[1]功能-实力'!BH74</f>
        <v>6457956</v>
      </c>
      <c r="AH73" s="42">
        <f>'[1]功能-实力'!BI74</f>
        <v>6673056</v>
      </c>
      <c r="AL73" s="38">
        <f>[2]基础状态预期!C83</f>
        <v>901</v>
      </c>
      <c r="AM73" s="38">
        <f>[2]基础状态预期!D83</f>
        <v>100.40175326279811</v>
      </c>
      <c r="AO73" s="38">
        <f>[2]基础状态预期!F83</f>
        <v>0</v>
      </c>
      <c r="AP73" s="38">
        <f>[2]基础状态预期!G83</f>
        <v>0</v>
      </c>
      <c r="AQ73" s="38">
        <f>[2]基础状态预期!H83</f>
        <v>0</v>
      </c>
      <c r="AR73" s="38">
        <f>[2]基础状态预期!I83</f>
        <v>0</v>
      </c>
      <c r="AS73" s="38">
        <f>[2]基础状态预期!J83</f>
        <v>6</v>
      </c>
      <c r="AW73" s="32">
        <v>67</v>
      </c>
      <c r="AX73" s="32">
        <f>[1]节奏总纲!BJ70</f>
        <v>3.066666666666666</v>
      </c>
      <c r="AY73" s="32">
        <f>[1]节奏总纲!BK70</f>
        <v>3.1279999999999992</v>
      </c>
      <c r="AZ73" s="32">
        <f>[1]节奏总纲!BL70</f>
        <v>3.2506666666666661</v>
      </c>
      <c r="BA73" s="32">
        <f>[1]节奏总纲!BM70</f>
        <v>3.4959999999999991</v>
      </c>
      <c r="BB73" s="32">
        <f>[1]节奏总纲!BN70</f>
        <v>4.2933333333333321</v>
      </c>
      <c r="BF73" s="45">
        <f>'[1]功能-行军令'!FZ71</f>
        <v>67</v>
      </c>
      <c r="BG73" s="45">
        <f>'[1]功能-行军令'!GA71*'[1]功能-行军令'!GB71</f>
        <v>284.71836137070869</v>
      </c>
      <c r="BM73" s="55">
        <v>67</v>
      </c>
      <c r="BN73" s="56">
        <f>[3]各R部队能量汇总!E73</f>
        <v>1578675781</v>
      </c>
      <c r="BO73" s="56">
        <f>[3]各R部队能量汇总!F73</f>
        <v>1648874705</v>
      </c>
      <c r="BP73" s="56">
        <f>[3]各R部队能量汇总!G73</f>
        <v>1925021098</v>
      </c>
      <c r="BQ73" s="56">
        <f>[3]各R部队能量汇总!H73</f>
        <v>2497559833</v>
      </c>
      <c r="BR73" s="56">
        <f>[3]各R部队能量汇总!I73</f>
        <v>2917056046</v>
      </c>
    </row>
    <row r="74" spans="2:70" x14ac:dyDescent="0.15">
      <c r="B74" s="23">
        <v>71</v>
      </c>
      <c r="C74" s="24">
        <f>'[1]资源-钻石'!L74</f>
        <v>752307.76650079549</v>
      </c>
      <c r="D74" s="24">
        <f>'[1]资源-钻石'!M74</f>
        <v>941823.38604448771</v>
      </c>
      <c r="E74" s="24">
        <f>'[1]资源-钻石'!N74</f>
        <v>1320571.9015268423</v>
      </c>
      <c r="F74" s="24">
        <f>'[1]资源-钻石'!O74</f>
        <v>2525432.5152242258</v>
      </c>
      <c r="G74" s="24">
        <f>'[1]资源-钻石'!P74</f>
        <v>3352995.0326029463</v>
      </c>
      <c r="I74" s="23">
        <v>71</v>
      </c>
      <c r="J74" s="24">
        <f>'[1]资源-钻石'!T74</f>
        <v>439550.43056624231</v>
      </c>
      <c r="K74" s="24">
        <f>'[1]资源-钻石'!U74</f>
        <v>605305.47362286656</v>
      </c>
      <c r="L74" s="24">
        <f>'[1]资源-钻石'!V74</f>
        <v>988606.02098515315</v>
      </c>
      <c r="M74" s="24">
        <f>'[1]资源-钻石'!W74</f>
        <v>2538916.6230836688</v>
      </c>
      <c r="N74" s="24">
        <f>'[1]资源-钻石'!X74</f>
        <v>5972295.7853920348</v>
      </c>
      <c r="P74" s="28">
        <v>71</v>
      </c>
      <c r="Q74" s="28">
        <f>'[1]功能-行军令'!N74</f>
        <v>6264.6021474136924</v>
      </c>
      <c r="R74" s="28">
        <f>'[1]功能-行军令'!O74</f>
        <v>7908.2294703902389</v>
      </c>
      <c r="S74" s="28">
        <f>'[1]功能-行军令'!P74</f>
        <v>8789.1278632188478</v>
      </c>
      <c r="T74" s="28">
        <f>'[1]功能-行军令'!Q74</f>
        <v>7273.1349996456938</v>
      </c>
      <c r="U74" s="28">
        <f>'[1]功能-行军令'!R74</f>
        <v>4030.0321801315486</v>
      </c>
      <c r="V74" s="28">
        <f>'[1]功能-行军令'!S74</f>
        <v>422.60214741369236</v>
      </c>
      <c r="W74" s="28">
        <f>'[1]功能-行军令'!T74</f>
        <v>540.28637039023852</v>
      </c>
      <c r="X74" s="28">
        <f>'[1]功能-行军令'!U74</f>
        <v>589.43636321884878</v>
      </c>
      <c r="Y74" s="28">
        <f>'[1]功能-行军令'!V74</f>
        <v>482.78789964569296</v>
      </c>
      <c r="Z74" s="28">
        <f>'[1]功能-行军令'!W74</f>
        <v>270.55278013154839</v>
      </c>
      <c r="AC74" s="30">
        <v>71</v>
      </c>
      <c r="AD74" s="42">
        <f>'[1]功能-实力'!BE75</f>
        <v>4234680</v>
      </c>
      <c r="AE74" s="42">
        <f>'[1]功能-实力'!BF75</f>
        <v>4969182</v>
      </c>
      <c r="AF74" s="42">
        <f>'[1]功能-实力'!BG75</f>
        <v>5661900</v>
      </c>
      <c r="AG74" s="42">
        <f>'[1]功能-实力'!BH75</f>
        <v>6815856</v>
      </c>
      <c r="AH74" s="42">
        <f>'[1]功能-实力'!BI75</f>
        <v>7057932</v>
      </c>
      <c r="AL74" s="38">
        <f>[2]基础状态预期!C84</f>
        <v>1156</v>
      </c>
      <c r="AM74" s="38">
        <f>[2]基础状态预期!D84</f>
        <v>104.06236366727887</v>
      </c>
      <c r="AO74" s="38">
        <f>[2]基础状态预期!F84</f>
        <v>0</v>
      </c>
      <c r="AP74" s="38">
        <f>[2]基础状态预期!G84</f>
        <v>0</v>
      </c>
      <c r="AQ74" s="38">
        <f>[2]基础状态预期!H84</f>
        <v>0</v>
      </c>
      <c r="AR74" s="38">
        <f>[2]基础状态预期!I84</f>
        <v>0</v>
      </c>
      <c r="AS74" s="38">
        <f>[2]基础状态预期!J84</f>
        <v>6</v>
      </c>
      <c r="AW74" s="32">
        <v>68</v>
      </c>
      <c r="AX74" s="32">
        <f>[1]节奏总纲!BJ71</f>
        <v>3.0999999999999992</v>
      </c>
      <c r="AY74" s="32">
        <f>[1]节奏总纲!BK71</f>
        <v>3.161999999999999</v>
      </c>
      <c r="AZ74" s="32">
        <f>[1]节奏总纲!BL71</f>
        <v>3.2859999999999991</v>
      </c>
      <c r="BA74" s="32">
        <f>[1]节奏总纲!BM71</f>
        <v>3.5339999999999989</v>
      </c>
      <c r="BB74" s="32">
        <f>[1]节奏总纲!BN71</f>
        <v>4.339999999999999</v>
      </c>
      <c r="BF74" s="45">
        <f>'[1]功能-行军令'!FZ72</f>
        <v>68</v>
      </c>
      <c r="BG74" s="45">
        <f>'[1]功能-行军令'!GA72*'[1]功能-行军令'!GB72</f>
        <v>290.41272859812284</v>
      </c>
      <c r="BM74" s="55">
        <v>68</v>
      </c>
      <c r="BN74" s="56">
        <f>[3]各R部队能量汇总!E74</f>
        <v>1708558470</v>
      </c>
      <c r="BO74" s="56">
        <f>[3]各R部队能量汇总!F74</f>
        <v>1784133917</v>
      </c>
      <c r="BP74" s="56">
        <f>[3]各R部队能量汇总!G74</f>
        <v>2076955873</v>
      </c>
      <c r="BQ74" s="56">
        <f>[3]各R部队能量汇总!H74</f>
        <v>2701780394</v>
      </c>
      <c r="BR74" s="56">
        <f>[3]各R部队能量汇总!I74</f>
        <v>3155059937</v>
      </c>
    </row>
    <row r="75" spans="2:70" x14ac:dyDescent="0.15">
      <c r="B75" s="23">
        <v>72</v>
      </c>
      <c r="C75" s="24">
        <f>'[1]资源-钻石'!L75</f>
        <v>794974.59818310523</v>
      </c>
      <c r="D75" s="24">
        <f>'[1]资源-钻石'!M75</f>
        <v>996931.69460592919</v>
      </c>
      <c r="E75" s="24">
        <f>'[1]资源-钻石'!N75</f>
        <v>1398313.2501054676</v>
      </c>
      <c r="F75" s="24">
        <f>'[1]资源-钻石'!O75</f>
        <v>2698719.7501443988</v>
      </c>
      <c r="G75" s="24">
        <f>'[1]资源-钻石'!P75</f>
        <v>3580665.5622059321</v>
      </c>
      <c r="I75" s="23">
        <v>72</v>
      </c>
      <c r="J75" s="24">
        <f>'[1]资源-钻石'!T75</f>
        <v>445477.67293521221</v>
      </c>
      <c r="K75" s="24">
        <f>'[1]资源-钻石'!U75</f>
        <v>613505.44022873335</v>
      </c>
      <c r="L75" s="24">
        <f>'[1]资源-钻石'!V75</f>
        <v>1002077.9842516067</v>
      </c>
      <c r="M75" s="24">
        <f>'[1]资源-钻石'!W75</f>
        <v>2573755.7826767676</v>
      </c>
      <c r="N75" s="24">
        <f>'[1]资源-钻石'!X75</f>
        <v>6054473.8609444443</v>
      </c>
      <c r="P75" s="28">
        <v>72</v>
      </c>
      <c r="Q75" s="28">
        <f>'[1]功能-行军令'!N75</f>
        <v>6717.5359142225398</v>
      </c>
      <c r="R75" s="28">
        <f>'[1]功能-行军令'!O75</f>
        <v>8480.9767117396204</v>
      </c>
      <c r="S75" s="28">
        <f>'[1]功能-行军令'!P75</f>
        <v>9401.9946955963624</v>
      </c>
      <c r="T75" s="28">
        <f>'[1]功能-行军令'!Q75</f>
        <v>7785.4488845165961</v>
      </c>
      <c r="U75" s="28">
        <f>'[1]功能-行军令'!R75</f>
        <v>4315.3888813133908</v>
      </c>
      <c r="V75" s="28">
        <f>'[1]功能-行军令'!S75</f>
        <v>452.93376680884739</v>
      </c>
      <c r="W75" s="28">
        <f>'[1]功能-行军令'!T75</f>
        <v>572.74724134938151</v>
      </c>
      <c r="X75" s="28">
        <f>'[1]功能-行军令'!U75</f>
        <v>612.86683237751458</v>
      </c>
      <c r="Y75" s="28">
        <f>'[1]功能-行军令'!V75</f>
        <v>512.31388487090226</v>
      </c>
      <c r="Z75" s="28">
        <f>'[1]功能-行军令'!W75</f>
        <v>285.35670118184225</v>
      </c>
      <c r="AC75" s="30">
        <v>72</v>
      </c>
      <c r="AD75" s="42">
        <f>'[1]功能-实力'!BE76</f>
        <v>4492350</v>
      </c>
      <c r="AE75" s="42">
        <f>'[1]功能-实力'!BF76</f>
        <v>5252052</v>
      </c>
      <c r="AF75" s="42">
        <f>'[1]功能-实力'!BG76</f>
        <v>5950314</v>
      </c>
      <c r="AG75" s="42">
        <f>'[1]功能-实力'!BH76</f>
        <v>7197378</v>
      </c>
      <c r="AH75" s="42">
        <f>'[1]功能-实力'!BI76</f>
        <v>7477086</v>
      </c>
      <c r="AL75" s="38">
        <f>[2]基础状态预期!C85</f>
        <v>1462</v>
      </c>
      <c r="AM75" s="38">
        <f>[2]基础状态预期!D85</f>
        <v>107.42257994053838</v>
      </c>
      <c r="AO75" s="38">
        <f>[2]基础状态预期!F85</f>
        <v>0</v>
      </c>
      <c r="AP75" s="38">
        <f>[2]基础状态预期!G85</f>
        <v>0</v>
      </c>
      <c r="AQ75" s="38">
        <f>[2]基础状态预期!H85</f>
        <v>0</v>
      </c>
      <c r="AR75" s="38">
        <f>[2]基础状态预期!I85</f>
        <v>0</v>
      </c>
      <c r="AS75" s="38">
        <f>[2]基础状态预期!J85</f>
        <v>6</v>
      </c>
      <c r="AW75" s="32">
        <v>69</v>
      </c>
      <c r="AX75" s="32">
        <f>[1]节奏总纲!BJ72</f>
        <v>3.1333333333333324</v>
      </c>
      <c r="AY75" s="32">
        <f>[1]节奏总纲!BK72</f>
        <v>3.1959999999999993</v>
      </c>
      <c r="AZ75" s="32">
        <f>[1]节奏总纲!BL72</f>
        <v>3.3213333333333326</v>
      </c>
      <c r="BA75" s="32">
        <f>[1]节奏总纲!BM72</f>
        <v>3.5719999999999987</v>
      </c>
      <c r="BB75" s="32">
        <f>[1]节奏总纲!BN72</f>
        <v>4.3866666666666649</v>
      </c>
      <c r="BF75" s="45">
        <f>'[1]功能-行军令'!FZ73</f>
        <v>69</v>
      </c>
      <c r="BG75" s="45">
        <f>'[1]功能-行军令'!GA73*'[1]功能-行军令'!GB73</f>
        <v>296.22098317008533</v>
      </c>
      <c r="BM75" s="55">
        <v>69</v>
      </c>
      <c r="BN75" s="56">
        <f>[3]各R部队能量汇总!E75</f>
        <v>1846415543</v>
      </c>
      <c r="BO75" s="56">
        <f>[3]各R部队能量汇总!F75</f>
        <v>1926162189</v>
      </c>
      <c r="BP75" s="56">
        <f>[3]各R部队能量汇总!G75</f>
        <v>2241598454</v>
      </c>
      <c r="BQ75" s="56">
        <f>[3]各R部队能量汇总!H75</f>
        <v>2922789987</v>
      </c>
      <c r="BR75" s="56">
        <f>[3]各R部队能量汇总!I75</f>
        <v>3406781065</v>
      </c>
    </row>
    <row r="76" spans="2:70" x14ac:dyDescent="0.15">
      <c r="B76" s="23">
        <v>73</v>
      </c>
      <c r="C76" s="24">
        <f>'[1]资源-钻石'!L76</f>
        <v>840703.77611070755</v>
      </c>
      <c r="D76" s="24">
        <f>'[1]资源-钻石'!M76</f>
        <v>1053882.3297851821</v>
      </c>
      <c r="E76" s="24">
        <f>'[1]资源-钻石'!N76</f>
        <v>1482148.8729518806</v>
      </c>
      <c r="F76" s="24">
        <f>'[1]资源-钻石'!O76</f>
        <v>2885747.8670355743</v>
      </c>
      <c r="G76" s="24">
        <f>'[1]资源-钻石'!P76</f>
        <v>3825614.3391220244</v>
      </c>
      <c r="I76" s="23">
        <v>73</v>
      </c>
      <c r="J76" s="24">
        <f>'[1]资源-钻石'!T76</f>
        <v>451404.91530418204</v>
      </c>
      <c r="K76" s="24">
        <f>'[1]资源-钻石'!U76</f>
        <v>621705.40683460014</v>
      </c>
      <c r="L76" s="24">
        <f>'[1]资源-钻石'!V76</f>
        <v>1015549.9475180602</v>
      </c>
      <c r="M76" s="24">
        <f>'[1]资源-钻石'!W76</f>
        <v>2608594.9422698664</v>
      </c>
      <c r="N76" s="24">
        <f>'[1]资源-钻石'!X76</f>
        <v>6136651.9364968529</v>
      </c>
      <c r="P76" s="28">
        <v>73</v>
      </c>
      <c r="Q76" s="28">
        <f>'[1]功能-行军令'!N76</f>
        <v>7202.9783057748664</v>
      </c>
      <c r="R76" s="28">
        <f>'[1]功能-行军令'!O76</f>
        <v>9072.871473954021</v>
      </c>
      <c r="S76" s="28">
        <f>'[1]功能-行军令'!P76</f>
        <v>10062.905183434286</v>
      </c>
      <c r="T76" s="28">
        <f>'[1]功能-行军令'!Q76</f>
        <v>8338.3869078438565</v>
      </c>
      <c r="U76" s="28">
        <f>'[1]功能-行军令'!R76</f>
        <v>4622.4017171915848</v>
      </c>
      <c r="V76" s="28">
        <f>'[1]功能-行军令'!S76</f>
        <v>485.44239155232663</v>
      </c>
      <c r="W76" s="28">
        <f>'[1]功能-行军令'!T76</f>
        <v>591.89476221440054</v>
      </c>
      <c r="X76" s="28">
        <f>'[1]功能-行军令'!U76</f>
        <v>660.91048783792394</v>
      </c>
      <c r="Y76" s="28">
        <f>'[1]功能-行军令'!V76</f>
        <v>552.93802332726045</v>
      </c>
      <c r="Z76" s="28">
        <f>'[1]功能-行军令'!W76</f>
        <v>307.01283587819398</v>
      </c>
      <c r="AC76" s="30">
        <v>73</v>
      </c>
      <c r="AD76" s="42">
        <f>'[1]功能-实力'!BE77</f>
        <v>4758318</v>
      </c>
      <c r="AE76" s="42">
        <f>'[1]功能-实力'!BF77</f>
        <v>5536620</v>
      </c>
      <c r="AF76" s="42">
        <f>'[1]功能-实力'!BG77</f>
        <v>6265644</v>
      </c>
      <c r="AG76" s="42">
        <f>'[1]功能-实力'!BH77</f>
        <v>7667394</v>
      </c>
      <c r="AH76" s="42">
        <f>'[1]功能-实力'!BI77</f>
        <v>7958556</v>
      </c>
      <c r="AL76" s="38">
        <f>[2]基础状态预期!C86</f>
        <v>1870</v>
      </c>
      <c r="AM76" s="38">
        <f>[2]基础状态预期!D86</f>
        <v>111.00691759243479</v>
      </c>
      <c r="AO76" s="38">
        <f>[2]基础状态预期!F86</f>
        <v>0</v>
      </c>
      <c r="AP76" s="38">
        <f>[2]基础状态预期!G86</f>
        <v>0</v>
      </c>
      <c r="AQ76" s="38">
        <f>[2]基础状态预期!H86</f>
        <v>0</v>
      </c>
      <c r="AR76" s="38">
        <f>[2]基础状态预期!I86</f>
        <v>0</v>
      </c>
      <c r="AS76" s="38">
        <f>[2]基础状态预期!J86</f>
        <v>6</v>
      </c>
      <c r="AW76" s="32">
        <v>70</v>
      </c>
      <c r="AX76" s="32">
        <f>[1]节奏总纲!BJ73</f>
        <v>3.1666666666666656</v>
      </c>
      <c r="AY76" s="32">
        <f>[1]节奏总纲!BK73</f>
        <v>3.2299999999999991</v>
      </c>
      <c r="AZ76" s="32">
        <f>[1]节奏总纲!BL73</f>
        <v>3.3566666666666656</v>
      </c>
      <c r="BA76" s="32">
        <f>[1]节奏总纲!BM73</f>
        <v>3.6099999999999985</v>
      </c>
      <c r="BB76" s="32">
        <f>[1]节奏总纲!BN73</f>
        <v>4.4333333333333318</v>
      </c>
      <c r="BF76" s="45">
        <f>'[1]功能-行军令'!FZ74</f>
        <v>70</v>
      </c>
      <c r="BG76" s="45">
        <f>'[1]功能-行军令'!GA74*'[1]功能-行军令'!GB74</f>
        <v>302.14540283348703</v>
      </c>
      <c r="BM76" s="55">
        <v>70</v>
      </c>
      <c r="BN76" s="56">
        <f>[3]各R部队能量汇总!E76</f>
        <v>2038877558</v>
      </c>
      <c r="BO76" s="56">
        <f>[3]各R部队能量汇总!F76</f>
        <v>2126422489</v>
      </c>
      <c r="BP76" s="56">
        <f>[3]各R部队能量汇总!G76</f>
        <v>2664429184</v>
      </c>
      <c r="BQ76" s="56">
        <f>[3]各R部队能量汇总!H76</f>
        <v>3584241404</v>
      </c>
      <c r="BR76" s="56">
        <f>[3]各R部队能量汇总!I76</f>
        <v>3858449091</v>
      </c>
    </row>
    <row r="77" spans="2:70" x14ac:dyDescent="0.15">
      <c r="B77" s="23">
        <v>74</v>
      </c>
      <c r="C77" s="24">
        <f>'[1]资源-钻石'!L77</f>
        <v>889715.0954771121</v>
      </c>
      <c r="D77" s="24">
        <f>'[1]资源-钻石'!M77</f>
        <v>1116722.0040897075</v>
      </c>
      <c r="E77" s="24">
        <f>'[1]资源-钻石'!N77</f>
        <v>1575900.8186594907</v>
      </c>
      <c r="F77" s="24">
        <f>'[1]资源-钻石'!O77</f>
        <v>3091811.1004006797</v>
      </c>
      <c r="G77" s="24">
        <f>'[1]资源-钻石'!P77</f>
        <v>4096141.7972515048</v>
      </c>
      <c r="I77" s="23">
        <v>74</v>
      </c>
      <c r="J77" s="24">
        <f>'[1]资源-钻石'!T77</f>
        <v>457332.15767315187</v>
      </c>
      <c r="K77" s="24">
        <f>'[1]资源-钻石'!U77</f>
        <v>629905.37344046694</v>
      </c>
      <c r="L77" s="24">
        <f>'[1]资源-钻石'!V77</f>
        <v>1029021.9107845137</v>
      </c>
      <c r="M77" s="24">
        <f>'[1]资源-钻石'!W77</f>
        <v>2643434.1018629652</v>
      </c>
      <c r="N77" s="24">
        <f>'[1]资源-钻石'!X77</f>
        <v>6218830.0120492615</v>
      </c>
      <c r="P77" s="28">
        <v>74</v>
      </c>
      <c r="Q77" s="28">
        <f>'[1]功能-行军令'!N77</f>
        <v>7723.2625786307999</v>
      </c>
      <c r="R77" s="28">
        <f>'[1]功能-行军令'!O77</f>
        <v>9725.9717240747977</v>
      </c>
      <c r="S77" s="28">
        <f>'[1]功能-行军令'!P77</f>
        <v>10801.990098290646</v>
      </c>
      <c r="T77" s="28">
        <f>'[1]功能-行军令'!Q77</f>
        <v>8947.6011737588742</v>
      </c>
      <c r="U77" s="28">
        <f>'[1]功能-行军令'!R77</f>
        <v>4961.4742496161989</v>
      </c>
      <c r="V77" s="28">
        <f>'[1]功能-行军令'!S77</f>
        <v>520.28427285593352</v>
      </c>
      <c r="W77" s="28">
        <f>'[1]功能-行军令'!T77</f>
        <v>653.10025012077676</v>
      </c>
      <c r="X77" s="28">
        <f>'[1]功能-行军令'!U77</f>
        <v>739.08491485635932</v>
      </c>
      <c r="Y77" s="28">
        <f>'[1]功能-行军令'!V77</f>
        <v>609.21426591501768</v>
      </c>
      <c r="Z77" s="28">
        <f>'[1]功能-行军令'!W77</f>
        <v>339.07253242461411</v>
      </c>
      <c r="AC77" s="30">
        <v>74</v>
      </c>
      <c r="AD77" s="42">
        <f>'[1]功能-实力'!BE78</f>
        <v>5032458</v>
      </c>
      <c r="AE77" s="42">
        <f>'[1]功能-实力'!BF78</f>
        <v>5833506</v>
      </c>
      <c r="AF77" s="42">
        <f>'[1]功能-实力'!BG78</f>
        <v>6604554</v>
      </c>
      <c r="AG77" s="42">
        <f>'[1]功能-实力'!BH78</f>
        <v>8169180</v>
      </c>
      <c r="AH77" s="42">
        <f>'[1]功能-实力'!BI78</f>
        <v>8471028</v>
      </c>
      <c r="AL77" s="38">
        <f>[2]基础状态预期!C87</f>
        <v>2380</v>
      </c>
      <c r="AM77" s="38">
        <f>[2]基础状态预期!D87</f>
        <v>114.47614359759058</v>
      </c>
      <c r="AO77" s="38">
        <f>[2]基础状态预期!F87</f>
        <v>0</v>
      </c>
      <c r="AP77" s="38">
        <f>[2]基础状态预期!G87</f>
        <v>0</v>
      </c>
      <c r="AQ77" s="38">
        <f>[2]基础状态预期!H87</f>
        <v>0</v>
      </c>
      <c r="AR77" s="38">
        <f>[2]基础状态预期!I87</f>
        <v>0</v>
      </c>
      <c r="AS77" s="38">
        <f>[2]基础状态预期!J87</f>
        <v>6</v>
      </c>
      <c r="AW77" s="32">
        <v>71</v>
      </c>
      <c r="AX77" s="32">
        <f>[1]节奏总纲!BJ74</f>
        <v>3.1999999999999988</v>
      </c>
      <c r="AY77" s="32">
        <f>[1]节奏总纲!BK74</f>
        <v>3.2639999999999989</v>
      </c>
      <c r="AZ77" s="32">
        <f>[1]节奏总纲!BL74</f>
        <v>3.391999999999999</v>
      </c>
      <c r="BA77" s="32">
        <f>[1]节奏总纲!BM74</f>
        <v>3.6479999999999984</v>
      </c>
      <c r="BB77" s="32">
        <f>[1]节奏总纲!BN74</f>
        <v>4.4799999999999978</v>
      </c>
      <c r="BF77" s="45">
        <f>'[1]功能-行军令'!FZ75</f>
        <v>71</v>
      </c>
      <c r="BG77" s="45">
        <f>'[1]功能-行军令'!GA75*'[1]功能-行军令'!GB75</f>
        <v>308.1883108901568</v>
      </c>
      <c r="BM77" s="55">
        <v>71</v>
      </c>
      <c r="BN77" s="56">
        <f>[3]各R部队能量汇总!E77</f>
        <v>2260415615</v>
      </c>
      <c r="BO77" s="56">
        <f>[3]各R部队能量汇总!F77</f>
        <v>2354717220</v>
      </c>
      <c r="BP77" s="56">
        <f>[3]各R部队能量汇总!G77</f>
        <v>2934154794</v>
      </c>
      <c r="BQ77" s="56">
        <f>[3]各R部队能量汇总!H77</f>
        <v>3943513414</v>
      </c>
      <c r="BR77" s="56">
        <f>[3]各R部队能量汇总!I77</f>
        <v>4205424452</v>
      </c>
    </row>
    <row r="78" spans="2:70" x14ac:dyDescent="0.15">
      <c r="B78" s="23">
        <v>75</v>
      </c>
      <c r="C78" s="24">
        <f>'[1]资源-钻石'!L78</f>
        <v>942261.28675471316</v>
      </c>
      <c r="D78" s="24">
        <f>'[1]资源-钻石'!M78</f>
        <v>1184984.5835528299</v>
      </c>
      <c r="E78" s="24">
        <f>'[1]资源-钻石'!N78</f>
        <v>1676078.6726255692</v>
      </c>
      <c r="F78" s="24">
        <f>'[1]资源-钻石'!O78</f>
        <v>3306015.268455856</v>
      </c>
      <c r="G78" s="24">
        <f>'[1]资源-钻石'!P78</f>
        <v>4390824.6667641886</v>
      </c>
      <c r="I78" s="23">
        <v>75</v>
      </c>
      <c r="J78" s="24">
        <f>'[1]资源-钻石'!T78</f>
        <v>463259.40004212171</v>
      </c>
      <c r="K78" s="24">
        <f>'[1]资源-钻石'!U78</f>
        <v>638105.34004633385</v>
      </c>
      <c r="L78" s="24">
        <f>'[1]资源-钻石'!V78</f>
        <v>1042493.8740509673</v>
      </c>
      <c r="M78" s="24">
        <f>'[1]资源-钻石'!W78</f>
        <v>2678273.2614560639</v>
      </c>
      <c r="N78" s="24">
        <f>'[1]资源-钻石'!X78</f>
        <v>6301008.0876016701</v>
      </c>
      <c r="P78" s="28">
        <v>75</v>
      </c>
      <c r="Q78" s="28">
        <f>'[1]功能-行军令'!N78</f>
        <v>8280.8894552527818</v>
      </c>
      <c r="R78" s="28">
        <f>'[1]功能-行军令'!O78</f>
        <v>10435.432876040768</v>
      </c>
      <c r="S78" s="28">
        <f>'[1]功能-行军令'!P78</f>
        <v>11591.73307493163</v>
      </c>
      <c r="T78" s="28">
        <f>'[1]功能-行军令'!Q78</f>
        <v>9601.0432537560609</v>
      </c>
      <c r="U78" s="28">
        <f>'[1]功能-行军令'!R78</f>
        <v>5330.8225868189775</v>
      </c>
      <c r="V78" s="28">
        <f>'[1]功能-行军令'!S78</f>
        <v>557.62687662198186</v>
      </c>
      <c r="W78" s="28">
        <f>'[1]功能-行军令'!T78</f>
        <v>709.4611519659702</v>
      </c>
      <c r="X78" s="28">
        <f>'[1]功能-行军令'!U78</f>
        <v>789.74297664098412</v>
      </c>
      <c r="Y78" s="28">
        <f>'[1]功能-行军令'!V78</f>
        <v>653.44207999718674</v>
      </c>
      <c r="Z78" s="28">
        <f>'[1]功能-行军令'!W78</f>
        <v>369.34833720277857</v>
      </c>
      <c r="AC78" s="30">
        <v>75</v>
      </c>
      <c r="AD78" s="42">
        <f>'[1]功能-实力'!BE79</f>
        <v>5322912</v>
      </c>
      <c r="AE78" s="42">
        <f>'[1]功能-实力'!BF79</f>
        <v>6142548</v>
      </c>
      <c r="AF78" s="42">
        <f>'[1]功能-实力'!BG79</f>
        <v>6951432</v>
      </c>
      <c r="AG78" s="42">
        <f>'[1]功能-实力'!BH79</f>
        <v>8680302</v>
      </c>
      <c r="AH78" s="42">
        <f>'[1]功能-实力'!BI79</f>
        <v>9009036</v>
      </c>
      <c r="AL78" s="38">
        <f>[2]基础状态预期!C88</f>
        <v>3043</v>
      </c>
      <c r="AM78" s="38">
        <f>[2]基础状态预期!D88</f>
        <v>118.05724034557241</v>
      </c>
      <c r="AO78" s="38">
        <f>[2]基础状态预期!F88</f>
        <v>0</v>
      </c>
      <c r="AP78" s="38">
        <f>[2]基础状态预期!G88</f>
        <v>0</v>
      </c>
      <c r="AQ78" s="38">
        <f>[2]基础状态预期!H88</f>
        <v>0</v>
      </c>
      <c r="AR78" s="38">
        <f>[2]基础状态预期!I88</f>
        <v>0</v>
      </c>
      <c r="AS78" s="38">
        <f>[2]基础状态预期!J88</f>
        <v>6</v>
      </c>
      <c r="AW78" s="32">
        <v>72</v>
      </c>
      <c r="AX78" s="32">
        <f>[1]节奏总纲!BJ75</f>
        <v>3.2333333333333321</v>
      </c>
      <c r="AY78" s="32">
        <f>[1]节奏总纲!BK75</f>
        <v>3.2979999999999987</v>
      </c>
      <c r="AZ78" s="32">
        <f>[1]节奏总纲!BL75</f>
        <v>3.427333333333332</v>
      </c>
      <c r="BA78" s="32">
        <f>[1]节奏总纲!BM75</f>
        <v>3.6859999999999982</v>
      </c>
      <c r="BB78" s="32">
        <f>[1]节奏总纲!BN75</f>
        <v>4.5266666666666646</v>
      </c>
      <c r="BF78" s="45">
        <f>'[1]功能-行军令'!FZ76</f>
        <v>72</v>
      </c>
      <c r="BG78" s="45">
        <f>'[1]功能-行军令'!GA76*'[1]功能-行军令'!GB76</f>
        <v>314.35207710795993</v>
      </c>
      <c r="BM78" s="55">
        <v>72</v>
      </c>
      <c r="BN78" s="56">
        <f>[3]各R部队能量汇总!E78</f>
        <v>2505559081</v>
      </c>
      <c r="BO78" s="56">
        <f>[3]各R部队能量汇总!F78</f>
        <v>2609529800</v>
      </c>
      <c r="BP78" s="56">
        <f>[3]各R部队能量汇总!G78</f>
        <v>3227616657</v>
      </c>
      <c r="BQ78" s="56">
        <f>[3]各R部队能量汇总!H78</f>
        <v>4332965426</v>
      </c>
      <c r="BR78" s="56">
        <f>[3]各R部队能量汇总!I78</f>
        <v>4590210525</v>
      </c>
    </row>
    <row r="79" spans="2:70" x14ac:dyDescent="0.15">
      <c r="B79" s="23">
        <v>76</v>
      </c>
      <c r="C79" s="24">
        <f>'[1]资源-钻石'!L79</f>
        <v>1010090.6661957578</v>
      </c>
      <c r="D79" s="24">
        <f>'[1]资源-钻石'!M79</f>
        <v>1257326.1512830146</v>
      </c>
      <c r="E79" s="24">
        <f>'[1]资源-钻石'!N79</f>
        <v>1781531.9387971654</v>
      </c>
      <c r="F79" s="24">
        <f>'[1]资源-钻石'!O79</f>
        <v>3529278.624459825</v>
      </c>
      <c r="G79" s="24">
        <f>'[1]资源-钻石'!P79</f>
        <v>4712060.4981146865</v>
      </c>
      <c r="I79" s="23">
        <v>76</v>
      </c>
      <c r="J79" s="24">
        <f>'[1]资源-钻石'!T79</f>
        <v>469186.64241109148</v>
      </c>
      <c r="K79" s="24">
        <f>'[1]资源-钻石'!U79</f>
        <v>646305.30665220064</v>
      </c>
      <c r="L79" s="24">
        <f>'[1]资源-钻石'!V79</f>
        <v>1055965.8373174206</v>
      </c>
      <c r="M79" s="24">
        <f>'[1]资源-钻石'!W79</f>
        <v>2713112.4210491627</v>
      </c>
      <c r="N79" s="24">
        <f>'[1]资源-钻石'!X79</f>
        <v>6383186.1631540786</v>
      </c>
      <c r="P79" s="28">
        <v>76</v>
      </c>
      <c r="Q79" s="28">
        <f>'[1]功能-行军令'!N79</f>
        <v>8878.5391436132213</v>
      </c>
      <c r="R79" s="28">
        <f>'[1]功能-行军令'!O79</f>
        <v>11187.287440877531</v>
      </c>
      <c r="S79" s="28">
        <f>'[1]功能-行军令'!P79</f>
        <v>12423.064282636185</v>
      </c>
      <c r="T79" s="28">
        <f>'[1]功能-行军令'!Q79</f>
        <v>10303.911398432119</v>
      </c>
      <c r="U79" s="28">
        <f>'[1]功能-行军令'!R79</f>
        <v>5733.4517601925972</v>
      </c>
      <c r="V79" s="28">
        <f>'[1]功能-行军令'!S79</f>
        <v>597.64968836043954</v>
      </c>
      <c r="W79" s="28">
        <f>'[1]功能-行军令'!T79</f>
        <v>751.85456483676353</v>
      </c>
      <c r="X79" s="28">
        <f>'[1]功能-行军令'!U79</f>
        <v>831.33120770455571</v>
      </c>
      <c r="Y79" s="28">
        <f>'[1]功能-行军令'!V79</f>
        <v>702.86814467605836</v>
      </c>
      <c r="Z79" s="28">
        <f>'[1]功能-行军令'!W79</f>
        <v>402.62917337361978</v>
      </c>
      <c r="AC79" s="30">
        <v>76</v>
      </c>
      <c r="AD79" s="42">
        <f>'[1]功能-实力'!BE80</f>
        <v>5625162</v>
      </c>
      <c r="AE79" s="42">
        <f>'[1]功能-实力'!BF80</f>
        <v>6471342</v>
      </c>
      <c r="AF79" s="42">
        <f>'[1]功能-实力'!BG80</f>
        <v>7348464</v>
      </c>
      <c r="AG79" s="42">
        <f>'[1]功能-实力'!BH80</f>
        <v>9214728</v>
      </c>
      <c r="AH79" s="42">
        <f>'[1]功能-实力'!BI80</f>
        <v>9623448</v>
      </c>
      <c r="AL79" s="38">
        <f>[2]基础状态预期!C89</f>
        <v>3859</v>
      </c>
      <c r="AM79" s="38">
        <f>[2]基础状态预期!D89</f>
        <v>121.49411884885473</v>
      </c>
      <c r="AO79" s="38">
        <f>[2]基础状态预期!F89</f>
        <v>0</v>
      </c>
      <c r="AP79" s="38">
        <f>[2]基础状态预期!G89</f>
        <v>0</v>
      </c>
      <c r="AQ79" s="38">
        <f>[2]基础状态预期!H89</f>
        <v>0</v>
      </c>
      <c r="AR79" s="38">
        <f>[2]基础状态预期!I89</f>
        <v>0</v>
      </c>
      <c r="AS79" s="38">
        <f>[2]基础状态预期!J89</f>
        <v>6</v>
      </c>
      <c r="AW79" s="32">
        <v>73</v>
      </c>
      <c r="AX79" s="32">
        <f>[1]节奏总纲!BJ76</f>
        <v>3.2666666666666653</v>
      </c>
      <c r="AY79" s="32">
        <f>[1]节奏总纲!BK76</f>
        <v>3.3319999999999985</v>
      </c>
      <c r="AZ79" s="32">
        <f>[1]节奏总纲!BL76</f>
        <v>3.4626666666666654</v>
      </c>
      <c r="BA79" s="32">
        <f>[1]节奏总纲!BM76</f>
        <v>3.723999999999998</v>
      </c>
      <c r="BB79" s="32">
        <f>[1]节奏总纲!BN76</f>
        <v>4.5733333333333315</v>
      </c>
      <c r="BF79" s="45">
        <f>'[1]功能-行军令'!FZ77</f>
        <v>73</v>
      </c>
      <c r="BG79" s="45">
        <f>'[1]功能-行军令'!GA77*'[1]功能-行军令'!GB77</f>
        <v>320.63911865011914</v>
      </c>
      <c r="BM79" s="55">
        <v>73</v>
      </c>
      <c r="BN79" s="56">
        <f>[3]各R部队能量汇总!E79</f>
        <v>2772004453</v>
      </c>
      <c r="BO79" s="56">
        <f>[3]各R部队能量汇总!F79</f>
        <v>2877050037</v>
      </c>
      <c r="BP79" s="56">
        <f>[3]各R部队能量汇总!G79</f>
        <v>3556971012</v>
      </c>
      <c r="BQ79" s="56">
        <f>[3]各R部队能量汇总!H79</f>
        <v>4774489949</v>
      </c>
      <c r="BR79" s="56">
        <f>[3]各R部队能量汇总!I79</f>
        <v>5015098506</v>
      </c>
    </row>
    <row r="80" spans="2:70" x14ac:dyDescent="0.15">
      <c r="B80" s="23">
        <v>77</v>
      </c>
      <c r="C80" s="24">
        <f>'[1]资源-钻石'!L80</f>
        <v>1082788.3950609742</v>
      </c>
      <c r="D80" s="24">
        <f>'[1]资源-钻石'!M80</f>
        <v>1335651.3199034389</v>
      </c>
      <c r="E80" s="24">
        <f>'[1]资源-钻石'!N80</f>
        <v>1897133.0695819615</v>
      </c>
      <c r="F80" s="24">
        <f>'[1]资源-钻石'!O80</f>
        <v>3770826.47079443</v>
      </c>
      <c r="G80" s="24">
        <f>'[1]资源-钻石'!P80</f>
        <v>5030178.6903214501</v>
      </c>
      <c r="I80" s="23">
        <v>77</v>
      </c>
      <c r="J80" s="24">
        <f>'[1]资源-钻石'!T80</f>
        <v>475113.88478006131</v>
      </c>
      <c r="K80" s="24">
        <f>'[1]资源-钻石'!U80</f>
        <v>654505.27325806743</v>
      </c>
      <c r="L80" s="24">
        <f>'[1]资源-钻石'!V80</f>
        <v>1069437.8005838741</v>
      </c>
      <c r="M80" s="24">
        <f>'[1]资源-钻石'!W80</f>
        <v>2747951.5806422615</v>
      </c>
      <c r="N80" s="24">
        <f>'[1]资源-钻石'!X80</f>
        <v>6465364.2387064872</v>
      </c>
      <c r="P80" s="28">
        <v>77</v>
      </c>
      <c r="Q80" s="28">
        <f>'[1]功能-行军令'!N80</f>
        <v>9519.0842194910274</v>
      </c>
      <c r="R80" s="28">
        <f>'[1]功能-行军令'!O80</f>
        <v>12001.33028535274</v>
      </c>
      <c r="S80" s="28">
        <f>'[1]功能-行军令'!P80</f>
        <v>13334.39525564707</v>
      </c>
      <c r="T80" s="28">
        <f>'[1]功能-行军令'!Q80</f>
        <v>11064.341993234622</v>
      </c>
      <c r="U80" s="28">
        <f>'[1]功能-行军令'!R80</f>
        <v>6132.1733605347736</v>
      </c>
      <c r="V80" s="28">
        <f>'[1]功能-行军令'!S80</f>
        <v>640.54507587780608</v>
      </c>
      <c r="W80" s="28">
        <f>'[1]功能-行军令'!T80</f>
        <v>814.04284447520877</v>
      </c>
      <c r="X80" s="28">
        <f>'[1]功能-行军令'!U80</f>
        <v>911.33097301088492</v>
      </c>
      <c r="Y80" s="28">
        <f>'[1]功能-行军令'!V80</f>
        <v>760.43059480250304</v>
      </c>
      <c r="Z80" s="28">
        <f>'[1]功能-行军令'!W80</f>
        <v>398.72160034217632</v>
      </c>
      <c r="AC80" s="30">
        <v>77</v>
      </c>
      <c r="AD80" s="42">
        <f>'[1]功能-实力'!BE81</f>
        <v>5945094</v>
      </c>
      <c r="AE80" s="42">
        <f>'[1]功能-实力'!BF81</f>
        <v>6816252</v>
      </c>
      <c r="AF80" s="42">
        <f>'[1]功能-实力'!BG81</f>
        <v>7771404</v>
      </c>
      <c r="AG80" s="42">
        <f>'[1]功能-实力'!BH81</f>
        <v>9780534</v>
      </c>
      <c r="AH80" s="42">
        <f>'[1]功能-实力'!BI81</f>
        <v>10260780</v>
      </c>
      <c r="AL80" s="38">
        <f>[2]基础状态预期!C90</f>
        <v>4930</v>
      </c>
      <c r="AM80" s="38">
        <f>[2]基础状态预期!D90</f>
        <v>125.03100311549058</v>
      </c>
      <c r="AO80" s="38">
        <f>[2]基础状态预期!F90</f>
        <v>0</v>
      </c>
      <c r="AP80" s="38">
        <f>[2]基础状态预期!G90</f>
        <v>0</v>
      </c>
      <c r="AQ80" s="38">
        <f>[2]基础状态预期!H90</f>
        <v>0</v>
      </c>
      <c r="AR80" s="38">
        <f>[2]基础状态预期!I90</f>
        <v>0</v>
      </c>
      <c r="AS80" s="38">
        <f>[2]基础状态预期!J90</f>
        <v>6</v>
      </c>
      <c r="AW80" s="32">
        <v>74</v>
      </c>
      <c r="AX80" s="32">
        <f>[1]节奏总纲!BJ77</f>
        <v>3.2999999999999985</v>
      </c>
      <c r="AY80" s="32">
        <f>[1]节奏总纲!BK77</f>
        <v>3.3659999999999983</v>
      </c>
      <c r="AZ80" s="32">
        <f>[1]节奏总纲!BL77</f>
        <v>3.4979999999999984</v>
      </c>
      <c r="BA80" s="32">
        <f>[1]节奏总纲!BM77</f>
        <v>3.7619999999999978</v>
      </c>
      <c r="BB80" s="32">
        <f>[1]节奏总纲!BN77</f>
        <v>4.6199999999999974</v>
      </c>
      <c r="BF80" s="45">
        <f>'[1]功能-行军令'!FZ78</f>
        <v>74</v>
      </c>
      <c r="BG80" s="45">
        <f>'[1]功能-行军令'!GA78*'[1]功能-行军令'!GB78</f>
        <v>327.0519010231215</v>
      </c>
      <c r="BM80" s="55">
        <v>74</v>
      </c>
      <c r="BN80" s="56">
        <f>[3]各R部队能量汇总!E80</f>
        <v>3058731707</v>
      </c>
      <c r="BO80" s="56">
        <f>[3]各R部队能量汇总!F80</f>
        <v>3167037852</v>
      </c>
      <c r="BP80" s="56">
        <f>[3]各R部队能量汇总!G80</f>
        <v>3928092290</v>
      </c>
      <c r="BQ80" s="56">
        <f>[3]各R部队能量汇总!H80</f>
        <v>5268306671</v>
      </c>
      <c r="BR80" s="56">
        <f>[3]各R部队能量汇总!I80</f>
        <v>5488647804</v>
      </c>
    </row>
    <row r="81" spans="2:70" x14ac:dyDescent="0.15">
      <c r="B81" s="23">
        <v>78</v>
      </c>
      <c r="C81" s="24">
        <f>'[1]资源-钻石'!L81</f>
        <v>1160703.8916453719</v>
      </c>
      <c r="D81" s="24">
        <f>'[1]资源-钻石'!M81</f>
        <v>1430687.5932797249</v>
      </c>
      <c r="E81" s="24">
        <f>'[1]资源-钻石'!N81</f>
        <v>2020657.5782032833</v>
      </c>
      <c r="F81" s="24">
        <f>'[1]资源-钻石'!O81</f>
        <v>4024296.553360505</v>
      </c>
      <c r="G81" s="24">
        <f>'[1]资源-钻石'!P81</f>
        <v>5368443.4704464786</v>
      </c>
      <c r="I81" s="23">
        <v>78</v>
      </c>
      <c r="J81" s="24">
        <f>'[1]资源-钻石'!T81</f>
        <v>481041.12714903115</v>
      </c>
      <c r="K81" s="24">
        <f>'[1]资源-钻石'!U81</f>
        <v>662705.23986393423</v>
      </c>
      <c r="L81" s="24">
        <f>'[1]资源-钻石'!V81</f>
        <v>1082909.7638503278</v>
      </c>
      <c r="M81" s="24">
        <f>'[1]资源-钻石'!W81</f>
        <v>2782790.7402353603</v>
      </c>
      <c r="N81" s="24">
        <f>'[1]资源-钻石'!X81</f>
        <v>6547542.3142588958</v>
      </c>
      <c r="P81" s="28">
        <v>78</v>
      </c>
      <c r="Q81" s="28">
        <f>'[1]功能-行军令'!N81</f>
        <v>10205.603433375156</v>
      </c>
      <c r="R81" s="28">
        <f>'[1]功能-行军令'!O81</f>
        <v>12866.869831288672</v>
      </c>
      <c r="S81" s="28">
        <f>'[1]功能-行军令'!P81</f>
        <v>14308.189455308708</v>
      </c>
      <c r="T81" s="28">
        <f>'[1]功能-行军令'!Q81</f>
        <v>11862.30566202825</v>
      </c>
      <c r="U81" s="28">
        <f>'[1]功能-行军令'!R81</f>
        <v>6556.1462038834607</v>
      </c>
      <c r="V81" s="28">
        <f>'[1]功能-行军令'!S81</f>
        <v>686.51921388412848</v>
      </c>
      <c r="W81" s="28">
        <f>'[1]功能-行军令'!T81</f>
        <v>865.53954593593153</v>
      </c>
      <c r="X81" s="28">
        <f>'[1]功能-行军令'!U81</f>
        <v>973.79419966163732</v>
      </c>
      <c r="Y81" s="28">
        <f>'[1]功能-行军令'!V81</f>
        <v>797.96366879362722</v>
      </c>
      <c r="Z81" s="28">
        <f>'[1]功能-行军令'!W81</f>
        <v>423.97284334868709</v>
      </c>
      <c r="AC81" s="30">
        <v>78</v>
      </c>
      <c r="AD81" s="42">
        <f>'[1]功能-实力'!BE82</f>
        <v>6277572</v>
      </c>
      <c r="AE81" s="42">
        <f>'[1]功能-实力'!BF82</f>
        <v>7200264</v>
      </c>
      <c r="AF81" s="42">
        <f>'[1]功能-实力'!BG82</f>
        <v>8208624</v>
      </c>
      <c r="AG81" s="42">
        <f>'[1]功能-实力'!BH82</f>
        <v>10396680</v>
      </c>
      <c r="AH81" s="42">
        <f>'[1]功能-实力'!BI82</f>
        <v>10941648</v>
      </c>
      <c r="AL81" s="38">
        <f>[2]基础状态预期!C91</f>
        <v>6307</v>
      </c>
      <c r="AM81" s="38">
        <f>[2]基础状态预期!D91</f>
        <v>128.62542789463421</v>
      </c>
      <c r="AO81" s="38">
        <f>[2]基础状态预期!F91</f>
        <v>0</v>
      </c>
      <c r="AP81" s="38">
        <f>[2]基础状态预期!G91</f>
        <v>0</v>
      </c>
      <c r="AQ81" s="38">
        <f>[2]基础状态预期!H91</f>
        <v>0</v>
      </c>
      <c r="AR81" s="38">
        <f>[2]基础状态预期!I91</f>
        <v>0</v>
      </c>
      <c r="AS81" s="38">
        <f>[2]基础状态预期!J91</f>
        <v>6</v>
      </c>
      <c r="AW81" s="32">
        <v>75</v>
      </c>
      <c r="AX81" s="32">
        <f>[1]节奏总纲!BJ78</f>
        <v>3.3333333333333317</v>
      </c>
      <c r="AY81" s="32">
        <f>[1]节奏总纲!BK78</f>
        <v>3.3999999999999986</v>
      </c>
      <c r="AZ81" s="32">
        <f>[1]节奏总纲!BL78</f>
        <v>3.5333333333333319</v>
      </c>
      <c r="BA81" s="32">
        <f>[1]节奏总纲!BM78</f>
        <v>3.7999999999999976</v>
      </c>
      <c r="BB81" s="32">
        <f>[1]节奏总纲!BN78</f>
        <v>4.6666666666666643</v>
      </c>
      <c r="BF81" s="45">
        <f>'[1]功能-行军令'!FZ79</f>
        <v>75</v>
      </c>
      <c r="BG81" s="45">
        <f>'[1]功能-行军令'!GA79*'[1]功能-行军令'!GB79</f>
        <v>333.59293904358395</v>
      </c>
      <c r="BM81" s="55">
        <v>75</v>
      </c>
      <c r="BN81" s="56">
        <f>[3]各R部队能量汇总!E81</f>
        <v>3378938384</v>
      </c>
      <c r="BO81" s="56">
        <f>[3]各R部队能量汇总!F81</f>
        <v>3486077935</v>
      </c>
      <c r="BP81" s="56">
        <f>[3]各R部队能量汇总!G81</f>
        <v>4287263274</v>
      </c>
      <c r="BQ81" s="56">
        <f>[3]各R部队能量汇总!H81</f>
        <v>5765816005</v>
      </c>
      <c r="BR81" s="56">
        <f>[3]各R部队能量汇总!I81</f>
        <v>6014399407</v>
      </c>
    </row>
    <row r="82" spans="2:70" x14ac:dyDescent="0.15">
      <c r="B82" s="23">
        <v>79</v>
      </c>
      <c r="C82" s="24">
        <f>'[1]资源-钻石'!L82</f>
        <v>1244211.6532048665</v>
      </c>
      <c r="D82" s="24">
        <f>'[1]资源-钻石'!M82</f>
        <v>1534873.5735169493</v>
      </c>
      <c r="E82" s="24">
        <f>'[1]资源-钻石'!N82</f>
        <v>2153433.7126290649</v>
      </c>
      <c r="F82" s="24">
        <f>'[1]资源-钻石'!O82</f>
        <v>4284285.9401466232</v>
      </c>
      <c r="G82" s="24">
        <f>'[1]资源-钻石'!P82</f>
        <v>5735794.3583909012</v>
      </c>
      <c r="I82" s="23">
        <v>79</v>
      </c>
      <c r="J82" s="24">
        <f>'[1]资源-钻石'!T82</f>
        <v>486968.36951800098</v>
      </c>
      <c r="K82" s="24">
        <f>'[1]资源-钻石'!U82</f>
        <v>670905.20646980114</v>
      </c>
      <c r="L82" s="24">
        <f>'[1]资源-钻石'!V82</f>
        <v>1096381.7271167813</v>
      </c>
      <c r="M82" s="24">
        <f>'[1]资源-钻石'!W82</f>
        <v>2817629.8998284596</v>
      </c>
      <c r="N82" s="24">
        <f>'[1]资源-钻石'!X82</f>
        <v>6629720.3898113053</v>
      </c>
      <c r="P82" s="28">
        <v>79</v>
      </c>
      <c r="Q82" s="28">
        <f>'[1]功能-行军令'!N82</f>
        <v>10941.396508337442</v>
      </c>
      <c r="R82" s="28">
        <f>'[1]功能-行军令'!O82</f>
        <v>13807.281252895182</v>
      </c>
      <c r="S82" s="28">
        <f>'[1]功能-行军令'!P82</f>
        <v>15354.918003354933</v>
      </c>
      <c r="T82" s="28">
        <f>'[1]功能-行军令'!Q82</f>
        <v>12680.793125428094</v>
      </c>
      <c r="U82" s="28">
        <f>'[1]功能-行军令'!R82</f>
        <v>7016.5748669292998</v>
      </c>
      <c r="V82" s="28">
        <f>'[1]功能-行军令'!S82</f>
        <v>735.79307496228648</v>
      </c>
      <c r="W82" s="28">
        <f>'[1]功能-行军令'!T82</f>
        <v>940.41142160650998</v>
      </c>
      <c r="X82" s="28">
        <f>'[1]功能-行军令'!U82</f>
        <v>1046.7285480462251</v>
      </c>
      <c r="Y82" s="28">
        <f>'[1]功能-行军令'!V82</f>
        <v>818.48746339984427</v>
      </c>
      <c r="Z82" s="28">
        <f>'[1]功能-行军令'!W82</f>
        <v>460.42866304583913</v>
      </c>
      <c r="AC82" s="30">
        <v>79</v>
      </c>
      <c r="AD82" s="42">
        <f>'[1]功能-实力'!BE83</f>
        <v>6632562</v>
      </c>
      <c r="AE82" s="42">
        <f>'[1]功能-实力'!BF83</f>
        <v>7646898</v>
      </c>
      <c r="AF82" s="42">
        <f>'[1]功能-实力'!BG83</f>
        <v>8667648</v>
      </c>
      <c r="AG82" s="42">
        <f>'[1]功能-实力'!BH83</f>
        <v>11037834</v>
      </c>
      <c r="AH82" s="42">
        <f>'[1]功能-实力'!BI83</f>
        <v>11668554</v>
      </c>
      <c r="AL82" s="38">
        <f>[2]基础状态预期!C92</f>
        <v>8041</v>
      </c>
      <c r="AM82" s="38">
        <f>[2]基础状态预期!D92</f>
        <v>132.09902390525281</v>
      </c>
      <c r="AO82" s="38">
        <f>[2]基础状态预期!F92</f>
        <v>0</v>
      </c>
      <c r="AP82" s="38">
        <f>[2]基础状态预期!G92</f>
        <v>0</v>
      </c>
      <c r="AQ82" s="38">
        <f>[2]基础状态预期!H92</f>
        <v>0</v>
      </c>
      <c r="AR82" s="38">
        <f>[2]基础状态预期!I92</f>
        <v>0</v>
      </c>
      <c r="AS82" s="38">
        <f>[2]基础状态预期!J92</f>
        <v>6</v>
      </c>
      <c r="AW82" s="32">
        <v>76</v>
      </c>
      <c r="AX82" s="32">
        <f>[1]节奏总纲!BJ79</f>
        <v>3.3666666666666649</v>
      </c>
      <c r="AY82" s="32">
        <f>[1]节奏总纲!BK79</f>
        <v>3.4339999999999984</v>
      </c>
      <c r="AZ82" s="32">
        <f>[1]节奏总纲!BL79</f>
        <v>3.5686666666666649</v>
      </c>
      <c r="BA82" s="32">
        <f>[1]节奏总纲!BM79</f>
        <v>3.8379999999999979</v>
      </c>
      <c r="BB82" s="32">
        <f>[1]节奏总纲!BN79</f>
        <v>4.7133333333333303</v>
      </c>
      <c r="BF82" s="45">
        <f>'[1]功能-行军令'!FZ80</f>
        <v>76</v>
      </c>
      <c r="BG82" s="45">
        <f>'[1]功能-行军令'!GA80*'[1]功能-行军令'!GB80</f>
        <v>340.26479782445563</v>
      </c>
      <c r="BM82" s="55">
        <v>76</v>
      </c>
      <c r="BN82" s="56">
        <f>[3]各R部队能量汇总!E82</f>
        <v>3741631766</v>
      </c>
      <c r="BO82" s="56">
        <f>[3]各R部队能量汇总!F82</f>
        <v>3865357567</v>
      </c>
      <c r="BP82" s="56">
        <f>[3]各R部队能量汇总!G82</f>
        <v>4691242255</v>
      </c>
      <c r="BQ82" s="56">
        <f>[3]各R部队能量汇总!H82</f>
        <v>6315761186</v>
      </c>
      <c r="BR82" s="56">
        <f>[3]各R部队能量汇总!I82</f>
        <v>6714431869</v>
      </c>
    </row>
    <row r="83" spans="2:70" x14ac:dyDescent="0.15">
      <c r="B83" s="23">
        <v>80</v>
      </c>
      <c r="C83" s="24">
        <f>'[1]资源-钻石'!L83</f>
        <v>1333713.0559601416</v>
      </c>
      <c r="D83" s="24">
        <f>'[1]资源-钻石'!M83</f>
        <v>1646261.0092492283</v>
      </c>
      <c r="E83" s="24">
        <f>'[1]资源-钻石'!N83</f>
        <v>2287703.3395537627</v>
      </c>
      <c r="F83" s="24">
        <f>'[1]资源-钻石'!O83</f>
        <v>4561256.5027602101</v>
      </c>
      <c r="G83" s="24">
        <f>'[1]资源-钻石'!P83</f>
        <v>6118326.2256486658</v>
      </c>
      <c r="I83" s="23">
        <v>80</v>
      </c>
      <c r="J83" s="24">
        <f>'[1]资源-钻石'!T83</f>
        <v>492895.61188697087</v>
      </c>
      <c r="K83" s="24">
        <f>'[1]资源-钻石'!U83</f>
        <v>679105.17307566793</v>
      </c>
      <c r="L83" s="24">
        <f>'[1]资源-钻石'!V83</f>
        <v>1109853.6903832348</v>
      </c>
      <c r="M83" s="24">
        <f>'[1]资源-钻石'!W83</f>
        <v>2852469.0594215584</v>
      </c>
      <c r="N83" s="24">
        <f>'[1]资源-钻石'!X83</f>
        <v>6711898.4653637139</v>
      </c>
      <c r="P83" s="28">
        <v>80</v>
      </c>
      <c r="Q83" s="28">
        <f>'[1]功能-行军令'!N83</f>
        <v>11730</v>
      </c>
      <c r="R83" s="28">
        <f>'[1]功能-行军令'!O83</f>
        <v>14812.695</v>
      </c>
      <c r="S83" s="28">
        <f>'[1]功能-行军令'!P83</f>
        <v>16410.576000000001</v>
      </c>
      <c r="T83" s="28">
        <f>'[1]功能-行军令'!Q83</f>
        <v>13552.740000000002</v>
      </c>
      <c r="U83" s="28">
        <f>'[1]功能-行军令'!R83</f>
        <v>7496.0309999999999</v>
      </c>
      <c r="V83" s="28">
        <f>'[1]功能-行军令'!S83</f>
        <v>788.60349166255764</v>
      </c>
      <c r="W83" s="28">
        <f>'[1]功能-行军令'!T83</f>
        <v>1005.413747104818</v>
      </c>
      <c r="X83" s="28">
        <f>'[1]功能-行军令'!U83</f>
        <v>1055.6579966450681</v>
      </c>
      <c r="Y83" s="28">
        <f>'[1]功能-行军令'!V83</f>
        <v>871.94687457190776</v>
      </c>
      <c r="Z83" s="28">
        <f>'[1]功能-行军令'!W83</f>
        <v>479.45613307070016</v>
      </c>
      <c r="AC83" s="30">
        <v>80</v>
      </c>
      <c r="AD83" s="42">
        <f>'[1]功能-实力'!BE84</f>
        <v>6983604</v>
      </c>
      <c r="AE83" s="42">
        <f>'[1]功能-实力'!BF84</f>
        <v>8119632</v>
      </c>
      <c r="AF83" s="42">
        <f>'[1]功能-实力'!BG84</f>
        <v>9139872</v>
      </c>
      <c r="AG83" s="42">
        <f>'[1]功能-实力'!BH84</f>
        <v>11714874</v>
      </c>
      <c r="AH83" s="42">
        <f>'[1]功能-实力'!BI84</f>
        <v>12451986</v>
      </c>
      <c r="AL83" s="38">
        <f>[2]基础状态预期!C93</f>
        <v>10234</v>
      </c>
      <c r="AM83" s="38">
        <f>[2]基础状态预期!D93</f>
        <v>135.61521761503846</v>
      </c>
      <c r="AO83" s="38">
        <f>[2]基础状态预期!F93</f>
        <v>0</v>
      </c>
      <c r="AP83" s="38">
        <f>[2]基础状态预期!G93</f>
        <v>0</v>
      </c>
      <c r="AQ83" s="38">
        <f>[2]基础状态预期!H93</f>
        <v>0</v>
      </c>
      <c r="AR83" s="38">
        <f>[2]基础状态预期!I93</f>
        <v>0</v>
      </c>
      <c r="AS83" s="38">
        <f>[2]基础状态预期!J93</f>
        <v>6</v>
      </c>
      <c r="AW83" s="32">
        <v>77</v>
      </c>
      <c r="AX83" s="32">
        <f>[1]节奏总纲!BJ80</f>
        <v>3.3999999999999981</v>
      </c>
      <c r="AY83" s="32">
        <f>[1]节奏总纲!BK80</f>
        <v>3.4679999999999982</v>
      </c>
      <c r="AZ83" s="32">
        <f>[1]节奏总纲!BL80</f>
        <v>3.6039999999999983</v>
      </c>
      <c r="BA83" s="32">
        <f>[1]节奏总纲!BM80</f>
        <v>3.8759999999999977</v>
      </c>
      <c r="BB83" s="32">
        <f>[1]节奏总纲!BN80</f>
        <v>4.7599999999999971</v>
      </c>
      <c r="BF83" s="45">
        <f>'[1]功能-行军令'!FZ81</f>
        <v>77</v>
      </c>
      <c r="BG83" s="45">
        <f>'[1]功能-行军令'!GA81*'[1]功能-行军令'!GB81</f>
        <v>347.07009378094472</v>
      </c>
      <c r="BM83" s="55">
        <v>77</v>
      </c>
      <c r="BN83" s="56">
        <f>[3]各R部队能量汇总!E83</f>
        <v>4148571849</v>
      </c>
      <c r="BO83" s="56">
        <f>[3]各R部队能量汇总!F83</f>
        <v>4283197228</v>
      </c>
      <c r="BP83" s="56">
        <f>[3]各R部队能量汇总!G83</f>
        <v>5140539816</v>
      </c>
      <c r="BQ83" s="56">
        <f>[3]各R部队能量汇总!H83</f>
        <v>6915152687</v>
      </c>
      <c r="BR83" s="56">
        <f>[3]各R部队能量汇总!I83</f>
        <v>7464821300</v>
      </c>
    </row>
    <row r="84" spans="2:70" x14ac:dyDescent="0.15">
      <c r="B84" s="23">
        <v>81</v>
      </c>
      <c r="C84" s="24">
        <f>'[1]资源-钻石'!L84</f>
        <v>1429638.2842930174</v>
      </c>
      <c r="D84" s="24">
        <f>'[1]资源-钻石'!M84</f>
        <v>1759637.6785046819</v>
      </c>
      <c r="E84" s="24">
        <f>'[1]资源-钻石'!N84</f>
        <v>2443372.5049937214</v>
      </c>
      <c r="F84" s="24">
        <f>'[1]资源-钻石'!O84</f>
        <v>4861612.6646797014</v>
      </c>
      <c r="G84" s="24">
        <f>'[1]资源-钻石'!P84</f>
        <v>6535784.030759166</v>
      </c>
      <c r="I84" s="23">
        <v>81</v>
      </c>
      <c r="J84" s="24">
        <f>'[1]资源-钻石'!T84</f>
        <v>498822.85425594071</v>
      </c>
      <c r="K84" s="24">
        <f>'[1]资源-钻石'!U84</f>
        <v>687305.13968153484</v>
      </c>
      <c r="L84" s="24">
        <f>'[1]资源-钻石'!V84</f>
        <v>1123325.6536496882</v>
      </c>
      <c r="M84" s="24">
        <f>'[1]资源-钻石'!W84</f>
        <v>2887308.2190146572</v>
      </c>
      <c r="N84" s="24">
        <f>'[1]资源-钻石'!X84</f>
        <v>6794076.5409161225</v>
      </c>
      <c r="P84" s="28">
        <v>81</v>
      </c>
      <c r="Q84" s="28">
        <f>'[1]功能-行军令'!N84</f>
        <v>12575.204294827385</v>
      </c>
      <c r="R84" s="28">
        <f>'[1]功能-行军令'!O84</f>
        <v>15836.064118078692</v>
      </c>
      <c r="S84" s="28">
        <f>'[1]功能-行军令'!P84</f>
        <v>17533.333974271412</v>
      </c>
      <c r="T84" s="28">
        <f>'[1]功能-行军令'!Q84</f>
        <v>14498.308417714825</v>
      </c>
      <c r="U84" s="28">
        <f>'[1]功能-行军令'!R84</f>
        <v>8019.2624536127059</v>
      </c>
      <c r="V84" s="28">
        <f>'[1]功能-行军令'!S84</f>
        <v>845.20429482738473</v>
      </c>
      <c r="W84" s="28">
        <f>'[1]功能-行军令'!T84</f>
        <v>1023.3691180786918</v>
      </c>
      <c r="X84" s="28">
        <f>'[1]功能-行军令'!U84</f>
        <v>1122.7579742714115</v>
      </c>
      <c r="Y84" s="28">
        <f>'[1]功能-行军令'!V84</f>
        <v>945.56841771482323</v>
      </c>
      <c r="Z84" s="28">
        <f>'[1]功能-行军令'!W84</f>
        <v>523.23145361270599</v>
      </c>
      <c r="AC84" s="30">
        <v>81</v>
      </c>
      <c r="AD84" s="42">
        <f>'[1]功能-实力'!BE85</f>
        <v>7350174</v>
      </c>
      <c r="AE84" s="42">
        <f>'[1]功能-实力'!BF85</f>
        <v>8653890</v>
      </c>
      <c r="AF84" s="42">
        <f>'[1]功能-实力'!BG85</f>
        <v>9665004</v>
      </c>
      <c r="AG84" s="42">
        <f>'[1]功能-实力'!BH85</f>
        <v>12604554</v>
      </c>
      <c r="AH84" s="42">
        <f>'[1]功能-实力'!BI85</f>
        <v>13467468</v>
      </c>
      <c r="AL84" s="38">
        <f>[2]基础状态预期!C94</f>
        <v>13039</v>
      </c>
      <c r="AM84" s="38">
        <f>[2]基础状态预期!D94</f>
        <v>139.08794136138388</v>
      </c>
      <c r="AO84" s="38">
        <f>[2]基础状态预期!F94</f>
        <v>0</v>
      </c>
      <c r="AP84" s="38">
        <f>[2]基础状态预期!G94</f>
        <v>0</v>
      </c>
      <c r="AQ84" s="38">
        <f>[2]基础状态预期!H94</f>
        <v>0</v>
      </c>
      <c r="AR84" s="38">
        <f>[2]基础状态预期!I94</f>
        <v>0</v>
      </c>
      <c r="AS84" s="38">
        <f>[2]基础状态预期!J94</f>
        <v>6</v>
      </c>
      <c r="AW84" s="32">
        <v>78</v>
      </c>
      <c r="AX84" s="32">
        <f>[1]节奏总纲!BJ81</f>
        <v>3.4333333333333313</v>
      </c>
      <c r="AY84" s="32">
        <f>[1]节奏总纲!BK81</f>
        <v>3.501999999999998</v>
      </c>
      <c r="AZ84" s="32">
        <f>[1]节奏总纲!BL81</f>
        <v>3.6393333333333313</v>
      </c>
      <c r="BA84" s="32">
        <f>[1]节奏总纲!BM81</f>
        <v>3.9139999999999975</v>
      </c>
      <c r="BB84" s="32">
        <f>[1]节奏总纲!BN81</f>
        <v>4.806666666666664</v>
      </c>
      <c r="BF84" s="45">
        <f>'[1]功能-行军令'!FZ82</f>
        <v>78</v>
      </c>
      <c r="BG84" s="45">
        <f>'[1]功能-行军令'!GA82*'[1]功能-行军令'!GB82</f>
        <v>354.01149565656362</v>
      </c>
      <c r="BM84" s="55">
        <v>78</v>
      </c>
      <c r="BN84" s="56">
        <f>[3]各R部队能量汇总!E84</f>
        <v>4512520802</v>
      </c>
      <c r="BO84" s="56">
        <f>[3]各R部队能量汇总!F84</f>
        <v>4670241779</v>
      </c>
      <c r="BP84" s="56">
        <f>[3]各R部队能量汇总!G84</f>
        <v>5606386672</v>
      </c>
      <c r="BQ84" s="56">
        <f>[3]各R部队能量汇总!H84</f>
        <v>7578223598</v>
      </c>
      <c r="BR84" s="56">
        <f>[3]各R部队能量汇总!I84</f>
        <v>8222691830</v>
      </c>
    </row>
    <row r="85" spans="2:70" x14ac:dyDescent="0.15">
      <c r="B85" s="23">
        <v>82</v>
      </c>
      <c r="C85" s="24">
        <f>'[1]资源-钻石'!L85</f>
        <v>1532448.398407927</v>
      </c>
      <c r="D85" s="24">
        <f>'[1]资源-钻石'!M85</f>
        <v>1884280.2744647092</v>
      </c>
      <c r="E85" s="24">
        <f>'[1]资源-钻石'!N85</f>
        <v>2616271.8458152842</v>
      </c>
      <c r="F85" s="24">
        <f>'[1]资源-钻石'!O85</f>
        <v>5190485.8582613105</v>
      </c>
      <c r="G85" s="24">
        <f>'[1]资源-钻石'!P85</f>
        <v>6977412.9678165764</v>
      </c>
      <c r="I85" s="23">
        <v>82</v>
      </c>
      <c r="J85" s="24">
        <f>'[1]资源-钻石'!T85</f>
        <v>504750.09662491054</v>
      </c>
      <c r="K85" s="24">
        <f>'[1]资源-钻石'!U85</f>
        <v>695505.10628740164</v>
      </c>
      <c r="L85" s="24">
        <f>'[1]资源-钻石'!V85</f>
        <v>1136797.6169161417</v>
      </c>
      <c r="M85" s="24">
        <f>'[1]资源-钻石'!W85</f>
        <v>2922147.378607756</v>
      </c>
      <c r="N85" s="24">
        <f>'[1]资源-钻石'!X85</f>
        <v>6876254.6164685311</v>
      </c>
      <c r="P85" s="28">
        <v>82</v>
      </c>
      <c r="Q85" s="28">
        <f>'[1]功能-行军令'!N85</f>
        <v>13481.07182844507</v>
      </c>
      <c r="R85" s="28">
        <f>'[1]功能-行军令'!O85</f>
        <v>16961.1226009245</v>
      </c>
      <c r="S85" s="28">
        <f>'[1]功能-行军令'!P85</f>
        <v>18780.363937495276</v>
      </c>
      <c r="T85" s="28">
        <f>'[1]功能-行军令'!Q85</f>
        <v>15533.652934359494</v>
      </c>
      <c r="U85" s="28">
        <f>'[1]功能-行军令'!R85</f>
        <v>8572.7894157755472</v>
      </c>
      <c r="V85" s="28">
        <f>'[1]功能-行军令'!S85</f>
        <v>905.86753361768569</v>
      </c>
      <c r="W85" s="28">
        <f>'[1]功能-行军令'!T85</f>
        <v>1125.0584828458086</v>
      </c>
      <c r="X85" s="28">
        <f>'[1]功能-行军令'!U85</f>
        <v>1247.0299632238639</v>
      </c>
      <c r="Y85" s="28">
        <f>'[1]功能-行军令'!V85</f>
        <v>1035.3445166446691</v>
      </c>
      <c r="Z85" s="28">
        <f>'[1]功能-行军令'!W85</f>
        <v>553.5269621628413</v>
      </c>
      <c r="AC85" s="30">
        <v>82</v>
      </c>
      <c r="AD85" s="42">
        <f>'[1]功能-实力'!BE86</f>
        <v>7780368</v>
      </c>
      <c r="AE85" s="42">
        <f>'[1]功能-实力'!BF86</f>
        <v>9165336</v>
      </c>
      <c r="AF85" s="42">
        <f>'[1]功能-实力'!BG86</f>
        <v>10219260</v>
      </c>
      <c r="AG85" s="42">
        <f>'[1]功能-实力'!BH86</f>
        <v>13552428</v>
      </c>
      <c r="AH85" s="42">
        <f>'[1]功能-实力'!BI86</f>
        <v>14516244</v>
      </c>
      <c r="AL85" s="38">
        <f>[2]基础状态预期!C95</f>
        <v>16609</v>
      </c>
      <c r="AM85" s="38">
        <f>[2]基础状态预期!D95</f>
        <v>142.60670974426387</v>
      </c>
      <c r="AO85" s="38">
        <f>[2]基础状态预期!F95</f>
        <v>0</v>
      </c>
      <c r="AP85" s="38">
        <f>[2]基础状态预期!G95</f>
        <v>0</v>
      </c>
      <c r="AQ85" s="38">
        <f>[2]基础状态预期!H95</f>
        <v>0</v>
      </c>
      <c r="AR85" s="38">
        <f>[2]基础状态预期!I95</f>
        <v>0</v>
      </c>
      <c r="AS85" s="38">
        <f>[2]基础状态预期!J95</f>
        <v>6</v>
      </c>
      <c r="AW85" s="32">
        <v>79</v>
      </c>
      <c r="AX85" s="32">
        <f>[1]节奏总纲!BJ82</f>
        <v>3.4666666666666646</v>
      </c>
      <c r="AY85" s="32">
        <f>[1]节奏总纲!BK82</f>
        <v>3.5359999999999978</v>
      </c>
      <c r="AZ85" s="32">
        <f>[1]节奏总纲!BL82</f>
        <v>3.6746666666666647</v>
      </c>
      <c r="BA85" s="32">
        <f>[1]节奏总纲!BM82</f>
        <v>3.9519999999999973</v>
      </c>
      <c r="BB85" s="32">
        <f>[1]节奏总纲!BN82</f>
        <v>4.8533333333333299</v>
      </c>
      <c r="BF85" s="45">
        <f>'[1]功能-行军令'!FZ83</f>
        <v>79</v>
      </c>
      <c r="BG85" s="45">
        <f>'[1]功能-行军令'!GA83*'[1]功能-行军令'!GB83</f>
        <v>361.09172556969492</v>
      </c>
      <c r="BM85" s="55">
        <v>79</v>
      </c>
      <c r="BN85" s="56">
        <f>[3]各R部队能量汇总!E85</f>
        <v>4893838522</v>
      </c>
      <c r="BO85" s="56">
        <f>[3]各R部队能量汇总!F85</f>
        <v>5075472509</v>
      </c>
      <c r="BP85" s="56">
        <f>[3]各R部队能量汇总!G85</f>
        <v>6110033813</v>
      </c>
      <c r="BQ85" s="56">
        <f>[3]各R部队能量汇总!H85</f>
        <v>8345420660</v>
      </c>
      <c r="BR85" s="56">
        <f>[3]各R部队能量汇总!I85</f>
        <v>9044867081</v>
      </c>
    </row>
    <row r="86" spans="2:70" x14ac:dyDescent="0.15">
      <c r="B86" s="23">
        <v>83</v>
      </c>
      <c r="C86" s="24">
        <f>'[1]资源-钻石'!L86</f>
        <v>1642637.5503966198</v>
      </c>
      <c r="D86" s="24">
        <f>'[1]资源-钻石'!M86</f>
        <v>2020774.7868368158</v>
      </c>
      <c r="E86" s="24">
        <f>'[1]资源-钻石'!N86</f>
        <v>2807762.7468890683</v>
      </c>
      <c r="F86" s="24">
        <f>'[1]资源-钻石'!O86</f>
        <v>5542755.5523308199</v>
      </c>
      <c r="G86" s="24">
        <f>'[1]资源-钻石'!P86</f>
        <v>7467419.5423911214</v>
      </c>
      <c r="I86" s="23">
        <v>83</v>
      </c>
      <c r="J86" s="24">
        <f>'[1]资源-钻石'!T86</f>
        <v>510677.33899388037</v>
      </c>
      <c r="K86" s="24">
        <f>'[1]资源-钻石'!U86</f>
        <v>703705.07289326843</v>
      </c>
      <c r="L86" s="24">
        <f>'[1]资源-钻石'!V86</f>
        <v>1150269.5801825952</v>
      </c>
      <c r="M86" s="24">
        <f>'[1]资源-钻石'!W86</f>
        <v>2956986.5382008548</v>
      </c>
      <c r="N86" s="24">
        <f>'[1]资源-钻石'!X86</f>
        <v>6958432.6920209397</v>
      </c>
      <c r="P86" s="28">
        <v>83</v>
      </c>
      <c r="Q86" s="28">
        <f>'[1]功能-行军令'!N86</f>
        <v>14451.956611549746</v>
      </c>
      <c r="R86" s="28">
        <f>'[1]功能-行军令'!O86</f>
        <v>18193.159753419211</v>
      </c>
      <c r="S86" s="28">
        <f>'[1]功能-行军令'!P86</f>
        <v>20161.484826615306</v>
      </c>
      <c r="T86" s="28">
        <f>'[1]功能-行军令'!Q86</f>
        <v>16642.653312781815</v>
      </c>
      <c r="U86" s="28">
        <f>'[1]功能-行军令'!R86</f>
        <v>9186.9517314772656</v>
      </c>
      <c r="V86" s="28">
        <f>'[1]功能-行军令'!S86</f>
        <v>970.88478310467508</v>
      </c>
      <c r="W86" s="28">
        <f>'[1]功能-行军令'!T86</f>
        <v>1232.0371524947113</v>
      </c>
      <c r="X86" s="28">
        <f>'[1]功能-行军令'!U86</f>
        <v>1381.1208891200295</v>
      </c>
      <c r="Y86" s="28">
        <f>'[1]功能-行军令'!V86</f>
        <v>1109.0003784223209</v>
      </c>
      <c r="Z86" s="28">
        <f>'[1]功能-行军令'!W86</f>
        <v>614.1623157017184</v>
      </c>
      <c r="AC86" s="30">
        <v>83</v>
      </c>
      <c r="AD86" s="42">
        <f>'[1]功能-实力'!BE87</f>
        <v>8215638</v>
      </c>
      <c r="AE86" s="42">
        <f>'[1]功能-实力'!BF87</f>
        <v>9656910</v>
      </c>
      <c r="AF86" s="42">
        <f>'[1]功能-实力'!BG87</f>
        <v>10843740</v>
      </c>
      <c r="AG86" s="42">
        <f>'[1]功能-实力'!BH87</f>
        <v>14528148</v>
      </c>
      <c r="AH86" s="42">
        <f>'[1]功能-实力'!BI87</f>
        <v>15458820</v>
      </c>
      <c r="AL86" s="38">
        <f>[2]基础状态预期!C96</f>
        <v>21148</v>
      </c>
      <c r="AM86" s="38">
        <f>[2]基础状态预期!D96</f>
        <v>146.07830147206653</v>
      </c>
      <c r="AO86" s="38">
        <f>[2]基础状态预期!F96</f>
        <v>0</v>
      </c>
      <c r="AP86" s="38">
        <f>[2]基础状态预期!G96</f>
        <v>0</v>
      </c>
      <c r="AQ86" s="38">
        <f>[2]基础状态预期!H96</f>
        <v>0</v>
      </c>
      <c r="AR86" s="38">
        <f>[2]基础状态预期!I96</f>
        <v>0</v>
      </c>
      <c r="AS86" s="38">
        <f>[2]基础状态预期!J96</f>
        <v>6</v>
      </c>
      <c r="AW86" s="41">
        <v>80</v>
      </c>
      <c r="AX86" s="32">
        <f>[1]节奏总纲!BJ83</f>
        <v>3.4999999999999978</v>
      </c>
      <c r="AY86" s="32">
        <f>[1]节奏总纲!BK83</f>
        <v>3.5699999999999976</v>
      </c>
      <c r="AZ86" s="32">
        <f>[1]节奏总纲!BL83</f>
        <v>3.7099999999999977</v>
      </c>
      <c r="BA86" s="32">
        <f>[1]节奏总纲!BM83</f>
        <v>3.9899999999999971</v>
      </c>
      <c r="BB86" s="32">
        <f>[1]节奏总纲!BN83</f>
        <v>4.8999999999999968</v>
      </c>
      <c r="BF86" s="45">
        <f>'[1]功能-行军令'!FZ84</f>
        <v>80</v>
      </c>
      <c r="BG86" s="45">
        <f>'[1]功能-行军令'!GA84*'[1]功能-行军令'!GB84</f>
        <v>368.31356008108878</v>
      </c>
      <c r="BM86" s="55">
        <v>80</v>
      </c>
      <c r="BN86" s="56">
        <f>[3]各R部队能量汇总!E86</f>
        <v>5304147074</v>
      </c>
      <c r="BO86" s="56">
        <f>[3]各R部队能量汇总!F86</f>
        <v>5518391067</v>
      </c>
      <c r="BP86" s="56">
        <f>[3]各R部队能量汇总!G86</f>
        <v>6642857622</v>
      </c>
      <c r="BQ86" s="56">
        <f>[3]各R部队能量汇总!H86</f>
        <v>9279454782</v>
      </c>
      <c r="BR86" s="56">
        <f>[3]各R部队能量汇总!I86</f>
        <v>9919994148</v>
      </c>
    </row>
    <row r="87" spans="2:70" x14ac:dyDescent="0.15">
      <c r="B87" s="23">
        <v>84</v>
      </c>
      <c r="C87" s="24">
        <f>'[1]资源-钻石'!L87</f>
        <v>1760735.3593574739</v>
      </c>
      <c r="D87" s="24">
        <f>'[1]资源-钻石'!M87</f>
        <v>2167150.2048395481</v>
      </c>
      <c r="E87" s="24">
        <f>'[1]资源-钻石'!N87</f>
        <v>3006060.0392668922</v>
      </c>
      <c r="F87" s="24">
        <f>'[1]资源-钻石'!O87</f>
        <v>5915678.4954158273</v>
      </c>
      <c r="G87" s="24">
        <f>'[1]资源-钻石'!P87</f>
        <v>7984759.8907792075</v>
      </c>
      <c r="I87" s="23">
        <v>84</v>
      </c>
      <c r="J87" s="24">
        <f>'[1]资源-钻石'!T87</f>
        <v>516604.58136285021</v>
      </c>
      <c r="K87" s="24">
        <f>'[1]资源-钻石'!U87</f>
        <v>711905.03949913534</v>
      </c>
      <c r="L87" s="24">
        <f>'[1]资源-钻石'!V87</f>
        <v>1163738.0566426483</v>
      </c>
      <c r="M87" s="24">
        <f>'[1]资源-钻石'!W87</f>
        <v>2991825.6977939536</v>
      </c>
      <c r="N87" s="24">
        <f>'[1]资源-钻石'!X87</f>
        <v>7040610.7675733492</v>
      </c>
      <c r="P87" s="28">
        <v>84</v>
      </c>
      <c r="Q87" s="28">
        <f>'[1]功能-行军令'!N87</f>
        <v>15492.5251572616</v>
      </c>
      <c r="R87" s="28">
        <f>'[1]功能-行军令'!O87</f>
        <v>19514.384688086713</v>
      </c>
      <c r="S87" s="28">
        <f>'[1]功能-行军令'!P87</f>
        <v>21591.696555857881</v>
      </c>
      <c r="T87" s="28">
        <f>'[1]功能-行军令'!Q87</f>
        <v>17816.673366070961</v>
      </c>
      <c r="U87" s="28">
        <f>'[1]功能-行军令'!R87</f>
        <v>9851.8988239177452</v>
      </c>
      <c r="V87" s="28">
        <f>'[1]功能-行军令'!S87</f>
        <v>1040.5685457118543</v>
      </c>
      <c r="W87" s="28">
        <f>'[1]功能-行军令'!T87</f>
        <v>1321.2249346675017</v>
      </c>
      <c r="X87" s="28">
        <f>'[1]功能-行军令'!U87</f>
        <v>1430.2117292425755</v>
      </c>
      <c r="Y87" s="28">
        <f>'[1]功能-行军令'!V87</f>
        <v>1174.0200532891467</v>
      </c>
      <c r="Z87" s="28">
        <f>'[1]功能-行军令'!W87</f>
        <v>664.94709244047954</v>
      </c>
      <c r="AC87" s="30">
        <v>84</v>
      </c>
      <c r="AD87" s="42">
        <f>'[1]功能-实力'!BE88</f>
        <v>8663700</v>
      </c>
      <c r="AE87" s="42">
        <f>'[1]功能-实力'!BF88</f>
        <v>10182282</v>
      </c>
      <c r="AF87" s="42">
        <f>'[1]功能-实力'!BG88</f>
        <v>11509968</v>
      </c>
      <c r="AG87" s="42">
        <f>'[1]功能-实力'!BH88</f>
        <v>15533766</v>
      </c>
      <c r="AH87" s="42">
        <f>'[1]功能-实力'!BI88</f>
        <v>16436238</v>
      </c>
      <c r="AL87" s="38">
        <f>[2]基础状态预期!C97</f>
        <v>26962</v>
      </c>
      <c r="AM87" s="38">
        <f>[2]基础状态预期!D97</f>
        <v>149.61701338734093</v>
      </c>
      <c r="AO87" s="38">
        <f>[2]基础状态预期!F97</f>
        <v>0</v>
      </c>
      <c r="AP87" s="38">
        <f>[2]基础状态预期!G97</f>
        <v>0</v>
      </c>
      <c r="AQ87" s="38">
        <f>[2]基础状态预期!H97</f>
        <v>0</v>
      </c>
      <c r="AR87" s="38">
        <f>[2]基础状态预期!I97</f>
        <v>0</v>
      </c>
      <c r="AS87" s="38">
        <f>[2]基础状态预期!J97</f>
        <v>6</v>
      </c>
      <c r="AW87" s="32">
        <v>81</v>
      </c>
      <c r="AX87" s="32">
        <f>[1]节奏总纲!BJ84</f>
        <v>3.4999999999999978</v>
      </c>
      <c r="AY87" s="32">
        <f>[1]节奏总纲!BK84</f>
        <v>3.5699999999999976</v>
      </c>
      <c r="AZ87" s="32">
        <f>[1]节奏总纲!BL84</f>
        <v>3.7099999999999977</v>
      </c>
      <c r="BA87" s="32">
        <f>[1]节奏总纲!BM84</f>
        <v>3.9899999999999971</v>
      </c>
      <c r="BB87" s="32">
        <f>[1]节奏总纲!BN84</f>
        <v>4.8999999999999968</v>
      </c>
      <c r="BF87" s="45">
        <f>'[1]功能-行军令'!FZ85</f>
        <v>81</v>
      </c>
      <c r="BG87" s="45">
        <f>'[1]功能-行军令'!GA85*'[1]功能-行军令'!GB85</f>
        <v>375.67983128271061</v>
      </c>
      <c r="BM87" s="55">
        <v>81</v>
      </c>
      <c r="BN87" s="56">
        <f>[3]各R部队能量汇总!E87</f>
        <v>5723559683</v>
      </c>
      <c r="BO87" s="56">
        <f>[3]各R部队能量汇总!F87</f>
        <v>6011162496</v>
      </c>
      <c r="BP87" s="56">
        <f>[3]各R部队能量汇总!G87</f>
        <v>7353048999</v>
      </c>
      <c r="BQ87" s="56">
        <f>[3]各R部队能量汇总!H87</f>
        <v>10379013821</v>
      </c>
      <c r="BR87" s="56">
        <f>[3]各R部队能量汇总!I87</f>
        <v>10881970115</v>
      </c>
    </row>
    <row r="88" spans="2:70" x14ac:dyDescent="0.15">
      <c r="B88" s="23">
        <v>85</v>
      </c>
      <c r="C88" s="24">
        <f>'[1]资源-钻石'!L88</f>
        <v>1878833.168318328</v>
      </c>
      <c r="D88" s="24">
        <f>'[1]资源-钻石'!M88</f>
        <v>2319029.9155351687</v>
      </c>
      <c r="E88" s="24">
        <f>'[1]资源-钻石'!N88</f>
        <v>3216097.4323011162</v>
      </c>
      <c r="F88" s="24">
        <f>'[1]资源-钻石'!O88</f>
        <v>6334387.9187688744</v>
      </c>
      <c r="G88" s="24">
        <f>'[1]资源-钻石'!P88</f>
        <v>8534526.2531021535</v>
      </c>
      <c r="I88" s="23">
        <v>85</v>
      </c>
      <c r="J88" s="24">
        <f>'[1]资源-钻石'!T88</f>
        <v>522531.82373182004</v>
      </c>
      <c r="K88" s="24">
        <f>'[1]资源-钻石'!U88</f>
        <v>720105.00610500213</v>
      </c>
      <c r="L88" s="24">
        <f>'[1]资源-钻石'!V88</f>
        <v>1177176.9529638432</v>
      </c>
      <c r="M88" s="24">
        <f>'[1]资源-钻石'!W88</f>
        <v>3026664.8573870524</v>
      </c>
      <c r="N88" s="24">
        <f>'[1]资源-钻石'!X88</f>
        <v>7122788.8431257578</v>
      </c>
      <c r="P88" s="28">
        <v>85</v>
      </c>
      <c r="Q88" s="28">
        <f>'[1]功能-行军令'!N88</f>
        <v>16607.778910505567</v>
      </c>
      <c r="R88" s="28">
        <f>'[1]功能-行军令'!O88</f>
        <v>20885.292888242257</v>
      </c>
      <c r="S88" s="28">
        <f>'[1]功能-行军令'!P88</f>
        <v>23106.583317522378</v>
      </c>
      <c r="T88" s="28">
        <f>'[1]功能-行军令'!Q88</f>
        <v>19114.109371304035</v>
      </c>
      <c r="U88" s="28">
        <f>'[1]功能-行军令'!R88</f>
        <v>10561.103232393669</v>
      </c>
      <c r="V88" s="28">
        <f>'[1]功能-行军令'!S88</f>
        <v>1115.2537532439674</v>
      </c>
      <c r="W88" s="28">
        <f>'[1]功能-行军令'!T88</f>
        <v>1370.9082001555435</v>
      </c>
      <c r="X88" s="28">
        <f>'[1]功能-行军令'!U88</f>
        <v>1514.8867616644966</v>
      </c>
      <c r="Y88" s="28">
        <f>'[1]功能-行军令'!V88</f>
        <v>1297.436005233074</v>
      </c>
      <c r="Z88" s="28">
        <f>'[1]功能-行军令'!W88</f>
        <v>709.20440847592363</v>
      </c>
      <c r="AC88" s="30">
        <v>85</v>
      </c>
      <c r="AD88" s="42">
        <f>'[1]功能-实力'!BE89</f>
        <v>9080088</v>
      </c>
      <c r="AE88" s="42">
        <f>'[1]功能-实力'!BF89</f>
        <v>10751838</v>
      </c>
      <c r="AF88" s="42">
        <f>'[1]功能-实力'!BG89</f>
        <v>12208962</v>
      </c>
      <c r="AG88" s="42">
        <f>'[1]功能-实力'!BH89</f>
        <v>16442460</v>
      </c>
      <c r="AH88" s="42">
        <f>'[1]功能-实力'!BI89</f>
        <v>17436594</v>
      </c>
      <c r="AL88" s="38">
        <f>[2]基础状态预期!C98</f>
        <v>34357</v>
      </c>
      <c r="AM88" s="38">
        <f>[2]基础状态预期!D98</f>
        <v>153.01012120353457</v>
      </c>
      <c r="AO88" s="38">
        <f>[2]基础状态预期!F98</f>
        <v>0</v>
      </c>
      <c r="AP88" s="38">
        <f>[2]基础状态预期!G98</f>
        <v>0</v>
      </c>
      <c r="AQ88" s="38">
        <f>[2]基础状态预期!H98</f>
        <v>0</v>
      </c>
      <c r="AR88" s="38">
        <f>[2]基础状态预期!I98</f>
        <v>0</v>
      </c>
      <c r="AS88" s="38">
        <f>[2]基础状态预期!J98</f>
        <v>6</v>
      </c>
      <c r="AW88" s="32">
        <v>82</v>
      </c>
      <c r="AX88" s="32">
        <f>[1]节奏总纲!BJ85</f>
        <v>3.4999999999999978</v>
      </c>
      <c r="AY88" s="32">
        <f>[1]节奏总纲!BK85</f>
        <v>3.5699999999999976</v>
      </c>
      <c r="AZ88" s="32">
        <f>[1]节奏总纲!BL85</f>
        <v>3.7099999999999977</v>
      </c>
      <c r="BA88" s="32">
        <f>[1]节奏总纲!BM85</f>
        <v>3.9899999999999971</v>
      </c>
      <c r="BB88" s="32">
        <f>[1]节奏总纲!BN85</f>
        <v>4.8999999999999968</v>
      </c>
      <c r="BF88" s="45">
        <f>'[1]功能-行军令'!FZ86</f>
        <v>82</v>
      </c>
      <c r="BG88" s="45">
        <f>'[1]功能-行军令'!GA86*'[1]功能-行军令'!GB86</f>
        <v>383.19342790836481</v>
      </c>
      <c r="BM88" s="55">
        <v>82</v>
      </c>
      <c r="BN88" s="56">
        <f>[3]各R部队能量汇总!E88</f>
        <v>6178302803</v>
      </c>
      <c r="BO88" s="56">
        <f>[3]各R部队能量汇总!F88</f>
        <v>6551613883</v>
      </c>
      <c r="BP88" s="56">
        <f>[3]各R部队能量汇总!G88</f>
        <v>8149545861</v>
      </c>
      <c r="BQ88" s="56">
        <f>[3]各R部队能量汇总!H88</f>
        <v>11612874874</v>
      </c>
      <c r="BR88" s="56">
        <f>[3]各R部队能量汇总!I88</f>
        <v>11907996386</v>
      </c>
    </row>
    <row r="89" spans="2:70" x14ac:dyDescent="0.15">
      <c r="B89" s="23">
        <v>86</v>
      </c>
      <c r="C89" s="24">
        <f>'[1]资源-钻石'!L89</f>
        <v>1996930.9772791821</v>
      </c>
      <c r="D89" s="24">
        <f>'[1]资源-钻石'!M89</f>
        <v>2484412.5696465597</v>
      </c>
      <c r="E89" s="24">
        <f>'[1]资源-钻石'!N89</f>
        <v>3447163.4508278696</v>
      </c>
      <c r="F89" s="24">
        <f>'[1]资源-钻石'!O89</f>
        <v>6802889.0401767911</v>
      </c>
      <c r="G89" s="24">
        <f>'[1]资源-钻石'!P89</f>
        <v>9046497.2036354356</v>
      </c>
      <c r="I89" s="23">
        <v>86</v>
      </c>
      <c r="J89" s="24">
        <f>'[1]资源-钻石'!T89</f>
        <v>528459.06610078982</v>
      </c>
      <c r="K89" s="24">
        <f>'[1]资源-钻石'!U89</f>
        <v>728304.97271086893</v>
      </c>
      <c r="L89" s="24">
        <f>'[1]资源-钻石'!V89</f>
        <v>1190615.8492850382</v>
      </c>
      <c r="M89" s="24">
        <f>'[1]资源-钻石'!W89</f>
        <v>3061504.0169801512</v>
      </c>
      <c r="N89" s="24">
        <f>'[1]资源-钻石'!X89</f>
        <v>7204966.9186781663</v>
      </c>
      <c r="P89" s="28">
        <v>86</v>
      </c>
      <c r="Q89" s="28">
        <f>'[1]功能-行军令'!N89</f>
        <v>17803.078287226446</v>
      </c>
      <c r="R89" s="28">
        <f>'[1]功能-行军令'!O89</f>
        <v>22378.082383602617</v>
      </c>
      <c r="S89" s="28">
        <f>'[1]功能-行军令'!P89</f>
        <v>24773.138246052011</v>
      </c>
      <c r="T89" s="28">
        <f>'[1]功能-行军令'!Q89</f>
        <v>20537.631112144427</v>
      </c>
      <c r="U89" s="28">
        <f>'[1]功能-行军令'!R89</f>
        <v>11221.551160847546</v>
      </c>
      <c r="V89" s="28">
        <f>'[1]功能-行军令'!S89</f>
        <v>1195.2993767208791</v>
      </c>
      <c r="W89" s="28">
        <f>'[1]功能-行军令'!T89</f>
        <v>1492.7894953603609</v>
      </c>
      <c r="X89" s="28">
        <f>'[1]功能-行军令'!U89</f>
        <v>1666.5549285296329</v>
      </c>
      <c r="Y89" s="28">
        <f>'[1]功能-行军令'!V89</f>
        <v>1423.5217408403914</v>
      </c>
      <c r="Z89" s="28">
        <f>'[1]功能-行军令'!W89</f>
        <v>660.44792845387747</v>
      </c>
      <c r="AC89" s="30">
        <v>86</v>
      </c>
      <c r="AD89" s="42">
        <f>'[1]功能-实力'!BE90</f>
        <v>9586494</v>
      </c>
      <c r="AE89" s="42">
        <f>'[1]功能-实力'!BF90</f>
        <v>11383470</v>
      </c>
      <c r="AF89" s="42">
        <f>'[1]功能-实力'!BG90</f>
        <v>12968208</v>
      </c>
      <c r="AG89" s="42">
        <f>'[1]功能-实力'!BH90</f>
        <v>17395482</v>
      </c>
      <c r="AH89" s="42">
        <f>'[1]功能-实力'!BI90</f>
        <v>18271962</v>
      </c>
      <c r="AL89" s="38">
        <f>[2]基础状态预期!C99</f>
        <v>43792</v>
      </c>
      <c r="AM89" s="38">
        <f>[2]基础状态预期!D99</f>
        <v>154.95970315183646</v>
      </c>
      <c r="AO89" s="38">
        <f>[2]基础状态预期!F99</f>
        <v>0</v>
      </c>
      <c r="AP89" s="38">
        <f>[2]基础状态预期!G99</f>
        <v>0</v>
      </c>
      <c r="AQ89" s="38">
        <f>[2]基础状态预期!H99</f>
        <v>0</v>
      </c>
      <c r="AR89" s="38">
        <f>[2]基础状态预期!I99</f>
        <v>0</v>
      </c>
      <c r="AS89" s="38">
        <f>[2]基础状态预期!J99</f>
        <v>6</v>
      </c>
      <c r="AW89" s="32">
        <v>83</v>
      </c>
      <c r="AX89" s="32">
        <f>[1]节奏总纲!BJ86</f>
        <v>3.4999999999999978</v>
      </c>
      <c r="AY89" s="32">
        <f>[1]节奏总纲!BK86</f>
        <v>3.5699999999999976</v>
      </c>
      <c r="AZ89" s="32">
        <f>[1]节奏总纲!BL86</f>
        <v>3.7099999999999977</v>
      </c>
      <c r="BA89" s="32">
        <f>[1]节奏总纲!BM86</f>
        <v>3.9899999999999971</v>
      </c>
      <c r="BB89" s="32">
        <f>[1]节奏总纲!BN86</f>
        <v>4.8999999999999968</v>
      </c>
      <c r="BF89" s="45">
        <f>'[1]功能-行军令'!FZ87</f>
        <v>83</v>
      </c>
      <c r="BG89" s="45">
        <f>'[1]功能-行军令'!GA87*'[1]功能-行军令'!GB87</f>
        <v>390.85729646653215</v>
      </c>
      <c r="BM89" s="55">
        <v>83</v>
      </c>
      <c r="BN89" s="56">
        <f>[3]各R部队能量汇总!E89</f>
        <v>6739779403</v>
      </c>
      <c r="BO89" s="56">
        <f>[3]各R部队能量汇总!F89</f>
        <v>7196128063</v>
      </c>
      <c r="BP89" s="56">
        <f>[3]各R部队能量汇总!G89</f>
        <v>9076834169</v>
      </c>
      <c r="BQ89" s="56">
        <f>[3]各R部队能量汇总!H89</f>
        <v>12999872691</v>
      </c>
      <c r="BR89" s="56">
        <f>[3]各R部队能量汇总!I89</f>
        <v>12936026079</v>
      </c>
    </row>
    <row r="90" spans="2:70" x14ac:dyDescent="0.15">
      <c r="B90" s="23">
        <v>87</v>
      </c>
      <c r="C90" s="24">
        <f>'[1]资源-钻石'!L90</f>
        <v>2115028.7862400361</v>
      </c>
      <c r="D90" s="24">
        <f>'[1]资源-钻石'!M90</f>
        <v>2664661.9171870337</v>
      </c>
      <c r="E90" s="24">
        <f>'[1]资源-钻石'!N90</f>
        <v>3701653.9257404329</v>
      </c>
      <c r="F90" s="24">
        <f>'[1]资源-钻石'!O90</f>
        <v>7249897.1722016884</v>
      </c>
      <c r="G90" s="24">
        <f>'[1]资源-钻石'!P90</f>
        <v>9589640.6380317342</v>
      </c>
      <c r="I90" s="23">
        <v>87</v>
      </c>
      <c r="J90" s="24">
        <f>'[1]资源-钻石'!T90</f>
        <v>534386.30846975965</v>
      </c>
      <c r="K90" s="24">
        <f>'[1]资源-钻石'!U90</f>
        <v>736504.93931673584</v>
      </c>
      <c r="L90" s="24">
        <f>'[1]资源-钻石'!V90</f>
        <v>1204054.7456062331</v>
      </c>
      <c r="M90" s="24">
        <f>'[1]资源-钻石'!W90</f>
        <v>3096203.3556835172</v>
      </c>
      <c r="N90" s="24">
        <f>'[1]资源-钻石'!X90</f>
        <v>7287144.9942305749</v>
      </c>
      <c r="P90" s="28">
        <v>87</v>
      </c>
      <c r="Q90" s="28">
        <f>'[1]功能-行军令'!N90</f>
        <v>19084.16843898204</v>
      </c>
      <c r="R90" s="28">
        <f>'[1]功能-行军令'!O90</f>
        <v>24005.062758296252</v>
      </c>
      <c r="S90" s="28">
        <f>'[1]功能-行军令'!P90</f>
        <v>26608.641181245723</v>
      </c>
      <c r="T90" s="28">
        <f>'[1]功能-行军令'!Q90</f>
        <v>21895.847272561801</v>
      </c>
      <c r="U90" s="28">
        <f>'[1]功能-行军令'!R90</f>
        <v>11922.21192241363</v>
      </c>
      <c r="V90" s="28">
        <f>'[1]功能-行军令'!S90</f>
        <v>1281.090151755594</v>
      </c>
      <c r="W90" s="28">
        <f>'[1]功能-行军令'!T90</f>
        <v>1626.9803746936341</v>
      </c>
      <c r="X90" s="28">
        <f>'[1]功能-行军令'!U90</f>
        <v>1835.5029351937119</v>
      </c>
      <c r="Y90" s="28">
        <f>'[1]功能-行军令'!V90</f>
        <v>1358.2161604173743</v>
      </c>
      <c r="Z90" s="28">
        <f>'[1]功能-行军令'!W90</f>
        <v>700.66076156608324</v>
      </c>
      <c r="AC90" s="30">
        <v>87</v>
      </c>
      <c r="AD90" s="42">
        <f>'[1]功能-实力'!BE91</f>
        <v>10043922</v>
      </c>
      <c r="AE90" s="42">
        <f>'[1]功能-实力'!BF91</f>
        <v>12033228</v>
      </c>
      <c r="AF90" s="42">
        <f>'[1]功能-实力'!BG91</f>
        <v>13834728</v>
      </c>
      <c r="AG90" s="42">
        <f>'[1]功能-实力'!BH91</f>
        <v>18350760</v>
      </c>
      <c r="AH90" s="42">
        <f>'[1]功能-实力'!BI91</f>
        <v>19150644</v>
      </c>
      <c r="AL90" s="38">
        <f>[2]基础状态预期!C100</f>
        <v>55675</v>
      </c>
      <c r="AM90" s="38">
        <f>[2]基础状态预期!D100</f>
        <v>157.63974470288184</v>
      </c>
      <c r="AO90" s="38">
        <f>[2]基础状态预期!F100</f>
        <v>0</v>
      </c>
      <c r="AP90" s="38">
        <f>[2]基础状态预期!G100</f>
        <v>0</v>
      </c>
      <c r="AQ90" s="38">
        <f>[2]基础状态预期!H100</f>
        <v>0</v>
      </c>
      <c r="AR90" s="38">
        <f>[2]基础状态预期!I100</f>
        <v>0</v>
      </c>
      <c r="AS90" s="38">
        <f>[2]基础状态预期!J100</f>
        <v>6</v>
      </c>
      <c r="AW90" s="32">
        <v>84</v>
      </c>
      <c r="AX90" s="32">
        <f>[1]节奏总纲!BJ87</f>
        <v>3.4999999999999978</v>
      </c>
      <c r="AY90" s="32">
        <f>[1]节奏总纲!BK87</f>
        <v>3.5699999999999976</v>
      </c>
      <c r="AZ90" s="32">
        <f>[1]节奏总纲!BL87</f>
        <v>3.7099999999999977</v>
      </c>
      <c r="BA90" s="32">
        <f>[1]节奏总纲!BM87</f>
        <v>3.9899999999999971</v>
      </c>
      <c r="BB90" s="32">
        <f>[1]节奏总纲!BN87</f>
        <v>4.8999999999999968</v>
      </c>
      <c r="BF90" s="45">
        <f>'[1]功能-行军令'!FZ88</f>
        <v>84</v>
      </c>
      <c r="BG90" s="45">
        <f>'[1]功能-行军令'!GA88*'[1]功能-行军令'!GB88</f>
        <v>398.6744423958628</v>
      </c>
      <c r="BM90" s="55">
        <v>84</v>
      </c>
      <c r="BN90" s="56">
        <f>[3]各R部队能量汇总!E90</f>
        <v>7398645854</v>
      </c>
      <c r="BO90" s="56">
        <f>[3]各R部队能量汇总!F90</f>
        <v>7950230835</v>
      </c>
      <c r="BP90" s="56">
        <f>[3]各R部队能量汇总!G90</f>
        <v>10096811910</v>
      </c>
      <c r="BQ90" s="56">
        <f>[3]各R部队能量汇总!H90</f>
        <v>14534922195</v>
      </c>
      <c r="BR90" s="56">
        <f>[3]各R部队能量汇总!I90</f>
        <v>14201246779</v>
      </c>
    </row>
    <row r="91" spans="2:70" x14ac:dyDescent="0.15">
      <c r="B91" s="23">
        <v>88</v>
      </c>
      <c r="C91" s="24">
        <f>'[1]资源-钻石'!L91</f>
        <v>2233126.5952008902</v>
      </c>
      <c r="D91" s="24">
        <f>'[1]资源-钻石'!M91</f>
        <v>2844911.2647275077</v>
      </c>
      <c r="E91" s="24">
        <f>'[1]资源-钻石'!N91</f>
        <v>3960349.7697558738</v>
      </c>
      <c r="F91" s="24">
        <f>'[1]资源-钻石'!O91</f>
        <v>7705042.9562042477</v>
      </c>
      <c r="G91" s="24">
        <f>'[1]资源-钻石'!P91</f>
        <v>10183549.172047991</v>
      </c>
      <c r="I91" s="23">
        <v>88</v>
      </c>
      <c r="J91" s="24">
        <f>'[1]资源-钻石'!T91</f>
        <v>540313.55083872948</v>
      </c>
      <c r="K91" s="24">
        <f>'[1]资源-钻石'!U91</f>
        <v>744704.90592260263</v>
      </c>
      <c r="L91" s="24">
        <f>'[1]资源-钻石'!V91</f>
        <v>1217493.6419274281</v>
      </c>
      <c r="M91" s="24">
        <f>'[1]资源-钻石'!W91</f>
        <v>3129967.6784675326</v>
      </c>
      <c r="N91" s="24">
        <f>'[1]资源-钻石'!X91</f>
        <v>7369323.0697829835</v>
      </c>
      <c r="P91" s="28">
        <v>88</v>
      </c>
      <c r="Q91" s="28">
        <f>'[1]功能-行军令'!N91</f>
        <v>20457.206866750312</v>
      </c>
      <c r="R91" s="28">
        <f>'[1]功能-行军令'!O91</f>
        <v>25779.816315968015</v>
      </c>
      <c r="S91" s="28">
        <f>'[1]功能-行军令'!P91</f>
        <v>28474.475182207443</v>
      </c>
      <c r="T91" s="28">
        <f>'[1]功能-行军令'!Q91</f>
        <v>23278.789359941271</v>
      </c>
      <c r="U91" s="28">
        <f>'[1]功能-行军令'!R91</f>
        <v>12688.360198157678</v>
      </c>
      <c r="V91" s="28">
        <f>'[1]功能-行军令'!S91</f>
        <v>1373.0384277682715</v>
      </c>
      <c r="W91" s="28">
        <f>'[1]功能-行军令'!T91</f>
        <v>1774.7535576717637</v>
      </c>
      <c r="X91" s="28">
        <f>'[1]功能-行军令'!U91</f>
        <v>1865.8340009617204</v>
      </c>
      <c r="Y91" s="28">
        <f>'[1]功能-行军令'!V91</f>
        <v>1382.9420873794697</v>
      </c>
      <c r="Z91" s="28">
        <f>'[1]功能-行军令'!W91</f>
        <v>766.14827574404808</v>
      </c>
      <c r="AC91" s="30">
        <v>88</v>
      </c>
      <c r="AD91" s="42">
        <f>'[1]功能-实力'!BE92</f>
        <v>10500666</v>
      </c>
      <c r="AE91" s="42">
        <f>'[1]功能-实力'!BF92</f>
        <v>12852048</v>
      </c>
      <c r="AF91" s="42">
        <f>'[1]功能-实力'!BG92</f>
        <v>14740110</v>
      </c>
      <c r="AG91" s="42">
        <f>'[1]功能-实力'!BH92</f>
        <v>19290690</v>
      </c>
      <c r="AH91" s="42">
        <f>'[1]功能-实力'!BI92</f>
        <v>20045346</v>
      </c>
      <c r="AW91" s="32">
        <v>85</v>
      </c>
      <c r="AX91" s="32">
        <f>[1]节奏总纲!BJ88</f>
        <v>3.4999999999999978</v>
      </c>
      <c r="AY91" s="32">
        <f>[1]节奏总纲!BK88</f>
        <v>3.5699999999999976</v>
      </c>
      <c r="AZ91" s="32">
        <f>[1]节奏总纲!BL88</f>
        <v>3.7099999999999977</v>
      </c>
      <c r="BA91" s="32">
        <f>[1]节奏总纲!BM88</f>
        <v>3.9899999999999971</v>
      </c>
      <c r="BB91" s="32">
        <f>[1]节奏总纲!BN88</f>
        <v>4.8999999999999968</v>
      </c>
      <c r="BF91" s="45">
        <f>'[1]功能-行军令'!FZ89</f>
        <v>85</v>
      </c>
      <c r="BG91" s="45">
        <f>'[1]功能-行军令'!GA89*'[1]功能-行军令'!GB89</f>
        <v>406.64793124378002</v>
      </c>
      <c r="BM91" s="55">
        <v>85</v>
      </c>
      <c r="BN91" s="56">
        <f>[3]各R部队能量汇总!E91</f>
        <v>8102892812</v>
      </c>
      <c r="BO91" s="56">
        <f>[3]各R部队能量汇总!F91</f>
        <v>8799811612</v>
      </c>
      <c r="BP91" s="56">
        <f>[3]各R部队能量汇总!G91</f>
        <v>11287461870</v>
      </c>
      <c r="BQ91" s="56">
        <f>[3]各R部队能量汇总!H91</f>
        <v>15974899240</v>
      </c>
      <c r="BR91" s="56">
        <f>[3]各R部队能量汇总!I91</f>
        <v>15613330090</v>
      </c>
    </row>
    <row r="92" spans="2:70" x14ac:dyDescent="0.15">
      <c r="B92" s="23">
        <v>89</v>
      </c>
      <c r="C92" s="24">
        <f>'[1]资源-钻石'!L92</f>
        <v>2351224.4041617443</v>
      </c>
      <c r="D92" s="24">
        <f>'[1]资源-钻石'!M92</f>
        <v>3025160.6122679817</v>
      </c>
      <c r="E92" s="24">
        <f>'[1]资源-钻石'!N92</f>
        <v>4208858.5250914209</v>
      </c>
      <c r="F92" s="24">
        <f>'[1]资源-钻石'!O92</f>
        <v>8189907.1958947014</v>
      </c>
      <c r="G92" s="24">
        <f>'[1]资源-钻石'!P92</f>
        <v>10776901.706519159</v>
      </c>
      <c r="I92" s="23">
        <v>89</v>
      </c>
      <c r="J92" s="24">
        <f>'[1]资源-钻石'!T92</f>
        <v>546240.79320769932</v>
      </c>
      <c r="K92" s="24">
        <f>'[1]资源-钻石'!U92</f>
        <v>752904.87252846942</v>
      </c>
      <c r="L92" s="24">
        <f>'[1]资源-钻石'!V92</f>
        <v>1230932.5382486228</v>
      </c>
      <c r="M92" s="24">
        <f>'[1]资源-钻石'!W92</f>
        <v>3163732.0012515476</v>
      </c>
      <c r="N92" s="24">
        <f>'[1]资源-钻石'!X92</f>
        <v>7451501.145335393</v>
      </c>
      <c r="P92" s="28">
        <v>89</v>
      </c>
      <c r="Q92" s="28">
        <f>'[1]功能-行军令'!N92</f>
        <v>21928.793016674885</v>
      </c>
      <c r="R92" s="28">
        <f>'[1]功能-行军令'!O92</f>
        <v>27589.567920062011</v>
      </c>
      <c r="S92" s="28">
        <f>'[1]功能-行军令'!P92</f>
        <v>30266.835190952177</v>
      </c>
      <c r="T92" s="28">
        <f>'[1]功能-行军令'!Q92</f>
        <v>24752.029774993443</v>
      </c>
      <c r="U92" s="28">
        <f>'[1]功能-行军令'!R92</f>
        <v>13453.791228621709</v>
      </c>
      <c r="V92" s="28">
        <f>'[1]功能-行军令'!S92</f>
        <v>1471.586149924573</v>
      </c>
      <c r="W92" s="28">
        <f>'[1]功能-行军令'!T92</f>
        <v>1809.7516040939954</v>
      </c>
      <c r="X92" s="28">
        <f>'[1]功能-行军令'!U92</f>
        <v>1792.3600087447339</v>
      </c>
      <c r="Y92" s="28">
        <f>'[1]功能-行军令'!V92</f>
        <v>1473.2404150521725</v>
      </c>
      <c r="Z92" s="28">
        <f>'[1]功能-行军令'!W92</f>
        <v>765.43103046403121</v>
      </c>
      <c r="AC92" s="30">
        <v>89</v>
      </c>
      <c r="AD92" s="42">
        <f>'[1]功能-实力'!BE93</f>
        <v>11021538</v>
      </c>
      <c r="AE92" s="42">
        <f>'[1]功能-实力'!BF93</f>
        <v>13568244</v>
      </c>
      <c r="AF92" s="42">
        <f>'[1]功能-实力'!BG93</f>
        <v>15645006</v>
      </c>
      <c r="AG92" s="42">
        <f>'[1]功能-实力'!BH93</f>
        <v>20262900</v>
      </c>
      <c r="AH92" s="42">
        <f>'[1]功能-实力'!BI93</f>
        <v>20960124</v>
      </c>
      <c r="AW92" s="32">
        <v>86</v>
      </c>
      <c r="AX92" s="32">
        <f>[1]节奏总纲!BJ89</f>
        <v>3.4999999999999978</v>
      </c>
      <c r="AY92" s="32">
        <f>[1]节奏总纲!BK89</f>
        <v>3.5699999999999976</v>
      </c>
      <c r="AZ92" s="32">
        <f>[1]节奏总纲!BL89</f>
        <v>3.7099999999999977</v>
      </c>
      <c r="BA92" s="32">
        <f>[1]节奏总纲!BM89</f>
        <v>3.9899999999999971</v>
      </c>
      <c r="BB92" s="32">
        <f>[1]节奏总纲!BN89</f>
        <v>4.8999999999999968</v>
      </c>
      <c r="BF92" s="45">
        <f>'[1]功能-行军令'!FZ90</f>
        <v>86</v>
      </c>
      <c r="BG92" s="45">
        <f>'[1]功能-行军令'!GA90*'[1]功能-行军令'!GB90</f>
        <v>414.78088986865561</v>
      </c>
      <c r="BM92" s="55">
        <v>86</v>
      </c>
      <c r="BN92" s="56">
        <f>[3]各R部队能量汇总!E92</f>
        <v>8957872226</v>
      </c>
      <c r="BO92" s="56">
        <f>[3]各R部队能量汇总!F92</f>
        <v>9782237770</v>
      </c>
      <c r="BP92" s="56">
        <f>[3]各R部队能量汇总!G92</f>
        <v>12663224538</v>
      </c>
      <c r="BQ92" s="56">
        <f>[3]各R部队能量汇总!H92</f>
        <v>17232760878</v>
      </c>
      <c r="BR92" s="56">
        <f>[3]各R部队能量汇总!I92</f>
        <v>16733659014</v>
      </c>
    </row>
    <row r="93" spans="2:70" x14ac:dyDescent="0.15">
      <c r="B93" s="23">
        <v>90</v>
      </c>
      <c r="C93" s="24">
        <f>'[1]资源-钻石'!L93</f>
        <v>2469322.2131225984</v>
      </c>
      <c r="D93" s="24">
        <f>'[1]资源-钻石'!M93</f>
        <v>3205409.9598084558</v>
      </c>
      <c r="E93" s="24">
        <f>'[1]资源-钻石'!N93</f>
        <v>4480382.6939267665</v>
      </c>
      <c r="F93" s="24">
        <f>'[1]资源-钻石'!O93</f>
        <v>8684009.7383553125</v>
      </c>
      <c r="G93" s="24">
        <f>'[1]资源-钻石'!P93</f>
        <v>11404611.12345846</v>
      </c>
      <c r="I93" s="23">
        <v>90</v>
      </c>
      <c r="J93" s="24">
        <f>'[1]资源-钻石'!T93</f>
        <v>551445.44311068091</v>
      </c>
      <c r="K93" s="24">
        <f>'[1]资源-钻石'!U93</f>
        <v>760251.72788410808</v>
      </c>
      <c r="L93" s="24">
        <f>'[1]资源-钻石'!V93</f>
        <v>1244371.4345698177</v>
      </c>
      <c r="M93" s="24">
        <f>'[1]资源-钻石'!W93</f>
        <v>3197496.3240355626</v>
      </c>
      <c r="N93" s="24">
        <f>'[1]资源-钻石'!X93</f>
        <v>7532032.5328967152</v>
      </c>
      <c r="P93" s="28">
        <v>90</v>
      </c>
      <c r="Q93" s="28">
        <f>'[1]功能-行军令'!N93</f>
        <v>23506</v>
      </c>
      <c r="R93" s="28">
        <f>'[1]功能-行军令'!O93</f>
        <v>29354.803800000002</v>
      </c>
      <c r="S93" s="28">
        <f>'[1]功能-行军令'!P93</f>
        <v>32225.192999999999</v>
      </c>
      <c r="T93" s="28">
        <f>'[1]功能-行军令'!Q93</f>
        <v>26253.340400000001</v>
      </c>
      <c r="U93" s="28">
        <f>'[1]功能-行军令'!R93</f>
        <v>14263.543000000001</v>
      </c>
      <c r="V93" s="28">
        <f>'[1]功能-行军令'!S93</f>
        <v>1577.2069833251153</v>
      </c>
      <c r="W93" s="28">
        <f>'[1]功能-行军令'!T93</f>
        <v>1765.2358799379908</v>
      </c>
      <c r="X93" s="28">
        <f>'[1]功能-行军令'!U93</f>
        <v>1958.3578090478222</v>
      </c>
      <c r="Y93" s="28">
        <f>'[1]功能-行军令'!V93</f>
        <v>1501.3106250065575</v>
      </c>
      <c r="Z93" s="28">
        <f>'[1]功能-行军令'!W93</f>
        <v>809.75177137829269</v>
      </c>
      <c r="AC93" s="30">
        <v>90</v>
      </c>
      <c r="AD93" s="42">
        <f>'[1]功能-实力'!BE94</f>
        <v>11467656</v>
      </c>
      <c r="AE93" s="42">
        <f>'[1]功能-实力'!BF94</f>
        <v>14241012</v>
      </c>
      <c r="AF93" s="42">
        <f>'[1]功能-实力'!BG94</f>
        <v>16601928</v>
      </c>
      <c r="AG93" s="42">
        <f>'[1]功能-实力'!BH94</f>
        <v>21318042</v>
      </c>
      <c r="AH93" s="42">
        <f>'[1]功能-实力'!BI94</f>
        <v>21928902</v>
      </c>
      <c r="AW93" s="32">
        <v>87</v>
      </c>
      <c r="AX93" s="32">
        <f>[1]节奏总纲!BJ90</f>
        <v>3.4999999999999978</v>
      </c>
      <c r="AY93" s="32">
        <f>[1]节奏总纲!BK90</f>
        <v>3.5699999999999976</v>
      </c>
      <c r="AZ93" s="32">
        <f>[1]节奏总纲!BL90</f>
        <v>3.7099999999999977</v>
      </c>
      <c r="BA93" s="32">
        <f>[1]节奏总纲!BM90</f>
        <v>3.9899999999999971</v>
      </c>
      <c r="BB93" s="32">
        <f>[1]节奏总纲!BN90</f>
        <v>4.8999999999999968</v>
      </c>
      <c r="BF93" s="45">
        <f>'[1]功能-行军令'!FZ91</f>
        <v>87</v>
      </c>
      <c r="BG93" s="45">
        <f>'[1]功能-行军令'!GA91*'[1]功能-行军令'!GB91</f>
        <v>423.07650766602876</v>
      </c>
      <c r="BM93" s="55">
        <v>87</v>
      </c>
      <c r="BN93" s="56">
        <f>[3]各R部队能量汇总!E93</f>
        <v>9919395145</v>
      </c>
      <c r="BO93" s="56">
        <f>[3]各R部队能量汇总!F93</f>
        <v>10909656997</v>
      </c>
      <c r="BP93" s="56">
        <f>[3]各R部队能量汇总!G93</f>
        <v>13816759104</v>
      </c>
      <c r="BQ93" s="56">
        <f>[3]各R部队能量汇总!H93</f>
        <v>18525624383</v>
      </c>
      <c r="BR93" s="56">
        <f>[3]各R部队能量汇总!I93</f>
        <v>17955373647</v>
      </c>
    </row>
    <row r="94" spans="2:70" x14ac:dyDescent="0.15">
      <c r="B94" s="23">
        <v>91</v>
      </c>
      <c r="C94" s="24">
        <f>'[1]资源-钻石'!L94</f>
        <v>2587420.0220834524</v>
      </c>
      <c r="D94" s="24">
        <f>'[1]资源-钻石'!M94</f>
        <v>3385659.3073489298</v>
      </c>
      <c r="E94" s="24">
        <f>'[1]资源-钻石'!N94</f>
        <v>4751906.8627621122</v>
      </c>
      <c r="F94" s="24">
        <f>'[1]资源-钻石'!O94</f>
        <v>9284946.0621276535</v>
      </c>
      <c r="G94" s="24">
        <f>'[1]资源-钻石'!P94</f>
        <v>12156022.989863405</v>
      </c>
      <c r="I94" s="23">
        <v>91</v>
      </c>
      <c r="J94" s="24">
        <f>'[1]资源-钻石'!T94</f>
        <v>555899.00549543789</v>
      </c>
      <c r="K94" s="24">
        <f>'[1]资源-钻石'!U94</f>
        <v>766844.59250864922</v>
      </c>
      <c r="L94" s="24">
        <f>'[1]资源-钻石'!V94</f>
        <v>1256116.5529093216</v>
      </c>
      <c r="M94" s="24">
        <f>'[1]资源-钻石'!W94</f>
        <v>3231260.6468195776</v>
      </c>
      <c r="N94" s="24">
        <f>'[1]资源-钻石'!X94</f>
        <v>7612168.3158631511</v>
      </c>
      <c r="P94" s="28">
        <v>91</v>
      </c>
      <c r="Q94" s="28">
        <f>'[1]功能-行军令'!N94</f>
        <v>25196.408589654777</v>
      </c>
      <c r="R94" s="28">
        <f>'[1]功能-行军令'!O94</f>
        <v>31465.822794773703</v>
      </c>
      <c r="S94" s="28">
        <f>'[1]功能-行军令'!P94</f>
        <v>34437.958287128611</v>
      </c>
      <c r="T94" s="28">
        <f>'[1]功能-行军令'!Q94</f>
        <v>28079.261155920252</v>
      </c>
      <c r="U94" s="28">
        <f>'[1]功能-行军令'!R94</f>
        <v>15232.872236484771</v>
      </c>
      <c r="V94" s="28">
        <f>'[1]功能-行军令'!S94</f>
        <v>1690.4085896547767</v>
      </c>
      <c r="W94" s="28">
        <f>'[1]功能-行军令'!T94</f>
        <v>2111.0189947737017</v>
      </c>
      <c r="X94" s="28">
        <f>'[1]功能-行军令'!U94</f>
        <v>2212.7652871286118</v>
      </c>
      <c r="Y94" s="28">
        <f>'[1]功能-行军令'!V94</f>
        <v>1825.9207559202514</v>
      </c>
      <c r="Z94" s="28">
        <f>'[1]功能-行军令'!W94</f>
        <v>969.32923648476935</v>
      </c>
      <c r="AC94" s="30">
        <v>91</v>
      </c>
      <c r="AD94" s="42">
        <f>'[1]功能-实力'!BE95</f>
        <v>11932740</v>
      </c>
      <c r="AE94" s="42">
        <f>'[1]功能-实力'!BF95</f>
        <v>14975514</v>
      </c>
      <c r="AF94" s="42">
        <f>'[1]功能-实力'!BG95</f>
        <v>17506404</v>
      </c>
      <c r="AG94" s="42">
        <f>'[1]功能-实力'!BH95</f>
        <v>22320270</v>
      </c>
      <c r="AH94" s="42">
        <f>'[1]功能-实力'!BI95</f>
        <v>22952688</v>
      </c>
      <c r="AL94" s="82" t="s">
        <v>177</v>
      </c>
      <c r="AM94" s="82"/>
      <c r="AO94" s="17"/>
      <c r="AP94" s="17"/>
      <c r="AQ94" s="17"/>
      <c r="AR94" s="17"/>
      <c r="AS94" s="17"/>
      <c r="AW94" s="32">
        <v>88</v>
      </c>
      <c r="AX94" s="32">
        <f>[1]节奏总纲!BJ91</f>
        <v>3.4999999999999978</v>
      </c>
      <c r="AY94" s="32">
        <f>[1]节奏总纲!BK91</f>
        <v>3.5699999999999976</v>
      </c>
      <c r="AZ94" s="32">
        <f>[1]节奏总纲!BL91</f>
        <v>3.7099999999999977</v>
      </c>
      <c r="BA94" s="32">
        <f>[1]节奏总纲!BM91</f>
        <v>3.9899999999999971</v>
      </c>
      <c r="BB94" s="32">
        <f>[1]节奏总纲!BN91</f>
        <v>4.8999999999999968</v>
      </c>
      <c r="BF94" s="45">
        <f>'[1]功能-行军令'!FZ92</f>
        <v>88</v>
      </c>
      <c r="BG94" s="45">
        <f>'[1]功能-行军令'!GA92*'[1]功能-行军令'!GB92</f>
        <v>431.53803781934931</v>
      </c>
      <c r="BM94" s="55">
        <v>88</v>
      </c>
      <c r="BN94" s="56">
        <f>[3]各R部队能量汇总!E94</f>
        <v>11017971608</v>
      </c>
      <c r="BO94" s="56">
        <f>[3]各R部队能量汇总!F94</f>
        <v>12200880441</v>
      </c>
      <c r="BP94" s="56">
        <f>[3]各R部队能量汇总!G94</f>
        <v>15000976127</v>
      </c>
      <c r="BQ94" s="56">
        <f>[3]各R部队能量汇总!H94</f>
        <v>19852956441</v>
      </c>
      <c r="BR94" s="56">
        <f>[3]各R部队能量汇总!I94</f>
        <v>19250879518</v>
      </c>
    </row>
    <row r="95" spans="2:70" x14ac:dyDescent="0.15">
      <c r="B95" s="23">
        <v>92</v>
      </c>
      <c r="C95" s="24">
        <f>'[1]资源-钻石'!L95</f>
        <v>2705517.8310443065</v>
      </c>
      <c r="D95" s="24">
        <f>'[1]资源-钻石'!M95</f>
        <v>3565908.6548894038</v>
      </c>
      <c r="E95" s="24">
        <f>'[1]资源-钻石'!N95</f>
        <v>5023431.0315974578</v>
      </c>
      <c r="F95" s="24">
        <f>'[1]资源-钻石'!O95</f>
        <v>9927542.3572309017</v>
      </c>
      <c r="G95" s="24">
        <f>'[1]资源-钻石'!P95</f>
        <v>12934776.20907218</v>
      </c>
      <c r="I95" s="23">
        <v>92</v>
      </c>
      <c r="J95" s="24">
        <f>'[1]资源-钻石'!T95</f>
        <v>560352.56788019487</v>
      </c>
      <c r="K95" s="24">
        <f>'[1]资源-钻石'!U95</f>
        <v>773437.45713319047</v>
      </c>
      <c r="L95" s="24">
        <f>'[1]资源-钻石'!V95</f>
        <v>1267659.7827708737</v>
      </c>
      <c r="M95" s="24">
        <f>'[1]资源-钻石'!W95</f>
        <v>3265024.9696035925</v>
      </c>
      <c r="N95" s="24">
        <f>'[1]资源-钻石'!X95</f>
        <v>7692304.098829587</v>
      </c>
      <c r="P95" s="28">
        <v>92</v>
      </c>
      <c r="Q95" s="28">
        <f>'[1]功能-行军令'!N95</f>
        <v>27008.143656890144</v>
      </c>
      <c r="R95" s="28">
        <f>'[1]功能-行军令'!O95</f>
        <v>33653.614830379513</v>
      </c>
      <c r="S95" s="28">
        <f>'[1]功能-行军令'!P95</f>
        <v>36866.116091655043</v>
      </c>
      <c r="T95" s="28">
        <f>'[1]功能-行军令'!Q95</f>
        <v>30031.764052634771</v>
      </c>
      <c r="U95" s="28">
        <f>'[1]功能-行军令'!R95</f>
        <v>16237.472106589683</v>
      </c>
      <c r="V95" s="28">
        <f>'[1]功能-行军令'!S95</f>
        <v>1811.7350672353678</v>
      </c>
      <c r="W95" s="28">
        <f>'[1]功能-行军令'!T95</f>
        <v>2187.7920356058094</v>
      </c>
      <c r="X95" s="28">
        <f>'[1]功能-行军令'!U95</f>
        <v>2428.1578045264323</v>
      </c>
      <c r="Y95" s="28">
        <f>'[1]功能-行军令'!V95</f>
        <v>1952.502896714519</v>
      </c>
      <c r="Z95" s="28">
        <f>'[1]功能-行军令'!W95</f>
        <v>1004.599870104912</v>
      </c>
      <c r="AC95" s="30">
        <v>92</v>
      </c>
      <c r="AD95" s="42">
        <f>'[1]功能-实力'!BE96</f>
        <v>12421200</v>
      </c>
      <c r="AE95" s="42">
        <f>'[1]功能-实力'!BF96</f>
        <v>15796194</v>
      </c>
      <c r="AF95" s="42">
        <f>'[1]功能-实力'!BG96</f>
        <v>18349242</v>
      </c>
      <c r="AG95" s="42">
        <f>'[1]功能-实力'!BH96</f>
        <v>23330466</v>
      </c>
      <c r="AH95" s="42">
        <f>'[1]功能-实力'!BI96</f>
        <v>23898228</v>
      </c>
      <c r="AL95" s="82"/>
      <c r="AM95" s="82"/>
      <c r="AO95" s="82" t="s">
        <v>173</v>
      </c>
      <c r="AP95" s="82"/>
      <c r="AQ95" s="82"/>
      <c r="AR95" s="82"/>
      <c r="AS95" s="82"/>
      <c r="AW95" s="32">
        <v>89</v>
      </c>
      <c r="AX95" s="32">
        <f>[1]节奏总纲!BJ92</f>
        <v>3.4999999999999978</v>
      </c>
      <c r="AY95" s="32">
        <f>[1]节奏总纲!BK92</f>
        <v>3.5699999999999976</v>
      </c>
      <c r="AZ95" s="32">
        <f>[1]节奏总纲!BL92</f>
        <v>3.7099999999999977</v>
      </c>
      <c r="BA95" s="32">
        <f>[1]节奏总纲!BM92</f>
        <v>3.9899999999999971</v>
      </c>
      <c r="BB95" s="32">
        <f>[1]节奏总纲!BN92</f>
        <v>4.8999999999999968</v>
      </c>
      <c r="BF95" s="45">
        <f>'[1]功能-行军令'!FZ93</f>
        <v>89</v>
      </c>
      <c r="BG95" s="45">
        <f>'[1]功能-行军令'!GA93*'[1]功能-行军令'!GB93</f>
        <v>440.16879857573633</v>
      </c>
      <c r="BM95" s="55">
        <v>89</v>
      </c>
      <c r="BN95" s="56">
        <f>[3]各R部队能量汇总!E95</f>
        <v>11957538689</v>
      </c>
      <c r="BO95" s="56">
        <f>[3]各R部队能量汇总!F95</f>
        <v>13335632624</v>
      </c>
      <c r="BP95" s="56">
        <f>[3]各R部队能量汇总!G95</f>
        <v>16219699884</v>
      </c>
      <c r="BQ95" s="56">
        <f>[3]各R部队能量汇总!H95</f>
        <v>21279404286</v>
      </c>
      <c r="BR95" s="56">
        <f>[3]各R部队能量汇总!I95</f>
        <v>20574132406</v>
      </c>
    </row>
    <row r="96" spans="2:70" x14ac:dyDescent="0.15">
      <c r="B96" s="23">
        <v>93</v>
      </c>
      <c r="C96" s="24">
        <f>'[1]资源-钻石'!L96</f>
        <v>2823615.6400051606</v>
      </c>
      <c r="D96" s="24">
        <f>'[1]资源-钻石'!M96</f>
        <v>3746158.0024298779</v>
      </c>
      <c r="E96" s="24">
        <f>'[1]资源-钻石'!N96</f>
        <v>5294955.2004328035</v>
      </c>
      <c r="F96" s="24">
        <f>'[1]资源-钻石'!O96</f>
        <v>10604016.273096776</v>
      </c>
      <c r="G96" s="24">
        <f>'[1]资源-钻石'!P96</f>
        <v>13789483.865156122</v>
      </c>
      <c r="I96" s="23">
        <v>93</v>
      </c>
      <c r="J96" s="24">
        <f>'[1]资源-钻石'!T96</f>
        <v>564806.13026495173</v>
      </c>
      <c r="K96" s="24">
        <f>'[1]资源-钻石'!U96</f>
        <v>780030.32175773161</v>
      </c>
      <c r="L96" s="24">
        <f>'[1]资源-钻石'!V96</f>
        <v>1279203.0126324256</v>
      </c>
      <c r="M96" s="24">
        <f>'[1]资源-钻石'!W96</f>
        <v>3298789.292387608</v>
      </c>
      <c r="N96" s="24">
        <f>'[1]资源-钻石'!X96</f>
        <v>7772439.8817960229</v>
      </c>
      <c r="P96" s="28">
        <v>93</v>
      </c>
      <c r="Q96" s="28">
        <f>'[1]功能-行军令'!N96</f>
        <v>28949.913223099466</v>
      </c>
      <c r="R96" s="28">
        <f>'[1]功能-行军令'!O96</f>
        <v>36068.948623035481</v>
      </c>
      <c r="S96" s="28">
        <f>'[1]功能-行军令'!P96</f>
        <v>39465.088117074862</v>
      </c>
      <c r="T96" s="28">
        <f>'[1]功能-行军令'!Q96</f>
        <v>32087.20273216796</v>
      </c>
      <c r="U96" s="28">
        <f>'[1]功能-行军令'!R96</f>
        <v>17340.054001727131</v>
      </c>
      <c r="V96" s="28">
        <f>'[1]功能-行军令'!S96</f>
        <v>1941.7695662093211</v>
      </c>
      <c r="W96" s="28">
        <f>'[1]功能-行军令'!T96</f>
        <v>2415.3337926559689</v>
      </c>
      <c r="X96" s="28">
        <f>'[1]功能-行军令'!U96</f>
        <v>2598.9720254198182</v>
      </c>
      <c r="Y96" s="28">
        <f>'[1]功能-行军令'!V96</f>
        <v>2055.4386795331884</v>
      </c>
      <c r="Z96" s="28">
        <f>'[1]功能-行军令'!W96</f>
        <v>1102.5818951374476</v>
      </c>
      <c r="AC96" s="30">
        <v>93</v>
      </c>
      <c r="AD96" s="42">
        <f>'[1]功能-实力'!BE97</f>
        <v>13008192</v>
      </c>
      <c r="AE96" s="42">
        <f>'[1]功能-实力'!BF97</f>
        <v>16621968</v>
      </c>
      <c r="AF96" s="42">
        <f>'[1]功能-实力'!BG97</f>
        <v>19204308</v>
      </c>
      <c r="AG96" s="42">
        <f>'[1]功能-实力'!BH97</f>
        <v>24388980</v>
      </c>
      <c r="AH96" s="42">
        <f>'[1]功能-实力'!BI97</f>
        <v>24846384</v>
      </c>
      <c r="AL96" s="38" t="s">
        <v>174</v>
      </c>
      <c r="AM96" s="38" t="s">
        <v>175</v>
      </c>
      <c r="AO96" s="38" t="s">
        <v>25</v>
      </c>
      <c r="AP96" s="38" t="s">
        <v>1</v>
      </c>
      <c r="AQ96" s="38" t="s">
        <v>2</v>
      </c>
      <c r="AR96" s="38" t="s">
        <v>0</v>
      </c>
      <c r="AS96" s="38" t="s">
        <v>170</v>
      </c>
      <c r="AW96" s="32">
        <v>90</v>
      </c>
      <c r="AX96" s="32">
        <f>[1]节奏总纲!BJ93</f>
        <v>3.4999999999999978</v>
      </c>
      <c r="AY96" s="32">
        <f>[1]节奏总纲!BK93</f>
        <v>3.5699999999999976</v>
      </c>
      <c r="AZ96" s="32">
        <f>[1]节奏总纲!BL93</f>
        <v>3.7099999999999977</v>
      </c>
      <c r="BA96" s="32">
        <f>[1]节奏总纲!BM93</f>
        <v>3.9899999999999971</v>
      </c>
      <c r="BB96" s="32">
        <f>[1]节奏总纲!BN93</f>
        <v>4.8999999999999968</v>
      </c>
      <c r="BF96" s="45">
        <f>'[1]功能-行军令'!FZ94</f>
        <v>90</v>
      </c>
      <c r="BG96" s="45">
        <f>'[1]功能-行军令'!GA94*'[1]功能-行军令'!GB94</f>
        <v>448.97217454725109</v>
      </c>
      <c r="BM96" s="55">
        <v>90</v>
      </c>
      <c r="BN96" s="56">
        <f>[3]各R部队能量汇总!E96</f>
        <v>12834402046</v>
      </c>
      <c r="BO96" s="56">
        <f>[3]各R部队能量汇总!F96</f>
        <v>14379610661</v>
      </c>
      <c r="BP96" s="56">
        <f>[3]各R部队能量汇总!G96</f>
        <v>17554758409</v>
      </c>
      <c r="BQ96" s="56">
        <f>[3]各R部队能量汇总!H96</f>
        <v>22839459287</v>
      </c>
      <c r="BR96" s="56">
        <f>[3]各R部队能量汇总!I96</f>
        <v>22019987091</v>
      </c>
    </row>
    <row r="97" spans="2:70" x14ac:dyDescent="0.15">
      <c r="B97" s="23">
        <v>94</v>
      </c>
      <c r="C97" s="24">
        <f>'[1]资源-钻石'!L97</f>
        <v>2941713.4489660147</v>
      </c>
      <c r="D97" s="24">
        <f>'[1]资源-钻石'!M97</f>
        <v>3926407.3499703519</v>
      </c>
      <c r="E97" s="24">
        <f>'[1]资源-钻石'!N97</f>
        <v>5566479.3692681491</v>
      </c>
      <c r="F97" s="24">
        <f>'[1]资源-钻石'!O97</f>
        <v>11322011.790287366</v>
      </c>
      <c r="G97" s="24">
        <f>'[1]资源-钻石'!P97</f>
        <v>14691146.390214689</v>
      </c>
      <c r="I97" s="23">
        <v>94</v>
      </c>
      <c r="J97" s="24">
        <f>'[1]资源-钻石'!T97</f>
        <v>569259.69264970871</v>
      </c>
      <c r="K97" s="24">
        <f>'[1]资源-钻石'!U97</f>
        <v>786623.18638227286</v>
      </c>
      <c r="L97" s="24">
        <f>'[1]资源-钻石'!V97</f>
        <v>1290746.2424939775</v>
      </c>
      <c r="M97" s="24">
        <f>'[1]资源-钻石'!W97</f>
        <v>3331730.8667433755</v>
      </c>
      <c r="N97" s="24">
        <f>'[1]资源-钻石'!X97</f>
        <v>7852575.6647624588</v>
      </c>
      <c r="P97" s="28">
        <v>94</v>
      </c>
      <c r="Q97" s="28">
        <f>'[1]功能-行军令'!N97</f>
        <v>31031.050314523203</v>
      </c>
      <c r="R97" s="28">
        <f>'[1]功能-行军令'!O97</f>
        <v>38612.138282776315</v>
      </c>
      <c r="S97" s="28">
        <f>'[1]功能-行军令'!P97</f>
        <v>42228.469902908837</v>
      </c>
      <c r="T97" s="28">
        <f>'[1]功能-行军令'!Q97</f>
        <v>34268.803120818542</v>
      </c>
      <c r="U97" s="28">
        <f>'[1]功能-行军令'!R97</f>
        <v>18503.208173304902</v>
      </c>
      <c r="V97" s="28">
        <f>'[1]功能-行军令'!S97</f>
        <v>2081.1370914237377</v>
      </c>
      <c r="W97" s="28">
        <f>'[1]功能-行军令'!T97</f>
        <v>2543.189659740834</v>
      </c>
      <c r="X97" s="28">
        <f>'[1]功能-行军令'!U97</f>
        <v>2763.3817858339753</v>
      </c>
      <c r="Y97" s="28">
        <f>'[1]功能-行军令'!V97</f>
        <v>2181.6003886505823</v>
      </c>
      <c r="Z97" s="28">
        <f>'[1]功能-行军令'!W97</f>
        <v>1163.1541715777712</v>
      </c>
      <c r="AC97" s="30">
        <v>94</v>
      </c>
      <c r="AD97" s="42">
        <f>'[1]功能-实力'!BE98</f>
        <v>13536528</v>
      </c>
      <c r="AE97" s="42">
        <f>'[1]功能-实力'!BF98</f>
        <v>17367834</v>
      </c>
      <c r="AF97" s="42">
        <f>'[1]功能-实力'!BG98</f>
        <v>20134824</v>
      </c>
      <c r="AG97" s="42">
        <f>'[1]功能-实力'!BH98</f>
        <v>25470726</v>
      </c>
      <c r="AH97" s="42">
        <f>'[1]功能-实力'!BI98</f>
        <v>25813260</v>
      </c>
      <c r="AL97" s="38">
        <f>[2]基础状态预期!C107</f>
        <v>0.7</v>
      </c>
      <c r="AM97" s="38">
        <f>[2]基础状态预期!D107</f>
        <v>10.099965341977441</v>
      </c>
      <c r="AO97" s="38">
        <f>[2]基础状态预期!F107</f>
        <v>0</v>
      </c>
      <c r="AP97" s="38">
        <f>[2]基础状态预期!G107</f>
        <v>0</v>
      </c>
      <c r="AQ97" s="38">
        <f>[2]基础状态预期!H107</f>
        <v>2</v>
      </c>
      <c r="AR97" s="38">
        <f>[2]基础状态预期!I107</f>
        <v>4</v>
      </c>
      <c r="AS97" s="38">
        <f>[2]基础状态预期!J107</f>
        <v>0</v>
      </c>
      <c r="AW97" s="32">
        <v>91</v>
      </c>
      <c r="AX97" s="32">
        <f>[1]节奏总纲!BJ94</f>
        <v>3.4999999999999978</v>
      </c>
      <c r="AY97" s="32">
        <f>[1]节奏总纲!BK94</f>
        <v>3.5699999999999976</v>
      </c>
      <c r="AZ97" s="32">
        <f>[1]节奏总纲!BL94</f>
        <v>3.7099999999999977</v>
      </c>
      <c r="BA97" s="32">
        <f>[1]节奏总纲!BM94</f>
        <v>3.9899999999999971</v>
      </c>
      <c r="BB97" s="32">
        <f>[1]节奏总纲!BN94</f>
        <v>4.8999999999999968</v>
      </c>
      <c r="BF97" s="45">
        <f>'[1]功能-行军令'!FZ95</f>
        <v>91</v>
      </c>
      <c r="BG97" s="45">
        <f>'[1]功能-行军令'!GA95*'[1]功能-行军令'!GB95</f>
        <v>457.9516180381961</v>
      </c>
      <c r="BM97" s="55">
        <v>91</v>
      </c>
      <c r="BN97" s="56">
        <f>[3]各R部队能量汇总!E97</f>
        <v>13728895057</v>
      </c>
      <c r="BO97" s="56">
        <f>[3]各R部队能量汇总!F97</f>
        <v>15466276436</v>
      </c>
      <c r="BP97" s="56">
        <f>[3]各R部队能量汇总!G97</f>
        <v>18896589039</v>
      </c>
      <c r="BQ97" s="56">
        <f>[3]各R部队能量汇总!H97</f>
        <v>24135619679</v>
      </c>
      <c r="BR97" s="56">
        <f>[3]各R部队能量汇总!I97</f>
        <v>23668183958</v>
      </c>
    </row>
    <row r="98" spans="2:70" x14ac:dyDescent="0.15">
      <c r="B98" s="23">
        <v>95</v>
      </c>
      <c r="C98" s="24">
        <f>'[1]资源-钻石'!L98</f>
        <v>3059811.2579268687</v>
      </c>
      <c r="D98" s="24">
        <f>'[1]资源-钻石'!M98</f>
        <v>4106656.6975108259</v>
      </c>
      <c r="E98" s="24">
        <f>'[1]资源-钻石'!N98</f>
        <v>5838003.5381034948</v>
      </c>
      <c r="F98" s="24">
        <f>'[1]资源-钻石'!O98</f>
        <v>12091028.386508863</v>
      </c>
      <c r="G98" s="24">
        <f>'[1]资源-钻石'!P98</f>
        <v>15761934.792980671</v>
      </c>
      <c r="I98" s="23">
        <v>95</v>
      </c>
      <c r="J98" s="24">
        <f>'[1]资源-钻石'!T98</f>
        <v>573713.25503446558</v>
      </c>
      <c r="K98" s="24">
        <f>'[1]资源-钻石'!U98</f>
        <v>793216.051006814</v>
      </c>
      <c r="L98" s="24">
        <f>'[1]资源-钻石'!V98</f>
        <v>1302289.4723555294</v>
      </c>
      <c r="M98" s="24">
        <f>'[1]资源-钻石'!W98</f>
        <v>3364448.4195910827</v>
      </c>
      <c r="N98" s="24">
        <f>'[1]资源-钻石'!X98</f>
        <v>7932711.4477288947</v>
      </c>
      <c r="P98" s="28">
        <v>95</v>
      </c>
      <c r="Q98" s="28">
        <f>'[1]功能-行军令'!N98</f>
        <v>33261.557821011134</v>
      </c>
      <c r="R98" s="28">
        <f>'[1]功能-行军令'!O98</f>
        <v>41416.641029113518</v>
      </c>
      <c r="S98" s="28">
        <f>'[1]功能-行军令'!P98</f>
        <v>45132.246268658033</v>
      </c>
      <c r="T98" s="28">
        <f>'[1]功能-行军令'!Q98</f>
        <v>36605.428998038653</v>
      </c>
      <c r="U98" s="28">
        <f>'[1]功能-行军令'!R98</f>
        <v>19863.00694562952</v>
      </c>
      <c r="V98" s="28">
        <f>'[1]功能-行军令'!S98</f>
        <v>2230.5075064879311</v>
      </c>
      <c r="W98" s="28">
        <f>'[1]功能-行军令'!T98</f>
        <v>2804.5027463372026</v>
      </c>
      <c r="X98" s="28">
        <f>'[1]功能-行军令'!U98</f>
        <v>2903.776365749196</v>
      </c>
      <c r="Y98" s="28">
        <f>'[1]功能-行军令'!V98</f>
        <v>2336.6258772201109</v>
      </c>
      <c r="Z98" s="28">
        <f>'[1]功能-行军令'!W98</f>
        <v>1359.7987723246188</v>
      </c>
      <c r="AC98" s="30">
        <v>95</v>
      </c>
      <c r="AD98" s="42">
        <f>'[1]功能-实力'!BE99</f>
        <v>14094450</v>
      </c>
      <c r="AE98" s="42">
        <f>'[1]功能-实力'!BF99</f>
        <v>18222078</v>
      </c>
      <c r="AF98" s="42">
        <f>'[1]功能-实力'!BG99</f>
        <v>21041766</v>
      </c>
      <c r="AG98" s="42">
        <f>'[1]功能-实力'!BH99</f>
        <v>26450640</v>
      </c>
      <c r="AH98" s="42">
        <f>'[1]功能-实力'!BI99</f>
        <v>26873322</v>
      </c>
      <c r="AL98" s="38">
        <f>[2]基础状态预期!C108</f>
        <v>2.0999999999999996</v>
      </c>
      <c r="AM98" s="38">
        <f>[2]基础状态预期!D108</f>
        <v>19.800198258084681</v>
      </c>
      <c r="AO98" s="38">
        <f>[2]基础状态预期!F108</f>
        <v>0</v>
      </c>
      <c r="AP98" s="38">
        <f>[2]基础状态预期!G108</f>
        <v>0</v>
      </c>
      <c r="AQ98" s="38">
        <f>[2]基础状态预期!H108</f>
        <v>0</v>
      </c>
      <c r="AR98" s="38">
        <f>[2]基础状态预期!I108</f>
        <v>6</v>
      </c>
      <c r="AS98" s="38">
        <f>[2]基础状态预期!J108</f>
        <v>0</v>
      </c>
      <c r="AW98" s="32">
        <v>92</v>
      </c>
      <c r="AX98" s="32">
        <f>[1]节奏总纲!BJ95</f>
        <v>3.4999999999999978</v>
      </c>
      <c r="AY98" s="32">
        <f>[1]节奏总纲!BK95</f>
        <v>3.5699999999999976</v>
      </c>
      <c r="AZ98" s="32">
        <f>[1]节奏总纲!BL95</f>
        <v>3.7099999999999977</v>
      </c>
      <c r="BA98" s="32">
        <f>[1]节奏总纲!BM95</f>
        <v>3.9899999999999971</v>
      </c>
      <c r="BB98" s="32">
        <f>[1]节奏总纲!BN95</f>
        <v>4.8999999999999968</v>
      </c>
      <c r="BF98" s="45">
        <f>'[1]功能-行军令'!FZ96</f>
        <v>92</v>
      </c>
      <c r="BG98" s="45">
        <f>'[1]功能-行军令'!GA96*'[1]功能-行军令'!GB96</f>
        <v>467.11065039896005</v>
      </c>
      <c r="BM98" s="55">
        <v>92</v>
      </c>
      <c r="BN98" s="56">
        <f>[3]各R部队能量汇总!E98</f>
        <v>14699797882</v>
      </c>
      <c r="BO98" s="56">
        <f>[3]各R部队能量汇总!F98</f>
        <v>16610114658</v>
      </c>
      <c r="BP98" s="56">
        <f>[3]各R部队能量汇总!G98</f>
        <v>20324612768</v>
      </c>
      <c r="BQ98" s="56">
        <f>[3]各R部队能量汇总!H98</f>
        <v>25573719692</v>
      </c>
      <c r="BR98" s="56">
        <f>[3]各R部队能量汇总!I98</f>
        <v>25070426266</v>
      </c>
    </row>
    <row r="99" spans="2:70" x14ac:dyDescent="0.15">
      <c r="B99" s="23">
        <v>96</v>
      </c>
      <c r="C99" s="24">
        <f>'[1]资源-钻石'!L99</f>
        <v>3177909.0668877228</v>
      </c>
      <c r="D99" s="24">
        <f>'[1]资源-钻石'!M99</f>
        <v>4286906.0450513</v>
      </c>
      <c r="E99" s="24">
        <f>'[1]资源-钻石'!N99</f>
        <v>6109527.7069388404</v>
      </c>
      <c r="F99" s="24">
        <f>'[1]资源-钻石'!O99</f>
        <v>12860044.982730361</v>
      </c>
      <c r="G99" s="24">
        <f>'[1]资源-钻石'!P99</f>
        <v>16899185.924392268</v>
      </c>
      <c r="I99" s="23">
        <v>96</v>
      </c>
      <c r="J99" s="24">
        <f>'[1]资源-钻石'!T99</f>
        <v>578166.81741922256</v>
      </c>
      <c r="K99" s="24">
        <f>'[1]资源-钻石'!U99</f>
        <v>799784.27474280144</v>
      </c>
      <c r="L99" s="24">
        <f>'[1]资源-钻石'!V99</f>
        <v>1313832.7022170813</v>
      </c>
      <c r="M99" s="24">
        <f>'[1]资源-钻石'!W99</f>
        <v>3397165.9724387899</v>
      </c>
      <c r="N99" s="24">
        <f>'[1]资源-钻石'!X99</f>
        <v>8012745.069682667</v>
      </c>
      <c r="P99" s="28">
        <v>96</v>
      </c>
      <c r="Q99" s="28">
        <f>'[1]功能-行军令'!N99</f>
        <v>35652.156574452893</v>
      </c>
      <c r="R99" s="28">
        <f>'[1]功能-行军令'!O99</f>
        <v>44289.511542119748</v>
      </c>
      <c r="S99" s="28">
        <f>'[1]功能-行军令'!P99</f>
        <v>48227.912273273716</v>
      </c>
      <c r="T99" s="28">
        <f>'[1]功能-行军令'!Q99</f>
        <v>39212.411931853043</v>
      </c>
      <c r="U99" s="28">
        <f>'[1]功能-行军令'!R99</f>
        <v>21306.581320463309</v>
      </c>
      <c r="V99" s="28">
        <f>'[1]功能-行军令'!S99</f>
        <v>2390.5987534417582</v>
      </c>
      <c r="W99" s="28">
        <f>'[1]功能-行军令'!T99</f>
        <v>2872.8705130062299</v>
      </c>
      <c r="X99" s="28">
        <f>'[1]功能-行军令'!U99</f>
        <v>3095.6660046156831</v>
      </c>
      <c r="Y99" s="28">
        <f>'[1]功能-行军令'!V99</f>
        <v>2606.98293381439</v>
      </c>
      <c r="Z99" s="28">
        <f>'[1]功能-行军令'!W99</f>
        <v>1443.5743748337882</v>
      </c>
      <c r="AC99" s="30">
        <v>96</v>
      </c>
      <c r="AD99" s="42">
        <f>'[1]功能-实力'!BE100</f>
        <v>14778612</v>
      </c>
      <c r="AE99" s="42">
        <f>'[1]功能-实力'!BF100</f>
        <v>19091676</v>
      </c>
      <c r="AF99" s="42">
        <f>'[1]功能-实力'!BG100</f>
        <v>21905814</v>
      </c>
      <c r="AG99" s="42">
        <f>'[1]功能-实力'!BH100</f>
        <v>27463740</v>
      </c>
      <c r="AH99" s="42">
        <f>'[1]功能-实力'!BI100</f>
        <v>27988542</v>
      </c>
      <c r="AL99" s="38">
        <f>[2]基础状态预期!C109</f>
        <v>4.1999999999999993</v>
      </c>
      <c r="AM99" s="38">
        <f>[2]基础状态预期!D109</f>
        <v>27.769105021676069</v>
      </c>
      <c r="AO99" s="38">
        <f>[2]基础状态预期!F109</f>
        <v>0</v>
      </c>
      <c r="AP99" s="38">
        <f>[2]基础状态预期!G109</f>
        <v>0</v>
      </c>
      <c r="AQ99" s="38">
        <f>[2]基础状态预期!H109</f>
        <v>0</v>
      </c>
      <c r="AR99" s="38">
        <f>[2]基础状态预期!I109</f>
        <v>6</v>
      </c>
      <c r="AS99" s="38">
        <f>[2]基础状态预期!J109</f>
        <v>0</v>
      </c>
      <c r="AW99" s="32">
        <v>93</v>
      </c>
      <c r="AX99" s="32">
        <f>[1]节奏总纲!BJ96</f>
        <v>3.4999999999999978</v>
      </c>
      <c r="AY99" s="32">
        <f>[1]节奏总纲!BK96</f>
        <v>3.5699999999999976</v>
      </c>
      <c r="AZ99" s="32">
        <f>[1]节奏总纲!BL96</f>
        <v>3.7099999999999977</v>
      </c>
      <c r="BA99" s="32">
        <f>[1]节奏总纲!BM96</f>
        <v>3.9899999999999971</v>
      </c>
      <c r="BB99" s="32">
        <f>[1]节奏总纲!BN96</f>
        <v>4.8999999999999968</v>
      </c>
      <c r="BF99" s="45">
        <f>'[1]功能-行军令'!FZ97</f>
        <v>93</v>
      </c>
      <c r="BG99" s="45">
        <f>'[1]功能-行军令'!GA97*'[1]功能-行军令'!GB97</f>
        <v>476.45286340693923</v>
      </c>
      <c r="BM99" s="55">
        <v>93</v>
      </c>
      <c r="BN99" s="56">
        <f>[3]各R部队能量汇总!E99</f>
        <v>15742531374</v>
      </c>
      <c r="BO99" s="56">
        <f>[3]各R部队能量汇总!F99</f>
        <v>17876550486</v>
      </c>
      <c r="BP99" s="56">
        <f>[3]各R部队能量汇总!G99</f>
        <v>21907919620</v>
      </c>
      <c r="BQ99" s="56">
        <f>[3]各R部队能量汇总!H99</f>
        <v>26964177518</v>
      </c>
      <c r="BR99" s="56">
        <f>[3]各R部队能量汇总!I99</f>
        <v>26446537667</v>
      </c>
    </row>
    <row r="100" spans="2:70" x14ac:dyDescent="0.15">
      <c r="B100" s="23">
        <v>97</v>
      </c>
      <c r="C100" s="24">
        <f>'[1]资源-钻石'!L100</f>
        <v>3296006.8758485769</v>
      </c>
      <c r="D100" s="24">
        <f>'[1]资源-钻石'!M100</f>
        <v>4467155.3925917745</v>
      </c>
      <c r="E100" s="24">
        <f>'[1]资源-钻石'!N100</f>
        <v>6381051.8757741861</v>
      </c>
      <c r="F100" s="24">
        <f>'[1]资源-钻石'!O100</f>
        <v>13629061.578951858</v>
      </c>
      <c r="G100" s="24">
        <f>'[1]资源-钻石'!P100</f>
        <v>18233563.237614118</v>
      </c>
      <c r="I100" s="23">
        <v>97</v>
      </c>
      <c r="J100" s="24">
        <f>'[1]资源-钻石'!T100</f>
        <v>582500.77031292021</v>
      </c>
      <c r="K100" s="24">
        <f>'[1]资源-钻石'!U100</f>
        <v>806230.84734421223</v>
      </c>
      <c r="L100" s="24">
        <f>'[1]资源-钻石'!V100</f>
        <v>1325375.9320786332</v>
      </c>
      <c r="M100" s="24">
        <f>'[1]资源-钻石'!W100</f>
        <v>3429883.5252864971</v>
      </c>
      <c r="N100" s="24">
        <f>'[1]资源-钻石'!X100</f>
        <v>8092589.3778151451</v>
      </c>
      <c r="P100" s="28">
        <v>97</v>
      </c>
      <c r="Q100" s="28">
        <f>'[1]功能-行军令'!N100</f>
        <v>38214.336877964088</v>
      </c>
      <c r="R100" s="28">
        <f>'[1]功能-行军令'!O100</f>
        <v>47416.764571404769</v>
      </c>
      <c r="S100" s="28">
        <f>'[1]功能-行军令'!P100</f>
        <v>51807.259580101301</v>
      </c>
      <c r="T100" s="28">
        <f>'[1]功能-行军令'!Q100</f>
        <v>42210.144246427553</v>
      </c>
      <c r="U100" s="28">
        <f>'[1]功能-行军令'!R100</f>
        <v>23000.378620392712</v>
      </c>
      <c r="V100" s="28">
        <f>'[1]功能-行军令'!S100</f>
        <v>2562.1803035111952</v>
      </c>
      <c r="W100" s="28">
        <f>'[1]功能-行军令'!T100</f>
        <v>3127.2530292850206</v>
      </c>
      <c r="X100" s="28">
        <f>'[1]功能-行军令'!U100</f>
        <v>3579.3473068275853</v>
      </c>
      <c r="Y100" s="28">
        <f>'[1]功能-行军令'!V100</f>
        <v>2997.7323145745104</v>
      </c>
      <c r="Z100" s="28">
        <f>'[1]功能-行军令'!W100</f>
        <v>1693.7972999294034</v>
      </c>
      <c r="AC100" s="30">
        <v>97</v>
      </c>
      <c r="AD100" s="42">
        <f>'[1]功能-实力'!BE101</f>
        <v>15349662</v>
      </c>
      <c r="AE100" s="42">
        <f>'[1]功能-实力'!BF101</f>
        <v>19829262</v>
      </c>
      <c r="AF100" s="42">
        <f>'[1]功能-实力'!BG101</f>
        <v>22807578</v>
      </c>
      <c r="AG100" s="42">
        <f>'[1]功能-实力'!BH101</f>
        <v>28478874</v>
      </c>
      <c r="AH100" s="42">
        <f>'[1]功能-实力'!BI101</f>
        <v>29168778</v>
      </c>
      <c r="AL100" s="38">
        <f>[2]基础状态预期!C110</f>
        <v>7</v>
      </c>
      <c r="AM100" s="38">
        <f>[2]基础状态预期!D110</f>
        <v>34.192155176139416</v>
      </c>
      <c r="AO100" s="38">
        <f>[2]基础状态预期!F110</f>
        <v>0</v>
      </c>
      <c r="AP100" s="38">
        <f>[2]基础状态预期!G110</f>
        <v>0</v>
      </c>
      <c r="AQ100" s="38">
        <f>[2]基础状态预期!H110</f>
        <v>0</v>
      </c>
      <c r="AR100" s="38">
        <f>[2]基础状态预期!I110</f>
        <v>6</v>
      </c>
      <c r="AS100" s="38">
        <f>[2]基础状态预期!J110</f>
        <v>0</v>
      </c>
      <c r="AW100" s="32">
        <v>94</v>
      </c>
      <c r="AX100" s="32">
        <f>[1]节奏总纲!BJ97</f>
        <v>3.4999999999999978</v>
      </c>
      <c r="AY100" s="32">
        <f>[1]节奏总纲!BK97</f>
        <v>3.5699999999999976</v>
      </c>
      <c r="AZ100" s="32">
        <f>[1]节奏总纲!BL97</f>
        <v>3.7099999999999977</v>
      </c>
      <c r="BA100" s="32">
        <f>[1]节奏总纲!BM97</f>
        <v>3.9899999999999971</v>
      </c>
      <c r="BB100" s="32">
        <f>[1]节奏总纲!BN97</f>
        <v>4.8999999999999968</v>
      </c>
      <c r="BF100" s="45">
        <f>'[1]功能-行军令'!FZ98</f>
        <v>94</v>
      </c>
      <c r="BG100" s="45">
        <f>'[1]功能-行军令'!GA98*'[1]功能-行军令'!GB98</f>
        <v>485.98192067507802</v>
      </c>
      <c r="BM100" s="55">
        <v>94</v>
      </c>
      <c r="BN100" s="56">
        <f>[3]各R部队能量汇总!E100</f>
        <v>16914186792</v>
      </c>
      <c r="BO100" s="56">
        <f>[3]各R部队能量汇总!F100</f>
        <v>19209377699</v>
      </c>
      <c r="BP100" s="56">
        <f>[3]各R部队能量汇总!G100</f>
        <v>23561604399</v>
      </c>
      <c r="BQ100" s="56">
        <f>[3]各R部队能量汇总!H100</f>
        <v>28270714947</v>
      </c>
      <c r="BR100" s="56">
        <f>[3]各R部队能量汇总!I100</f>
        <v>27875128965</v>
      </c>
    </row>
    <row r="101" spans="2:70" x14ac:dyDescent="0.15">
      <c r="B101" s="23">
        <v>98</v>
      </c>
      <c r="C101" s="24">
        <f>'[1]资源-钻石'!L101</f>
        <v>3414104.684809431</v>
      </c>
      <c r="D101" s="24">
        <f>'[1]资源-钻石'!M101</f>
        <v>4647404.740132249</v>
      </c>
      <c r="E101" s="24">
        <f>'[1]资源-钻石'!N101</f>
        <v>6652576.0446095318</v>
      </c>
      <c r="F101" s="24">
        <f>'[1]资源-钻石'!O101</f>
        <v>14398078.175173355</v>
      </c>
      <c r="G101" s="24">
        <f>'[1]资源-钻石'!P101</f>
        <v>19651252.053402983</v>
      </c>
      <c r="I101" s="23">
        <v>98</v>
      </c>
      <c r="J101" s="24">
        <f>'[1]资源-钻石'!T101</f>
        <v>586834.01813238463</v>
      </c>
      <c r="K101" s="24">
        <f>'[1]资源-钻石'!U101</f>
        <v>812677.41994562314</v>
      </c>
      <c r="L101" s="24">
        <f>'[1]资源-钻石'!V101</f>
        <v>1336919.1619401854</v>
      </c>
      <c r="M101" s="24">
        <f>'[1]资源-钻石'!W101</f>
        <v>3462601.0781342043</v>
      </c>
      <c r="N101" s="24">
        <f>'[1]资源-钻石'!X101</f>
        <v>8172433.6859476231</v>
      </c>
      <c r="P101" s="28">
        <v>98</v>
      </c>
      <c r="Q101" s="28">
        <f>'[1]功能-行军令'!N101</f>
        <v>40960.413733500631</v>
      </c>
      <c r="R101" s="28">
        <f>'[1]功能-行军令'!O101</f>
        <v>50943.446048509235</v>
      </c>
      <c r="S101" s="28">
        <f>'[1]功能-行军令'!P101</f>
        <v>55781.316132324064</v>
      </c>
      <c r="T101" s="28">
        <f>'[1]功能-行军令'!Q101</f>
        <v>45518.506382640116</v>
      </c>
      <c r="U101" s="28">
        <f>'[1]功能-行军令'!R101</f>
        <v>24799.927716836362</v>
      </c>
      <c r="V101" s="28">
        <f>'[1]功能-行军令'!S101</f>
        <v>2746.076855536543</v>
      </c>
      <c r="W101" s="28">
        <f>'[1]功能-行军令'!T101</f>
        <v>3526.6814771044665</v>
      </c>
      <c r="X101" s="28">
        <f>'[1]功能-行军令'!U101</f>
        <v>3974.0565522227625</v>
      </c>
      <c r="Y101" s="28">
        <f>'[1]功能-行军令'!V101</f>
        <v>3308.3621362125632</v>
      </c>
      <c r="Z101" s="28">
        <f>'[1]功能-行军令'!W101</f>
        <v>1799.5490964436503</v>
      </c>
      <c r="AC101" s="30">
        <v>98</v>
      </c>
      <c r="AD101" s="42">
        <f>'[1]功能-实力'!BE102</f>
        <v>15950412</v>
      </c>
      <c r="AE101" s="42">
        <f>'[1]功能-实力'!BF102</f>
        <v>20504898</v>
      </c>
      <c r="AF101" s="42">
        <f>'[1]功能-实力'!BG102</f>
        <v>23705502</v>
      </c>
      <c r="AG101" s="42">
        <f>'[1]功能-实力'!BH102</f>
        <v>29441238</v>
      </c>
      <c r="AH101" s="42">
        <f>'[1]功能-实力'!BI102</f>
        <v>30385674</v>
      </c>
      <c r="AL101" s="38">
        <f>[2]基础状态预期!C111</f>
        <v>10.5</v>
      </c>
      <c r="AM101" s="38">
        <f>[2]基础状态预期!D111</f>
        <v>39.631851677253941</v>
      </c>
      <c r="AO101" s="38">
        <f>[2]基础状态预期!F111</f>
        <v>0</v>
      </c>
      <c r="AP101" s="38">
        <f>[2]基础状态预期!G111</f>
        <v>0</v>
      </c>
      <c r="AQ101" s="38">
        <f>[2]基础状态预期!H111</f>
        <v>0</v>
      </c>
      <c r="AR101" s="38">
        <f>[2]基础状态预期!I111</f>
        <v>6</v>
      </c>
      <c r="AS101" s="38">
        <f>[2]基础状态预期!J111</f>
        <v>0</v>
      </c>
      <c r="AW101" s="32">
        <v>95</v>
      </c>
      <c r="AX101" s="32">
        <f>[1]节奏总纲!BJ98</f>
        <v>3.4999999999999978</v>
      </c>
      <c r="AY101" s="32">
        <f>[1]节奏总纲!BK98</f>
        <v>3.5699999999999976</v>
      </c>
      <c r="AZ101" s="32">
        <f>[1]节奏总纲!BL98</f>
        <v>3.7099999999999977</v>
      </c>
      <c r="BA101" s="32">
        <f>[1]节奏总纲!BM98</f>
        <v>3.9899999999999971</v>
      </c>
      <c r="BB101" s="32">
        <f>[1]节奏总纲!BN98</f>
        <v>4.8999999999999968</v>
      </c>
      <c r="BF101" s="45">
        <f>'[1]功能-行军令'!FZ99</f>
        <v>95</v>
      </c>
      <c r="BG101" s="45">
        <f>'[1]功能-行军令'!GA99*'[1]功能-行军令'!GB99</f>
        <v>495.70155908857953</v>
      </c>
      <c r="BM101" s="55">
        <v>95</v>
      </c>
      <c r="BN101" s="56">
        <f>[3]各R部队能量汇总!E101</f>
        <v>18206521035</v>
      </c>
      <c r="BO101" s="56">
        <f>[3]各R部队能量汇总!F101</f>
        <v>20699885696</v>
      </c>
      <c r="BP101" s="56">
        <f>[3]各R部队能量汇总!G101</f>
        <v>25098527761</v>
      </c>
      <c r="BQ101" s="56">
        <f>[3]各R部队能量汇总!H101</f>
        <v>29431897318</v>
      </c>
      <c r="BR101" s="56">
        <f>[3]各R部队能量汇总!I101</f>
        <v>29430987795</v>
      </c>
    </row>
    <row r="102" spans="2:70" x14ac:dyDescent="0.15">
      <c r="B102" s="23">
        <v>99</v>
      </c>
      <c r="C102" s="24">
        <f>'[1]资源-钻石'!L102</f>
        <v>3532202.493770285</v>
      </c>
      <c r="D102" s="24">
        <f>'[1]资源-钻石'!M102</f>
        <v>4827654.0876727235</v>
      </c>
      <c r="E102" s="24">
        <f>'[1]资源-钻石'!N102</f>
        <v>6924100.2134448774</v>
      </c>
      <c r="F102" s="24">
        <f>'[1]资源-钻石'!O102</f>
        <v>15167094.771394853</v>
      </c>
      <c r="G102" s="24">
        <f>'[1]资源-钻石'!P102</f>
        <v>21016373.689653497</v>
      </c>
      <c r="I102" s="23">
        <v>99</v>
      </c>
      <c r="J102" s="24">
        <f>'[1]资源-钻石'!T102</f>
        <v>591167.26595184905</v>
      </c>
      <c r="K102" s="24">
        <f>'[1]资源-钻石'!U102</f>
        <v>819123.99254703394</v>
      </c>
      <c r="L102" s="24">
        <f>'[1]资源-钻石'!V102</f>
        <v>1348462.3918017372</v>
      </c>
      <c r="M102" s="24">
        <f>'[1]资源-钻石'!W102</f>
        <v>3495318.6309819114</v>
      </c>
      <c r="N102" s="24">
        <f>'[1]资源-钻石'!X102</f>
        <v>8252277.9940801011</v>
      </c>
      <c r="P102" s="28">
        <v>99</v>
      </c>
      <c r="Q102" s="28">
        <f>'[1]功能-行军令'!N102</f>
        <v>43903.586033349777</v>
      </c>
      <c r="R102" s="28">
        <f>'[1]功能-行军令'!O102</f>
        <v>54706.25426201216</v>
      </c>
      <c r="S102" s="28">
        <f>'[1]功能-行军令'!P102</f>
        <v>59937.080210150787</v>
      </c>
      <c r="T102" s="28">
        <f>'[1]功能-行军令'!Q102</f>
        <v>48966.146715886673</v>
      </c>
      <c r="U102" s="28">
        <f>'[1]功能-行军令'!R102</f>
        <v>26532.750448941599</v>
      </c>
      <c r="V102" s="28">
        <f>'[1]功能-行军令'!S102</f>
        <v>2943.1722998491459</v>
      </c>
      <c r="W102" s="28">
        <f>'[1]功能-行军令'!T102</f>
        <v>3762.8082135029254</v>
      </c>
      <c r="X102" s="28">
        <f>'[1]功能-行军令'!U102</f>
        <v>4155.7640778267232</v>
      </c>
      <c r="Y102" s="28">
        <f>'[1]功能-行军令'!V102</f>
        <v>3447.6403332465561</v>
      </c>
      <c r="Z102" s="28">
        <f>'[1]功能-行军令'!W102</f>
        <v>1732.8227321052364</v>
      </c>
      <c r="AC102" s="30">
        <v>99</v>
      </c>
      <c r="AD102" s="42">
        <f>'[1]功能-实力'!BE103</f>
        <v>16568796</v>
      </c>
      <c r="AE102" s="42">
        <f>'[1]功能-实力'!BF103</f>
        <v>21168210</v>
      </c>
      <c r="AF102" s="42">
        <f>'[1]功能-实力'!BG103</f>
        <v>24549006</v>
      </c>
      <c r="AG102" s="42">
        <f>'[1]功能-实力'!BH103</f>
        <v>30408498</v>
      </c>
      <c r="AH102" s="42">
        <f>'[1]功能-实力'!BI103</f>
        <v>31378116</v>
      </c>
      <c r="AL102" s="38">
        <f>[2]基础状态预期!C112</f>
        <v>14</v>
      </c>
      <c r="AM102" s="38">
        <f>[2]基础状态预期!D112</f>
        <v>43.484929789964411</v>
      </c>
      <c r="AO102" s="38">
        <f>[2]基础状态预期!F112</f>
        <v>0</v>
      </c>
      <c r="AP102" s="38">
        <f>[2]基础状态预期!G112</f>
        <v>0</v>
      </c>
      <c r="AQ102" s="38">
        <f>[2]基础状态预期!H112</f>
        <v>0</v>
      </c>
      <c r="AR102" s="38">
        <f>[2]基础状态预期!I112</f>
        <v>6</v>
      </c>
      <c r="AS102" s="38">
        <f>[2]基础状态预期!J112</f>
        <v>0</v>
      </c>
      <c r="AW102" s="32">
        <v>96</v>
      </c>
      <c r="AX102" s="32">
        <f>[1]节奏总纲!BJ99</f>
        <v>3.4999999999999978</v>
      </c>
      <c r="AY102" s="32">
        <f>[1]节奏总纲!BK99</f>
        <v>3.5699999999999976</v>
      </c>
      <c r="AZ102" s="32">
        <f>[1]节奏总纲!BL99</f>
        <v>3.7099999999999977</v>
      </c>
      <c r="BA102" s="32">
        <f>[1]节奏总纲!BM99</f>
        <v>3.9899999999999971</v>
      </c>
      <c r="BB102" s="32">
        <f>[1]节奏总纲!BN99</f>
        <v>4.8999999999999968</v>
      </c>
      <c r="BF102" s="45">
        <f>'[1]功能-行军令'!FZ100</f>
        <v>96</v>
      </c>
      <c r="BG102" s="45">
        <f>'[1]功能-行军令'!GA100*'[1]功能-行军令'!GB100</f>
        <v>505.61559027035111</v>
      </c>
      <c r="BM102" s="55">
        <v>96</v>
      </c>
      <c r="BN102" s="56">
        <f>[3]各R部队能量汇总!E102</f>
        <v>19621144888</v>
      </c>
      <c r="BO102" s="56">
        <f>[3]各R部队能量汇总!F102</f>
        <v>22301666589</v>
      </c>
      <c r="BP102" s="56">
        <f>[3]各R部队能量汇总!G102</f>
        <v>26561024391</v>
      </c>
      <c r="BQ102" s="56">
        <f>[3]各R部队能量汇总!H102</f>
        <v>30621508259</v>
      </c>
      <c r="BR102" s="56">
        <f>[3]各R部队能量汇总!I102</f>
        <v>31088268247</v>
      </c>
    </row>
    <row r="103" spans="2:70" x14ac:dyDescent="0.15">
      <c r="B103" s="23">
        <v>100</v>
      </c>
      <c r="C103" s="24">
        <f>'[1]资源-钻石'!L103</f>
        <v>3650300.3027311391</v>
      </c>
      <c r="D103" s="24">
        <f>'[1]资源-钻石'!M103</f>
        <v>5007903.435213198</v>
      </c>
      <c r="E103" s="24">
        <f>'[1]资源-钻石'!N103</f>
        <v>7195624.3822802231</v>
      </c>
      <c r="F103" s="24">
        <f>'[1]资源-钻石'!O103</f>
        <v>15936111.36761635</v>
      </c>
      <c r="G103" s="24">
        <f>'[1]资源-钻石'!P103</f>
        <v>22410281.792379841</v>
      </c>
      <c r="I103" s="23">
        <v>100</v>
      </c>
      <c r="J103" s="24">
        <f>'[1]资源-钻石'!T103</f>
        <v>595500.51377131348</v>
      </c>
      <c r="K103" s="24">
        <f>'[1]资源-钻石'!U103</f>
        <v>825570.56514844485</v>
      </c>
      <c r="L103" s="24">
        <f>'[1]资源-钻石'!V103</f>
        <v>1360005.6216632891</v>
      </c>
      <c r="M103" s="24">
        <f>'[1]资源-钻石'!W103</f>
        <v>3528036.1838296186</v>
      </c>
      <c r="N103" s="24">
        <f>'[1]资源-钻石'!X103</f>
        <v>8332122.3022125792</v>
      </c>
      <c r="P103" s="28">
        <v>100</v>
      </c>
      <c r="Q103" s="28">
        <f>'[1]功能-行军令'!N103</f>
        <v>47058</v>
      </c>
      <c r="R103" s="28">
        <f>'[1]功能-行军令'!O103</f>
        <v>58650.533700000007</v>
      </c>
      <c r="S103" s="28">
        <f>'[1]功能-行军令'!P103</f>
        <v>64308.644399999997</v>
      </c>
      <c r="T103" s="28">
        <f>'[1]功能-行军令'!Q103</f>
        <v>52347.319199999998</v>
      </c>
      <c r="U103" s="28">
        <f>'[1]功能-行军令'!R103</f>
        <v>28302.113400000002</v>
      </c>
      <c r="V103" s="28">
        <f>'[1]功能-行军令'!S103</f>
        <v>3154.4139666502233</v>
      </c>
      <c r="W103" s="28">
        <f>'[1]功能-行军令'!T103</f>
        <v>3944.2794379878469</v>
      </c>
      <c r="X103" s="28">
        <f>'[1]功能-行军令'!U103</f>
        <v>4371.5641898492104</v>
      </c>
      <c r="Y103" s="28">
        <f>'[1]功能-行军令'!V103</f>
        <v>3381.1724841133255</v>
      </c>
      <c r="Z103" s="28">
        <f>'[1]功能-行军令'!W103</f>
        <v>1769.3629510584033</v>
      </c>
      <c r="AC103" s="30">
        <v>100</v>
      </c>
      <c r="AD103" s="42">
        <f>'[1]功能-实力'!BE104</f>
        <v>17180448</v>
      </c>
      <c r="AE103" s="42">
        <f>'[1]功能-实力'!BF104</f>
        <v>21775260</v>
      </c>
      <c r="AF103" s="42">
        <f>'[1]功能-实力'!BG104</f>
        <v>25411332</v>
      </c>
      <c r="AG103" s="42">
        <f>'[1]功能-实力'!BH104</f>
        <v>31385124</v>
      </c>
      <c r="AH103" s="42">
        <f>'[1]功能-实力'!BI104</f>
        <v>32394894</v>
      </c>
      <c r="AL103" s="38">
        <f>[2]基础状态预期!C113</f>
        <v>21</v>
      </c>
      <c r="AM103" s="38">
        <f>[2]基础状态预期!D113</f>
        <v>49.18886033229559</v>
      </c>
      <c r="AO103" s="38">
        <f>[2]基础状态预期!F113</f>
        <v>0</v>
      </c>
      <c r="AP103" s="38">
        <f>[2]基础状态预期!G113</f>
        <v>0</v>
      </c>
      <c r="AQ103" s="38">
        <f>[2]基础状态预期!H113</f>
        <v>0</v>
      </c>
      <c r="AR103" s="38">
        <f>[2]基础状态预期!I113</f>
        <v>6</v>
      </c>
      <c r="AS103" s="38">
        <f>[2]基础状态预期!J113</f>
        <v>0</v>
      </c>
      <c r="AW103" s="32">
        <v>97</v>
      </c>
      <c r="AX103" s="32">
        <f>[1]节奏总纲!BJ100</f>
        <v>3.4999999999999978</v>
      </c>
      <c r="AY103" s="32">
        <f>[1]节奏总纲!BK100</f>
        <v>3.5699999999999976</v>
      </c>
      <c r="AZ103" s="32">
        <f>[1]节奏总纲!BL100</f>
        <v>3.7099999999999977</v>
      </c>
      <c r="BA103" s="32">
        <f>[1]节奏总纲!BM100</f>
        <v>3.9899999999999971</v>
      </c>
      <c r="BB103" s="32">
        <f>[1]节奏总纲!BN100</f>
        <v>4.8999999999999968</v>
      </c>
      <c r="BF103" s="45">
        <f>'[1]功能-行军令'!FZ101</f>
        <v>97</v>
      </c>
      <c r="BG103" s="45">
        <f>'[1]功能-行军令'!GA101*'[1]功能-行军令'!GB101</f>
        <v>515.72790207575815</v>
      </c>
      <c r="BM103" s="55">
        <v>97</v>
      </c>
      <c r="BN103" s="56">
        <f>[3]各R部队能量汇总!E103</f>
        <v>20794578471</v>
      </c>
      <c r="BO103" s="56">
        <f>[3]各R部队能量汇总!F103</f>
        <v>23638837164</v>
      </c>
      <c r="BP103" s="56">
        <f>[3]各R部队能量汇总!G103</f>
        <v>28093874938</v>
      </c>
      <c r="BQ103" s="56">
        <f>[3]各R部队能量汇总!H103</f>
        <v>31880639484</v>
      </c>
      <c r="BR103" s="56">
        <f>[3]各R部队能量汇总!I103</f>
        <v>32834701615</v>
      </c>
    </row>
    <row r="104" spans="2:70" x14ac:dyDescent="0.15">
      <c r="B104" s="23">
        <v>101</v>
      </c>
      <c r="C104" s="24">
        <f>'[1]资源-钻石'!L104</f>
        <v>3768398.1116919932</v>
      </c>
      <c r="D104" s="24">
        <f>'[1]资源-钻石'!M104</f>
        <v>5188152.7827536725</v>
      </c>
      <c r="E104" s="24">
        <f>'[1]资源-钻石'!N104</f>
        <v>7467148.5511155687</v>
      </c>
      <c r="F104" s="24">
        <f>'[1]资源-钻石'!O104</f>
        <v>16705127.963837847</v>
      </c>
      <c r="G104" s="24">
        <f>'[1]资源-钻石'!P104</f>
        <v>23923167.180941768</v>
      </c>
      <c r="I104" s="23">
        <v>101</v>
      </c>
      <c r="J104" s="24">
        <f>'[1]资源-钻石'!T104</f>
        <v>599833.7615907779</v>
      </c>
      <c r="K104" s="24">
        <f>'[1]资源-钻石'!U104</f>
        <v>832017.13774985564</v>
      </c>
      <c r="L104" s="24">
        <f>'[1]资源-钻石'!V104</f>
        <v>1371548.8515248413</v>
      </c>
      <c r="M104" s="24">
        <f>'[1]资源-钻石'!W104</f>
        <v>3560753.7366773253</v>
      </c>
      <c r="N104" s="24">
        <f>'[1]资源-钻石'!X104</f>
        <v>8411966.6103450581</v>
      </c>
      <c r="P104" s="28">
        <v>101</v>
      </c>
      <c r="Q104" s="28">
        <f>'[1]功能-行军令'!N104</f>
        <v>50438.81717930951</v>
      </c>
      <c r="R104" s="28">
        <f>'[1]功能-行军令'!O104</f>
        <v>62922.972679201433</v>
      </c>
      <c r="S104" s="28">
        <f>'[1]功能-行军令'!P104</f>
        <v>68819.051108257583</v>
      </c>
      <c r="T104" s="28">
        <f>'[1]功能-行军令'!Q104</f>
        <v>55825.792503662335</v>
      </c>
      <c r="U104" s="28">
        <f>'[1]功能-行军令'!R104</f>
        <v>30222.500655432003</v>
      </c>
      <c r="V104" s="28">
        <f>'[1]功能-行军令'!S104</f>
        <v>3380.8171793095098</v>
      </c>
      <c r="W104" s="28">
        <f>'[1]功能-行军令'!T104</f>
        <v>4272.4389792014263</v>
      </c>
      <c r="X104" s="28">
        <f>'[1]功能-行军令'!U104</f>
        <v>4510.4067082575857</v>
      </c>
      <c r="Y104" s="28">
        <f>'[1]功能-行军令'!V104</f>
        <v>3478.4733036623365</v>
      </c>
      <c r="Z104" s="28">
        <f>'[1]功能-行军令'!W104</f>
        <v>1920.3872554320005</v>
      </c>
      <c r="AC104" s="30">
        <v>101</v>
      </c>
      <c r="AD104" s="42">
        <f>'[1]功能-实力'!BE105</f>
        <v>17792646</v>
      </c>
      <c r="AE104" s="42">
        <f>'[1]功能-实力'!BF105</f>
        <v>22436148</v>
      </c>
      <c r="AF104" s="42">
        <f>'[1]功能-实力'!BG105</f>
        <v>26173464</v>
      </c>
      <c r="AG104" s="42">
        <f>'[1]功能-实力'!BH105</f>
        <v>32036814</v>
      </c>
      <c r="AH104" s="42">
        <f>'[1]功能-实力'!BI105</f>
        <v>33112932</v>
      </c>
      <c r="AL104" s="38">
        <f>[2]基础状态预期!C114</f>
        <v>28</v>
      </c>
      <c r="AM104" s="38">
        <f>[2]基础状态预期!D114</f>
        <v>53.212684955585161</v>
      </c>
      <c r="AO104" s="38">
        <f>[2]基础状态预期!F114</f>
        <v>0</v>
      </c>
      <c r="AP104" s="38">
        <f>[2]基础状态预期!G114</f>
        <v>0</v>
      </c>
      <c r="AQ104" s="38">
        <f>[2]基础状态预期!H114</f>
        <v>0</v>
      </c>
      <c r="AR104" s="38">
        <f>[2]基础状态预期!I114</f>
        <v>5</v>
      </c>
      <c r="AS104" s="38">
        <f>[2]基础状态预期!J114</f>
        <v>1</v>
      </c>
      <c r="AW104" s="32">
        <v>98</v>
      </c>
      <c r="AX104" s="32">
        <f>[1]节奏总纲!BJ101</f>
        <v>3.4999999999999978</v>
      </c>
      <c r="AY104" s="32">
        <f>[1]节奏总纲!BK101</f>
        <v>3.5699999999999976</v>
      </c>
      <c r="AZ104" s="32">
        <f>[1]节奏总纲!BL101</f>
        <v>3.7099999999999977</v>
      </c>
      <c r="BA104" s="32">
        <f>[1]节奏总纲!BM101</f>
        <v>3.9899999999999971</v>
      </c>
      <c r="BB104" s="32">
        <f>[1]节奏总纲!BN101</f>
        <v>4.8999999999999968</v>
      </c>
      <c r="BF104" s="45">
        <f>'[1]功能-行军令'!FZ102</f>
        <v>98</v>
      </c>
      <c r="BG104" s="45">
        <f>'[1]功能-行军令'!GA102*'[1]功能-行军令'!GB102</f>
        <v>526.04246011727332</v>
      </c>
      <c r="BM104" s="55">
        <v>98</v>
      </c>
      <c r="BN104" s="56">
        <f>[3]各R部队能量汇总!E104</f>
        <v>21931283704</v>
      </c>
      <c r="BO104" s="56">
        <f>[3]各R部队能量汇总!F104</f>
        <v>24913958145</v>
      </c>
      <c r="BP104" s="56">
        <f>[3]各R部队能量汇总!G104</f>
        <v>29714845237</v>
      </c>
      <c r="BQ104" s="56">
        <f>[3]各R部队能量汇总!H104</f>
        <v>33192176299</v>
      </c>
      <c r="BR104" s="56">
        <f>[3]各R部队能量汇总!I104</f>
        <v>34636696469</v>
      </c>
    </row>
    <row r="105" spans="2:70" x14ac:dyDescent="0.15">
      <c r="B105" s="23">
        <v>102</v>
      </c>
      <c r="C105" s="24">
        <f>'[1]资源-钻石'!L105</f>
        <v>3886495.9206528473</v>
      </c>
      <c r="D105" s="24">
        <f>'[1]资源-钻石'!M105</f>
        <v>5368402.1302941469</v>
      </c>
      <c r="E105" s="24">
        <f>'[1]资源-钻石'!N105</f>
        <v>7738672.7199509144</v>
      </c>
      <c r="F105" s="24">
        <f>'[1]资源-钻石'!O105</f>
        <v>17474144.560059346</v>
      </c>
      <c r="G105" s="24">
        <f>'[1]资源-钻石'!P105</f>
        <v>25557313.084296376</v>
      </c>
      <c r="I105" s="23">
        <v>102</v>
      </c>
      <c r="J105" s="24">
        <f>'[1]资源-钻石'!T105</f>
        <v>604167.00941024232</v>
      </c>
      <c r="K105" s="24">
        <f>'[1]资源-钻石'!U105</f>
        <v>838463.71035126655</v>
      </c>
      <c r="L105" s="24">
        <f>'[1]资源-钻石'!V105</f>
        <v>1383092.0813863932</v>
      </c>
      <c r="M105" s="24">
        <f>'[1]资源-钻石'!W105</f>
        <v>3593471.2895250325</v>
      </c>
      <c r="N105" s="24">
        <f>'[1]资源-钻石'!X105</f>
        <v>8491810.9184775352</v>
      </c>
      <c r="P105" s="28">
        <v>102</v>
      </c>
      <c r="Q105" s="28">
        <f>'[1]功能-行军令'!N105</f>
        <v>54062.287313780289</v>
      </c>
      <c r="R105" s="28">
        <f>'[1]功能-行军令'!O105</f>
        <v>67285.805264019393</v>
      </c>
      <c r="S105" s="28">
        <f>'[1]功能-行军令'!P105</f>
        <v>73367.224953261932</v>
      </c>
      <c r="T105" s="28">
        <f>'[1]功能-行军令'!Q105</f>
        <v>59533.625843357957</v>
      </c>
      <c r="U105" s="28">
        <f>'[1]功能-行军令'!R105</f>
        <v>32296.810441252339</v>
      </c>
      <c r="V105" s="28">
        <f>'[1]功能-行军令'!S105</f>
        <v>3623.4701344707792</v>
      </c>
      <c r="W105" s="28">
        <f>'[1]功能-行军令'!T105</f>
        <v>4362.8325848179593</v>
      </c>
      <c r="X105" s="28">
        <f>'[1]功能-行军令'!U105</f>
        <v>4548.1738450043485</v>
      </c>
      <c r="Y105" s="28">
        <f>'[1]功能-行军令'!V105</f>
        <v>3707.8333396956223</v>
      </c>
      <c r="Z105" s="28">
        <f>'[1]功能-行军令'!W105</f>
        <v>2074.3097858203364</v>
      </c>
      <c r="AC105" s="30">
        <v>102</v>
      </c>
      <c r="AD105" s="42">
        <f>'[1]功能-实力'!BE106</f>
        <v>18436536</v>
      </c>
      <c r="AE105" s="42">
        <f>'[1]功能-实力'!BF106</f>
        <v>23111412</v>
      </c>
      <c r="AF105" s="42">
        <f>'[1]功能-实力'!BG106</f>
        <v>26941218</v>
      </c>
      <c r="AG105" s="42">
        <f>'[1]功能-实力'!BH106</f>
        <v>32703942</v>
      </c>
      <c r="AH105" s="42">
        <f>'[1]功能-实力'!BI106</f>
        <v>33776706</v>
      </c>
      <c r="AL105" s="38">
        <f>[2]基础状态预期!C115</f>
        <v>42</v>
      </c>
      <c r="AM105" s="38">
        <f>[2]基础状态预期!D115</f>
        <v>59.09095196730258</v>
      </c>
      <c r="AO105" s="38">
        <f>[2]基础状态预期!F115</f>
        <v>0</v>
      </c>
      <c r="AP105" s="38">
        <f>[2]基础状态预期!G115</f>
        <v>0</v>
      </c>
      <c r="AQ105" s="38">
        <f>[2]基础状态预期!H115</f>
        <v>0</v>
      </c>
      <c r="AR105" s="38">
        <f>[2]基础状态预期!I115</f>
        <v>4</v>
      </c>
      <c r="AS105" s="38">
        <f>[2]基础状态预期!J115</f>
        <v>2</v>
      </c>
      <c r="AW105" s="32">
        <v>99</v>
      </c>
      <c r="AX105" s="32">
        <f>[1]节奏总纲!BJ102</f>
        <v>3.4999999999999978</v>
      </c>
      <c r="AY105" s="32">
        <f>[1]节奏总纲!BK102</f>
        <v>3.5699999999999976</v>
      </c>
      <c r="AZ105" s="32">
        <f>[1]节奏总纲!BL102</f>
        <v>3.7099999999999977</v>
      </c>
      <c r="BA105" s="32">
        <f>[1]节奏总纲!BM102</f>
        <v>3.9899999999999971</v>
      </c>
      <c r="BB105" s="32">
        <f>[1]节奏总纲!BN102</f>
        <v>4.8999999999999968</v>
      </c>
      <c r="BF105" s="45">
        <f>'[1]功能-行军令'!FZ103</f>
        <v>99</v>
      </c>
      <c r="BG105" s="45">
        <f>'[1]功能-行军令'!GA103*'[1]功能-行军令'!GB103</f>
        <v>536.56330931961872</v>
      </c>
      <c r="BM105" s="55">
        <v>99</v>
      </c>
      <c r="BN105" s="56">
        <f>[3]各R部队能量汇总!E105</f>
        <v>23094651086</v>
      </c>
      <c r="BO105" s="56">
        <f>[3]各R部队能量汇总!F105</f>
        <v>26221482578</v>
      </c>
      <c r="BP105" s="56">
        <f>[3]各R部队能量汇总!G105</f>
        <v>31408086054</v>
      </c>
      <c r="BQ105" s="56">
        <f>[3]各R部队能量汇总!H105</f>
        <v>34527568854</v>
      </c>
      <c r="BR105" s="56">
        <f>[3]各R部队能量汇总!I105</f>
        <v>35969573031</v>
      </c>
    </row>
    <row r="106" spans="2:70" x14ac:dyDescent="0.15">
      <c r="B106" s="23">
        <v>103</v>
      </c>
      <c r="C106" s="24">
        <f>'[1]资源-钻石'!L106</f>
        <v>4004593.7296137013</v>
      </c>
      <c r="D106" s="24">
        <f>'[1]资源-钻石'!M106</f>
        <v>5548651.4778346214</v>
      </c>
      <c r="E106" s="24">
        <f>'[1]资源-钻石'!N106</f>
        <v>8010196.88878626</v>
      </c>
      <c r="F106" s="24">
        <f>'[1]资源-钻石'!O106</f>
        <v>18243161.156280845</v>
      </c>
      <c r="G106" s="24">
        <f>'[1]资源-钻石'!P106</f>
        <v>27364591.79663828</v>
      </c>
      <c r="I106" s="23">
        <v>103</v>
      </c>
      <c r="J106" s="24">
        <f>'[1]资源-钻石'!T106</f>
        <v>608500.25722970674</v>
      </c>
      <c r="K106" s="24">
        <f>'[1]资源-钻石'!U106</f>
        <v>844910.28295267746</v>
      </c>
      <c r="L106" s="24">
        <f>'[1]资源-钻石'!V106</f>
        <v>1394635.3112479451</v>
      </c>
      <c r="M106" s="24">
        <f>'[1]资源-钻石'!W106</f>
        <v>3626188.8423727397</v>
      </c>
      <c r="N106" s="24">
        <f>'[1]资源-钻石'!X106</f>
        <v>8571655.2266100142</v>
      </c>
      <c r="P106" s="28">
        <v>103</v>
      </c>
      <c r="Q106" s="28">
        <f>'[1]功能-行军令'!N106</f>
        <v>57945.826446198938</v>
      </c>
      <c r="R106" s="28">
        <f>'[1]功能-行军令'!O106</f>
        <v>71916.691171565428</v>
      </c>
      <c r="S106" s="28">
        <f>'[1]功能-行军令'!P106</f>
        <v>78396.798136881436</v>
      </c>
      <c r="T106" s="28">
        <f>'[1]功能-行军令'!Q106</f>
        <v>63758.296715504403</v>
      </c>
      <c r="U106" s="28">
        <f>'[1]功能-行军令'!R106</f>
        <v>34590.887066246381</v>
      </c>
      <c r="V106" s="28">
        <f>'[1]功能-行军令'!S106</f>
        <v>3883.5391324186494</v>
      </c>
      <c r="W106" s="28">
        <f>'[1]功能-行军令'!T106</f>
        <v>4630.885907546035</v>
      </c>
      <c r="X106" s="28">
        <f>'[1]功能-行军令'!U106</f>
        <v>5029.5731836195046</v>
      </c>
      <c r="Y106" s="28">
        <f>'[1]功能-行军令'!V106</f>
        <v>4224.6708721464456</v>
      </c>
      <c r="Z106" s="28">
        <f>'[1]功能-行军令'!W106</f>
        <v>2294.0766249940425</v>
      </c>
      <c r="AC106" s="30">
        <v>103</v>
      </c>
      <c r="AD106" s="42">
        <f>'[1]功能-实力'!BE107</f>
        <v>19100088</v>
      </c>
      <c r="AE106" s="42">
        <f>'[1]功能-实力'!BF107</f>
        <v>23799744</v>
      </c>
      <c r="AF106" s="42">
        <f>'[1]功能-实力'!BG107</f>
        <v>27735570</v>
      </c>
      <c r="AG106" s="42">
        <f>'[1]功能-实力'!BH107</f>
        <v>33385632</v>
      </c>
      <c r="AH106" s="42">
        <f>'[1]功能-实力'!BI107</f>
        <v>34423446</v>
      </c>
      <c r="AL106" s="38">
        <f>[2]基础状态预期!C116</f>
        <v>62.999999999999993</v>
      </c>
      <c r="AM106" s="38">
        <f>[2]基础状态预期!D116</f>
        <v>64.819145630244321</v>
      </c>
      <c r="AO106" s="38">
        <f>[2]基础状态预期!F116</f>
        <v>0</v>
      </c>
      <c r="AP106" s="38">
        <f>[2]基础状态预期!G116</f>
        <v>0</v>
      </c>
      <c r="AQ106" s="38">
        <f>[2]基础状态预期!H116</f>
        <v>0</v>
      </c>
      <c r="AR106" s="38">
        <f>[2]基础状态预期!I116</f>
        <v>3</v>
      </c>
      <c r="AS106" s="38">
        <f>[2]基础状态预期!J116</f>
        <v>3</v>
      </c>
      <c r="AW106" s="32">
        <v>100</v>
      </c>
      <c r="AX106" s="32">
        <f>[1]节奏总纲!BJ103</f>
        <v>3.4999999999999978</v>
      </c>
      <c r="AY106" s="32">
        <f>[1]节奏总纲!BK103</f>
        <v>3.5699999999999976</v>
      </c>
      <c r="AZ106" s="32">
        <f>[1]节奏总纲!BL103</f>
        <v>3.7099999999999977</v>
      </c>
      <c r="BA106" s="32">
        <f>[1]节奏总纲!BM103</f>
        <v>3.9899999999999971</v>
      </c>
      <c r="BB106" s="32">
        <f>[1]节奏总纲!BN103</f>
        <v>4.8999999999999968</v>
      </c>
      <c r="BF106" s="45">
        <f>'[1]功能-行军令'!FZ104</f>
        <v>100</v>
      </c>
      <c r="BG106" s="45">
        <f>'[1]功能-行军令'!GA104*'[1]功能-行军令'!GB104</f>
        <v>547.29457550601114</v>
      </c>
      <c r="BM106" s="55">
        <v>100</v>
      </c>
      <c r="BN106" s="56">
        <f>[3]各R部队能量汇总!E106</f>
        <v>24314994490</v>
      </c>
      <c r="BO106" s="56">
        <f>[3]各R部队能量汇总!F106</f>
        <v>27583553790</v>
      </c>
      <c r="BP106" s="56">
        <f>[3]各R部队能量汇总!G106</f>
        <v>33168943707</v>
      </c>
      <c r="BQ106" s="56">
        <f>[3]各R部队能量汇总!H106</f>
        <v>35861166388</v>
      </c>
      <c r="BR106" s="56">
        <f>[3]各R部队能量汇总!I106</f>
        <v>37337177917</v>
      </c>
    </row>
    <row r="107" spans="2:70" x14ac:dyDescent="0.15">
      <c r="B107" s="23">
        <v>104</v>
      </c>
      <c r="C107" s="24">
        <f>'[1]资源-钻石'!L107</f>
        <v>4122691.5385745554</v>
      </c>
      <c r="D107" s="24">
        <f>'[1]资源-钻石'!M107</f>
        <v>5728900.8253750959</v>
      </c>
      <c r="E107" s="24">
        <f>'[1]资源-钻石'!N107</f>
        <v>8281721.0576216057</v>
      </c>
      <c r="F107" s="24">
        <f>'[1]资源-钻石'!O107</f>
        <v>19012177.752502345</v>
      </c>
      <c r="G107" s="24">
        <f>'[1]资源-钻石'!P107</f>
        <v>29171870.508980185</v>
      </c>
      <c r="I107" s="23">
        <v>104</v>
      </c>
      <c r="J107" s="24">
        <f>'[1]资源-钻石'!T107</f>
        <v>612833.50504917116</v>
      </c>
      <c r="K107" s="24">
        <f>'[1]资源-钻石'!U107</f>
        <v>851356.85555408825</v>
      </c>
      <c r="L107" s="24">
        <f>'[1]资源-钻石'!V107</f>
        <v>1406178.541109497</v>
      </c>
      <c r="M107" s="24">
        <f>'[1]资源-钻石'!W107</f>
        <v>3658906.3952204469</v>
      </c>
      <c r="N107" s="24">
        <f>'[1]资源-钻石'!X107</f>
        <v>8651499.5347424913</v>
      </c>
      <c r="P107" s="28">
        <v>104</v>
      </c>
      <c r="Q107" s="28">
        <f>'[1]功能-行军令'!N107</f>
        <v>62108.100629046407</v>
      </c>
      <c r="R107" s="28">
        <f>'[1]功能-行军令'!O107</f>
        <v>77100.591068068024</v>
      </c>
      <c r="S107" s="28">
        <f>'[1]功能-行军令'!P107</f>
        <v>84212.373642924023</v>
      </c>
      <c r="T107" s="28">
        <f>'[1]功能-行军令'!Q107</f>
        <v>68504.96495861806</v>
      </c>
      <c r="U107" s="28">
        <f>'[1]功能-行军令'!R107</f>
        <v>37131.192943465336</v>
      </c>
      <c r="V107" s="28">
        <f>'[1]功能-行军令'!S107</f>
        <v>4162.2741828474682</v>
      </c>
      <c r="W107" s="28">
        <f>'[1]功能-行军令'!T107</f>
        <v>5183.8998965025967</v>
      </c>
      <c r="X107" s="28">
        <f>'[1]功能-行军令'!U107</f>
        <v>5815.5755060425872</v>
      </c>
      <c r="Y107" s="28">
        <f>'[1]功能-行军令'!V107</f>
        <v>4746.6682431136578</v>
      </c>
      <c r="Z107" s="28">
        <f>'[1]功能-行军令'!W107</f>
        <v>2540.3058772189543</v>
      </c>
      <c r="AC107" s="30">
        <v>104</v>
      </c>
      <c r="AD107" s="42">
        <f>'[1]功能-实力'!BE108</f>
        <v>19780692</v>
      </c>
      <c r="AE107" s="42">
        <f>'[1]功能-实力'!BF108</f>
        <v>24513678</v>
      </c>
      <c r="AF107" s="42">
        <f>'[1]功能-实力'!BG108</f>
        <v>28550874</v>
      </c>
      <c r="AG107" s="42">
        <f>'[1]功能-实力'!BH108</f>
        <v>34097010</v>
      </c>
      <c r="AH107" s="42">
        <f>'[1]功能-实力'!BI108</f>
        <v>35079348</v>
      </c>
      <c r="AL107" s="38">
        <f>[2]基础状态预期!C117</f>
        <v>84</v>
      </c>
      <c r="AM107" s="38">
        <f>[2]基础状态预期!D117</f>
        <v>69.01697485309198</v>
      </c>
      <c r="AO107" s="38">
        <f>[2]基础状态预期!F117</f>
        <v>0</v>
      </c>
      <c r="AP107" s="38">
        <f>[2]基础状态预期!G117</f>
        <v>0</v>
      </c>
      <c r="AQ107" s="38">
        <f>[2]基础状态预期!H117</f>
        <v>0</v>
      </c>
      <c r="AR107" s="38">
        <f>[2]基础状态预期!I117</f>
        <v>2</v>
      </c>
      <c r="AS107" s="38">
        <f>[2]基础状态预期!J117</f>
        <v>4</v>
      </c>
      <c r="AW107" s="32">
        <v>101</v>
      </c>
      <c r="AX107" s="32">
        <f>[1]节奏总纲!BJ104</f>
        <v>3.4999999999999978</v>
      </c>
      <c r="AY107" s="32">
        <f>[1]节奏总纲!BK104</f>
        <v>3.5699999999999976</v>
      </c>
      <c r="AZ107" s="32">
        <f>[1]节奏总纲!BL104</f>
        <v>3.7099999999999977</v>
      </c>
      <c r="BA107" s="32">
        <f>[1]节奏总纲!BM104</f>
        <v>3.9899999999999971</v>
      </c>
      <c r="BB107" s="32">
        <f>[1]节奏总纲!BN104</f>
        <v>4.8999999999999968</v>
      </c>
      <c r="BF107" s="45">
        <f>'[1]功能-行军令'!FZ105</f>
        <v>101</v>
      </c>
      <c r="BG107" s="45">
        <f>'[1]功能-行军令'!GA105*'[1]功能-行军令'!GB105</f>
        <v>558.24046701613133</v>
      </c>
      <c r="BM107" s="55">
        <v>101</v>
      </c>
      <c r="BN107" s="56">
        <f>[3]各R部队能量汇总!E107</f>
        <v>25605450404</v>
      </c>
      <c r="BO107" s="56">
        <f>[3]各R部队能量汇总!F107</f>
        <v>29007259904</v>
      </c>
      <c r="BP107" s="56">
        <f>[3]各R部队能量汇总!G107</f>
        <v>34752333679</v>
      </c>
      <c r="BQ107" s="56">
        <f>[3]各R部队能量汇总!H107</f>
        <v>37221418886</v>
      </c>
      <c r="BR107" s="56">
        <f>[3]各R部队能量汇总!I107</f>
        <v>38755466301</v>
      </c>
    </row>
    <row r="108" spans="2:70" x14ac:dyDescent="0.15">
      <c r="B108" s="23">
        <v>105</v>
      </c>
      <c r="C108" s="24">
        <f>'[1]资源-钻石'!L108</f>
        <v>4240789.347535409</v>
      </c>
      <c r="D108" s="24">
        <f>'[1]资源-钻石'!M108</f>
        <v>5909150.1729155704</v>
      </c>
      <c r="E108" s="24">
        <f>'[1]资源-钻石'!N108</f>
        <v>8553245.2264569513</v>
      </c>
      <c r="F108" s="24">
        <f>'[1]资源-钻石'!O108</f>
        <v>19781194.348723844</v>
      </c>
      <c r="G108" s="24">
        <f>'[1]资源-钻石'!P108</f>
        <v>30979149.221322089</v>
      </c>
      <c r="I108" s="23">
        <v>105</v>
      </c>
      <c r="J108" s="24">
        <f>'[1]资源-钻石'!T108</f>
        <v>617166.75286863558</v>
      </c>
      <c r="K108" s="24">
        <f>'[1]资源-钻石'!U108</f>
        <v>857803.42815549916</v>
      </c>
      <c r="L108" s="24">
        <f>'[1]资源-钻石'!V108</f>
        <v>1417721.7709710491</v>
      </c>
      <c r="M108" s="24">
        <f>'[1]资源-钻石'!W108</f>
        <v>3691623.948068154</v>
      </c>
      <c r="N108" s="24">
        <f>'[1]资源-钻石'!X108</f>
        <v>8731343.8428749684</v>
      </c>
      <c r="P108" s="28">
        <v>105</v>
      </c>
      <c r="Q108" s="28">
        <f>'[1]功能-行军令'!N108</f>
        <v>66569.115642022269</v>
      </c>
      <c r="R108" s="28">
        <f>'[1]功能-行军令'!O108</f>
        <v>82735.42537568738</v>
      </c>
      <c r="S108" s="28">
        <f>'[1]功能-行军令'!P108</f>
        <v>90379.585867954564</v>
      </c>
      <c r="T108" s="28">
        <f>'[1]功能-行军令'!Q108</f>
        <v>73499.973588638299</v>
      </c>
      <c r="U108" s="28">
        <f>'[1]功能-行军令'!R108</f>
        <v>39798.201071114236</v>
      </c>
      <c r="V108" s="28">
        <f>'[1]功能-行军令'!S108</f>
        <v>4461.0150129758622</v>
      </c>
      <c r="W108" s="28">
        <f>'[1]功能-行军令'!T108</f>
        <v>5634.834307619356</v>
      </c>
      <c r="X108" s="28">
        <f>'[1]功能-行军令'!U108</f>
        <v>6167.2122250305401</v>
      </c>
      <c r="Y108" s="28">
        <f>'[1]功能-行军令'!V108</f>
        <v>4995.0086300202383</v>
      </c>
      <c r="Z108" s="28">
        <f>'[1]功能-行军令'!W108</f>
        <v>2667.0081276489</v>
      </c>
      <c r="AC108" s="30">
        <v>105</v>
      </c>
      <c r="AD108" s="42">
        <f>'[1]功能-实力'!BE109</f>
        <v>20418252</v>
      </c>
      <c r="AE108" s="42">
        <f>'[1]功能-实力'!BF109</f>
        <v>25238436</v>
      </c>
      <c r="AF108" s="42">
        <f>'[1]功能-实力'!BG109</f>
        <v>29390580</v>
      </c>
      <c r="AG108" s="42">
        <f>'[1]功能-实力'!BH109</f>
        <v>34806948</v>
      </c>
      <c r="AH108" s="42">
        <f>'[1]功能-实力'!BI109</f>
        <v>35745630</v>
      </c>
      <c r="AL108" s="38">
        <f>[2]基础状态预期!C118</f>
        <v>105</v>
      </c>
      <c r="AM108" s="38">
        <f>[2]基础状态预期!D118</f>
        <v>72.23150684883845</v>
      </c>
      <c r="AO108" s="38">
        <f>[2]基础状态预期!F118</f>
        <v>0</v>
      </c>
      <c r="AP108" s="38">
        <f>[2]基础状态预期!G118</f>
        <v>0</v>
      </c>
      <c r="AQ108" s="38">
        <f>[2]基础状态预期!H118</f>
        <v>0</v>
      </c>
      <c r="AR108" s="38">
        <f>[2]基础状态预期!I118</f>
        <v>1</v>
      </c>
      <c r="AS108" s="38">
        <f>[2]基础状态预期!J118</f>
        <v>5</v>
      </c>
      <c r="AW108" s="32">
        <v>102</v>
      </c>
      <c r="AX108" s="32">
        <f>[1]节奏总纲!BJ105</f>
        <v>3.4999999999999978</v>
      </c>
      <c r="AY108" s="32">
        <f>[1]节奏总纲!BK105</f>
        <v>3.5699999999999976</v>
      </c>
      <c r="AZ108" s="32">
        <f>[1]节奏总纲!BL105</f>
        <v>3.7099999999999977</v>
      </c>
      <c r="BA108" s="32">
        <f>[1]节奏总纲!BM105</f>
        <v>3.9899999999999971</v>
      </c>
      <c r="BB108" s="32">
        <f>[1]节奏总纲!BN105</f>
        <v>4.8999999999999968</v>
      </c>
      <c r="BF108" s="45">
        <f>'[1]功能-行军令'!FZ106</f>
        <v>102</v>
      </c>
      <c r="BG108" s="45">
        <f>'[1]功能-行军令'!GA106*'[1]功能-行军令'!GB106</f>
        <v>569.40527635645401</v>
      </c>
      <c r="BM108" s="55">
        <v>102</v>
      </c>
      <c r="BN108" s="56">
        <f>[3]各R部队能量汇总!E108</f>
        <v>26968113634</v>
      </c>
      <c r="BO108" s="56">
        <f>[3]各R部队能量汇总!F108</f>
        <v>30486884752</v>
      </c>
      <c r="BP108" s="56">
        <f>[3]各R部队能量汇总!G108</f>
        <v>36370221642</v>
      </c>
      <c r="BQ108" s="56">
        <f>[3]各R部队能量汇总!H108</f>
        <v>38637807005</v>
      </c>
      <c r="BR108" s="56">
        <f>[3]各R部队能量汇总!I108</f>
        <v>40220757919</v>
      </c>
    </row>
    <row r="109" spans="2:70" x14ac:dyDescent="0.15">
      <c r="B109" s="23">
        <v>106</v>
      </c>
      <c r="C109" s="24">
        <f>'[1]资源-钻石'!L109</f>
        <v>4358887.1564962622</v>
      </c>
      <c r="D109" s="24">
        <f>'[1]资源-钻石'!M109</f>
        <v>6089399.5204560449</v>
      </c>
      <c r="E109" s="24">
        <f>'[1]资源-钻石'!N109</f>
        <v>8824769.395292297</v>
      </c>
      <c r="F109" s="24">
        <f>'[1]资源-钻石'!O109</f>
        <v>20550210.944945343</v>
      </c>
      <c r="G109" s="24">
        <f>'[1]资源-钻石'!P109</f>
        <v>32786427.933663994</v>
      </c>
      <c r="I109" s="23">
        <v>106</v>
      </c>
      <c r="J109" s="24">
        <f>'[1]资源-钻石'!T109</f>
        <v>621500.0006881</v>
      </c>
      <c r="K109" s="24">
        <f>'[1]资源-钻石'!U109</f>
        <v>864250.00075690995</v>
      </c>
      <c r="L109" s="24">
        <f>'[1]资源-钻石'!V109</f>
        <v>1429265.000832601</v>
      </c>
      <c r="M109" s="24">
        <f>'[1]资源-钻石'!W109</f>
        <v>3724341.5009158612</v>
      </c>
      <c r="N109" s="24">
        <f>'[1]资源-钻石'!X109</f>
        <v>8811188.1510074474</v>
      </c>
      <c r="P109" s="28">
        <v>106</v>
      </c>
      <c r="Q109" s="28">
        <f>'[1]功能-行军令'!N109</f>
        <v>71350.313148905741</v>
      </c>
      <c r="R109" s="28">
        <f>'[1]功能-行军令'!O109</f>
        <v>88740.090666434582</v>
      </c>
      <c r="S109" s="28">
        <f>'[1]功能-行军令'!P109</f>
        <v>96885.039131134996</v>
      </c>
      <c r="T109" s="28">
        <f>'[1]功能-行军令'!Q109</f>
        <v>78731.037716030813</v>
      </c>
      <c r="U109" s="28">
        <f>'[1]功能-行军令'!R109</f>
        <v>42496.866948993898</v>
      </c>
      <c r="V109" s="28">
        <f>'[1]功能-行军令'!S109</f>
        <v>4781.1975068834727</v>
      </c>
      <c r="W109" s="28">
        <f>'[1]功能-行军令'!T109</f>
        <v>6004.6652907472017</v>
      </c>
      <c r="X109" s="28">
        <f>'[1]功能-行军令'!U109</f>
        <v>6505.4532631804323</v>
      </c>
      <c r="Y109" s="28">
        <f>'[1]功能-行军令'!V109</f>
        <v>5231.0641273925139</v>
      </c>
      <c r="Z109" s="28">
        <f>'[1]功能-行军令'!W109</f>
        <v>2698.6658778796627</v>
      </c>
      <c r="AC109" s="30">
        <v>106</v>
      </c>
      <c r="AD109" s="42">
        <f>'[1]功能-实力'!BE110</f>
        <v>21061770</v>
      </c>
      <c r="AE109" s="42">
        <f>'[1]功能-实力'!BF110</f>
        <v>25999386</v>
      </c>
      <c r="AF109" s="42">
        <f>'[1]功能-实力'!BG110</f>
        <v>30116820</v>
      </c>
      <c r="AG109" s="42">
        <f>'[1]功能-实力'!BH110</f>
        <v>35534838</v>
      </c>
      <c r="AH109" s="42">
        <f>'[1]功能-实力'!BI110</f>
        <v>36403686</v>
      </c>
      <c r="AL109" s="38">
        <f>[2]基础状态预期!C119</f>
        <v>125.99999999999999</v>
      </c>
      <c r="AM109" s="38">
        <f>[2]基础状态预期!D119</f>
        <v>74.840792411391348</v>
      </c>
      <c r="AO109" s="38">
        <f>[2]基础状态预期!F119</f>
        <v>0</v>
      </c>
      <c r="AP109" s="38">
        <f>[2]基础状态预期!G119</f>
        <v>0</v>
      </c>
      <c r="AQ109" s="38">
        <f>[2]基础状态预期!H119</f>
        <v>0</v>
      </c>
      <c r="AR109" s="38">
        <f>[2]基础状态预期!I119</f>
        <v>0.5</v>
      </c>
      <c r="AS109" s="38">
        <f>[2]基础状态预期!J119</f>
        <v>5.5</v>
      </c>
      <c r="AW109" s="32">
        <v>103</v>
      </c>
      <c r="AX109" s="32">
        <f>[1]节奏总纲!BJ106</f>
        <v>3.4999999999999978</v>
      </c>
      <c r="AY109" s="32">
        <f>[1]节奏总纲!BK106</f>
        <v>3.5699999999999976</v>
      </c>
      <c r="AZ109" s="32">
        <f>[1]节奏总纲!BL106</f>
        <v>3.7099999999999977</v>
      </c>
      <c r="BA109" s="32">
        <f>[1]节奏总纲!BM106</f>
        <v>3.9899999999999971</v>
      </c>
      <c r="BB109" s="32">
        <f>[1]节奏总纲!BN106</f>
        <v>4.8999999999999968</v>
      </c>
      <c r="BF109" s="45">
        <f>'[1]功能-行军令'!FZ107</f>
        <v>103</v>
      </c>
      <c r="BG109" s="45">
        <f>'[1]功能-行军令'!GA107*'[1]功能-行军令'!GB107</f>
        <v>580.79338188358304</v>
      </c>
      <c r="BM109" s="55">
        <v>103</v>
      </c>
      <c r="BN109" s="56">
        <f>[3]各R部队能量汇总!E109</f>
        <v>28399773616</v>
      </c>
      <c r="BO109" s="56">
        <f>[3]各R部队能量汇总!F109</f>
        <v>32019087541</v>
      </c>
      <c r="BP109" s="56">
        <f>[3]各R部队能量汇总!G109</f>
        <v>38086501462</v>
      </c>
      <c r="BQ109" s="56">
        <f>[3]各R部队能量汇总!H109</f>
        <v>40109665802</v>
      </c>
      <c r="BR109" s="56">
        <f>[3]各R部队能量汇总!I109</f>
        <v>41764569759</v>
      </c>
    </row>
    <row r="110" spans="2:70" x14ac:dyDescent="0.15">
      <c r="B110" s="23">
        <v>107</v>
      </c>
      <c r="C110" s="24">
        <f>'[1]资源-钻石'!L110</f>
        <v>4476984.9654571153</v>
      </c>
      <c r="D110" s="24">
        <f>'[1]资源-钻石'!M110</f>
        <v>6269648.8679965194</v>
      </c>
      <c r="E110" s="24">
        <f>'[1]资源-钻石'!N110</f>
        <v>9096293.5641276427</v>
      </c>
      <c r="F110" s="24">
        <f>'[1]资源-钻石'!O110</f>
        <v>21319227.541166842</v>
      </c>
      <c r="G110" s="24">
        <f>'[1]资源-钻石'!P110</f>
        <v>34593706.646005899</v>
      </c>
      <c r="I110" s="23">
        <v>107</v>
      </c>
      <c r="J110" s="24">
        <f>'[1]资源-钻石'!T110</f>
        <v>625833.24850756442</v>
      </c>
      <c r="K110" s="24">
        <f>'[1]资源-钻石'!U110</f>
        <v>870696.57335832086</v>
      </c>
      <c r="L110" s="24">
        <f>'[1]资源-钻石'!V110</f>
        <v>1440808.2306941529</v>
      </c>
      <c r="M110" s="24">
        <f>'[1]资源-钻石'!W110</f>
        <v>3757059.0537635684</v>
      </c>
      <c r="N110" s="24">
        <f>'[1]资源-钻石'!X110</f>
        <v>8891032.4591399245</v>
      </c>
      <c r="P110" s="28">
        <v>107</v>
      </c>
      <c r="Q110" s="28">
        <f>'[1]功能-行军令'!N110</f>
        <v>76474.673755928176</v>
      </c>
      <c r="R110" s="28">
        <f>'[1]功能-行军令'!O110</f>
        <v>95068.825682519018</v>
      </c>
      <c r="S110" s="28">
        <f>'[1]功能-行军令'!P110</f>
        <v>103888.68305664834</v>
      </c>
      <c r="T110" s="28">
        <f>'[1]功能-行军令'!Q110</f>
        <v>84060.13014606238</v>
      </c>
      <c r="U110" s="28">
        <f>'[1]功能-行军令'!R110</f>
        <v>45343.496562797547</v>
      </c>
      <c r="V110" s="28">
        <f>'[1]功能-行军令'!S110</f>
        <v>5124.3606070224341</v>
      </c>
      <c r="W110" s="28">
        <f>'[1]功能-行军令'!T110</f>
        <v>6328.7350160844362</v>
      </c>
      <c r="X110" s="28">
        <f>'[1]功能-行军令'!U110</f>
        <v>7003.6439255133446</v>
      </c>
      <c r="Y110" s="28">
        <f>'[1]功能-行军令'!V110</f>
        <v>5329.0924300315673</v>
      </c>
      <c r="Z110" s="28">
        <f>'[1]功能-行军令'!W110</f>
        <v>2846.6296138036487</v>
      </c>
      <c r="AC110" s="30">
        <v>107</v>
      </c>
      <c r="AD110" s="42">
        <f>'[1]功能-实力'!BE111</f>
        <v>21726156</v>
      </c>
      <c r="AE110" s="42">
        <f>'[1]功能-实力'!BF111</f>
        <v>26770152</v>
      </c>
      <c r="AF110" s="42">
        <f>'[1]功能-实力'!BG111</f>
        <v>30866982</v>
      </c>
      <c r="AG110" s="42">
        <f>'[1]功能-实力'!BH111</f>
        <v>36252642</v>
      </c>
      <c r="AH110" s="42">
        <f>'[1]功能-实力'!BI111</f>
        <v>37079754</v>
      </c>
      <c r="AL110" s="38">
        <f>[2]基础状态预期!C120</f>
        <v>154</v>
      </c>
      <c r="AM110" s="38">
        <f>[2]基础状态预期!D120</f>
        <v>77.697893604818219</v>
      </c>
      <c r="AO110" s="38">
        <f>[2]基础状态预期!F120</f>
        <v>0</v>
      </c>
      <c r="AP110" s="38">
        <f>[2]基础状态预期!G120</f>
        <v>0</v>
      </c>
      <c r="AQ110" s="38">
        <f>[2]基础状态预期!H120</f>
        <v>0</v>
      </c>
      <c r="AR110" s="38">
        <f>[2]基础状态预期!I120</f>
        <v>0</v>
      </c>
      <c r="AS110" s="38">
        <f>[2]基础状态预期!J120</f>
        <v>6</v>
      </c>
      <c r="AW110" s="32">
        <v>104</v>
      </c>
      <c r="AX110" s="32">
        <f>[1]节奏总纲!BJ107</f>
        <v>3.4999999999999978</v>
      </c>
      <c r="AY110" s="32">
        <f>[1]节奏总纲!BK107</f>
        <v>3.5699999999999976</v>
      </c>
      <c r="AZ110" s="32">
        <f>[1]节奏总纲!BL107</f>
        <v>3.7099999999999977</v>
      </c>
      <c r="BA110" s="32">
        <f>[1]节奏总纲!BM107</f>
        <v>3.9899999999999971</v>
      </c>
      <c r="BB110" s="32">
        <f>[1]节奏总纲!BN107</f>
        <v>4.8999999999999968</v>
      </c>
      <c r="BF110" s="45">
        <f>'[1]功能-行军令'!FZ108</f>
        <v>104</v>
      </c>
      <c r="BG110" s="45">
        <f>'[1]功能-行军令'!GA108*'[1]功能-行军令'!GB108</f>
        <v>592.40924952125476</v>
      </c>
      <c r="BM110" s="55">
        <v>104</v>
      </c>
      <c r="BN110" s="56">
        <f>[3]各R部队能量汇总!E110</f>
        <v>29889819208</v>
      </c>
      <c r="BO110" s="56">
        <f>[3]各R部队能量汇总!F110</f>
        <v>33651909115</v>
      </c>
      <c r="BP110" s="56">
        <f>[3]各R部队能量汇总!G110</f>
        <v>39882299343</v>
      </c>
      <c r="BQ110" s="56">
        <f>[3]各R部队能量汇总!H110</f>
        <v>41685744621</v>
      </c>
      <c r="BR110" s="56">
        <f>[3]各R部队能量汇总!I110</f>
        <v>43356823886</v>
      </c>
    </row>
    <row r="111" spans="2:70" x14ac:dyDescent="0.15">
      <c r="B111" s="23">
        <v>108</v>
      </c>
      <c r="C111" s="24">
        <f>'[1]资源-钻石'!L111</f>
        <v>4595082.7744179685</v>
      </c>
      <c r="D111" s="24">
        <f>'[1]资源-钻石'!M111</f>
        <v>6449898.2155369939</v>
      </c>
      <c r="E111" s="24">
        <f>'[1]资源-钻石'!N111</f>
        <v>9367817.7329629883</v>
      </c>
      <c r="F111" s="24">
        <f>'[1]资源-钻石'!O111</f>
        <v>22088244.137388341</v>
      </c>
      <c r="G111" s="24">
        <f>'[1]资源-钻石'!P111</f>
        <v>36400985.358347803</v>
      </c>
      <c r="I111" s="23">
        <v>108</v>
      </c>
      <c r="J111" s="24">
        <f>'[1]资源-钻石'!T111</f>
        <v>630166.49632702884</v>
      </c>
      <c r="K111" s="24">
        <f>'[1]资源-钻石'!U111</f>
        <v>877143.14595973177</v>
      </c>
      <c r="L111" s="24">
        <f>'[1]资源-钻石'!V111</f>
        <v>1452351.4605557048</v>
      </c>
      <c r="M111" s="24">
        <f>'[1]资源-钻石'!W111</f>
        <v>3789776.6066112756</v>
      </c>
      <c r="N111" s="24">
        <f>'[1]资源-钻石'!X111</f>
        <v>8970876.7672724016</v>
      </c>
      <c r="P111" s="28">
        <v>108</v>
      </c>
      <c r="Q111" s="28">
        <f>'[1]功能-行军令'!N111</f>
        <v>81966.827467001276</v>
      </c>
      <c r="R111" s="28">
        <f>'[1]功能-行军令'!O111</f>
        <v>101896.34881058118</v>
      </c>
      <c r="S111" s="28">
        <f>'[1]功能-行军令'!P111</f>
        <v>110846.94818122237</v>
      </c>
      <c r="T111" s="28">
        <f>'[1]功能-行军令'!Q111</f>
        <v>89785.037297310293</v>
      </c>
      <c r="U111" s="28">
        <f>'[1]功能-行军令'!R111</f>
        <v>48526.500125529114</v>
      </c>
      <c r="V111" s="28">
        <f>'[1]功能-行军令'!S111</f>
        <v>5492.1537110731006</v>
      </c>
      <c r="W111" s="28">
        <f>'[1]功能-行军令'!T111</f>
        <v>6827.5231280621665</v>
      </c>
      <c r="X111" s="28">
        <f>'[1]功能-行军令'!U111</f>
        <v>6958.2651245740271</v>
      </c>
      <c r="Y111" s="28">
        <f>'[1]功能-行军令'!V111</f>
        <v>5724.9071512479131</v>
      </c>
      <c r="Z111" s="28">
        <f>'[1]功能-行军令'!W111</f>
        <v>3183.0035627315665</v>
      </c>
      <c r="AC111" s="30">
        <v>108</v>
      </c>
      <c r="AD111" s="42">
        <f>'[1]功能-实力'!BE112</f>
        <v>22352568</v>
      </c>
      <c r="AE111" s="42">
        <f>'[1]功能-实力'!BF112</f>
        <v>27559368</v>
      </c>
      <c r="AF111" s="42">
        <f>'[1]功能-实力'!BG112</f>
        <v>31607430</v>
      </c>
      <c r="AG111" s="42">
        <f>'[1]功能-实力'!BH112</f>
        <v>36991992</v>
      </c>
      <c r="AH111" s="42">
        <f>'[1]功能-实力'!BI112</f>
        <v>37760178</v>
      </c>
      <c r="AL111" s="38">
        <f>[2]基础状态预期!C121</f>
        <v>182</v>
      </c>
      <c r="AM111" s="38">
        <f>[2]基础状态预期!D121</f>
        <v>80.134867890916794</v>
      </c>
      <c r="AO111" s="38">
        <f>[2]基础状态预期!F121</f>
        <v>0</v>
      </c>
      <c r="AP111" s="38">
        <f>[2]基础状态预期!G121</f>
        <v>0</v>
      </c>
      <c r="AQ111" s="38">
        <f>[2]基础状态预期!H121</f>
        <v>0</v>
      </c>
      <c r="AR111" s="38">
        <f>[2]基础状态预期!I121</f>
        <v>0</v>
      </c>
      <c r="AS111" s="38">
        <f>[2]基础状态预期!J121</f>
        <v>6</v>
      </c>
      <c r="AW111" s="32">
        <v>105</v>
      </c>
      <c r="AX111" s="32">
        <f>[1]节奏总纲!BJ108</f>
        <v>3.4999999999999978</v>
      </c>
      <c r="AY111" s="32">
        <f>[1]节奏总纲!BK108</f>
        <v>3.5699999999999976</v>
      </c>
      <c r="AZ111" s="32">
        <f>[1]节奏总纲!BL108</f>
        <v>3.7099999999999977</v>
      </c>
      <c r="BA111" s="32">
        <f>[1]节奏总纲!BM108</f>
        <v>3.9899999999999971</v>
      </c>
      <c r="BB111" s="32">
        <f>[1]节奏总纲!BN108</f>
        <v>4.8999999999999968</v>
      </c>
      <c r="BF111" s="45">
        <f>'[1]功能-行军令'!FZ109</f>
        <v>105</v>
      </c>
      <c r="BG111" s="45">
        <f>'[1]功能-行军令'!GA109*'[1]功能-行军令'!GB109</f>
        <v>604.25743451167989</v>
      </c>
      <c r="BM111" s="55">
        <v>105</v>
      </c>
      <c r="BN111" s="56">
        <f>[3]各R部队能量汇总!E111</f>
        <v>31398982035</v>
      </c>
      <c r="BO111" s="56">
        <f>[3]各R部队能量汇总!F111</f>
        <v>35342060693</v>
      </c>
      <c r="BP111" s="56">
        <f>[3]各R部队能量汇总!G111</f>
        <v>41781327626</v>
      </c>
      <c r="BQ111" s="56">
        <f>[3]各R部队能量汇总!H111</f>
        <v>43277591753</v>
      </c>
      <c r="BR111" s="56">
        <f>[3]各R部队能量汇总!I111</f>
        <v>45010685372</v>
      </c>
    </row>
    <row r="112" spans="2:70" x14ac:dyDescent="0.15">
      <c r="B112" s="25">
        <v>109</v>
      </c>
      <c r="C112" s="24">
        <f>'[1]资源-钻石'!L112</f>
        <v>4713180.5833788216</v>
      </c>
      <c r="D112" s="24">
        <f>'[1]资源-钻石'!M112</f>
        <v>6630147.5630774684</v>
      </c>
      <c r="E112" s="24">
        <f>'[1]资源-钻石'!N112</f>
        <v>9639341.901798334</v>
      </c>
      <c r="F112" s="24">
        <f>'[1]资源-钻石'!O112</f>
        <v>22857260.73360984</v>
      </c>
      <c r="G112" s="24">
        <f>'[1]资源-钻石'!P112</f>
        <v>38208264.070689708</v>
      </c>
      <c r="I112" s="25">
        <v>109</v>
      </c>
      <c r="J112" s="24">
        <f>'[1]资源-钻石'!T112</f>
        <v>634499.74414649326</v>
      </c>
      <c r="K112" s="24">
        <f>'[1]资源-钻石'!U112</f>
        <v>883589.71856114257</v>
      </c>
      <c r="L112" s="24">
        <f>'[1]资源-钻石'!V112</f>
        <v>1463894.6904172567</v>
      </c>
      <c r="M112" s="24">
        <f>'[1]资源-钻石'!W112</f>
        <v>3822494.1594589828</v>
      </c>
      <c r="N112" s="24">
        <f>'[1]资源-钻石'!X112</f>
        <v>9050721.0754048806</v>
      </c>
      <c r="P112" s="28">
        <v>109</v>
      </c>
      <c r="Q112" s="28">
        <f>'[1]功能-行军令'!N112</f>
        <v>87853.172066699568</v>
      </c>
      <c r="R112" s="28">
        <f>'[1]功能-行军令'!O112</f>
        <v>108855.61876018409</v>
      </c>
      <c r="S112" s="28">
        <f>'[1]功能-行军令'!P112</f>
        <v>118442.30968422769</v>
      </c>
      <c r="T112" s="28">
        <f>'[1]功能-行军令'!Q112</f>
        <v>95977.107675832609</v>
      </c>
      <c r="U112" s="28">
        <f>'[1]功能-行军令'!R112</f>
        <v>51972.026743092792</v>
      </c>
      <c r="V112" s="28">
        <f>'[1]功能-行军令'!S112</f>
        <v>5886.3445996982919</v>
      </c>
      <c r="W112" s="28">
        <f>'[1]功能-行军令'!T112</f>
        <v>6959.269949602909</v>
      </c>
      <c r="X112" s="28">
        <f>'[1]功能-行军令'!U112</f>
        <v>7595.3615030053188</v>
      </c>
      <c r="Y112" s="28">
        <f>'[1]功能-行军令'!V112</f>
        <v>6192.0703785223159</v>
      </c>
      <c r="Z112" s="28">
        <f>'[1]功能-行军令'!W112</f>
        <v>3445.5266175636789</v>
      </c>
      <c r="AC112" s="30">
        <v>109</v>
      </c>
      <c r="AD112" s="42">
        <f>'[1]功能-实力'!BE113</f>
        <v>22951506</v>
      </c>
      <c r="AE112" s="42">
        <f>'[1]功能-实力'!BF113</f>
        <v>28346502</v>
      </c>
      <c r="AF112" s="42">
        <f>'[1]功能-实力'!BG113</f>
        <v>32372400</v>
      </c>
      <c r="AG112" s="42">
        <f>'[1]功能-实力'!BH113</f>
        <v>37736976</v>
      </c>
      <c r="AH112" s="42">
        <f>'[1]功能-实力'!BI113</f>
        <v>38459676</v>
      </c>
      <c r="AL112" s="38">
        <f>[2]基础状态预期!C122</f>
        <v>210</v>
      </c>
      <c r="AM112" s="38">
        <f>[2]基础状态预期!D122</f>
        <v>82.238672852681816</v>
      </c>
      <c r="AO112" s="38">
        <f>[2]基础状态预期!F122</f>
        <v>0</v>
      </c>
      <c r="AP112" s="38">
        <f>[2]基础状态预期!G122</f>
        <v>0</v>
      </c>
      <c r="AQ112" s="38">
        <f>[2]基础状态预期!H122</f>
        <v>0</v>
      </c>
      <c r="AR112" s="38">
        <f>[2]基础状态预期!I122</f>
        <v>0</v>
      </c>
      <c r="AS112" s="38">
        <f>[2]基础状态预期!J122</f>
        <v>6</v>
      </c>
      <c r="AW112" s="32">
        <v>106</v>
      </c>
      <c r="AX112" s="32">
        <f>[1]节奏总纲!BJ109</f>
        <v>3.4999999999999978</v>
      </c>
      <c r="AY112" s="32">
        <f>[1]节奏总纲!BK109</f>
        <v>3.5699999999999976</v>
      </c>
      <c r="AZ112" s="32">
        <f>[1]节奏总纲!BL109</f>
        <v>3.7099999999999977</v>
      </c>
      <c r="BA112" s="32">
        <f>[1]节奏总纲!BM109</f>
        <v>3.9899999999999971</v>
      </c>
      <c r="BB112" s="32">
        <f>[1]节奏总纲!BN109</f>
        <v>4.8999999999999968</v>
      </c>
      <c r="BF112" s="45">
        <f>'[1]功能-行军令'!FZ110</f>
        <v>106</v>
      </c>
      <c r="BG112" s="45">
        <f>'[1]功能-行军令'!GA110*'[1]功能-行军令'!GB110</f>
        <v>616.34258320191338</v>
      </c>
      <c r="BM112" s="55">
        <v>106</v>
      </c>
      <c r="BN112" s="56">
        <f>[3]各R部队能量汇总!E112</f>
        <v>32952831933</v>
      </c>
      <c r="BO112" s="56">
        <f>[3]各R部队能量汇总!F112</f>
        <v>37128916346</v>
      </c>
      <c r="BP112" s="56">
        <f>[3]各R部队能量汇总!G112</f>
        <v>43373269521</v>
      </c>
      <c r="BQ112" s="56">
        <f>[3]各R部队能量汇总!H112</f>
        <v>44940833244</v>
      </c>
      <c r="BR112" s="56">
        <f>[3]各R部队能量汇总!I112</f>
        <v>46660466380</v>
      </c>
    </row>
    <row r="113" spans="2:70" x14ac:dyDescent="0.15">
      <c r="B113" s="25">
        <v>110</v>
      </c>
      <c r="C113" s="24">
        <f>'[1]资源-钻石'!L113</f>
        <v>4831278.3923396748</v>
      </c>
      <c r="D113" s="24">
        <f>'[1]资源-钻石'!M113</f>
        <v>6810396.9106179429</v>
      </c>
      <c r="E113" s="24">
        <f>'[1]资源-钻石'!N113</f>
        <v>9910866.0706336796</v>
      </c>
      <c r="F113" s="24">
        <f>'[1]资源-钻石'!O113</f>
        <v>23626277.329831339</v>
      </c>
      <c r="G113" s="24">
        <f>'[1]资源-钻石'!P113</f>
        <v>40015542.783031613</v>
      </c>
      <c r="I113" s="25">
        <v>110</v>
      </c>
      <c r="J113" s="24">
        <f>'[1]资源-钻石'!T113</f>
        <v>638832.99196595768</v>
      </c>
      <c r="K113" s="24">
        <f>'[1]资源-钻石'!U113</f>
        <v>890036.29116255348</v>
      </c>
      <c r="L113" s="24">
        <f>'[1]资源-钻石'!V113</f>
        <v>1475437.9202788088</v>
      </c>
      <c r="M113" s="24">
        <f>'[1]资源-钻石'!W113</f>
        <v>3855211.7123066899</v>
      </c>
      <c r="N113" s="24">
        <f>'[1]资源-钻石'!X113</f>
        <v>9130565.3835373577</v>
      </c>
      <c r="P113" s="28">
        <v>110</v>
      </c>
      <c r="Q113" s="28">
        <f>'[1]功能-行军令'!N113</f>
        <v>94162</v>
      </c>
      <c r="R113" s="28">
        <f>'[1]功能-行军令'!O113</f>
        <v>116672.65430000001</v>
      </c>
      <c r="S113" s="28">
        <f>'[1]功能-行军令'!P113</f>
        <v>127152.68019999999</v>
      </c>
      <c r="T113" s="28">
        <f>'[1]功能-行军令'!Q113</f>
        <v>103143.41720000001</v>
      </c>
      <c r="U113" s="28">
        <f>'[1]功能-行军令'!R113</f>
        <v>55830.696799999991</v>
      </c>
      <c r="V113" s="28">
        <f>'[1]功能-行军令'!S113</f>
        <v>6308.8279333004321</v>
      </c>
      <c r="W113" s="28">
        <f>'[1]功能-行军令'!T113</f>
        <v>7817.0355398159154</v>
      </c>
      <c r="X113" s="28">
        <f>'[1]功能-行军令'!U113</f>
        <v>8710.3705157723016</v>
      </c>
      <c r="Y113" s="28">
        <f>'[1]功能-行军令'!V113</f>
        <v>7166.3095241674018</v>
      </c>
      <c r="Z113" s="28">
        <f>'[1]功能-行军令'!W113</f>
        <v>3858.6700569071982</v>
      </c>
      <c r="AC113" s="30">
        <v>110</v>
      </c>
      <c r="AD113" s="42">
        <f>'[1]功能-实力'!BE114</f>
        <v>23552154</v>
      </c>
      <c r="AE113" s="42">
        <f>'[1]功能-实力'!BF114</f>
        <v>29158566</v>
      </c>
      <c r="AF113" s="42">
        <f>'[1]功能-实力'!BG114</f>
        <v>33157344</v>
      </c>
      <c r="AG113" s="42">
        <f>'[1]功能-实力'!BH114</f>
        <v>38512506</v>
      </c>
      <c r="AH113" s="42">
        <f>'[1]功能-实力'!BI114</f>
        <v>39231876</v>
      </c>
      <c r="AL113" s="38">
        <f>[2]基础状态预期!C123</f>
        <v>237.99999999999997</v>
      </c>
      <c r="AM113" s="38">
        <f>[2]基础状态预期!D123</f>
        <v>84.043767921022209</v>
      </c>
      <c r="AO113" s="38">
        <f>[2]基础状态预期!F123</f>
        <v>0</v>
      </c>
      <c r="AP113" s="38">
        <f>[2]基础状态预期!G123</f>
        <v>0</v>
      </c>
      <c r="AQ113" s="38">
        <f>[2]基础状态预期!H123</f>
        <v>0</v>
      </c>
      <c r="AR113" s="38">
        <f>[2]基础状态预期!I123</f>
        <v>0</v>
      </c>
      <c r="AS113" s="38">
        <f>[2]基础状态预期!J123</f>
        <v>6</v>
      </c>
      <c r="AW113" s="32">
        <v>107</v>
      </c>
      <c r="AX113" s="32">
        <f>[1]节奏总纲!BJ110</f>
        <v>3.4999999999999978</v>
      </c>
      <c r="AY113" s="32">
        <f>[1]节奏总纲!BK110</f>
        <v>3.5699999999999976</v>
      </c>
      <c r="AZ113" s="32">
        <f>[1]节奏总纲!BL110</f>
        <v>3.7099999999999977</v>
      </c>
      <c r="BA113" s="32">
        <f>[1]节奏总纲!BM110</f>
        <v>3.9899999999999971</v>
      </c>
      <c r="BB113" s="32">
        <f>[1]节奏总纲!BN110</f>
        <v>4.8999999999999968</v>
      </c>
      <c r="BF113" s="45">
        <f>'[1]功能-行军令'!FZ111</f>
        <v>107</v>
      </c>
      <c r="BG113" s="45">
        <f>'[1]功能-行军令'!GA111*'[1]功能-行军令'!GB111</f>
        <v>628.66943486595164</v>
      </c>
      <c r="BM113" s="55">
        <v>107</v>
      </c>
      <c r="BN113" s="56">
        <f>[3]各R部队能量汇总!E113</f>
        <v>34593796907</v>
      </c>
      <c r="BO113" s="56">
        <f>[3]各R部队能量汇总!F113</f>
        <v>38960001138</v>
      </c>
      <c r="BP113" s="56">
        <f>[3]各R部队能量汇总!G113</f>
        <v>45051668680</v>
      </c>
      <c r="BQ113" s="56">
        <f>[3]各R部队能量汇总!H113</f>
        <v>46585969362</v>
      </c>
      <c r="BR113" s="56">
        <f>[3]各R部队能量汇总!I113</f>
        <v>48389759534</v>
      </c>
    </row>
    <row r="114" spans="2:70" x14ac:dyDescent="0.15">
      <c r="B114" s="35">
        <v>111</v>
      </c>
      <c r="C114" s="36">
        <f>'[1]资源-钻石'!L114</f>
        <v>4949376.2013005279</v>
      </c>
      <c r="D114" s="36">
        <f>'[1]资源-钻石'!M114</f>
        <v>6990646.2581584174</v>
      </c>
      <c r="E114" s="36">
        <f>'[1]资源-钻石'!N114</f>
        <v>10182390.239469025</v>
      </c>
      <c r="F114" s="36">
        <f>'[1]资源-钻石'!O114</f>
        <v>24395293.926052839</v>
      </c>
      <c r="G114" s="36">
        <f>'[1]资源-钻石'!P114</f>
        <v>41822821.495373517</v>
      </c>
      <c r="I114" s="23">
        <v>111</v>
      </c>
      <c r="J114" s="24">
        <f>'[1]资源-钻石'!T114</f>
        <v>643166.23978542211</v>
      </c>
      <c r="K114" s="24">
        <f>'[1]资源-钻石'!U114</f>
        <v>896482.86376396427</v>
      </c>
      <c r="L114" s="24">
        <f>'[1]资源-钻石'!V114</f>
        <v>1486981.1501403607</v>
      </c>
      <c r="M114" s="24">
        <f>'[1]资源-钻石'!W114</f>
        <v>3887929.2651543971</v>
      </c>
      <c r="N114" s="24">
        <f>'[1]资源-钻石'!X114</f>
        <v>9210409.6916698348</v>
      </c>
      <c r="P114" s="28">
        <v>111</v>
      </c>
      <c r="Q114" s="28">
        <f>'[1]功能-行军令'!N114</f>
        <v>100923.63435861902</v>
      </c>
      <c r="R114" s="28">
        <f>'[1]功能-行军令'!O114</f>
        <v>125227.14250820011</v>
      </c>
      <c r="S114" s="28">
        <f>'[1]功能-行军令'!P114</f>
        <v>136542.87591185258</v>
      </c>
      <c r="T114" s="28">
        <f>'[1]功能-行军令'!Q114</f>
        <v>110888.96565471216</v>
      </c>
      <c r="U114" s="28">
        <f>'[1]功能-行军令'!R114</f>
        <v>60065.79798455775</v>
      </c>
      <c r="V114" s="28">
        <f>'[1]功能-行军令'!S114</f>
        <v>6761.6343586190196</v>
      </c>
      <c r="W114" s="28">
        <f>'[1]功能-行军令'!T114</f>
        <v>8554.4882082000986</v>
      </c>
      <c r="X114" s="28">
        <f>'[1]功能-行军令'!U114</f>
        <v>9390.1957118525897</v>
      </c>
      <c r="Y114" s="28">
        <f>'[1]功能-行军令'!V114</f>
        <v>7745.548454712145</v>
      </c>
      <c r="Z114" s="28">
        <f>'[1]功能-行军令'!W114</f>
        <v>4235.1011845577596</v>
      </c>
      <c r="AC114" s="30">
        <v>111</v>
      </c>
      <c r="AD114" s="42">
        <f>'[1]功能-实力'!BE115</f>
        <v>24276258</v>
      </c>
      <c r="AE114" s="42">
        <f>'[1]功能-实力'!BF115</f>
        <v>29979258</v>
      </c>
      <c r="AF114" s="42">
        <f>'[1]功能-实力'!BG115</f>
        <v>33989832</v>
      </c>
      <c r="AG114" s="42">
        <f>'[1]功能-实力'!BH115</f>
        <v>39256704</v>
      </c>
      <c r="AH114" s="42">
        <f>'[1]功能-实力'!BI115</f>
        <v>40013568</v>
      </c>
      <c r="AL114" s="38">
        <f>[2]基础状态预期!C124</f>
        <v>280</v>
      </c>
      <c r="AM114" s="38">
        <f>[2]基础状态预期!D124</f>
        <v>86.385105215793828</v>
      </c>
      <c r="AO114" s="38">
        <f>[2]基础状态预期!F124</f>
        <v>0</v>
      </c>
      <c r="AP114" s="38">
        <f>[2]基础状态预期!G124</f>
        <v>0</v>
      </c>
      <c r="AQ114" s="38">
        <f>[2]基础状态预期!H124</f>
        <v>0</v>
      </c>
      <c r="AR114" s="38">
        <f>[2]基础状态预期!I124</f>
        <v>0</v>
      </c>
      <c r="AS114" s="38">
        <f>[2]基础状态预期!J124</f>
        <v>6</v>
      </c>
      <c r="AW114" s="32">
        <v>108</v>
      </c>
      <c r="AX114" s="32">
        <f>[1]节奏总纲!BJ111</f>
        <v>3.4999999999999978</v>
      </c>
      <c r="AY114" s="32">
        <f>[1]节奏总纲!BK111</f>
        <v>3.5699999999999976</v>
      </c>
      <c r="AZ114" s="32">
        <f>[1]节奏总纲!BL111</f>
        <v>3.7099999999999977</v>
      </c>
      <c r="BA114" s="32">
        <f>[1]节奏总纲!BM111</f>
        <v>3.9899999999999971</v>
      </c>
      <c r="BB114" s="32">
        <f>[1]节奏总纲!BN111</f>
        <v>4.8999999999999968</v>
      </c>
      <c r="BF114" s="45">
        <f>'[1]功能-行军令'!FZ112</f>
        <v>108</v>
      </c>
      <c r="BG114" s="45">
        <f>'[1]功能-行军令'!GA112*'[1]功能-行军令'!GB112</f>
        <v>641.24282356327069</v>
      </c>
      <c r="BM114" s="55">
        <v>108</v>
      </c>
      <c r="BN114" s="56">
        <f>[3]各R部队能量汇总!E114</f>
        <v>36233427828</v>
      </c>
      <c r="BO114" s="56">
        <f>[3]各R部队能量汇总!F114</f>
        <v>40903421740</v>
      </c>
      <c r="BP114" s="56">
        <f>[3]各R部队能量汇总!G114</f>
        <v>46696207553</v>
      </c>
      <c r="BQ114" s="56">
        <f>[3]各R部队能量汇总!H114</f>
        <v>48320496150</v>
      </c>
      <c r="BR114" s="56">
        <f>[3]各R部队能量汇总!I114</f>
        <v>50161332240</v>
      </c>
    </row>
    <row r="115" spans="2:70" x14ac:dyDescent="0.15">
      <c r="B115" s="35">
        <v>112</v>
      </c>
      <c r="C115" s="36">
        <f>'[1]资源-钻石'!L115</f>
        <v>5067474.010261381</v>
      </c>
      <c r="D115" s="36">
        <f>'[1]资源-钻石'!M115</f>
        <v>7170895.6056988919</v>
      </c>
      <c r="E115" s="36">
        <f>'[1]资源-钻石'!N115</f>
        <v>10453914.408304371</v>
      </c>
      <c r="F115" s="36">
        <f>'[1]资源-钻石'!O115</f>
        <v>25164310.522274338</v>
      </c>
      <c r="G115" s="36">
        <f>'[1]资源-钻石'!P115</f>
        <v>43630100.207715422</v>
      </c>
      <c r="I115" s="23">
        <v>112</v>
      </c>
      <c r="J115" s="24">
        <f>'[1]资源-钻石'!T115</f>
        <v>647499.48760488653</v>
      </c>
      <c r="K115" s="24">
        <f>'[1]资源-钻石'!U115</f>
        <v>902929.43636537518</v>
      </c>
      <c r="L115" s="24">
        <f>'[1]资源-钻石'!V115</f>
        <v>1498524.3800019126</v>
      </c>
      <c r="M115" s="24">
        <f>'[1]资源-钻石'!W115</f>
        <v>3920646.8180021038</v>
      </c>
      <c r="N115" s="24">
        <f>'[1]资源-钻石'!X115</f>
        <v>9290253.9998023137</v>
      </c>
      <c r="P115" s="28">
        <v>112</v>
      </c>
      <c r="Q115" s="28">
        <f>'[1]功能-行军令'!N115</f>
        <v>108170.57462756058</v>
      </c>
      <c r="R115" s="28">
        <f>'[1]功能-行军令'!O115</f>
        <v>134313.75644108024</v>
      </c>
      <c r="S115" s="28">
        <f>'[1]功能-行军令'!P115</f>
        <v>146454.49252248529</v>
      </c>
      <c r="T115" s="28">
        <f>'[1]功能-行军令'!Q115</f>
        <v>118996.80307381767</v>
      </c>
      <c r="U115" s="28">
        <f>'[1]功能-行军令'!R115</f>
        <v>64185.126836071002</v>
      </c>
      <c r="V115" s="28">
        <f>'[1]功能-行军令'!S115</f>
        <v>7246.9402689415583</v>
      </c>
      <c r="W115" s="28">
        <f>'[1]功能-行军令'!T115</f>
        <v>9086.6139328801364</v>
      </c>
      <c r="X115" s="28">
        <f>'[1]功能-行军令'!U115</f>
        <v>9911.6166106327146</v>
      </c>
      <c r="Y115" s="28">
        <f>'[1]功能-行军令'!V115</f>
        <v>8107.8374191055191</v>
      </c>
      <c r="Z115" s="28">
        <f>'[1]功能-行军令'!W115</f>
        <v>4119.3288515132517</v>
      </c>
      <c r="AC115" s="30">
        <v>112</v>
      </c>
      <c r="AD115" s="42">
        <f>'[1]功能-实力'!BE116</f>
        <v>25012902</v>
      </c>
      <c r="AE115" s="42">
        <f>'[1]功能-实力'!BF116</f>
        <v>30818112</v>
      </c>
      <c r="AF115" s="42">
        <f>'[1]功能-实力'!BG116</f>
        <v>34880484</v>
      </c>
      <c r="AG115" s="42">
        <f>'[1]功能-实力'!BH116</f>
        <v>40032846</v>
      </c>
      <c r="AH115" s="42">
        <f>'[1]功能-实力'!BI116</f>
        <v>40784130</v>
      </c>
      <c r="AL115" s="38">
        <f>[2]基础状态预期!C125</f>
        <v>364</v>
      </c>
      <c r="AM115" s="38">
        <f>[2]基础状态预期!D125</f>
        <v>90.406191748048585</v>
      </c>
      <c r="AO115" s="38">
        <f>[2]基础状态预期!F125</f>
        <v>0</v>
      </c>
      <c r="AP115" s="38">
        <f>[2]基础状态预期!G125</f>
        <v>0</v>
      </c>
      <c r="AQ115" s="38">
        <f>[2]基础状态预期!H125</f>
        <v>0</v>
      </c>
      <c r="AR115" s="38">
        <f>[2]基础状态预期!I125</f>
        <v>0</v>
      </c>
      <c r="AS115" s="38">
        <f>[2]基础状态预期!J125</f>
        <v>6</v>
      </c>
      <c r="AW115" s="32">
        <v>109</v>
      </c>
      <c r="AX115" s="32">
        <f>[1]节奏总纲!BJ112</f>
        <v>3.4999999999999978</v>
      </c>
      <c r="AY115" s="32">
        <f>[1]节奏总纲!BK112</f>
        <v>3.5699999999999976</v>
      </c>
      <c r="AZ115" s="32">
        <f>[1]节奏总纲!BL112</f>
        <v>3.7099999999999977</v>
      </c>
      <c r="BA115" s="32">
        <f>[1]节奏总纲!BM112</f>
        <v>3.9899999999999971</v>
      </c>
      <c r="BB115" s="32">
        <f>[1]节奏总纲!BN112</f>
        <v>4.8999999999999968</v>
      </c>
      <c r="BF115" s="45">
        <f>'[1]功能-行军令'!FZ113</f>
        <v>109</v>
      </c>
      <c r="BG115" s="45">
        <f>'[1]功能-行军令'!GA113*'[1]功能-行军令'!GB113</f>
        <v>654.06768003453612</v>
      </c>
      <c r="BM115" s="55">
        <v>109</v>
      </c>
      <c r="BN115" s="56">
        <f>[3]各R部队能量汇总!E115</f>
        <v>37917329292</v>
      </c>
      <c r="BO115" s="56">
        <f>[3]各R部队能量汇总!F115</f>
        <v>42876353840</v>
      </c>
      <c r="BP115" s="56">
        <f>[3]各R部队能量汇总!G115</f>
        <v>48437180579</v>
      </c>
      <c r="BQ115" s="56">
        <f>[3]各R部队能量汇总!H115</f>
        <v>50093001814</v>
      </c>
      <c r="BR115" s="56">
        <f>[3]各R部队能量汇总!I115</f>
        <v>52025853377</v>
      </c>
    </row>
    <row r="116" spans="2:70" x14ac:dyDescent="0.15">
      <c r="B116" s="35">
        <v>113</v>
      </c>
      <c r="C116" s="36">
        <f>'[1]资源-钻石'!L116</f>
        <v>5185571.8192222342</v>
      </c>
      <c r="D116" s="36">
        <f>'[1]资源-钻石'!M116</f>
        <v>7351144.9532393664</v>
      </c>
      <c r="E116" s="36">
        <f>'[1]资源-钻石'!N116</f>
        <v>10725438.577139717</v>
      </c>
      <c r="F116" s="36">
        <f>'[1]资源-钻石'!O116</f>
        <v>25933327.118495837</v>
      </c>
      <c r="G116" s="36">
        <f>'[1]资源-钻石'!P116</f>
        <v>45437378.920057327</v>
      </c>
      <c r="I116" s="23">
        <v>113</v>
      </c>
      <c r="J116" s="24">
        <f>'[1]资源-钻石'!T116</f>
        <v>651832.73542435095</v>
      </c>
      <c r="K116" s="24">
        <f>'[1]资源-钻石'!U116</f>
        <v>909376.00896678609</v>
      </c>
      <c r="L116" s="24">
        <f>'[1]资源-钻石'!V116</f>
        <v>1510067.6098634645</v>
      </c>
      <c r="M116" s="24">
        <f>'[1]资源-钻石'!W116</f>
        <v>3953364.370849811</v>
      </c>
      <c r="N116" s="24">
        <f>'[1]资源-钻石'!X116</f>
        <v>9370098.3079347908</v>
      </c>
      <c r="P116" s="28">
        <v>113</v>
      </c>
      <c r="Q116" s="28">
        <f>'[1]功能-行军令'!N116</f>
        <v>115937.65289239788</v>
      </c>
      <c r="R116" s="28">
        <f>'[1]功能-行军令'!O116</f>
        <v>144025.56561258808</v>
      </c>
      <c r="S116" s="28">
        <f>'[1]功能-行军令'!P116</f>
        <v>157131.05708019441</v>
      </c>
      <c r="T116" s="28">
        <f>'[1]功能-行军令'!Q116</f>
        <v>127281.6481511673</v>
      </c>
      <c r="U116" s="28">
        <f>'[1]功能-行军令'!R116</f>
        <v>68560.235114671188</v>
      </c>
      <c r="V116" s="28">
        <f>'[1]功能-行军令'!S116</f>
        <v>7767.0782648372988</v>
      </c>
      <c r="W116" s="28">
        <f>'[1]功能-行军令'!T116</f>
        <v>9711.8091715078335</v>
      </c>
      <c r="X116" s="28">
        <f>'[1]功能-行军令'!U116</f>
        <v>10676.56455770912</v>
      </c>
      <c r="Y116" s="28">
        <f>'[1]功能-行军令'!V116</f>
        <v>8284.8450773496297</v>
      </c>
      <c r="Z116" s="28">
        <f>'[1]功能-行军令'!W116</f>
        <v>4375.1082786001862</v>
      </c>
      <c r="AC116" s="30">
        <v>113</v>
      </c>
      <c r="AD116" s="42">
        <f>'[1]功能-实力'!BE117</f>
        <v>25772892</v>
      </c>
      <c r="AE116" s="42">
        <f>'[1]功能-实力'!BF117</f>
        <v>31715616</v>
      </c>
      <c r="AF116" s="42">
        <f>'[1]功能-实力'!BG117</f>
        <v>35815026</v>
      </c>
      <c r="AG116" s="42">
        <f>'[1]功能-实力'!BH117</f>
        <v>40808484</v>
      </c>
      <c r="AH116" s="42">
        <f>'[1]功能-实力'!BI117</f>
        <v>41570220</v>
      </c>
      <c r="AL116" s="38">
        <f>[2]基础状态预期!C126</f>
        <v>448</v>
      </c>
      <c r="AM116" s="38">
        <f>[2]基础状态预期!D126</f>
        <v>93.471491811086082</v>
      </c>
      <c r="AO116" s="38">
        <f>[2]基础状态预期!F126</f>
        <v>0</v>
      </c>
      <c r="AP116" s="38">
        <f>[2]基础状态预期!G126</f>
        <v>0</v>
      </c>
      <c r="AQ116" s="38">
        <f>[2]基础状态预期!H126</f>
        <v>0</v>
      </c>
      <c r="AR116" s="38">
        <f>[2]基础状态预期!I126</f>
        <v>0</v>
      </c>
      <c r="AS116" s="38">
        <f>[2]基础状态预期!J126</f>
        <v>6</v>
      </c>
      <c r="AW116" s="32">
        <v>110</v>
      </c>
      <c r="AX116" s="32">
        <f>[1]节奏总纲!BJ113</f>
        <v>3.4999999999999978</v>
      </c>
      <c r="AY116" s="32">
        <f>[1]节奏总纲!BK113</f>
        <v>3.5699999999999976</v>
      </c>
      <c r="AZ116" s="32">
        <f>[1]节奏总纲!BL113</f>
        <v>3.7099999999999977</v>
      </c>
      <c r="BA116" s="32">
        <f>[1]节奏总纲!BM113</f>
        <v>3.9899999999999971</v>
      </c>
      <c r="BB116" s="32">
        <f>[1]节奏总纲!BN113</f>
        <v>4.8999999999999968</v>
      </c>
      <c r="BF116" s="45">
        <f>'[1]功能-行军令'!FZ114</f>
        <v>110</v>
      </c>
      <c r="BG116" s="45">
        <f>'[1]功能-行军令'!GA114*'[1]功能-行军令'!GB114</f>
        <v>667.14903363522683</v>
      </c>
      <c r="BM116" s="55">
        <v>110</v>
      </c>
      <c r="BN116" s="56">
        <f>[3]各R部队能量汇总!E116</f>
        <v>39618699578</v>
      </c>
      <c r="BO116" s="56">
        <f>[3]各R部队能量汇总!F116</f>
        <v>44959858123</v>
      </c>
      <c r="BP116" s="56">
        <f>[3]各R部队能量汇总!G116</f>
        <v>50251408366</v>
      </c>
      <c r="BQ116" s="56">
        <f>[3]各R部队能量汇总!H116</f>
        <v>51982937194</v>
      </c>
      <c r="BR116" s="56">
        <f>[3]各R部队能量汇总!I116</f>
        <v>53948248728</v>
      </c>
    </row>
    <row r="117" spans="2:70" x14ac:dyDescent="0.15">
      <c r="B117" s="35">
        <v>114</v>
      </c>
      <c r="C117" s="36">
        <f>'[1]资源-钻石'!L117</f>
        <v>5303669.6281830873</v>
      </c>
      <c r="D117" s="36">
        <f>'[1]资源-钻石'!M117</f>
        <v>7531394.3007798409</v>
      </c>
      <c r="E117" s="36">
        <f>'[1]资源-钻石'!N117</f>
        <v>10996962.745975062</v>
      </c>
      <c r="F117" s="36">
        <f>'[1]资源-钻石'!O117</f>
        <v>26702343.714717336</v>
      </c>
      <c r="G117" s="36">
        <f>'[1]资源-钻石'!P117</f>
        <v>47244657.632399231</v>
      </c>
      <c r="I117" s="23">
        <v>114</v>
      </c>
      <c r="J117" s="24">
        <f>'[1]资源-钻石'!T117</f>
        <v>656165.98324381537</v>
      </c>
      <c r="K117" s="24">
        <f>'[1]资源-钻石'!U117</f>
        <v>915822.58156819688</v>
      </c>
      <c r="L117" s="24">
        <f>'[1]资源-钻石'!V117</f>
        <v>1521610.8397250166</v>
      </c>
      <c r="M117" s="24">
        <f>'[1]资源-钻石'!W117</f>
        <v>3986081.9236975182</v>
      </c>
      <c r="N117" s="24">
        <f>'[1]资源-钻石'!X117</f>
        <v>9449942.616067268</v>
      </c>
      <c r="P117" s="28">
        <v>114</v>
      </c>
      <c r="Q117" s="28">
        <f>'[1]功能-行军令'!N117</f>
        <v>124262.20125809284</v>
      </c>
      <c r="R117" s="28">
        <f>'[1]功能-行军令'!O117</f>
        <v>154403.07871412375</v>
      </c>
      <c r="S117" s="28">
        <f>'[1]功能-行军令'!P117</f>
        <v>168020.05489024971</v>
      </c>
      <c r="T117" s="28">
        <f>'[1]功能-行军令'!Q117</f>
        <v>135892.06275496984</v>
      </c>
      <c r="U117" s="28">
        <f>'[1]功能-行军令'!R117</f>
        <v>73232.577635356385</v>
      </c>
      <c r="V117" s="28">
        <f>'[1]功能-行军令'!S117</f>
        <v>8324.5483656949655</v>
      </c>
      <c r="W117" s="28">
        <f>'[1]功能-行军令'!T117</f>
        <v>10377.513101535675</v>
      </c>
      <c r="X117" s="28">
        <f>'[1]功能-行军令'!U117</f>
        <v>10888.997810055298</v>
      </c>
      <c r="Y117" s="28">
        <f>'[1]功能-行军令'!V117</f>
        <v>8610.4146038025356</v>
      </c>
      <c r="Z117" s="28">
        <f>'[1]功能-行军令'!W117</f>
        <v>4672.3425206851971</v>
      </c>
      <c r="AC117" s="30">
        <v>114</v>
      </c>
      <c r="AD117" s="42">
        <f>'[1]功能-实力'!BE118</f>
        <v>26589306</v>
      </c>
      <c r="AE117" s="42">
        <f>'[1]功能-实力'!BF118</f>
        <v>32655780</v>
      </c>
      <c r="AF117" s="42">
        <f>'[1]功能-实力'!BG118</f>
        <v>36760548</v>
      </c>
      <c r="AG117" s="42">
        <f>'[1]功能-实力'!BH118</f>
        <v>41593116</v>
      </c>
      <c r="AH117" s="42">
        <f>'[1]功能-实力'!BI118</f>
        <v>42366600</v>
      </c>
      <c r="AL117" s="38">
        <f>[2]基础状态预期!C127</f>
        <v>574</v>
      </c>
      <c r="AM117" s="38">
        <f>[2]基础状态预期!D127</f>
        <v>97.107381566993553</v>
      </c>
      <c r="AO117" s="38">
        <f>[2]基础状态预期!F127</f>
        <v>0</v>
      </c>
      <c r="AP117" s="38">
        <f>[2]基础状态预期!G127</f>
        <v>0</v>
      </c>
      <c r="AQ117" s="38">
        <f>[2]基础状态预期!H127</f>
        <v>0</v>
      </c>
      <c r="AR117" s="38">
        <f>[2]基础状态预期!I127</f>
        <v>0</v>
      </c>
      <c r="AS117" s="38">
        <f>[2]基础状态预期!J127</f>
        <v>6</v>
      </c>
      <c r="AW117" s="32">
        <v>111</v>
      </c>
      <c r="AX117" s="32">
        <f>[1]节奏总纲!BJ114</f>
        <v>3.4999999999999978</v>
      </c>
      <c r="AY117" s="32">
        <f>[1]节奏总纲!BK114</f>
        <v>3.5699999999999976</v>
      </c>
      <c r="AZ117" s="32">
        <f>[1]节奏总纲!BL114</f>
        <v>3.7099999999999977</v>
      </c>
      <c r="BA117" s="32">
        <f>[1]节奏总纲!BM114</f>
        <v>3.9899999999999971</v>
      </c>
      <c r="BB117" s="32">
        <f>[1]节奏总纲!BN114</f>
        <v>4.8999999999999968</v>
      </c>
      <c r="BF117" s="45">
        <f>'[1]功能-行军令'!FZ115</f>
        <v>111</v>
      </c>
      <c r="BG117" s="45">
        <f>'[1]功能-行军令'!GA115*'[1]功能-行军令'!GB115</f>
        <v>680.49201430793141</v>
      </c>
      <c r="BM117" s="55">
        <v>111</v>
      </c>
      <c r="BN117" s="56">
        <f>[3]各R部队能量汇总!E117</f>
        <v>41417903279</v>
      </c>
      <c r="BO117" s="56">
        <f>[3]各R部队能量汇总!F117</f>
        <v>47121329303</v>
      </c>
      <c r="BP117" s="56">
        <f>[3]各R部队能量汇总!G117</f>
        <v>52143678924</v>
      </c>
      <c r="BQ117" s="56">
        <f>[3]各R部队能量汇总!H117</f>
        <v>53920766177</v>
      </c>
      <c r="BR117" s="56">
        <f>[3]各R部队能量汇总!I117</f>
        <v>55962192839</v>
      </c>
    </row>
    <row r="118" spans="2:70" x14ac:dyDescent="0.15">
      <c r="B118" s="35">
        <v>115</v>
      </c>
      <c r="C118" s="36">
        <f>'[1]资源-钻石'!L118</f>
        <v>5421767.4371439405</v>
      </c>
      <c r="D118" s="36">
        <f>'[1]资源-钻石'!M118</f>
        <v>7711643.6483203154</v>
      </c>
      <c r="E118" s="36">
        <f>'[1]资源-钻石'!N118</f>
        <v>11268486.914810408</v>
      </c>
      <c r="F118" s="36">
        <f>'[1]资源-钻石'!O118</f>
        <v>27471360.310938835</v>
      </c>
      <c r="G118" s="36">
        <f>'[1]资源-钻石'!P118</f>
        <v>49051936.344741136</v>
      </c>
      <c r="I118" s="25">
        <v>115</v>
      </c>
      <c r="J118" s="24">
        <f>'[1]资源-钻石'!T118</f>
        <v>660499.23106327979</v>
      </c>
      <c r="K118" s="24">
        <f>'[1]资源-钻石'!U118</f>
        <v>922269.15416960779</v>
      </c>
      <c r="L118" s="24">
        <f>'[1]资源-钻石'!V118</f>
        <v>1533154.0695865685</v>
      </c>
      <c r="M118" s="24">
        <f>'[1]资源-钻石'!W118</f>
        <v>4018799.4765452254</v>
      </c>
      <c r="N118" s="24">
        <f>'[1]资源-钻石'!X118</f>
        <v>9529786.9241997469</v>
      </c>
      <c r="P118" s="28">
        <v>115</v>
      </c>
      <c r="Q118" s="28">
        <f>'[1]功能-行军令'!N118</f>
        <v>133184.23128404454</v>
      </c>
      <c r="R118" s="28">
        <f>'[1]功能-行军令'!O118</f>
        <v>165023.65895812085</v>
      </c>
      <c r="S118" s="28">
        <f>'[1]功能-行军令'!P118</f>
        <v>179267.13343207428</v>
      </c>
      <c r="T118" s="28">
        <f>'[1]功能-行军令'!Q118</f>
        <v>144933.39673079786</v>
      </c>
      <c r="U118" s="28">
        <f>'[1]功能-行军令'!R118</f>
        <v>78162.640500292429</v>
      </c>
      <c r="V118" s="28">
        <f>'[1]功能-行军令'!S118</f>
        <v>8922.0300259516953</v>
      </c>
      <c r="W118" s="28">
        <f>'[1]功能-行军令'!T118</f>
        <v>10620.580243997101</v>
      </c>
      <c r="X118" s="28">
        <f>'[1]功能-行军令'!U118</f>
        <v>11247.078541824565</v>
      </c>
      <c r="Y118" s="28">
        <f>'[1]功能-行军令'!V118</f>
        <v>9041.3339758280199</v>
      </c>
      <c r="Z118" s="28">
        <f>'[1]功能-行军令'!W118</f>
        <v>4930.0628649360442</v>
      </c>
      <c r="AC118" s="30">
        <v>115</v>
      </c>
      <c r="AD118" s="42">
        <f>'[1]功能-实力'!BE119</f>
        <v>27442578</v>
      </c>
      <c r="AE118" s="42">
        <f>'[1]功能-实力'!BF119</f>
        <v>33610890</v>
      </c>
      <c r="AF118" s="42">
        <f>'[1]功能-实力'!BG119</f>
        <v>37722510</v>
      </c>
      <c r="AG118" s="42">
        <f>'[1]功能-实力'!BH119</f>
        <v>42388878</v>
      </c>
      <c r="AH118" s="42">
        <f>'[1]功能-实力'!BI119</f>
        <v>43173984</v>
      </c>
      <c r="AL118" s="38">
        <f>[2]基础状态预期!C128</f>
        <v>742</v>
      </c>
      <c r="AM118" s="38">
        <f>[2]基础状态预期!D128</f>
        <v>100.71243145193914</v>
      </c>
      <c r="AO118" s="38">
        <f>[2]基础状态预期!F128</f>
        <v>0</v>
      </c>
      <c r="AP118" s="38">
        <f>[2]基础状态预期!G128</f>
        <v>0</v>
      </c>
      <c r="AQ118" s="38">
        <f>[2]基础状态预期!H128</f>
        <v>0</v>
      </c>
      <c r="AR118" s="38">
        <f>[2]基础状态预期!I128</f>
        <v>0</v>
      </c>
      <c r="AS118" s="38">
        <f>[2]基础状态预期!J128</f>
        <v>6</v>
      </c>
      <c r="AW118" s="32">
        <v>112</v>
      </c>
      <c r="AX118" s="32">
        <f>[1]节奏总纲!BJ115</f>
        <v>3.4999999999999978</v>
      </c>
      <c r="AY118" s="32">
        <f>[1]节奏总纲!BK115</f>
        <v>3.5699999999999976</v>
      </c>
      <c r="AZ118" s="32">
        <f>[1]节奏总纲!BL115</f>
        <v>3.7099999999999977</v>
      </c>
      <c r="BA118" s="32">
        <f>[1]节奏总纲!BM115</f>
        <v>3.9899999999999971</v>
      </c>
      <c r="BB118" s="32">
        <f>[1]节奏总纲!BN115</f>
        <v>4.8999999999999968</v>
      </c>
      <c r="BF118" s="45">
        <f>'[1]功能-行军令'!FZ116</f>
        <v>112</v>
      </c>
      <c r="BG118" s="45">
        <f>'[1]功能-行军令'!GA116*'[1]功能-行军令'!GB116</f>
        <v>694.10185459409013</v>
      </c>
      <c r="BM118" s="55">
        <v>112</v>
      </c>
      <c r="BN118" s="56">
        <f>[3]各R部队能量汇总!E118</f>
        <v>43261488317</v>
      </c>
      <c r="BO118" s="56">
        <f>[3]各R部队能量汇总!F118</f>
        <v>49388563015</v>
      </c>
      <c r="BP118" s="56">
        <f>[3]各R部队能量汇总!G118</f>
        <v>54072839214</v>
      </c>
      <c r="BQ118" s="56">
        <f>[3]各R部队能量汇总!H118</f>
        <v>55910243065</v>
      </c>
      <c r="BR118" s="56">
        <f>[3]各R部队能量汇总!I118</f>
        <v>57956654354</v>
      </c>
    </row>
    <row r="119" spans="2:70" x14ac:dyDescent="0.15">
      <c r="B119" s="35">
        <v>116</v>
      </c>
      <c r="C119" s="36">
        <f>'[1]资源-钻石'!L119</f>
        <v>5539865.2461047936</v>
      </c>
      <c r="D119" s="36">
        <f>'[1]资源-钻石'!M119</f>
        <v>7891892.9958607899</v>
      </c>
      <c r="E119" s="36">
        <f>'[1]资源-钻石'!N119</f>
        <v>11540011.083645754</v>
      </c>
      <c r="F119" s="36">
        <f>'[1]资源-钻石'!O119</f>
        <v>28240376.907160334</v>
      </c>
      <c r="G119" s="36">
        <f>'[1]资源-钻石'!P119</f>
        <v>50859215.05708304</v>
      </c>
      <c r="I119" s="25">
        <v>116</v>
      </c>
      <c r="J119" s="24">
        <f>'[1]资源-钻石'!T119</f>
        <v>664832.47888274421</v>
      </c>
      <c r="K119" s="24">
        <f>'[1]资源-钻石'!U119</f>
        <v>928715.7267710187</v>
      </c>
      <c r="L119" s="24">
        <f>'[1]资源-钻石'!V119</f>
        <v>1544697.2994481204</v>
      </c>
      <c r="M119" s="24">
        <f>'[1]资源-钻石'!W119</f>
        <v>4051517.0293929325</v>
      </c>
      <c r="N119" s="24">
        <f>'[1]资源-钻石'!X119</f>
        <v>9609631.232332224</v>
      </c>
      <c r="P119" s="28">
        <v>116</v>
      </c>
      <c r="Q119" s="28">
        <f>'[1]功能-行军令'!N119</f>
        <v>142746.62629781148</v>
      </c>
      <c r="R119" s="28">
        <f>'[1]功能-行军令'!O119</f>
        <v>176664.15566242993</v>
      </c>
      <c r="S119" s="28">
        <f>'[1]功能-行军令'!P119</f>
        <v>191912.2882198116</v>
      </c>
      <c r="T119" s="28">
        <f>'[1]功能-行军令'!Q119</f>
        <v>155435.24978192279</v>
      </c>
      <c r="U119" s="28">
        <f>'[1]功能-行军令'!R119</f>
        <v>83774.581467904514</v>
      </c>
      <c r="V119" s="28">
        <f>'[1]功能-行军令'!S119</f>
        <v>9562.3950137669453</v>
      </c>
      <c r="W119" s="28">
        <f>'[1]功能-行军令'!T119</f>
        <v>11640.496704309073</v>
      </c>
      <c r="X119" s="28">
        <f>'[1]功能-行军令'!U119</f>
        <v>12645.154787737323</v>
      </c>
      <c r="Y119" s="28">
        <f>'[1]功能-行军令'!V119</f>
        <v>10501.853051124926</v>
      </c>
      <c r="Z119" s="28">
        <f>'[1]功能-行军令'!W119</f>
        <v>5611.9409676120849</v>
      </c>
      <c r="AC119" s="30">
        <v>116</v>
      </c>
      <c r="AD119" s="42">
        <f>'[1]功能-实力'!BE120</f>
        <v>28315740</v>
      </c>
      <c r="AE119" s="42">
        <f>'[1]功能-实力'!BF120</f>
        <v>34461642</v>
      </c>
      <c r="AF119" s="42">
        <f>'[1]功能-实力'!BG120</f>
        <v>38715504</v>
      </c>
      <c r="AG119" s="42">
        <f>'[1]功能-实力'!BH120</f>
        <v>43207800</v>
      </c>
      <c r="AH119" s="42">
        <f>'[1]功能-实力'!BI120</f>
        <v>44009634</v>
      </c>
      <c r="AL119" s="38">
        <f>[2]基础状态预期!C129</f>
        <v>951.99999999999989</v>
      </c>
      <c r="AM119" s="38">
        <f>[2]基础状态预期!D129</f>
        <v>104.39233713204413</v>
      </c>
      <c r="AO119" s="38">
        <f>[2]基础状态预期!F129</f>
        <v>0</v>
      </c>
      <c r="AP119" s="38">
        <f>[2]基础状态预期!G129</f>
        <v>0</v>
      </c>
      <c r="AQ119" s="38">
        <f>[2]基础状态预期!H129</f>
        <v>0</v>
      </c>
      <c r="AR119" s="38">
        <f>[2]基础状态预期!I129</f>
        <v>0</v>
      </c>
      <c r="AS119" s="38">
        <f>[2]基础状态预期!J129</f>
        <v>6</v>
      </c>
      <c r="AW119" s="32">
        <v>113</v>
      </c>
      <c r="AX119" s="32">
        <f>[1]节奏总纲!BJ116</f>
        <v>3.4999999999999978</v>
      </c>
      <c r="AY119" s="32">
        <f>[1]节奏总纲!BK116</f>
        <v>3.5699999999999976</v>
      </c>
      <c r="AZ119" s="32">
        <f>[1]节奏总纲!BL116</f>
        <v>3.7099999999999977</v>
      </c>
      <c r="BA119" s="32">
        <f>[1]节奏总纲!BM116</f>
        <v>3.9899999999999971</v>
      </c>
      <c r="BB119" s="32">
        <f>[1]节奏总纲!BN116</f>
        <v>4.8999999999999968</v>
      </c>
      <c r="BF119" s="45">
        <f>'[1]功能-行军令'!FZ117</f>
        <v>113</v>
      </c>
      <c r="BG119" s="45">
        <f>'[1]功能-行军令'!GA117*'[1]功能-行军令'!GB117</f>
        <v>707.98389168597191</v>
      </c>
      <c r="BM119" s="55">
        <v>113</v>
      </c>
      <c r="BN119" s="56">
        <f>[3]各R部队能量汇总!E119</f>
        <v>45201983335</v>
      </c>
      <c r="BO119" s="56">
        <f>[3]各R部队能量汇总!F119</f>
        <v>51733170162</v>
      </c>
      <c r="BP119" s="56">
        <f>[3]各R部队能量汇总!G119</f>
        <v>56069172270</v>
      </c>
      <c r="BQ119" s="56">
        <f>[3]各R部队能量汇总!H119</f>
        <v>57917266633</v>
      </c>
      <c r="BR119" s="56">
        <f>[3]各R部队能量汇总!I119</f>
        <v>60025710558</v>
      </c>
    </row>
    <row r="120" spans="2:70" x14ac:dyDescent="0.15">
      <c r="B120" s="35">
        <v>117</v>
      </c>
      <c r="C120" s="36">
        <f>'[1]资源-钻石'!L120</f>
        <v>5657963.0550656468</v>
      </c>
      <c r="D120" s="36">
        <f>'[1]资源-钻石'!M120</f>
        <v>8072142.3434012644</v>
      </c>
      <c r="E120" s="36">
        <f>'[1]资源-钻石'!N120</f>
        <v>11811535.252481099</v>
      </c>
      <c r="F120" s="36">
        <f>'[1]资源-钻石'!O120</f>
        <v>29009393.503381833</v>
      </c>
      <c r="G120" s="36">
        <f>'[1]资源-钻石'!P120</f>
        <v>52666493.769424945</v>
      </c>
      <c r="I120" s="23">
        <v>117</v>
      </c>
      <c r="J120" s="24">
        <f>'[1]资源-钻石'!T120</f>
        <v>669165.72670220863</v>
      </c>
      <c r="K120" s="24">
        <f>'[1]资源-钻石'!U120</f>
        <v>935162.29937242949</v>
      </c>
      <c r="L120" s="24">
        <f>'[1]资源-钻石'!V120</f>
        <v>1556240.5293096723</v>
      </c>
      <c r="M120" s="24">
        <f>'[1]资源-钻石'!W120</f>
        <v>4084234.5822406397</v>
      </c>
      <c r="N120" s="24">
        <f>'[1]资源-钻石'!X120</f>
        <v>9689475.540464703</v>
      </c>
      <c r="P120" s="28">
        <v>117</v>
      </c>
      <c r="Q120" s="28">
        <f>'[1]功能-行军令'!N120</f>
        <v>152995.34751185621</v>
      </c>
      <c r="R120" s="28">
        <f>'[1]功能-行军令'!O120</f>
        <v>189392.60808634528</v>
      </c>
      <c r="S120" s="28">
        <f>'[1]功能-行军令'!P120</f>
        <v>205902.80167436381</v>
      </c>
      <c r="T120" s="28">
        <f>'[1]功能-行军令'!Q120</f>
        <v>166663.48622055128</v>
      </c>
      <c r="U120" s="28">
        <f>'[1]功能-行军令'!R120</f>
        <v>89926.341485908968</v>
      </c>
      <c r="V120" s="28">
        <f>'[1]功能-行军令'!S120</f>
        <v>10248.721214044723</v>
      </c>
      <c r="W120" s="28">
        <f>'[1]功能-行军令'!T120</f>
        <v>12728.452423915354</v>
      </c>
      <c r="X120" s="28">
        <f>'[1]功能-行军令'!U120</f>
        <v>13990.513454552216</v>
      </c>
      <c r="Y120" s="28">
        <f>'[1]功能-行军令'!V120</f>
        <v>11228.23643862849</v>
      </c>
      <c r="Z120" s="28">
        <f>'[1]功能-行军令'!W120</f>
        <v>6151.7600180044537</v>
      </c>
      <c r="AC120" s="30">
        <v>117</v>
      </c>
      <c r="AD120" s="42">
        <f>'[1]功能-实力'!BE121</f>
        <v>29213970</v>
      </c>
      <c r="AE120" s="42">
        <f>'[1]功能-实力'!BF121</f>
        <v>35334546</v>
      </c>
      <c r="AF120" s="42">
        <f>'[1]功能-实力'!BG121</f>
        <v>39732018</v>
      </c>
      <c r="AG120" s="42">
        <f>'[1]功能-实力'!BH121</f>
        <v>44047554</v>
      </c>
      <c r="AH120" s="42">
        <f>'[1]功能-实力'!BI121</f>
        <v>44857056</v>
      </c>
      <c r="AL120" s="38">
        <f>[2]基础状态预期!C130</f>
        <v>1204</v>
      </c>
      <c r="AM120" s="38">
        <f>[2]基础状态预期!D130</f>
        <v>107.81562240612369</v>
      </c>
      <c r="AO120" s="38">
        <f>[2]基础状态预期!F130</f>
        <v>0</v>
      </c>
      <c r="AP120" s="38">
        <f>[2]基础状态预期!G130</f>
        <v>0</v>
      </c>
      <c r="AQ120" s="38">
        <f>[2]基础状态预期!H130</f>
        <v>0</v>
      </c>
      <c r="AR120" s="38">
        <f>[2]基础状态预期!I130</f>
        <v>0</v>
      </c>
      <c r="AS120" s="38">
        <f>[2]基础状态预期!J130</f>
        <v>6</v>
      </c>
      <c r="AW120" s="32">
        <v>114</v>
      </c>
      <c r="AX120" s="32">
        <f>[1]节奏总纲!BJ117</f>
        <v>3.4999999999999978</v>
      </c>
      <c r="AY120" s="32">
        <f>[1]节奏总纲!BK117</f>
        <v>3.5699999999999976</v>
      </c>
      <c r="AZ120" s="32">
        <f>[1]节奏总纲!BL117</f>
        <v>3.7099999999999977</v>
      </c>
      <c r="BA120" s="32">
        <f>[1]节奏总纲!BM117</f>
        <v>3.9899999999999971</v>
      </c>
      <c r="BB120" s="32">
        <f>[1]节奏总纲!BN117</f>
        <v>4.8999999999999968</v>
      </c>
      <c r="BF120" s="45">
        <f>'[1]功能-行军令'!FZ118</f>
        <v>114</v>
      </c>
      <c r="BG120" s="45">
        <f>'[1]功能-行军令'!GA118*'[1]功能-行军令'!GB118</f>
        <v>722.14356951969137</v>
      </c>
      <c r="BM120" s="55">
        <v>114</v>
      </c>
      <c r="BN120" s="56">
        <f>[3]各R部队能量汇总!E120</f>
        <v>47197815619</v>
      </c>
      <c r="BO120" s="56">
        <f>[3]各R部队能量汇总!F120</f>
        <v>54187078819</v>
      </c>
      <c r="BP120" s="56">
        <f>[3]各R部队能量汇总!G120</f>
        <v>58087021652</v>
      </c>
      <c r="BQ120" s="56">
        <f>[3]各R部队能量汇总!H120</f>
        <v>59975381340</v>
      </c>
      <c r="BR120" s="56">
        <f>[3]各R部队能量汇总!I120</f>
        <v>62151921326</v>
      </c>
    </row>
    <row r="121" spans="2:70" x14ac:dyDescent="0.15">
      <c r="B121" s="35">
        <v>118</v>
      </c>
      <c r="C121" s="36">
        <f>'[1]资源-钻石'!L121</f>
        <v>5776060.8640264999</v>
      </c>
      <c r="D121" s="36">
        <f>'[1]资源-钻石'!M121</f>
        <v>8252391.6909417389</v>
      </c>
      <c r="E121" s="36">
        <f>'[1]资源-钻石'!N121</f>
        <v>12083059.421316445</v>
      </c>
      <c r="F121" s="36">
        <f>'[1]资源-钻石'!O121</f>
        <v>29778410.099603333</v>
      </c>
      <c r="G121" s="36">
        <f>'[1]资源-钻石'!P121</f>
        <v>54473772.48176685</v>
      </c>
      <c r="I121" s="23">
        <v>118</v>
      </c>
      <c r="J121" s="24">
        <f>'[1]资源-钻石'!T121</f>
        <v>673498.97452167305</v>
      </c>
      <c r="K121" s="24">
        <f>'[1]资源-钻石'!U121</f>
        <v>941608.8719738404</v>
      </c>
      <c r="L121" s="24">
        <f>'[1]资源-钻石'!V121</f>
        <v>1567783.7591712244</v>
      </c>
      <c r="M121" s="24">
        <f>'[1]资源-钻石'!W121</f>
        <v>4116952.1350883469</v>
      </c>
      <c r="N121" s="24">
        <f>'[1]资源-钻石'!X121</f>
        <v>9769319.8485971801</v>
      </c>
      <c r="P121" s="28">
        <v>118</v>
      </c>
      <c r="Q121" s="28">
        <f>'[1]功能-行军令'!N121</f>
        <v>163979.6549340027</v>
      </c>
      <c r="R121" s="28">
        <f>'[1]功能-行军令'!O121</f>
        <v>203037.82635172849</v>
      </c>
      <c r="S121" s="28">
        <f>'[1]功能-行军令'!P121</f>
        <v>220782.92035816269</v>
      </c>
      <c r="T121" s="28">
        <f>'[1]功能-行军令'!Q121</f>
        <v>178959.55288973456</v>
      </c>
      <c r="U121" s="28">
        <f>'[1]功能-行军令'!R121</f>
        <v>96419.324146172134</v>
      </c>
      <c r="V121" s="28">
        <f>'[1]功能-行军令'!S121</f>
        <v>10984.307422146492</v>
      </c>
      <c r="W121" s="28">
        <f>'[1]功能-行军令'!T121</f>
        <v>13645.218265383213</v>
      </c>
      <c r="X121" s="28">
        <f>'[1]功能-行军令'!U121</f>
        <v>14880.118683798879</v>
      </c>
      <c r="Y121" s="28">
        <f>'[1]功能-行军令'!V121</f>
        <v>12296.066669183288</v>
      </c>
      <c r="Z121" s="28">
        <f>'[1]功能-行军令'!W121</f>
        <v>6492.9826602631656</v>
      </c>
      <c r="AC121" s="30">
        <v>118</v>
      </c>
      <c r="AD121" s="42">
        <f>'[1]功能-实力'!BE122</f>
        <v>30134712</v>
      </c>
      <c r="AE121" s="42">
        <f>'[1]功能-实力'!BF122</f>
        <v>36223944</v>
      </c>
      <c r="AF121" s="42">
        <f>'[1]功能-实力'!BG122</f>
        <v>40776606</v>
      </c>
      <c r="AG121" s="42">
        <f>'[1]功能-实力'!BH122</f>
        <v>44897022</v>
      </c>
      <c r="AH121" s="42">
        <f>'[1]功能-实力'!BI122</f>
        <v>45720840</v>
      </c>
      <c r="AL121" s="38">
        <f>[2]基础状态预期!C131</f>
        <v>1540</v>
      </c>
      <c r="AM121" s="38">
        <f>[2]基础状态预期!D131</f>
        <v>111.36292001894914</v>
      </c>
      <c r="AO121" s="38">
        <f>[2]基础状态预期!F131</f>
        <v>0</v>
      </c>
      <c r="AP121" s="38">
        <f>[2]基础状态预期!G131</f>
        <v>0</v>
      </c>
      <c r="AQ121" s="38">
        <f>[2]基础状态预期!H131</f>
        <v>0</v>
      </c>
      <c r="AR121" s="38">
        <f>[2]基础状态预期!I131</f>
        <v>0</v>
      </c>
      <c r="AS121" s="38">
        <f>[2]基础状态预期!J131</f>
        <v>6</v>
      </c>
      <c r="AW121" s="32">
        <v>115</v>
      </c>
      <c r="AX121" s="32">
        <f>[1]节奏总纲!BJ118</f>
        <v>3.4999999999999978</v>
      </c>
      <c r="AY121" s="32">
        <f>[1]节奏总纲!BK118</f>
        <v>3.5699999999999976</v>
      </c>
      <c r="AZ121" s="32">
        <f>[1]节奏总纲!BL118</f>
        <v>3.7099999999999977</v>
      </c>
      <c r="BA121" s="32">
        <f>[1]节奏总纲!BM118</f>
        <v>3.9899999999999971</v>
      </c>
      <c r="BB121" s="32">
        <f>[1]节奏总纲!BN118</f>
        <v>4.8999999999999968</v>
      </c>
      <c r="BF121" s="45">
        <f>'[1]功能-行军令'!FZ119</f>
        <v>115</v>
      </c>
      <c r="BG121" s="45">
        <f>'[1]功能-行军令'!GA119*'[1]功能-行军令'!GB119</f>
        <v>736.58644091008523</v>
      </c>
      <c r="BM121" s="55">
        <v>115</v>
      </c>
      <c r="BN121" s="56">
        <f>[3]各R部队能量汇总!E121</f>
        <v>49289069541</v>
      </c>
      <c r="BO121" s="56">
        <f>[3]各R部队能量汇总!F121</f>
        <v>56709680760</v>
      </c>
      <c r="BP121" s="56">
        <f>[3]各R部队能量汇总!G121</f>
        <v>60148292090</v>
      </c>
      <c r="BQ121" s="56">
        <f>[3]各R部队能量汇总!H121</f>
        <v>62093226842</v>
      </c>
      <c r="BR121" s="56">
        <f>[3]各R部队能量汇总!I121</f>
        <v>64338769645</v>
      </c>
    </row>
    <row r="122" spans="2:70" x14ac:dyDescent="0.15">
      <c r="B122" s="35">
        <v>119</v>
      </c>
      <c r="C122" s="36">
        <f>'[1]资源-钻石'!L122</f>
        <v>5894158.6729873531</v>
      </c>
      <c r="D122" s="36">
        <f>'[1]资源-钻石'!M122</f>
        <v>8432641.0384822134</v>
      </c>
      <c r="E122" s="36">
        <f>'[1]资源-钻石'!N122</f>
        <v>12354583.590151791</v>
      </c>
      <c r="F122" s="36">
        <f>'[1]资源-钻石'!O122</f>
        <v>30547426.695824832</v>
      </c>
      <c r="G122" s="36">
        <f>'[1]资源-钻石'!P122</f>
        <v>56281051.194108754</v>
      </c>
      <c r="I122" s="23">
        <v>119</v>
      </c>
      <c r="J122" s="24">
        <f>'[1]资源-钻石'!T122</f>
        <v>677832.22234113747</v>
      </c>
      <c r="K122" s="24">
        <f>'[1]资源-钻石'!U122</f>
        <v>948055.44457525131</v>
      </c>
      <c r="L122" s="24">
        <f>'[1]资源-钻石'!V122</f>
        <v>1579326.9890327763</v>
      </c>
      <c r="M122" s="24">
        <f>'[1]资源-钻石'!W122</f>
        <v>4149669.6879360541</v>
      </c>
      <c r="N122" s="24">
        <f>'[1]资源-钻石'!X122</f>
        <v>9849164.1567296572</v>
      </c>
      <c r="P122" s="28">
        <v>119</v>
      </c>
      <c r="Q122" s="28">
        <f>'[1]功能-行军令'!N122</f>
        <v>175752.34413339914</v>
      </c>
      <c r="R122" s="28">
        <f>'[1]功能-行军令'!O122</f>
        <v>217768.23442036819</v>
      </c>
      <c r="S122" s="28">
        <f>'[1]功能-行军令'!P122</f>
        <v>237016.17266548204</v>
      </c>
      <c r="T122" s="28">
        <f>'[1]功能-行军令'!Q122</f>
        <v>191925.76256711851</v>
      </c>
      <c r="U122" s="28">
        <f>'[1]功能-行军令'!R122</f>
        <v>103026.78827162522</v>
      </c>
      <c r="V122" s="28">
        <f>'[1]功能-行军令'!S122</f>
        <v>11772.689199396438</v>
      </c>
      <c r="W122" s="28">
        <f>'[1]功能-行军令'!T122</f>
        <v>14730.408068639692</v>
      </c>
      <c r="X122" s="28">
        <f>'[1]功能-行军令'!U122</f>
        <v>16233.252307319344</v>
      </c>
      <c r="Y122" s="28">
        <f>'[1]功能-行军令'!V122</f>
        <v>12966.209677383944</v>
      </c>
      <c r="Z122" s="28">
        <f>'[1]功能-行军令'!W122</f>
        <v>6607.464125453087</v>
      </c>
      <c r="AC122" s="30">
        <v>119</v>
      </c>
      <c r="AD122" s="42">
        <f>'[1]功能-实力'!BE123</f>
        <v>31079748</v>
      </c>
      <c r="AE122" s="42">
        <f>'[1]功能-实力'!BF123</f>
        <v>37136634</v>
      </c>
      <c r="AF122" s="42">
        <f>'[1]功能-实力'!BG123</f>
        <v>41836464</v>
      </c>
      <c r="AG122" s="42">
        <f>'[1]功能-实力'!BH123</f>
        <v>45764568</v>
      </c>
      <c r="AH122" s="42">
        <f>'[1]功能-实力'!BI123</f>
        <v>46581276</v>
      </c>
      <c r="AL122" s="38">
        <f>[2]基础状态预期!C132</f>
        <v>1959.9999999999998</v>
      </c>
      <c r="AM122" s="38">
        <f>[2]基础状态预期!D132</f>
        <v>114.91934497223426</v>
      </c>
      <c r="AO122" s="38">
        <f>[2]基础状态预期!F132</f>
        <v>0</v>
      </c>
      <c r="AP122" s="38">
        <f>[2]基础状态预期!G132</f>
        <v>0</v>
      </c>
      <c r="AQ122" s="38">
        <f>[2]基础状态预期!H132</f>
        <v>0</v>
      </c>
      <c r="AR122" s="38">
        <f>[2]基础状态预期!I132</f>
        <v>0</v>
      </c>
      <c r="AS122" s="38">
        <f>[2]基础状态预期!J132</f>
        <v>6</v>
      </c>
      <c r="AW122" s="32">
        <v>116</v>
      </c>
      <c r="AX122" s="32">
        <f>[1]节奏总纲!BJ119</f>
        <v>3.4999999999999978</v>
      </c>
      <c r="AY122" s="32">
        <f>[1]节奏总纲!BK119</f>
        <v>3.5699999999999976</v>
      </c>
      <c r="AZ122" s="32">
        <f>[1]节奏总纲!BL119</f>
        <v>3.7099999999999977</v>
      </c>
      <c r="BA122" s="32">
        <f>[1]节奏总纲!BM119</f>
        <v>3.9899999999999971</v>
      </c>
      <c r="BB122" s="32">
        <f>[1]节奏总纲!BN119</f>
        <v>4.8999999999999968</v>
      </c>
      <c r="BF122" s="45">
        <f>'[1]功能-行军令'!FZ120</f>
        <v>116</v>
      </c>
      <c r="BG122" s="45">
        <f>'[1]功能-行军令'!GA120*'[1]功能-行军令'!GB120</f>
        <v>751.31816972828699</v>
      </c>
      <c r="BM122" s="55">
        <v>116</v>
      </c>
      <c r="BN122" s="56">
        <f>[3]各R部队能量汇总!E122</f>
        <v>51447907775</v>
      </c>
      <c r="BO122" s="56">
        <f>[3]各R部队能量汇总!F122</f>
        <v>58910208773</v>
      </c>
      <c r="BP122" s="56">
        <f>[3]各R部队能量汇总!G122</f>
        <v>62313160153</v>
      </c>
      <c r="BQ122" s="56">
        <f>[3]各R部队能量汇总!H122</f>
        <v>64316675624</v>
      </c>
      <c r="BR122" s="56">
        <f>[3]各R部队能量汇总!I122</f>
        <v>66652201490</v>
      </c>
    </row>
    <row r="123" spans="2:70" x14ac:dyDescent="0.15">
      <c r="B123" s="35">
        <v>120</v>
      </c>
      <c r="C123" s="36">
        <f>'[1]资源-钻石'!L123</f>
        <v>6012256.4819482062</v>
      </c>
      <c r="D123" s="36">
        <f>'[1]资源-钻石'!M123</f>
        <v>8612890.386022687</v>
      </c>
      <c r="E123" s="36">
        <f>'[1]资源-钻石'!N123</f>
        <v>12626107.758987136</v>
      </c>
      <c r="F123" s="36">
        <f>'[1]资源-钻石'!O123</f>
        <v>31316443.292046331</v>
      </c>
      <c r="G123" s="36">
        <f>'[1]资源-钻石'!P123</f>
        <v>58088329.906450659</v>
      </c>
      <c r="I123" s="23">
        <v>120</v>
      </c>
      <c r="J123" s="24">
        <f>'[1]资源-钻石'!T123</f>
        <v>682165.47016060189</v>
      </c>
      <c r="K123" s="24">
        <f>'[1]资源-钻石'!U123</f>
        <v>954502.01717666211</v>
      </c>
      <c r="L123" s="24">
        <f>'[1]资源-钻石'!V123</f>
        <v>1590870.2188943282</v>
      </c>
      <c r="M123" s="24">
        <f>'[1]资源-钻石'!W123</f>
        <v>4182387.2407837613</v>
      </c>
      <c r="N123" s="24">
        <f>'[1]资源-钻石'!X123</f>
        <v>9929008.4648621362</v>
      </c>
      <c r="P123" s="28">
        <v>120</v>
      </c>
      <c r="Q123" s="28">
        <f>'[1]功能-行军令'!N123</f>
        <v>188370</v>
      </c>
      <c r="R123" s="28">
        <f>'[1]功能-行军令'!O123</f>
        <v>233566.92449999999</v>
      </c>
      <c r="S123" s="28">
        <f>'[1]功能-行军令'!P123</f>
        <v>254069.361</v>
      </c>
      <c r="T123" s="28">
        <f>'[1]功能-行军令'!Q123</f>
        <v>204818.796</v>
      </c>
      <c r="U123" s="28">
        <f>'[1]功能-行军令'!R123</f>
        <v>110001.52799999999</v>
      </c>
      <c r="V123" s="28">
        <f>'[1]功能-行军令'!S123</f>
        <v>12617.655866600864</v>
      </c>
      <c r="W123" s="28">
        <f>'[1]功能-行军令'!T123</f>
        <v>15798.690079631808</v>
      </c>
      <c r="X123" s="28">
        <f>'[1]功能-行军令'!U123</f>
        <v>17053.188334517967</v>
      </c>
      <c r="Y123" s="28">
        <f>'[1]功能-行军令'!V123</f>
        <v>12893.033432881493</v>
      </c>
      <c r="Z123" s="28">
        <f>'[1]功能-行军令'!W123</f>
        <v>6974.7397283747705</v>
      </c>
      <c r="AC123" s="30">
        <v>120</v>
      </c>
      <c r="AD123" s="42">
        <f>'[1]功能-实力'!BE124</f>
        <v>32050128</v>
      </c>
      <c r="AE123" s="42">
        <f>'[1]功能-实力'!BF124</f>
        <v>38064360</v>
      </c>
      <c r="AF123" s="42">
        <f>'[1]功能-实力'!BG124</f>
        <v>42920514</v>
      </c>
      <c r="AG123" s="42">
        <f>'[1]功能-实力'!BH124</f>
        <v>46623252</v>
      </c>
      <c r="AH123" s="42">
        <f>'[1]功能-实力'!BI124</f>
        <v>47463390</v>
      </c>
      <c r="AL123" s="38">
        <f>[2]基础状态预期!C133</f>
        <v>2506</v>
      </c>
      <c r="AM123" s="38">
        <f>[2]基础状态预期!D133</f>
        <v>118.44741987029688</v>
      </c>
      <c r="AO123" s="38">
        <f>[2]基础状态预期!F133</f>
        <v>0</v>
      </c>
      <c r="AP123" s="38">
        <f>[2]基础状态预期!G133</f>
        <v>0</v>
      </c>
      <c r="AQ123" s="38">
        <f>[2]基础状态预期!H133</f>
        <v>0</v>
      </c>
      <c r="AR123" s="38">
        <f>[2]基础状态预期!I133</f>
        <v>0</v>
      </c>
      <c r="AS123" s="38">
        <f>[2]基础状态预期!J133</f>
        <v>6</v>
      </c>
      <c r="AW123" s="32">
        <v>117</v>
      </c>
      <c r="AX123" s="32">
        <f>[1]节奏总纲!BJ120</f>
        <v>3.4999999999999978</v>
      </c>
      <c r="AY123" s="32">
        <f>[1]节奏总纲!BK120</f>
        <v>3.5699999999999976</v>
      </c>
      <c r="AZ123" s="32">
        <f>[1]节奏总纲!BL120</f>
        <v>3.7099999999999977</v>
      </c>
      <c r="BA123" s="32">
        <f>[1]节奏总纲!BM120</f>
        <v>3.9899999999999971</v>
      </c>
      <c r="BB123" s="32">
        <f>[1]节奏总纲!BN120</f>
        <v>4.8999999999999968</v>
      </c>
      <c r="BF123" s="45">
        <f>'[1]功能-行军令'!FZ121</f>
        <v>117</v>
      </c>
      <c r="BG123" s="45">
        <f>'[1]功能-行军令'!GA121*'[1]功能-行军令'!GB121</f>
        <v>766.34453312285268</v>
      </c>
      <c r="BM123" s="55">
        <v>117</v>
      </c>
      <c r="BN123" s="56">
        <f>[3]各R部队能量汇总!E123</f>
        <v>53700010563</v>
      </c>
      <c r="BO123" s="56">
        <f>[3]各R部队能量汇总!F123</f>
        <v>61203114391</v>
      </c>
      <c r="BP123" s="56">
        <f>[3]各R部队能量汇总!G123</f>
        <v>64551350609</v>
      </c>
      <c r="BQ123" s="56">
        <f>[3]各R部队能量汇总!H123</f>
        <v>66639448506</v>
      </c>
      <c r="BR123" s="56">
        <f>[3]各R部队能量汇总!I123</f>
        <v>69032769318</v>
      </c>
    </row>
    <row r="124" spans="2:70" x14ac:dyDescent="0.15">
      <c r="B124" s="35">
        <v>121</v>
      </c>
      <c r="C124" s="36">
        <f>'[1]资源-钻石'!L124</f>
        <v>6130354.2909090593</v>
      </c>
      <c r="D124" s="36">
        <f>'[1]资源-钻石'!M124</f>
        <v>8793139.7335631605</v>
      </c>
      <c r="E124" s="36">
        <f>'[1]资源-钻石'!N124</f>
        <v>12897631.927822482</v>
      </c>
      <c r="F124" s="36">
        <f>'[1]资源-钻石'!O124</f>
        <v>32085459.88826783</v>
      </c>
      <c r="G124" s="36">
        <f>'[1]资源-钻石'!P124</f>
        <v>59895608.618792564</v>
      </c>
      <c r="I124" s="25">
        <v>121</v>
      </c>
      <c r="J124" s="24">
        <f>'[1]资源-钻石'!T124</f>
        <v>686498.71798006631</v>
      </c>
      <c r="K124" s="24">
        <f>'[1]资源-钻石'!U124</f>
        <v>960948.58977807302</v>
      </c>
      <c r="L124" s="24">
        <f>'[1]资源-钻石'!V124</f>
        <v>1602413.4487558804</v>
      </c>
      <c r="M124" s="24">
        <f>'[1]资源-钻石'!W124</f>
        <v>4215104.793631468</v>
      </c>
      <c r="N124" s="24">
        <f>'[1]资源-钻石'!X124</f>
        <v>10008852.772994613</v>
      </c>
      <c r="P124" s="28">
        <v>121</v>
      </c>
      <c r="Q124" s="28">
        <f>'[1]功能-行军令'!N124</f>
        <v>201893.26871723824</v>
      </c>
      <c r="R124" s="28">
        <f>'[1]功能-行军令'!O124</f>
        <v>250011.4570271202</v>
      </c>
      <c r="S124" s="28">
        <f>'[1]功能-行军令'!P124</f>
        <v>271071.11944637942</v>
      </c>
      <c r="T124" s="28">
        <f>'[1]功能-行军令'!Q124</f>
        <v>218573.6027989744</v>
      </c>
      <c r="U124" s="28">
        <f>'[1]功能-行军令'!R124</f>
        <v>117763.02694753431</v>
      </c>
      <c r="V124" s="28">
        <f>'[1]功能-行军令'!S124</f>
        <v>13523.268717238243</v>
      </c>
      <c r="W124" s="28">
        <f>'[1]功能-行军令'!T124</f>
        <v>16444.532527120202</v>
      </c>
      <c r="X124" s="28">
        <f>'[1]功能-行军令'!U124</f>
        <v>17001.758446379419</v>
      </c>
      <c r="Y124" s="28">
        <f>'[1]功能-行军令'!V124</f>
        <v>13754.806798974401</v>
      </c>
      <c r="Z124" s="28">
        <f>'[1]功能-行军令'!W124</f>
        <v>7761.4989475343173</v>
      </c>
      <c r="AC124" s="30">
        <v>121</v>
      </c>
      <c r="AD124" s="42">
        <f>'[1]功能-实力'!BE125</f>
        <v>32904714</v>
      </c>
      <c r="AE124" s="42">
        <f>'[1]功能-实力'!BF125</f>
        <v>38953854</v>
      </c>
      <c r="AF124" s="42">
        <f>'[1]功能-实力'!BG125</f>
        <v>43933206</v>
      </c>
      <c r="AG124" s="42">
        <f>'[1]功能-实力'!BH125</f>
        <v>47505822</v>
      </c>
      <c r="AH124" s="42">
        <f>'[1]功能-实力'!BI125</f>
        <v>48354918</v>
      </c>
      <c r="AL124" s="38">
        <f>[2]基础状态预期!C134</f>
        <v>3178</v>
      </c>
      <c r="AM124" s="38">
        <f>[2]基础状态预期!D134</f>
        <v>121.97211685892326</v>
      </c>
      <c r="AO124" s="38">
        <f>[2]基础状态预期!F134</f>
        <v>0</v>
      </c>
      <c r="AP124" s="38">
        <f>[2]基础状态预期!G134</f>
        <v>0</v>
      </c>
      <c r="AQ124" s="38">
        <f>[2]基础状态预期!H134</f>
        <v>0</v>
      </c>
      <c r="AR124" s="38">
        <f>[2]基础状态预期!I134</f>
        <v>0</v>
      </c>
      <c r="AS124" s="38">
        <f>[2]基础状态预期!J134</f>
        <v>6</v>
      </c>
      <c r="AW124" s="32">
        <v>118</v>
      </c>
      <c r="AX124" s="32">
        <f>[1]节奏总纲!BJ121</f>
        <v>3.4999999999999978</v>
      </c>
      <c r="AY124" s="32">
        <f>[1]节奏总纲!BK121</f>
        <v>3.5699999999999976</v>
      </c>
      <c r="AZ124" s="32">
        <f>[1]节奏总纲!BL121</f>
        <v>3.7099999999999977</v>
      </c>
      <c r="BA124" s="32">
        <f>[1]节奏总纲!BM121</f>
        <v>3.9899999999999971</v>
      </c>
      <c r="BB124" s="32">
        <f>[1]节奏总纲!BN121</f>
        <v>4.8999999999999968</v>
      </c>
      <c r="BF124" s="45">
        <f>'[1]功能-行军令'!FZ122</f>
        <v>118</v>
      </c>
      <c r="BG124" s="45">
        <f>'[1]功能-行军令'!GA122*'[1]功能-行军令'!GB122</f>
        <v>781.6714237853098</v>
      </c>
      <c r="BM124" s="55">
        <v>118</v>
      </c>
      <c r="BN124" s="56">
        <f>[3]各R部队能量汇总!E124</f>
        <v>56033313765</v>
      </c>
      <c r="BO124" s="56">
        <f>[3]各R部队能量汇总!F124</f>
        <v>63563724769</v>
      </c>
      <c r="BP124" s="56">
        <f>[3]各R部队能量汇总!G124</f>
        <v>66881797369</v>
      </c>
      <c r="BQ124" s="56">
        <f>[3]各R部队能量汇总!H124</f>
        <v>69021518487</v>
      </c>
      <c r="BR124" s="56">
        <f>[3]各R部队能量汇总!I124</f>
        <v>71499314694</v>
      </c>
    </row>
    <row r="125" spans="2:70" x14ac:dyDescent="0.15">
      <c r="B125" s="35">
        <v>122</v>
      </c>
      <c r="C125" s="36">
        <f>'[1]资源-钻石'!L125</f>
        <v>6248452.0998699125</v>
      </c>
      <c r="D125" s="36">
        <f>'[1]资源-钻石'!M125</f>
        <v>8973389.0811036341</v>
      </c>
      <c r="E125" s="36">
        <f>'[1]资源-钻石'!N125</f>
        <v>13169156.096657827</v>
      </c>
      <c r="F125" s="36">
        <f>'[1]资源-钻石'!O125</f>
        <v>32854476.484489329</v>
      </c>
      <c r="G125" s="36">
        <f>'[1]资源-钻石'!P125</f>
        <v>61702887.331134468</v>
      </c>
      <c r="I125" s="25">
        <v>122</v>
      </c>
      <c r="J125" s="24">
        <f>'[1]资源-钻石'!T125</f>
        <v>690831.96579953074</v>
      </c>
      <c r="K125" s="24">
        <f>'[1]资源-钻石'!U125</f>
        <v>967395.16237948381</v>
      </c>
      <c r="L125" s="24">
        <f>'[1]资源-钻石'!V125</f>
        <v>1613956.6786174322</v>
      </c>
      <c r="M125" s="24">
        <f>'[1]资源-钻石'!W125</f>
        <v>4247822.3464791756</v>
      </c>
      <c r="N125" s="24">
        <f>'[1]资源-钻石'!X125</f>
        <v>10088697.08112709</v>
      </c>
      <c r="P125" s="28">
        <v>122</v>
      </c>
      <c r="Q125" s="28">
        <f>'[1]功能-行军令'!N125</f>
        <v>216387.14925512118</v>
      </c>
      <c r="R125" s="28">
        <f>'[1]功能-行军令'!O125</f>
        <v>267297.87099954294</v>
      </c>
      <c r="S125" s="28">
        <f>'[1]功能-行军令'!P125</f>
        <v>289717.93169660447</v>
      </c>
      <c r="T125" s="28">
        <f>'[1]功能-行军令'!Q125</f>
        <v>233925.79810909499</v>
      </c>
      <c r="U125" s="28">
        <f>'[1]功能-行军令'!R125</f>
        <v>126071.85722449567</v>
      </c>
      <c r="V125" s="28">
        <f>'[1]功能-行军令'!S125</f>
        <v>14493.880537882942</v>
      </c>
      <c r="W125" s="28">
        <f>'[1]功能-行军令'!T125</f>
        <v>17286.413972422743</v>
      </c>
      <c r="X125" s="28">
        <f>'[1]功能-行军令'!U125</f>
        <v>18646.812250225048</v>
      </c>
      <c r="Y125" s="28">
        <f>'[1]功能-行军令'!V125</f>
        <v>15352.195310120587</v>
      </c>
      <c r="Z125" s="28">
        <f>'[1]功能-行军令'!W125</f>
        <v>8308.8302769613656</v>
      </c>
      <c r="AC125" s="30">
        <v>122</v>
      </c>
      <c r="AD125" s="42">
        <f>'[1]功能-实力'!BE126</f>
        <v>33778272</v>
      </c>
      <c r="AE125" s="42">
        <f>'[1]功能-实力'!BF126</f>
        <v>39851142</v>
      </c>
      <c r="AF125" s="42">
        <f>'[1]功能-实力'!BG126</f>
        <v>44983506</v>
      </c>
      <c r="AG125" s="42">
        <f>'[1]功能-实力'!BH126</f>
        <v>48399480</v>
      </c>
      <c r="AH125" s="42">
        <f>'[1]功能-实力'!BI126</f>
        <v>49272420</v>
      </c>
      <c r="AL125" s="38">
        <f>[2]基础状态预期!C135</f>
        <v>4059.9999999999995</v>
      </c>
      <c r="AM125" s="38">
        <f>[2]基础状态预期!D135</f>
        <v>125.41953077529134</v>
      </c>
      <c r="AO125" s="38">
        <f>[2]基础状态预期!F135</f>
        <v>0</v>
      </c>
      <c r="AP125" s="38">
        <f>[2]基础状态预期!G135</f>
        <v>0</v>
      </c>
      <c r="AQ125" s="38">
        <f>[2]基础状态预期!H135</f>
        <v>0</v>
      </c>
      <c r="AR125" s="38">
        <f>[2]基础状态预期!I135</f>
        <v>0</v>
      </c>
      <c r="AS125" s="38">
        <f>[2]基础状态预期!J135</f>
        <v>6</v>
      </c>
      <c r="AW125" s="32">
        <v>119</v>
      </c>
      <c r="AX125" s="32">
        <f>[1]节奏总纲!BJ122</f>
        <v>3.4999999999999978</v>
      </c>
      <c r="AY125" s="32">
        <f>[1]节奏总纲!BK122</f>
        <v>3.5699999999999976</v>
      </c>
      <c r="AZ125" s="32">
        <f>[1]节奏总纲!BL122</f>
        <v>3.7099999999999977</v>
      </c>
      <c r="BA125" s="32">
        <f>[1]节奏总纲!BM122</f>
        <v>3.9899999999999971</v>
      </c>
      <c r="BB125" s="32">
        <f>[1]节奏总纲!BN122</f>
        <v>4.8999999999999968</v>
      </c>
      <c r="BF125" s="45">
        <f>'[1]功能-行军令'!FZ123</f>
        <v>119</v>
      </c>
      <c r="BG125" s="45">
        <f>'[1]功能-行军令'!GA123*'[1]功能-行军令'!GB123</f>
        <v>797.30485226101598</v>
      </c>
      <c r="BM125" s="55">
        <v>119</v>
      </c>
      <c r="BN125" s="56">
        <f>[3]各R部队能量汇总!E125</f>
        <v>58456970071</v>
      </c>
      <c r="BO125" s="56">
        <f>[3]各R部队能量汇总!F125</f>
        <v>66023902658</v>
      </c>
      <c r="BP125" s="56">
        <f>[3]各R部队能量汇总!G125</f>
        <v>69268559972</v>
      </c>
      <c r="BQ125" s="56">
        <f>[3]各R部队能量汇总!H125</f>
        <v>71496045607</v>
      </c>
      <c r="BR125" s="56">
        <f>[3]各R部队能量汇总!I125</f>
        <v>73976188473</v>
      </c>
    </row>
    <row r="126" spans="2:70" x14ac:dyDescent="0.15">
      <c r="B126" s="35">
        <v>123</v>
      </c>
      <c r="C126" s="36">
        <f>'[1]资源-钻石'!L126</f>
        <v>6366549.9088307656</v>
      </c>
      <c r="D126" s="36">
        <f>'[1]资源-钻石'!M126</f>
        <v>9153638.4286441077</v>
      </c>
      <c r="E126" s="36">
        <f>'[1]资源-钻石'!N126</f>
        <v>13440680.265493173</v>
      </c>
      <c r="F126" s="36">
        <f>'[1]资源-钻石'!O126</f>
        <v>33623493.080710828</v>
      </c>
      <c r="G126" s="36">
        <f>'[1]资源-钻石'!P126</f>
        <v>63510166.043476373</v>
      </c>
      <c r="I126" s="23">
        <v>123</v>
      </c>
      <c r="J126" s="24">
        <f>'[1]资源-钻石'!T126</f>
        <v>695165.21361899516</v>
      </c>
      <c r="K126" s="24">
        <f>'[1]资源-钻石'!U126</f>
        <v>973841.73498089472</v>
      </c>
      <c r="L126" s="24">
        <f>'[1]资源-钻石'!V126</f>
        <v>1625499.9084789841</v>
      </c>
      <c r="M126" s="24">
        <f>'[1]资源-钻石'!W126</f>
        <v>4280539.8993268823</v>
      </c>
      <c r="N126" s="24">
        <f>'[1]资源-钻石'!X126</f>
        <v>10168541.389259569</v>
      </c>
      <c r="P126" s="28">
        <v>123</v>
      </c>
      <c r="Q126" s="28">
        <f>'[1]功能-行军令'!N126</f>
        <v>231921.30578479578</v>
      </c>
      <c r="R126" s="28">
        <f>'[1]功能-行军令'!O126</f>
        <v>286486.84309168946</v>
      </c>
      <c r="S126" s="28">
        <f>'[1]功能-行军令'!P126</f>
        <v>311204.61252083164</v>
      </c>
      <c r="T126" s="28">
        <f>'[1]功能-行军令'!Q126</f>
        <v>251601.8452876425</v>
      </c>
      <c r="U126" s="28">
        <f>'[1]功能-行军令'!R126</f>
        <v>135589.76636657064</v>
      </c>
      <c r="V126" s="28">
        <f>'[1]功能-行军令'!S126</f>
        <v>15534.156529674598</v>
      </c>
      <c r="W126" s="28">
        <f>'[1]功能-行军令'!T126</f>
        <v>19188.97209214652</v>
      </c>
      <c r="X126" s="28">
        <f>'[1]功能-行军令'!U126</f>
        <v>21486.680824227165</v>
      </c>
      <c r="Y126" s="28">
        <f>'[1]功能-行军令'!V126</f>
        <v>17676.047178547509</v>
      </c>
      <c r="Z126" s="28">
        <f>'[1]功能-行军令'!W126</f>
        <v>9517.909142074961</v>
      </c>
      <c r="AC126" s="30">
        <v>123</v>
      </c>
      <c r="AD126" s="42">
        <f>'[1]功能-实力'!BE127</f>
        <v>34664646</v>
      </c>
      <c r="AE126" s="42">
        <f>'[1]功能-实力'!BF127</f>
        <v>40780350</v>
      </c>
      <c r="AF126" s="42">
        <f>'[1]功能-实力'!BG127</f>
        <v>46049442</v>
      </c>
      <c r="AG126" s="42">
        <f>'[1]功能-实力'!BH127</f>
        <v>49332054</v>
      </c>
      <c r="AH126" s="42">
        <f>'[1]功能-实力'!BI127</f>
        <v>50207664</v>
      </c>
      <c r="AL126" s="38">
        <f>[2]基础状态预期!C136</f>
        <v>5194</v>
      </c>
      <c r="AM126" s="38">
        <f>[2]基础状态预期!D136</f>
        <v>129.09045404756728</v>
      </c>
      <c r="AO126" s="38">
        <f>[2]基础状态预期!F136</f>
        <v>0</v>
      </c>
      <c r="AP126" s="38">
        <f>[2]基础状态预期!G136</f>
        <v>0</v>
      </c>
      <c r="AQ126" s="38">
        <f>[2]基础状态预期!H136</f>
        <v>0</v>
      </c>
      <c r="AR126" s="38">
        <f>[2]基础状态预期!I136</f>
        <v>0</v>
      </c>
      <c r="AS126" s="38">
        <f>[2]基础状态预期!J136</f>
        <v>6</v>
      </c>
      <c r="AW126" s="32">
        <v>120</v>
      </c>
      <c r="AX126" s="32">
        <f>[1]节奏总纲!BJ123</f>
        <v>3.4999999999999978</v>
      </c>
      <c r="AY126" s="32">
        <f>[1]节奏总纲!BK123</f>
        <v>3.5699999999999976</v>
      </c>
      <c r="AZ126" s="32">
        <f>[1]节奏总纲!BL123</f>
        <v>3.7099999999999977</v>
      </c>
      <c r="BA126" s="32">
        <f>[1]节奏总纲!BM123</f>
        <v>3.9899999999999971</v>
      </c>
      <c r="BB126" s="32">
        <f>[1]节奏总纲!BN123</f>
        <v>4.8999999999999968</v>
      </c>
      <c r="BF126" s="45">
        <f>'[1]功能-行军令'!FZ124</f>
        <v>120</v>
      </c>
      <c r="BG126" s="45">
        <f>'[1]功能-行军令'!GA124*'[1]功能-行军令'!GB124</f>
        <v>813.25094930623629</v>
      </c>
      <c r="BM126" s="55">
        <v>120</v>
      </c>
      <c r="BN126" s="56">
        <f>[3]各R部队能量汇总!E126</f>
        <v>60976804208</v>
      </c>
      <c r="BO126" s="56">
        <f>[3]各R部队能量汇总!F126</f>
        <v>68546248488</v>
      </c>
      <c r="BP126" s="56">
        <f>[3]各R部队能量汇总!G126</f>
        <v>71746537325</v>
      </c>
      <c r="BQ126" s="56">
        <f>[3]各R部队能量汇总!H126</f>
        <v>73959106256</v>
      </c>
      <c r="BR126" s="56">
        <f>[3]各R部队能量汇总!I126</f>
        <v>76561369994</v>
      </c>
    </row>
    <row r="127" spans="2:70" x14ac:dyDescent="0.15">
      <c r="B127" s="35">
        <v>124</v>
      </c>
      <c r="C127" s="36">
        <f>'[1]资源-钻石'!L127</f>
        <v>6484647.7177916188</v>
      </c>
      <c r="D127" s="36">
        <f>'[1]资源-钻石'!M127</f>
        <v>9333887.7761845812</v>
      </c>
      <c r="E127" s="36">
        <f>'[1]资源-钻石'!N127</f>
        <v>13712204.434328519</v>
      </c>
      <c r="F127" s="36">
        <f>'[1]资源-钻石'!O127</f>
        <v>34392509.676932327</v>
      </c>
      <c r="G127" s="36">
        <f>'[1]资源-钻石'!P127</f>
        <v>65317444.755818278</v>
      </c>
      <c r="I127" s="23">
        <v>124</v>
      </c>
      <c r="J127" s="24">
        <f>'[1]资源-钻石'!T127</f>
        <v>699498.46143845958</v>
      </c>
      <c r="K127" s="24">
        <f>'[1]资源-钻石'!U127</f>
        <v>980288.30758230551</v>
      </c>
      <c r="L127" s="24">
        <f>'[1]资源-钻石'!V127</f>
        <v>1637043.138340536</v>
      </c>
      <c r="M127" s="24">
        <f>'[1]资源-钻石'!W127</f>
        <v>4313257.45217459</v>
      </c>
      <c r="N127" s="24">
        <f>'[1]资源-钻石'!X127</f>
        <v>10248385.697392046</v>
      </c>
      <c r="P127" s="28">
        <v>124</v>
      </c>
      <c r="Q127" s="28">
        <f>'[1]功能-行军令'!N127</f>
        <v>248570.40251618548</v>
      </c>
      <c r="R127" s="28">
        <f>'[1]功能-行军令'!O127</f>
        <v>307632.35126535187</v>
      </c>
      <c r="S127" s="28">
        <f>'[1]功能-行军令'!P127</f>
        <v>334086.18616791681</v>
      </c>
      <c r="T127" s="28">
        <f>'[1]功能-行军令'!Q127</f>
        <v>270276.00236025098</v>
      </c>
      <c r="U127" s="28">
        <f>'[1]功能-行军令'!R127</f>
        <v>145824.36700656047</v>
      </c>
      <c r="V127" s="28">
        <f>'[1]功能-行军令'!S127</f>
        <v>16649.096731389698</v>
      </c>
      <c r="W127" s="28">
        <f>'[1]功能-行军令'!T127</f>
        <v>21145.508173662412</v>
      </c>
      <c r="X127" s="28">
        <f>'[1]功能-行军令'!U127</f>
        <v>22881.57364708517</v>
      </c>
      <c r="Y127" s="28">
        <f>'[1]功能-行军令'!V127</f>
        <v>18674.157072608476</v>
      </c>
      <c r="Z127" s="28">
        <f>'[1]功能-行军令'!W127</f>
        <v>10234.600639989832</v>
      </c>
      <c r="AC127" s="30">
        <v>124</v>
      </c>
      <c r="AD127" s="42">
        <f>'[1]功能-实力'!BE128</f>
        <v>35575932</v>
      </c>
      <c r="AE127" s="42">
        <f>'[1]功能-实力'!BF128</f>
        <v>41723004</v>
      </c>
      <c r="AF127" s="42">
        <f>'[1]功能-实力'!BG128</f>
        <v>47147418</v>
      </c>
      <c r="AG127" s="42">
        <f>'[1]功能-实力'!BH128</f>
        <v>50268264</v>
      </c>
      <c r="AH127" s="42">
        <f>'[1]功能-实力'!BI128</f>
        <v>51164892</v>
      </c>
      <c r="AL127" s="38">
        <f>[2]基础状态预期!C137</f>
        <v>6622</v>
      </c>
      <c r="AM127" s="38">
        <f>[2]基础状态预期!D137</f>
        <v>132.53488795708068</v>
      </c>
      <c r="AO127" s="38">
        <f>[2]基础状态预期!F137</f>
        <v>0</v>
      </c>
      <c r="AP127" s="38">
        <f>[2]基础状态预期!G137</f>
        <v>0</v>
      </c>
      <c r="AQ127" s="38">
        <f>[2]基础状态预期!H137</f>
        <v>0</v>
      </c>
      <c r="AR127" s="38">
        <f>[2]基础状态预期!I137</f>
        <v>0</v>
      </c>
      <c r="AS127" s="38">
        <f>[2]基础状态预期!J137</f>
        <v>6</v>
      </c>
      <c r="AW127" s="32">
        <v>121</v>
      </c>
      <c r="AX127" s="32">
        <f>[1]节奏总纲!BJ124</f>
        <v>3.4999999999999978</v>
      </c>
      <c r="AY127" s="32">
        <f>[1]节奏总纲!BK124</f>
        <v>3.5699999999999976</v>
      </c>
      <c r="AZ127" s="32">
        <f>[1]节奏总纲!BL124</f>
        <v>3.7099999999999977</v>
      </c>
      <c r="BA127" s="32">
        <f>[1]节奏总纲!BM124</f>
        <v>3.9899999999999971</v>
      </c>
      <c r="BB127" s="32">
        <f>[1]节奏总纲!BN124</f>
        <v>4.8999999999999968</v>
      </c>
      <c r="BF127" s="45">
        <f>'[1]功能-行军令'!FZ125</f>
        <v>121</v>
      </c>
      <c r="BG127" s="45">
        <f>'[1]功能-行军令'!GA125*'[1]功能-行军令'!GB125</f>
        <v>829.51596829236098</v>
      </c>
      <c r="BM127" s="55">
        <v>121</v>
      </c>
      <c r="BN127" s="56">
        <f>[3]各R部队能量汇总!E127</f>
        <v>63583204199</v>
      </c>
      <c r="BO127" s="56">
        <f>[3]各R部队能量汇总!F127</f>
        <v>70996071410</v>
      </c>
      <c r="BP127" s="56">
        <f>[3]各R部队能量汇总!G127</f>
        <v>74213698886</v>
      </c>
      <c r="BQ127" s="56">
        <f>[3]各R部队能量汇总!H127</f>
        <v>76544862128</v>
      </c>
      <c r="BR127" s="56">
        <f>[3]各R部队能量汇总!I127</f>
        <v>79200232092</v>
      </c>
    </row>
    <row r="128" spans="2:70" x14ac:dyDescent="0.15">
      <c r="B128" s="35">
        <v>125</v>
      </c>
      <c r="C128" s="36">
        <f>'[1]资源-钻石'!L128</f>
        <v>6602745.5267524719</v>
      </c>
      <c r="D128" s="36">
        <f>'[1]资源-钻石'!M128</f>
        <v>9514137.1237250548</v>
      </c>
      <c r="E128" s="36">
        <f>'[1]资源-钻石'!N128</f>
        <v>13983728.603163864</v>
      </c>
      <c r="F128" s="36">
        <f>'[1]资源-钻石'!O128</f>
        <v>35161526.273153827</v>
      </c>
      <c r="G128" s="36">
        <f>'[1]资源-钻石'!P128</f>
        <v>67124723.468160182</v>
      </c>
      <c r="I128" s="23">
        <v>125</v>
      </c>
      <c r="J128" s="24">
        <f>'[1]资源-钻石'!T128</f>
        <v>703831.709257924</v>
      </c>
      <c r="K128" s="24">
        <f>'[1]资源-钻石'!U128</f>
        <v>986734.88018371642</v>
      </c>
      <c r="L128" s="24">
        <f>'[1]资源-钻石'!V128</f>
        <v>1648586.3682020882</v>
      </c>
      <c r="M128" s="24">
        <f>'[1]资源-钻石'!W128</f>
        <v>4345975.0050222967</v>
      </c>
      <c r="N128" s="24">
        <f>'[1]资源-钻石'!X128</f>
        <v>10328230.005524525</v>
      </c>
      <c r="P128" s="28">
        <v>125</v>
      </c>
      <c r="Q128" s="28">
        <f>'[1]功能-行军令'!N128</f>
        <v>266414.46256808913</v>
      </c>
      <c r="R128" s="28">
        <f>'[1]功能-行军令'!O128</f>
        <v>329561.0609773529</v>
      </c>
      <c r="S128" s="28">
        <f>'[1]功能-行军令'!P128</f>
        <v>358543.47953351011</v>
      </c>
      <c r="T128" s="28">
        <f>'[1]功能-行军令'!Q128</f>
        <v>290095.8124810165</v>
      </c>
      <c r="U128" s="28">
        <f>'[1]功能-行军令'!R128</f>
        <v>155517.12587662143</v>
      </c>
      <c r="V128" s="28">
        <f>'[1]功能-行军令'!S128</f>
        <v>17844.060051903652</v>
      </c>
      <c r="W128" s="28">
        <f>'[1]功能-行军令'!T128</f>
        <v>21928.709712001029</v>
      </c>
      <c r="X128" s="28">
        <f>'[1]功能-行军令'!U128</f>
        <v>24457.293365593301</v>
      </c>
      <c r="Y128" s="28">
        <f>'[1]功能-行军令'!V128</f>
        <v>19819.810120765527</v>
      </c>
      <c r="Z128" s="28">
        <f>'[1]功能-行军令'!W128</f>
        <v>9692.7588700609631</v>
      </c>
      <c r="AC128" s="30">
        <v>125</v>
      </c>
      <c r="AD128" s="42">
        <f>'[1]功能-实力'!BE129</f>
        <v>36501618</v>
      </c>
      <c r="AE128" s="42">
        <f>'[1]功能-实力'!BF129</f>
        <v>42690096</v>
      </c>
      <c r="AF128" s="42">
        <f>'[1]功能-实力'!BG129</f>
        <v>48259170</v>
      </c>
      <c r="AG128" s="42">
        <f>'[1]功能-实力'!BH129</f>
        <v>51221952</v>
      </c>
      <c r="AH128" s="42">
        <f>'[1]功能-实力'!BI129</f>
        <v>52099974</v>
      </c>
      <c r="AL128" s="38">
        <f>[2]基础状态预期!C138</f>
        <v>8428</v>
      </c>
      <c r="AM128" s="38">
        <f>[2]基础状态预期!D138</f>
        <v>136.07141427598387</v>
      </c>
      <c r="AO128" s="38">
        <f>[2]基础状态预期!F138</f>
        <v>0</v>
      </c>
      <c r="AP128" s="38">
        <f>[2]基础状态预期!G138</f>
        <v>0</v>
      </c>
      <c r="AQ128" s="38">
        <f>[2]基础状态预期!H138</f>
        <v>0</v>
      </c>
      <c r="AR128" s="38">
        <f>[2]基础状态预期!I138</f>
        <v>0</v>
      </c>
      <c r="AS128" s="38">
        <f>[2]基础状态预期!J138</f>
        <v>6</v>
      </c>
      <c r="AW128" s="32">
        <v>122</v>
      </c>
      <c r="AX128" s="32">
        <f>[1]节奏总纲!BJ125</f>
        <v>3.4999999999999978</v>
      </c>
      <c r="AY128" s="32">
        <f>[1]节奏总纲!BK125</f>
        <v>3.5699999999999976</v>
      </c>
      <c r="AZ128" s="32">
        <f>[1]节奏总纲!BL125</f>
        <v>3.7099999999999977</v>
      </c>
      <c r="BA128" s="32">
        <f>[1]节奏总纲!BM125</f>
        <v>3.9899999999999971</v>
      </c>
      <c r="BB128" s="32">
        <f>[1]节奏总纲!BN125</f>
        <v>4.8999999999999968</v>
      </c>
      <c r="BF128" s="45">
        <f>'[1]功能-行军令'!FZ126</f>
        <v>122</v>
      </c>
      <c r="BG128" s="45">
        <f>'[1]功能-行军令'!GA126*'[1]功能-行军令'!GB126</f>
        <v>846.1062876582082</v>
      </c>
      <c r="BM128" s="55">
        <v>122</v>
      </c>
      <c r="BN128" s="56">
        <f>[3]各R部队能量汇总!E128</f>
        <v>66302340079</v>
      </c>
      <c r="BO128" s="56">
        <f>[3]各R部队能量汇总!F128</f>
        <v>73475079945</v>
      </c>
      <c r="BP128" s="56">
        <f>[3]各R部队能量汇总!G128</f>
        <v>76830532275</v>
      </c>
      <c r="BQ128" s="56">
        <f>[3]各R部队能量汇总!H128</f>
        <v>79187939720</v>
      </c>
      <c r="BR128" s="56">
        <f>[3]各R部队能量汇总!I128</f>
        <v>81970114517</v>
      </c>
    </row>
    <row r="129" spans="2:70" x14ac:dyDescent="0.15">
      <c r="B129" s="35">
        <v>126</v>
      </c>
      <c r="C129" s="36">
        <f>'[1]资源-钻石'!L129</f>
        <v>6720843.3357133251</v>
      </c>
      <c r="D129" s="36">
        <f>'[1]资源-钻石'!M129</f>
        <v>9694386.4712655284</v>
      </c>
      <c r="E129" s="36">
        <f>'[1]资源-钻石'!N129</f>
        <v>14255252.77199921</v>
      </c>
      <c r="F129" s="36">
        <f>'[1]资源-钻石'!O129</f>
        <v>35930542.869375326</v>
      </c>
      <c r="G129" s="36">
        <f>'[1]资源-钻石'!P129</f>
        <v>68932002.180502087</v>
      </c>
      <c r="I129" s="23">
        <v>126</v>
      </c>
      <c r="J129" s="24">
        <f>'[1]资源-钻石'!T129</f>
        <v>708164.95707738842</v>
      </c>
      <c r="K129" s="24">
        <f>'[1]资源-钻石'!U129</f>
        <v>993181.45278512733</v>
      </c>
      <c r="L129" s="24">
        <f>'[1]资源-钻石'!V129</f>
        <v>1660129.5980636401</v>
      </c>
      <c r="M129" s="24">
        <f>'[1]资源-钻石'!W129</f>
        <v>4378692.5578700043</v>
      </c>
      <c r="N129" s="24">
        <f>'[1]资源-钻石'!X129</f>
        <v>10408074.313657003</v>
      </c>
      <c r="P129" s="28">
        <v>126</v>
      </c>
      <c r="Q129" s="28">
        <f>'[1]功能-行军令'!N129</f>
        <v>285539.25259562297</v>
      </c>
      <c r="R129" s="28">
        <f>'[1]功能-行军令'!O129</f>
        <v>353717.95652788441</v>
      </c>
      <c r="S129" s="28">
        <f>'[1]功能-行军令'!P129</f>
        <v>384564.26539578498</v>
      </c>
      <c r="T129" s="28">
        <f>'[1]功能-行军令'!Q129</f>
        <v>309705.805165303</v>
      </c>
      <c r="U129" s="28">
        <f>'[1]功能-行军令'!R129</f>
        <v>165849.88823261682</v>
      </c>
      <c r="V129" s="28">
        <f>'[1]功能-行军令'!S129</f>
        <v>19124.790027533832</v>
      </c>
      <c r="W129" s="28">
        <f>'[1]功能-行军令'!T129</f>
        <v>24156.89555053151</v>
      </c>
      <c r="X129" s="28">
        <f>'[1]功能-行军令'!U129</f>
        <v>26020.785862274875</v>
      </c>
      <c r="Y129" s="28">
        <f>'[1]功能-行军令'!V129</f>
        <v>19609.992684286495</v>
      </c>
      <c r="Z129" s="28">
        <f>'[1]功能-行军令'!W129</f>
        <v>10332.762355995394</v>
      </c>
      <c r="AC129" s="30">
        <v>126</v>
      </c>
      <c r="AD129" s="42">
        <f>'[1]功能-实力'!BE130</f>
        <v>37447890</v>
      </c>
      <c r="AE129" s="42">
        <f>'[1]功能-实力'!BF130</f>
        <v>43614936</v>
      </c>
      <c r="AF129" s="42">
        <f>'[1]功能-实力'!BG130</f>
        <v>49342086</v>
      </c>
      <c r="AG129" s="42">
        <f>'[1]功能-实力'!BH130</f>
        <v>52107426</v>
      </c>
      <c r="AH129" s="42">
        <f>'[1]功能-实力'!BI130</f>
        <v>53000070</v>
      </c>
      <c r="AL129" s="38">
        <f>[2]基础状态预期!C139</f>
        <v>10738</v>
      </c>
      <c r="AM129" s="38">
        <f>[2]基础状态预期!D139</f>
        <v>139.56936219880694</v>
      </c>
      <c r="AO129" s="38">
        <f>[2]基础状态预期!F139</f>
        <v>0</v>
      </c>
      <c r="AP129" s="38">
        <f>[2]基础状态预期!G139</f>
        <v>0</v>
      </c>
      <c r="AQ129" s="38">
        <f>[2]基础状态预期!H139</f>
        <v>0</v>
      </c>
      <c r="AR129" s="38">
        <f>[2]基础状态预期!I139</f>
        <v>0</v>
      </c>
      <c r="AS129" s="38">
        <f>[2]基础状态预期!J139</f>
        <v>6</v>
      </c>
      <c r="AW129" s="32">
        <v>123</v>
      </c>
      <c r="AX129" s="32">
        <f>[1]节奏总纲!BJ126</f>
        <v>3.4999999999999978</v>
      </c>
      <c r="AY129" s="32">
        <f>[1]节奏总纲!BK126</f>
        <v>3.5699999999999976</v>
      </c>
      <c r="AZ129" s="32">
        <f>[1]节奏总纲!BL126</f>
        <v>3.7099999999999977</v>
      </c>
      <c r="BA129" s="32">
        <f>[1]节奏总纲!BM126</f>
        <v>3.9899999999999971</v>
      </c>
      <c r="BB129" s="32">
        <f>[1]节奏总纲!BN126</f>
        <v>4.8999999999999968</v>
      </c>
      <c r="BF129" s="45">
        <f>'[1]功能-行军令'!FZ127</f>
        <v>123</v>
      </c>
      <c r="BG129" s="45">
        <f>'[1]功能-行军令'!GA127*'[1]功能-行军令'!GB127</f>
        <v>863.02841341137253</v>
      </c>
      <c r="BM129" s="55">
        <v>123</v>
      </c>
      <c r="BN129" s="56">
        <f>[3]各R部队能量汇总!E129</f>
        <v>69103346095</v>
      </c>
      <c r="BO129" s="56">
        <f>[3]各R部队能量汇总!F129</f>
        <v>76098123076</v>
      </c>
      <c r="BP129" s="56">
        <f>[3]各R部队能量汇总!G129</f>
        <v>79528926348</v>
      </c>
      <c r="BQ129" s="56">
        <f>[3]各R部队能量汇总!H129</f>
        <v>82014401772</v>
      </c>
      <c r="BR129" s="56">
        <f>[3]各R部队能量汇总!I129</f>
        <v>84838469851</v>
      </c>
    </row>
    <row r="130" spans="2:70" x14ac:dyDescent="0.15">
      <c r="B130" s="35">
        <v>127</v>
      </c>
      <c r="C130" s="36">
        <f>'[1]资源-钻石'!L130</f>
        <v>6838941.1446741782</v>
      </c>
      <c r="D130" s="36">
        <f>'[1]资源-钻石'!M130</f>
        <v>9874635.8188060019</v>
      </c>
      <c r="E130" s="36">
        <f>'[1]资源-钻石'!N130</f>
        <v>14526776.940834556</v>
      </c>
      <c r="F130" s="36">
        <f>'[1]资源-钻石'!O130</f>
        <v>36699559.465596825</v>
      </c>
      <c r="G130" s="36">
        <f>'[1]资源-钻石'!P130</f>
        <v>70739280.892843992</v>
      </c>
      <c r="I130" s="25">
        <v>127</v>
      </c>
      <c r="J130" s="24">
        <f>'[1]资源-钻石'!T130</f>
        <v>712498.20489685284</v>
      </c>
      <c r="K130" s="24">
        <f>'[1]资源-钻石'!U130</f>
        <v>999628.02538653812</v>
      </c>
      <c r="L130" s="24">
        <f>'[1]资源-钻石'!V130</f>
        <v>1671672.827925192</v>
      </c>
      <c r="M130" s="24">
        <f>'[1]资源-钻石'!W130</f>
        <v>4411410.110717711</v>
      </c>
      <c r="N130" s="24">
        <f>'[1]资源-钻石'!X130</f>
        <v>10487918.621789481</v>
      </c>
      <c r="P130" s="28">
        <v>127</v>
      </c>
      <c r="Q130" s="28">
        <f>'[1]功能-行军令'!N130</f>
        <v>306036.69502371247</v>
      </c>
      <c r="R130" s="28">
        <f>'[1]功能-行军令'!O130</f>
        <v>379109.60893225478</v>
      </c>
      <c r="S130" s="28">
        <f>'[1]功能-行军令'!P130</f>
        <v>410293.41756084486</v>
      </c>
      <c r="T130" s="28">
        <f>'[1]功能-行军令'!Q130</f>
        <v>329950.8015511632</v>
      </c>
      <c r="U130" s="28">
        <f>'[1]功能-行军令'!R130</f>
        <v>177138.69615986643</v>
      </c>
      <c r="V130" s="28">
        <f>'[1]功能-行军令'!S130</f>
        <v>20497.442428089504</v>
      </c>
      <c r="W130" s="28">
        <f>'[1]功能-行军令'!T130</f>
        <v>25391.652404370368</v>
      </c>
      <c r="X130" s="28">
        <f>'[1]功能-行军令'!U130</f>
        <v>25729.152165059873</v>
      </c>
      <c r="Y130" s="28">
        <f>'[1]功能-行军令'!V130</f>
        <v>20244.996385860199</v>
      </c>
      <c r="Z130" s="28">
        <f>'[1]功能-行军令'!W130</f>
        <v>11288.807927249611</v>
      </c>
      <c r="AC130" s="30">
        <v>127</v>
      </c>
      <c r="AD130" s="42">
        <f>'[1]功能-实力'!BE131</f>
        <v>38406804</v>
      </c>
      <c r="AE130" s="42">
        <f>'[1]功能-实力'!BF131</f>
        <v>44566194</v>
      </c>
      <c r="AF130" s="42">
        <f>'[1]功能-实力'!BG131</f>
        <v>50422908</v>
      </c>
      <c r="AG130" s="42">
        <f>'[1]功能-实力'!BH131</f>
        <v>53006556</v>
      </c>
      <c r="AH130" s="42">
        <f>'[1]功能-实力'!BI131</f>
        <v>53913690</v>
      </c>
      <c r="AL130" s="38">
        <f>[2]基础状态预期!C140</f>
        <v>13678</v>
      </c>
      <c r="AM130" s="38">
        <f>[2]基础状态预期!D140</f>
        <v>143.08413721822018</v>
      </c>
      <c r="AO130" s="38">
        <f>[2]基础状态预期!F140</f>
        <v>0</v>
      </c>
      <c r="AP130" s="38">
        <f>[2]基础状态预期!G140</f>
        <v>0</v>
      </c>
      <c r="AQ130" s="38">
        <f>[2]基础状态预期!H140</f>
        <v>0</v>
      </c>
      <c r="AR130" s="38">
        <f>[2]基础状态预期!I140</f>
        <v>0</v>
      </c>
      <c r="AS130" s="38">
        <f>[2]基础状态预期!J140</f>
        <v>6</v>
      </c>
      <c r="AW130" s="32">
        <v>124</v>
      </c>
      <c r="AX130" s="32">
        <f>[1]节奏总纲!BJ127</f>
        <v>3.4999999999999978</v>
      </c>
      <c r="AY130" s="32">
        <f>[1]节奏总纲!BK127</f>
        <v>3.5699999999999976</v>
      </c>
      <c r="AZ130" s="32">
        <f>[1]节奏总纲!BL127</f>
        <v>3.7099999999999977</v>
      </c>
      <c r="BA130" s="32">
        <f>[1]节奏总纲!BM127</f>
        <v>3.9899999999999971</v>
      </c>
      <c r="BB130" s="32">
        <f>[1]节奏总纲!BN127</f>
        <v>4.8999999999999968</v>
      </c>
      <c r="BF130" s="45">
        <f>'[1]功能-行军令'!FZ128</f>
        <v>124</v>
      </c>
      <c r="BG130" s="45">
        <f>'[1]功能-行军令'!GA128*'[1]功能-行军令'!GB128</f>
        <v>880.28898167960006</v>
      </c>
      <c r="BM130" s="55">
        <v>124</v>
      </c>
      <c r="BN130" s="56">
        <f>[3]各R部队能量汇总!E130</f>
        <v>72035280341</v>
      </c>
      <c r="BO130" s="56">
        <f>[3]各R部队能量汇总!F130</f>
        <v>78770371970</v>
      </c>
      <c r="BP130" s="56">
        <f>[3]各R部队能量汇总!G130</f>
        <v>82353444155</v>
      </c>
      <c r="BQ130" s="56">
        <f>[3]各R部队能量汇总!H130</f>
        <v>84880627184</v>
      </c>
      <c r="BR130" s="56">
        <f>[3]各R部队能量汇总!I130</f>
        <v>87825805522</v>
      </c>
    </row>
    <row r="131" spans="2:70" x14ac:dyDescent="0.15">
      <c r="B131" s="35">
        <v>128</v>
      </c>
      <c r="C131" s="36">
        <f>'[1]资源-钻石'!L131</f>
        <v>6957038.9536350314</v>
      </c>
      <c r="D131" s="36">
        <f>'[1]资源-钻石'!M131</f>
        <v>10054885.166346475</v>
      </c>
      <c r="E131" s="36">
        <f>'[1]资源-钻石'!N131</f>
        <v>14798301.109669901</v>
      </c>
      <c r="F131" s="36">
        <f>'[1]资源-钻石'!O131</f>
        <v>37468576.061818324</v>
      </c>
      <c r="G131" s="36">
        <f>'[1]资源-钻石'!P131</f>
        <v>72546559.605185896</v>
      </c>
      <c r="I131" s="25">
        <v>128</v>
      </c>
      <c r="J131" s="24">
        <f>'[1]资源-钻石'!T131</f>
        <v>716831.45271631726</v>
      </c>
      <c r="K131" s="24">
        <f>'[1]资源-钻石'!U131</f>
        <v>1006074.597987949</v>
      </c>
      <c r="L131" s="24">
        <f>'[1]资源-钻石'!V131</f>
        <v>1683216.0577867439</v>
      </c>
      <c r="M131" s="24">
        <f>'[1]资源-钻石'!W131</f>
        <v>4444127.6635654178</v>
      </c>
      <c r="N131" s="24">
        <f>'[1]资源-钻石'!X131</f>
        <v>10567762.929921959</v>
      </c>
      <c r="P131" s="28">
        <v>128</v>
      </c>
      <c r="Q131" s="28">
        <f>'[1]功能-行军令'!N131</f>
        <v>328005.30986800481</v>
      </c>
      <c r="R131" s="28">
        <f>'[1]功能-行军令'!O131</f>
        <v>404412.72069171362</v>
      </c>
      <c r="S131" s="28">
        <f>'[1]功能-行军令'!P131</f>
        <v>437345.16685748287</v>
      </c>
      <c r="T131" s="28">
        <f>'[1]功能-行军令'!Q131</f>
        <v>352167.17926991213</v>
      </c>
      <c r="U131" s="28">
        <f>'[1]功能-行军令'!R131</f>
        <v>189413.79673349392</v>
      </c>
      <c r="V131" s="28">
        <f>'[1]功能-行军令'!S131</f>
        <v>21968.614844292344</v>
      </c>
      <c r="W131" s="28">
        <f>'[1]功能-行军令'!T131</f>
        <v>25303.111759458843</v>
      </c>
      <c r="X131" s="28">
        <f>'[1]功能-行军令'!U131</f>
        <v>27051.749296638009</v>
      </c>
      <c r="Y131" s="28">
        <f>'[1]功能-行军令'!V131</f>
        <v>22216.377718748932</v>
      </c>
      <c r="Z131" s="28">
        <f>'[1]功能-行军令'!W131</f>
        <v>12275.100573627482</v>
      </c>
      <c r="AC131" s="30">
        <v>128</v>
      </c>
      <c r="AD131" s="42">
        <f>'[1]功能-实力'!BE132</f>
        <v>39396972</v>
      </c>
      <c r="AE131" s="42">
        <f>'[1]功能-实力'!BF132</f>
        <v>45516174</v>
      </c>
      <c r="AF131" s="42">
        <f>'[1]功能-实力'!BG132</f>
        <v>51529254</v>
      </c>
      <c r="AG131" s="42">
        <f>'[1]功能-实力'!BH132</f>
        <v>53922426</v>
      </c>
      <c r="AH131" s="42">
        <f>'[1]功能-实力'!BI132</f>
        <v>54850134</v>
      </c>
      <c r="AL131" s="38">
        <f>[2]基础状态预期!C141</f>
        <v>17416</v>
      </c>
      <c r="AM131" s="38">
        <f>[2]基础状态预期!D141</f>
        <v>146.62302564097175</v>
      </c>
      <c r="AO131" s="38">
        <f>[2]基础状态预期!F141</f>
        <v>0</v>
      </c>
      <c r="AP131" s="38">
        <f>[2]基础状态预期!G141</f>
        <v>0</v>
      </c>
      <c r="AQ131" s="38">
        <f>[2]基础状态预期!H141</f>
        <v>0</v>
      </c>
      <c r="AR131" s="38">
        <f>[2]基础状态预期!I141</f>
        <v>0</v>
      </c>
      <c r="AS131" s="38">
        <f>[2]基础状态预期!J141</f>
        <v>6</v>
      </c>
      <c r="AW131" s="32">
        <v>125</v>
      </c>
      <c r="AX131" s="32">
        <f>[1]节奏总纲!BJ128</f>
        <v>3.4999999999999978</v>
      </c>
      <c r="AY131" s="32">
        <f>[1]节奏总纲!BK128</f>
        <v>3.5699999999999976</v>
      </c>
      <c r="AZ131" s="32">
        <f>[1]节奏总纲!BL128</f>
        <v>3.7099999999999977</v>
      </c>
      <c r="BA131" s="32">
        <f>[1]节奏总纲!BM128</f>
        <v>3.9899999999999971</v>
      </c>
      <c r="BB131" s="32">
        <f>[1]节奏总纲!BN128</f>
        <v>4.8999999999999968</v>
      </c>
      <c r="BF131" s="45">
        <f>'[1]功能-行军令'!FZ129</f>
        <v>125</v>
      </c>
      <c r="BG131" s="45">
        <f>'[1]功能-行军令'!GA129*'[1]功能-行军令'!GB129</f>
        <v>897.89476131319213</v>
      </c>
      <c r="BM131" s="55">
        <v>125</v>
      </c>
      <c r="BN131" s="56">
        <f>[3]各R部队能量汇总!E131</f>
        <v>75043385038</v>
      </c>
      <c r="BO131" s="56">
        <f>[3]各R部队能量汇总!F131</f>
        <v>81551667982</v>
      </c>
      <c r="BP131" s="56">
        <f>[3]各R部队能量汇总!G131</f>
        <v>85223857601</v>
      </c>
      <c r="BQ131" s="56">
        <f>[3]各R部队能量汇总!H131</f>
        <v>87846508470</v>
      </c>
      <c r="BR131" s="56">
        <f>[3]各R部队能量汇总!I131</f>
        <v>90745851982</v>
      </c>
    </row>
    <row r="132" spans="2:70" x14ac:dyDescent="0.15">
      <c r="B132" s="35">
        <v>129</v>
      </c>
      <c r="C132" s="36">
        <f>'[1]资源-钻石'!L132</f>
        <v>7075136.7625958845</v>
      </c>
      <c r="D132" s="36">
        <f>'[1]资源-钻石'!M132</f>
        <v>10235134.513886949</v>
      </c>
      <c r="E132" s="36">
        <f>'[1]资源-钻石'!N132</f>
        <v>15069825.278505247</v>
      </c>
      <c r="F132" s="36">
        <f>'[1]资源-钻石'!O132</f>
        <v>38237592.658039823</v>
      </c>
      <c r="G132" s="36">
        <f>'[1]资源-钻石'!P132</f>
        <v>74353838.317527801</v>
      </c>
      <c r="I132" s="23">
        <v>129</v>
      </c>
      <c r="J132" s="24">
        <f>'[1]资源-钻石'!T132</f>
        <v>721164.70053578168</v>
      </c>
      <c r="K132" s="24">
        <f>'[1]资源-钻石'!U132</f>
        <v>1012521.1705893598</v>
      </c>
      <c r="L132" s="24">
        <f>'[1]资源-钻石'!V132</f>
        <v>1694759.287648296</v>
      </c>
      <c r="M132" s="24">
        <f>'[1]资源-钻石'!W132</f>
        <v>4476845.2164131254</v>
      </c>
      <c r="N132" s="24">
        <f>'[1]资源-钻石'!X132</f>
        <v>10647607.238054436</v>
      </c>
      <c r="P132" s="28">
        <v>129</v>
      </c>
      <c r="Q132" s="28">
        <f>'[1]功能-行军令'!N132</f>
        <v>351550.68826679827</v>
      </c>
      <c r="R132" s="28">
        <f>'[1]功能-行军令'!O132</f>
        <v>433442.89261729561</v>
      </c>
      <c r="S132" s="28">
        <f>'[1]功能-行军令'!P132</f>
        <v>469504.35082720249</v>
      </c>
      <c r="T132" s="28">
        <f>'[1]功能-行军令'!Q132</f>
        <v>378706.45045415516</v>
      </c>
      <c r="U132" s="28">
        <f>'[1]功能-行军令'!R132</f>
        <v>203482.88805320952</v>
      </c>
      <c r="V132" s="28">
        <f>'[1]功能-行军令'!S132</f>
        <v>23545.378398793458</v>
      </c>
      <c r="W132" s="28">
        <f>'[1]功能-行军令'!T132</f>
        <v>29030.171925581992</v>
      </c>
      <c r="X132" s="28">
        <f>'[1]功能-行军令'!U132</f>
        <v>32159.183969719626</v>
      </c>
      <c r="Y132" s="28">
        <f>'[1]功能-行军令'!V132</f>
        <v>26539.271184243029</v>
      </c>
      <c r="Z132" s="28">
        <f>'[1]功能-行军令'!W132</f>
        <v>14069.091319715604</v>
      </c>
      <c r="AC132" s="30">
        <v>129</v>
      </c>
      <c r="AD132" s="42">
        <f>'[1]功能-实力'!BE133</f>
        <v>40397976</v>
      </c>
      <c r="AE132" s="42">
        <f>'[1]功能-实力'!BF133</f>
        <v>46504062</v>
      </c>
      <c r="AF132" s="42">
        <f>'[1]功能-实力'!BG133</f>
        <v>52675440</v>
      </c>
      <c r="AG132" s="42">
        <f>'[1]功能-实力'!BH133</f>
        <v>54877566</v>
      </c>
      <c r="AH132" s="42">
        <f>'[1]功能-实力'!BI133</f>
        <v>55819650</v>
      </c>
      <c r="AL132" s="38">
        <f>[2]基础状态预期!C142</f>
        <v>22204</v>
      </c>
      <c r="AM132" s="38">
        <f>[2]基础状态预期!D142</f>
        <v>150.12999034316616</v>
      </c>
      <c r="AO132" s="38">
        <f>[2]基础状态预期!F142</f>
        <v>0</v>
      </c>
      <c r="AP132" s="38">
        <f>[2]基础状态预期!G142</f>
        <v>0</v>
      </c>
      <c r="AQ132" s="38">
        <f>[2]基础状态预期!H142</f>
        <v>0</v>
      </c>
      <c r="AR132" s="38">
        <f>[2]基础状态预期!I142</f>
        <v>0</v>
      </c>
      <c r="AS132" s="38">
        <f>[2]基础状态预期!J142</f>
        <v>6</v>
      </c>
      <c r="AW132" s="32">
        <v>126</v>
      </c>
      <c r="AX132" s="32">
        <f>[1]节奏总纲!BJ129</f>
        <v>3.4999999999999978</v>
      </c>
      <c r="AY132" s="32">
        <f>[1]节奏总纲!BK129</f>
        <v>3.5699999999999976</v>
      </c>
      <c r="AZ132" s="32">
        <f>[1]节奏总纲!BL129</f>
        <v>3.7099999999999977</v>
      </c>
      <c r="BA132" s="32">
        <f>[1]节奏总纲!BM129</f>
        <v>3.9899999999999971</v>
      </c>
      <c r="BB132" s="32">
        <f>[1]节奏总纲!BN129</f>
        <v>4.8999999999999968</v>
      </c>
      <c r="BF132" s="45">
        <f>'[1]功能-行军令'!FZ130</f>
        <v>126</v>
      </c>
      <c r="BG132" s="45">
        <f>'[1]功能-行军令'!GA130*'[1]功能-行军令'!GB130</f>
        <v>915.85265653945589</v>
      </c>
      <c r="BM132" s="55">
        <v>126</v>
      </c>
      <c r="BN132" s="56">
        <f>[3]各R部队能量汇总!E132</f>
        <v>78202973444</v>
      </c>
      <c r="BO132" s="56">
        <f>[3]各R部队能量汇总!F132</f>
        <v>84382649406</v>
      </c>
      <c r="BP132" s="56">
        <f>[3]各R部队能量汇总!G132</f>
        <v>88201860578</v>
      </c>
      <c r="BQ132" s="56">
        <f>[3]各R部队能量汇总!H132</f>
        <v>90789467943</v>
      </c>
      <c r="BR132" s="56">
        <f>[3]各R部队能量汇总!I132</f>
        <v>93786018402</v>
      </c>
    </row>
    <row r="133" spans="2:70" x14ac:dyDescent="0.15">
      <c r="B133" s="35">
        <v>130</v>
      </c>
      <c r="C133" s="36">
        <f>'[1]资源-钻石'!L133</f>
        <v>7193234.5715567376</v>
      </c>
      <c r="D133" s="36">
        <f>'[1]资源-钻石'!M133</f>
        <v>10415383.861427423</v>
      </c>
      <c r="E133" s="36">
        <f>'[1]资源-钻石'!N133</f>
        <v>15341349.447340593</v>
      </c>
      <c r="F133" s="36">
        <f>'[1]资源-钻石'!O133</f>
        <v>39006609.254261322</v>
      </c>
      <c r="G133" s="36">
        <f>'[1]资源-钻石'!P133</f>
        <v>76161117.029869705</v>
      </c>
      <c r="I133" s="23">
        <v>130</v>
      </c>
      <c r="J133" s="24">
        <f>'[1]资源-钻石'!T133</f>
        <v>725497.9483552461</v>
      </c>
      <c r="K133" s="24">
        <f>'[1]资源-钻石'!U133</f>
        <v>1018967.7431907707</v>
      </c>
      <c r="L133" s="24">
        <f>'[1]资源-钻石'!V133</f>
        <v>1706302.5175098479</v>
      </c>
      <c r="M133" s="24">
        <f>'[1]资源-钻石'!W133</f>
        <v>4509562.7692608321</v>
      </c>
      <c r="N133" s="24">
        <f>'[1]资源-钻石'!X133</f>
        <v>10727451.546186915</v>
      </c>
      <c r="P133" s="28">
        <v>130</v>
      </c>
      <c r="Q133" s="28">
        <f>'[1]功能-行军令'!N133</f>
        <v>376786</v>
      </c>
      <c r="R133" s="28">
        <f>'[1]功能-行军令'!O133</f>
        <v>465105.45750000002</v>
      </c>
      <c r="S133" s="28">
        <f>'[1]功能-行军令'!P133</f>
        <v>504324.78460000001</v>
      </c>
      <c r="T133" s="28">
        <f>'[1]功能-行军令'!Q133</f>
        <v>406987.85519999999</v>
      </c>
      <c r="U133" s="28">
        <f>'[1]功能-行军令'!R133</f>
        <v>218848.77620000002</v>
      </c>
      <c r="V133" s="28">
        <f>'[1]功能-行军令'!S133</f>
        <v>25235.311733201728</v>
      </c>
      <c r="W133" s="28">
        <f>'[1]功能-行军令'!T133</f>
        <v>31662.564882704406</v>
      </c>
      <c r="X133" s="28">
        <f>'[1]功能-行军令'!U133</f>
        <v>34820.433772797522</v>
      </c>
      <c r="Y133" s="28">
        <f>'[1]功能-行军令'!V133</f>
        <v>28281.404745844833</v>
      </c>
      <c r="Z133" s="28">
        <f>'[1]功能-行军令'!W133</f>
        <v>15365.888146790501</v>
      </c>
      <c r="AC133" s="30">
        <v>130</v>
      </c>
      <c r="AD133" s="42">
        <f>'[1]功能-实力'!BE134</f>
        <v>41430798</v>
      </c>
      <c r="AE133" s="42">
        <f>'[1]功能-实力'!BF134</f>
        <v>47509062</v>
      </c>
      <c r="AF133" s="42">
        <f>'[1]功能-实力'!BG134</f>
        <v>53849808</v>
      </c>
      <c r="AG133" s="42">
        <f>'[1]功能-实力'!BH134</f>
        <v>55851138</v>
      </c>
      <c r="AH133" s="42">
        <f>'[1]功能-实力'!BI134</f>
        <v>56805894</v>
      </c>
      <c r="AL133" s="38">
        <f>[2]基础状态预期!C143</f>
        <v>28294</v>
      </c>
      <c r="AM133" s="38">
        <f>[2]基础状态预期!D143</f>
        <v>153.11600330857166</v>
      </c>
      <c r="AO133" s="38">
        <f>[2]基础状态预期!F143</f>
        <v>0</v>
      </c>
      <c r="AP133" s="38">
        <f>[2]基础状态预期!G143</f>
        <v>0</v>
      </c>
      <c r="AQ133" s="38">
        <f>[2]基础状态预期!H143</f>
        <v>0</v>
      </c>
      <c r="AR133" s="38">
        <f>[2]基础状态预期!I143</f>
        <v>0</v>
      </c>
      <c r="AS133" s="38">
        <f>[2]基础状态预期!J143</f>
        <v>6</v>
      </c>
      <c r="AW133" s="32">
        <v>127</v>
      </c>
      <c r="AX133" s="32">
        <f>[1]节奏总纲!BJ130</f>
        <v>3.4999999999999978</v>
      </c>
      <c r="AY133" s="32">
        <f>[1]节奏总纲!BK130</f>
        <v>3.5699999999999976</v>
      </c>
      <c r="AZ133" s="32">
        <f>[1]节奏总纲!BL130</f>
        <v>3.7099999999999977</v>
      </c>
      <c r="BA133" s="32">
        <f>[1]节奏总纲!BM130</f>
        <v>3.9899999999999971</v>
      </c>
      <c r="BB133" s="32">
        <f>[1]节奏总纲!BN130</f>
        <v>4.8999999999999968</v>
      </c>
      <c r="BF133" s="45">
        <f>'[1]功能-行军令'!FZ131</f>
        <v>127</v>
      </c>
      <c r="BG133" s="45">
        <f>'[1]功能-行军令'!GA131*'[1]功能-行军令'!GB131</f>
        <v>934.16970967024508</v>
      </c>
      <c r="BM133" s="55">
        <v>127</v>
      </c>
      <c r="BN133" s="56">
        <f>[3]各R部队能量汇总!E133</f>
        <v>81434091312</v>
      </c>
      <c r="BO133" s="56">
        <f>[3]各R部队能量汇总!F133</f>
        <v>87337245509</v>
      </c>
      <c r="BP133" s="56">
        <f>[3]各R部队能量汇总!G133</f>
        <v>91159036167</v>
      </c>
      <c r="BQ133" s="56">
        <f>[3]各R部队能量汇总!H133</f>
        <v>93818406169</v>
      </c>
      <c r="BR133" s="56">
        <f>[3]各R部队能量汇总!I133</f>
        <v>96913687916</v>
      </c>
    </row>
    <row r="134" spans="2:70" x14ac:dyDescent="0.15">
      <c r="B134" s="35">
        <v>131</v>
      </c>
      <c r="C134" s="36">
        <f>'[1]资源-钻石'!L134</f>
        <v>7311332.3805175908</v>
      </c>
      <c r="D134" s="36">
        <f>'[1]资源-钻石'!M134</f>
        <v>10595633.208967896</v>
      </c>
      <c r="E134" s="36">
        <f>'[1]资源-钻石'!N134</f>
        <v>15612873.616175938</v>
      </c>
      <c r="F134" s="36">
        <f>'[1]资源-钻石'!O134</f>
        <v>39775625.850482821</v>
      </c>
      <c r="G134" s="36">
        <f>'[1]资源-钻石'!P134</f>
        <v>77968395.74221161</v>
      </c>
      <c r="I134" s="23">
        <v>131</v>
      </c>
      <c r="J134" s="24">
        <f>'[1]资源-钻石'!T134</f>
        <v>729831.19617471052</v>
      </c>
      <c r="K134" s="24">
        <f>'[1]资源-钻石'!U134</f>
        <v>1025414.3157921815</v>
      </c>
      <c r="L134" s="24">
        <f>'[1]资源-钻石'!V134</f>
        <v>1717845.7473713998</v>
      </c>
      <c r="M134" s="24">
        <f>'[1]资源-钻石'!W134</f>
        <v>4542280.3221085398</v>
      </c>
      <c r="N134" s="24">
        <f>'[1]资源-钻石'!X134</f>
        <v>10807295.854319392</v>
      </c>
      <c r="P134" s="28">
        <v>131</v>
      </c>
      <c r="Q134" s="28">
        <f>'[1]功能-行军令'!N134</f>
        <v>403832.53743447649</v>
      </c>
      <c r="R134" s="28">
        <f>'[1]功能-行军令'!O134</f>
        <v>498727.03845383495</v>
      </c>
      <c r="S134" s="28">
        <f>'[1]功能-行军令'!P134</f>
        <v>541005.67143276311</v>
      </c>
      <c r="T134" s="28">
        <f>'[1]功能-行军令'!Q134</f>
        <v>437197.00609794882</v>
      </c>
      <c r="U134" s="28">
        <f>'[1]功能-行军令'!R134</f>
        <v>234377.38155240606</v>
      </c>
      <c r="V134" s="28">
        <f>'[1]功能-行军令'!S134</f>
        <v>27046.537434476486</v>
      </c>
      <c r="W134" s="28">
        <f>'[1]功能-行军令'!T134</f>
        <v>33621.580953834928</v>
      </c>
      <c r="X134" s="28">
        <f>'[1]功能-行军令'!U134</f>
        <v>36680.886832763092</v>
      </c>
      <c r="Y134" s="28">
        <f>'[1]功能-行军令'!V134</f>
        <v>30209.150897948828</v>
      </c>
      <c r="Z134" s="28">
        <f>'[1]功能-行军令'!W134</f>
        <v>15528.605352406041</v>
      </c>
      <c r="AC134" s="30">
        <v>131</v>
      </c>
      <c r="AD134" s="42">
        <f>'[1]功能-实力'!BE135</f>
        <v>42446244</v>
      </c>
      <c r="AE134" s="42">
        <f>'[1]功能-实力'!BF135</f>
        <v>48609150</v>
      </c>
      <c r="AF134" s="42">
        <f>'[1]功能-实力'!BG135</f>
        <v>54859836</v>
      </c>
      <c r="AG134" s="42">
        <f>'[1]功能-实力'!BH135</f>
        <v>56836272</v>
      </c>
      <c r="AH134" s="42">
        <f>'[1]功能-实力'!BI135</f>
        <v>57753270</v>
      </c>
      <c r="AL134" s="38">
        <f>[2]基础状态预期!C144</f>
        <v>36064</v>
      </c>
      <c r="AM134" s="38">
        <f>[2]基础状态预期!D144</f>
        <v>154.20294442048996</v>
      </c>
      <c r="AO134" s="38">
        <f>[2]基础状态预期!F144</f>
        <v>0</v>
      </c>
      <c r="AP134" s="38">
        <f>[2]基础状态预期!G144</f>
        <v>0</v>
      </c>
      <c r="AQ134" s="38">
        <f>[2]基础状态预期!H144</f>
        <v>0</v>
      </c>
      <c r="AR134" s="38">
        <f>[2]基础状态预期!I144</f>
        <v>0</v>
      </c>
      <c r="AS134" s="38">
        <f>[2]基础状态预期!J144</f>
        <v>6</v>
      </c>
      <c r="AW134" s="32">
        <v>128</v>
      </c>
      <c r="AX134" s="32">
        <f>[1]节奏总纲!BJ131</f>
        <v>3.4999999999999978</v>
      </c>
      <c r="AY134" s="32">
        <f>[1]节奏总纲!BK131</f>
        <v>3.5699999999999976</v>
      </c>
      <c r="AZ134" s="32">
        <f>[1]节奏总纲!BL131</f>
        <v>3.7099999999999977</v>
      </c>
      <c r="BA134" s="32">
        <f>[1]节奏总纲!BM131</f>
        <v>3.9899999999999971</v>
      </c>
      <c r="BB134" s="32">
        <f>[1]节奏总纲!BN131</f>
        <v>4.8999999999999968</v>
      </c>
      <c r="BF134" s="45">
        <f>'[1]功能-行军令'!FZ132</f>
        <v>128</v>
      </c>
      <c r="BG134" s="45">
        <f>'[1]功能-行军令'!GA132*'[1]功能-行军令'!GB132</f>
        <v>952.85310386365006</v>
      </c>
      <c r="BM134" s="55">
        <v>128</v>
      </c>
      <c r="BN134" s="56">
        <f>[3]各R部队能量汇总!E134</f>
        <v>84839825629</v>
      </c>
      <c r="BO134" s="56">
        <f>[3]各R部队能量汇总!F134</f>
        <v>90278046690</v>
      </c>
      <c r="BP134" s="56">
        <f>[3]各R部队能量汇总!G134</f>
        <v>94217858728</v>
      </c>
      <c r="BQ134" s="56">
        <f>[3]各R部队能量汇总!H134</f>
        <v>96948303495</v>
      </c>
      <c r="BR134" s="56">
        <f>[3]各R部队能量汇总!I134</f>
        <v>100171431940</v>
      </c>
    </row>
    <row r="135" spans="2:70" x14ac:dyDescent="0.15">
      <c r="B135" s="35">
        <v>132</v>
      </c>
      <c r="C135" s="36">
        <f>'[1]资源-钻石'!L135</f>
        <v>7429430.1894784439</v>
      </c>
      <c r="D135" s="36">
        <f>'[1]资源-钻石'!M135</f>
        <v>10775882.55650837</v>
      </c>
      <c r="E135" s="36">
        <f>'[1]资源-钻石'!N135</f>
        <v>15884397.785011284</v>
      </c>
      <c r="F135" s="36">
        <f>'[1]资源-钻石'!O135</f>
        <v>40544642.446704321</v>
      </c>
      <c r="G135" s="36">
        <f>'[1]资源-钻石'!P135</f>
        <v>79775674.454553515</v>
      </c>
      <c r="I135" s="23">
        <v>132</v>
      </c>
      <c r="J135" s="24">
        <f>'[1]资源-钻石'!T135</f>
        <v>734164.44399417494</v>
      </c>
      <c r="K135" s="24">
        <f>'[1]资源-钻石'!U135</f>
        <v>1031860.8883935924</v>
      </c>
      <c r="L135" s="24">
        <f>'[1]资源-钻石'!V135</f>
        <v>1729388.9772329517</v>
      </c>
      <c r="M135" s="24">
        <f>'[1]资源-钻石'!W135</f>
        <v>4574997.8749562465</v>
      </c>
      <c r="N135" s="24">
        <f>'[1]资源-钻石'!X135</f>
        <v>10887140.162451871</v>
      </c>
      <c r="P135" s="28">
        <v>132</v>
      </c>
      <c r="Q135" s="28">
        <f>'[1]功能-行军令'!N135</f>
        <v>432820.29851024237</v>
      </c>
      <c r="R135" s="28">
        <f>'[1]功能-行军令'!O135</f>
        <v>534904.72956865281</v>
      </c>
      <c r="S135" s="28">
        <f>'[1]功能-行军令'!P135</f>
        <v>581124.29196739208</v>
      </c>
      <c r="T135" s="28">
        <f>'[1]功能-行军令'!Q135</f>
        <v>468095.15283882717</v>
      </c>
      <c r="U135" s="28">
        <f>'[1]功能-行军令'!R135</f>
        <v>250426.06106325664</v>
      </c>
      <c r="V135" s="28">
        <f>'[1]功能-行军令'!S135</f>
        <v>28987.761075765884</v>
      </c>
      <c r="W135" s="28">
        <f>'[1]功能-行军令'!T135</f>
        <v>36177.691114817862</v>
      </c>
      <c r="X135" s="28">
        <f>'[1]功能-行军令'!U135</f>
        <v>40118.620534628979</v>
      </c>
      <c r="Y135" s="28">
        <f>'[1]功能-行军令'!V135</f>
        <v>30898.14674087835</v>
      </c>
      <c r="Z135" s="28">
        <f>'[1]功能-行军令'!W135</f>
        <v>16048.679510850576</v>
      </c>
      <c r="AC135" s="30">
        <v>132</v>
      </c>
      <c r="AD135" s="42">
        <f>'[1]功能-实力'!BE136</f>
        <v>43490940</v>
      </c>
      <c r="AE135" s="42">
        <f>'[1]功能-实力'!BF136</f>
        <v>49729608</v>
      </c>
      <c r="AF135" s="42">
        <f>'[1]功能-实力'!BG136</f>
        <v>55890600</v>
      </c>
      <c r="AG135" s="42">
        <f>'[1]功能-实力'!BH136</f>
        <v>57787704</v>
      </c>
      <c r="AH135" s="42">
        <f>'[1]功能-实力'!BI136</f>
        <v>58642962</v>
      </c>
      <c r="AL135" s="38">
        <f>[2]基础状态预期!C145</f>
        <v>45850</v>
      </c>
      <c r="AM135" s="38">
        <f>[2]基础状态预期!D145</f>
        <v>155.2512378743358</v>
      </c>
      <c r="AO135" s="38">
        <f>[2]基础状态预期!F145</f>
        <v>0</v>
      </c>
      <c r="AP135" s="38">
        <f>[2]基础状态预期!G145</f>
        <v>0</v>
      </c>
      <c r="AQ135" s="38">
        <f>[2]基础状态预期!H145</f>
        <v>0</v>
      </c>
      <c r="AR135" s="38">
        <f>[2]基础状态预期!I145</f>
        <v>0</v>
      </c>
      <c r="AS135" s="38">
        <f>[2]基础状态预期!J145</f>
        <v>6</v>
      </c>
      <c r="AW135" s="32">
        <v>129</v>
      </c>
      <c r="AX135" s="32">
        <f>[1]节奏总纲!BJ132</f>
        <v>3.4999999999999978</v>
      </c>
      <c r="AY135" s="32">
        <f>[1]节奏总纲!BK132</f>
        <v>3.5699999999999976</v>
      </c>
      <c r="AZ135" s="32">
        <f>[1]节奏总纲!BL132</f>
        <v>3.7099999999999977</v>
      </c>
      <c r="BA135" s="32">
        <f>[1]节奏总纲!BM132</f>
        <v>3.9899999999999971</v>
      </c>
      <c r="BB135" s="32">
        <f>[1]节奏总纲!BN132</f>
        <v>4.8999999999999968</v>
      </c>
      <c r="BF135" s="45">
        <f>'[1]功能-行军令'!FZ133</f>
        <v>129</v>
      </c>
      <c r="BG135" s="45">
        <f>'[1]功能-行军令'!GA133*'[1]功能-行军令'!GB133</f>
        <v>971.91016594092309</v>
      </c>
      <c r="BM135" s="55">
        <v>129</v>
      </c>
      <c r="BN135" s="56">
        <f>[3]各R部队能量汇总!E135</f>
        <v>88309056818</v>
      </c>
      <c r="BO135" s="56">
        <f>[3]各R部队能量汇总!F135</f>
        <v>93401358946</v>
      </c>
      <c r="BP135" s="56">
        <f>[3]各R部队能量汇总!G135</f>
        <v>97444228832</v>
      </c>
      <c r="BQ135" s="56">
        <f>[3]各R部队能量汇总!H135</f>
        <v>100281248341</v>
      </c>
      <c r="BR135" s="56">
        <f>[3]各R部队能量汇总!I135</f>
        <v>103608508372</v>
      </c>
    </row>
    <row r="136" spans="2:70" x14ac:dyDescent="0.15">
      <c r="B136" s="35">
        <v>133</v>
      </c>
      <c r="C136" s="36">
        <f>'[1]资源-钻石'!L136</f>
        <v>7547527.9984392971</v>
      </c>
      <c r="D136" s="36">
        <f>'[1]资源-钻石'!M136</f>
        <v>10956131.904048843</v>
      </c>
      <c r="E136" s="36">
        <f>'[1]资源-钻石'!N136</f>
        <v>16155921.95384663</v>
      </c>
      <c r="F136" s="36">
        <f>'[1]资源-钻石'!O136</f>
        <v>41313659.04292582</v>
      </c>
      <c r="G136" s="36">
        <f>'[1]资源-钻石'!P136</f>
        <v>81582953.166895419</v>
      </c>
      <c r="I136" s="25">
        <v>133</v>
      </c>
      <c r="J136" s="24">
        <f>'[1]资源-钻石'!T136</f>
        <v>738497.69181363937</v>
      </c>
      <c r="K136" s="24">
        <f>'[1]资源-钻石'!U136</f>
        <v>1038307.4609950032</v>
      </c>
      <c r="L136" s="24">
        <f>'[1]资源-钻石'!V136</f>
        <v>1740932.2070945038</v>
      </c>
      <c r="M136" s="24">
        <f>'[1]资源-钻石'!W136</f>
        <v>4607715.4278039541</v>
      </c>
      <c r="N136" s="24">
        <f>'[1]资源-钻石'!X136</f>
        <v>10966984.470584348</v>
      </c>
      <c r="P136" s="28">
        <v>133</v>
      </c>
      <c r="Q136" s="28">
        <f>'[1]功能-行军令'!N136</f>
        <v>463888.61156959157</v>
      </c>
      <c r="R136" s="28">
        <f>'[1]功能-行军令'!O136</f>
        <v>573706.17273066507</v>
      </c>
      <c r="S136" s="28">
        <f>'[1]功能-行军令'!P136</f>
        <v>621277.94984712673</v>
      </c>
      <c r="T136" s="28">
        <f>'[1]功能-行军令'!Q136</f>
        <v>499306.50706292992</v>
      </c>
      <c r="U136" s="28">
        <f>'[1]功能-行军令'!R136</f>
        <v>267363.20973163756</v>
      </c>
      <c r="V136" s="28">
        <f>'[1]功能-行军令'!S136</f>
        <v>31068.313059349195</v>
      </c>
      <c r="W136" s="28">
        <f>'[1]功能-行军令'!T136</f>
        <v>38801.443162012263</v>
      </c>
      <c r="X136" s="28">
        <f>'[1]功能-行军令'!U136</f>
        <v>40153.657879734645</v>
      </c>
      <c r="Y136" s="28">
        <f>'[1]功能-行军令'!V136</f>
        <v>31211.354224102746</v>
      </c>
      <c r="Z136" s="28">
        <f>'[1]功能-行军令'!W136</f>
        <v>16937.14866838092</v>
      </c>
      <c r="AC136" s="30">
        <v>133</v>
      </c>
      <c r="AD136" s="42">
        <f>'[1]功能-实力'!BE137</f>
        <v>44550750</v>
      </c>
      <c r="AE136" s="42">
        <f>'[1]功能-实力'!BF137</f>
        <v>50876070</v>
      </c>
      <c r="AF136" s="42">
        <f>'[1]功能-实力'!BG137</f>
        <v>56882142</v>
      </c>
      <c r="AG136" s="42">
        <f>'[1]功能-实力'!BH137</f>
        <v>58674378</v>
      </c>
      <c r="AH136" s="42">
        <f>'[1]功能-实力'!BI137</f>
        <v>59547666</v>
      </c>
      <c r="AW136" s="32">
        <v>130</v>
      </c>
      <c r="AX136" s="32">
        <f>[1]节奏总纲!BJ133</f>
        <v>3.4999999999999978</v>
      </c>
      <c r="AY136" s="32">
        <f>[1]节奏总纲!BK133</f>
        <v>3.5699999999999976</v>
      </c>
      <c r="AZ136" s="32">
        <f>[1]节奏总纲!BL133</f>
        <v>3.7099999999999977</v>
      </c>
      <c r="BA136" s="32">
        <f>[1]节奏总纲!BM133</f>
        <v>3.9899999999999971</v>
      </c>
      <c r="BB136" s="32">
        <f>[1]节奏总纲!BN133</f>
        <v>4.8999999999999968</v>
      </c>
      <c r="BF136" s="45">
        <f>'[1]功能-行军令'!FZ134</f>
        <v>130</v>
      </c>
      <c r="BG136" s="45">
        <f>'[1]功能-行军令'!GA134*'[1]功能-行军令'!GB134</f>
        <v>991.34836925974162</v>
      </c>
      <c r="BM136" s="55">
        <v>130</v>
      </c>
      <c r="BN136" s="56">
        <f>[3]各R部队能量汇总!E136</f>
        <v>91960622795</v>
      </c>
      <c r="BO136" s="56">
        <f>[3]各R部队能量汇总!F136</f>
        <v>96604209877</v>
      </c>
      <c r="BP136" s="56">
        <f>[3]各R部队能量汇总!G136</f>
        <v>100787205425</v>
      </c>
      <c r="BQ136" s="56">
        <f>[3]各R部队能量汇总!H136</f>
        <v>103729422975</v>
      </c>
      <c r="BR136" s="56">
        <f>[3]各R部队能量汇总!I136</f>
        <v>107155399932</v>
      </c>
    </row>
    <row r="137" spans="2:70" x14ac:dyDescent="0.15">
      <c r="B137" s="35">
        <v>134</v>
      </c>
      <c r="C137" s="36">
        <f>'[1]资源-钻石'!L137</f>
        <v>7665625.8074001502</v>
      </c>
      <c r="D137" s="36">
        <f>'[1]资源-钻石'!M137</f>
        <v>11136381.251589317</v>
      </c>
      <c r="E137" s="36">
        <f>'[1]资源-钻石'!N137</f>
        <v>16427446.122681975</v>
      </c>
      <c r="F137" s="36">
        <f>'[1]资源-钻石'!O137</f>
        <v>42082675.639147319</v>
      </c>
      <c r="G137" s="36">
        <f>'[1]资源-钻石'!P137</f>
        <v>83390231.879237324</v>
      </c>
      <c r="I137" s="25">
        <v>134</v>
      </c>
      <c r="J137" s="24">
        <f>'[1]资源-钻石'!T137</f>
        <v>742830.93963310379</v>
      </c>
      <c r="K137" s="24">
        <f>'[1]资源-钻石'!U137</f>
        <v>1044754.0335964141</v>
      </c>
      <c r="L137" s="24">
        <f>'[1]资源-钻石'!V137</f>
        <v>1752475.4369560557</v>
      </c>
      <c r="M137" s="24">
        <f>'[1]资源-钻石'!W137</f>
        <v>4640432.9806516608</v>
      </c>
      <c r="N137" s="24">
        <f>'[1]资源-钻石'!X137</f>
        <v>11046828.778716825</v>
      </c>
      <c r="P137" s="28">
        <v>134</v>
      </c>
      <c r="Q137" s="28">
        <f>'[1]功能-行军令'!N137</f>
        <v>497186.80503237102</v>
      </c>
      <c r="R137" s="28">
        <f>'[1]功能-行军令'!O137</f>
        <v>613149.14226088859</v>
      </c>
      <c r="S137" s="28">
        <f>'[1]功能-行军令'!P137</f>
        <v>662824.58912890544</v>
      </c>
      <c r="T137" s="28">
        <f>'[1]功能-行军令'!Q137</f>
        <v>533031.81199344399</v>
      </c>
      <c r="U137" s="28">
        <f>'[1]功能-行军令'!R137</f>
        <v>285886.73625713534</v>
      </c>
      <c r="V137" s="28">
        <f>'[1]功能-行军令'!S137</f>
        <v>33298.193462779454</v>
      </c>
      <c r="W137" s="28">
        <f>'[1]功能-行军令'!T137</f>
        <v>39442.96953022352</v>
      </c>
      <c r="X137" s="28">
        <f>'[1]功能-行军令'!U137</f>
        <v>41546.639281778713</v>
      </c>
      <c r="Y137" s="28">
        <f>'[1]功能-行军令'!V137</f>
        <v>33725.304930514074</v>
      </c>
      <c r="Z137" s="28">
        <f>'[1]功能-行军令'!W137</f>
        <v>18523.526525497786</v>
      </c>
      <c r="AC137" s="30">
        <v>134</v>
      </c>
      <c r="AD137" s="42">
        <f>'[1]功能-实力'!BE138</f>
        <v>45638316</v>
      </c>
      <c r="AE137" s="42">
        <f>'[1]功能-实力'!BF138</f>
        <v>51988716</v>
      </c>
      <c r="AF137" s="42">
        <f>'[1]功能-实力'!BG138</f>
        <v>57822282</v>
      </c>
      <c r="AG137" s="42">
        <f>'[1]功能-实力'!BH138</f>
        <v>59583462</v>
      </c>
      <c r="AH137" s="42">
        <f>'[1]功能-实力'!BI138</f>
        <v>60459030</v>
      </c>
      <c r="AW137" s="32">
        <v>131</v>
      </c>
      <c r="AX137" s="32">
        <f>[1]节奏总纲!BJ134</f>
        <v>3.4999999999999978</v>
      </c>
      <c r="AY137" s="32">
        <f>[1]节奏总纲!BK134</f>
        <v>3.5699999999999976</v>
      </c>
      <c r="AZ137" s="32">
        <f>[1]节奏总纲!BL134</f>
        <v>3.7099999999999977</v>
      </c>
      <c r="BA137" s="32">
        <f>[1]节奏总纲!BM134</f>
        <v>3.9899999999999971</v>
      </c>
      <c r="BB137" s="32">
        <f>[1]节奏总纲!BN134</f>
        <v>4.8999999999999968</v>
      </c>
      <c r="BF137" s="45">
        <f>'[1]功能-行军令'!FZ135</f>
        <v>131</v>
      </c>
      <c r="BG137" s="45">
        <f>'[1]功能-行军令'!GA135*'[1]功能-行军令'!GB135</f>
        <v>1011.1753366449365</v>
      </c>
      <c r="BM137" s="55">
        <v>131</v>
      </c>
      <c r="BN137" s="56">
        <f>[3]各R部队能量汇总!E137</f>
        <v>95692911096</v>
      </c>
      <c r="BO137" s="56">
        <f>[3]各R部队能量汇总!F137</f>
        <v>99916061787</v>
      </c>
      <c r="BP137" s="56">
        <f>[3]各R部队能量汇总!G137</f>
        <v>104213892252</v>
      </c>
      <c r="BQ137" s="56">
        <f>[3]各R部队能量汇总!H137</f>
        <v>107265340019</v>
      </c>
      <c r="BR137" s="56">
        <f>[3]各R部队能量汇总!I137</f>
        <v>110757020921</v>
      </c>
    </row>
    <row r="138" spans="2:70" x14ac:dyDescent="0.15">
      <c r="B138" s="35">
        <v>135</v>
      </c>
      <c r="C138" s="36">
        <f>'[1]资源-钻石'!L138</f>
        <v>7783723.6163610034</v>
      </c>
      <c r="D138" s="36">
        <f>'[1]资源-钻石'!M138</f>
        <v>11316630.59912979</v>
      </c>
      <c r="E138" s="36">
        <f>'[1]资源-钻石'!N138</f>
        <v>16698970.291517321</v>
      </c>
      <c r="F138" s="36">
        <f>'[1]资源-钻石'!O138</f>
        <v>42851692.235368818</v>
      </c>
      <c r="G138" s="36">
        <f>'[1]资源-钻石'!P138</f>
        <v>85197510.591579229</v>
      </c>
      <c r="I138" s="23">
        <v>135</v>
      </c>
      <c r="J138" s="24">
        <f>'[1]资源-钻石'!T138</f>
        <v>747164.18745256809</v>
      </c>
      <c r="K138" s="24">
        <f>'[1]资源-钻石'!U138</f>
        <v>1051200.6061978249</v>
      </c>
      <c r="L138" s="24">
        <f>'[1]资源-钻石'!V138</f>
        <v>1764018.6668176076</v>
      </c>
      <c r="M138" s="24">
        <f>'[1]资源-钻石'!W138</f>
        <v>4673150.5334993685</v>
      </c>
      <c r="N138" s="24">
        <f>'[1]资源-钻石'!X138</f>
        <v>11126673.086849304</v>
      </c>
      <c r="P138" s="28">
        <v>135</v>
      </c>
      <c r="Q138" s="28">
        <f>'[1]功能-行军令'!N138</f>
        <v>532874.92513617827</v>
      </c>
      <c r="R138" s="28">
        <f>'[1]功能-行军令'!O138</f>
        <v>656384.90696899174</v>
      </c>
      <c r="S138" s="28">
        <f>'[1]功能-行军令'!P138</f>
        <v>709453.45739380363</v>
      </c>
      <c r="T138" s="28">
        <f>'[1]功能-行军令'!Q138</f>
        <v>571531.52568355715</v>
      </c>
      <c r="U138" s="28">
        <f>'[1]功能-行军令'!R138</f>
        <v>306884.98623342562</v>
      </c>
      <c r="V138" s="28">
        <f>'[1]功能-行军令'!S138</f>
        <v>35688.120103807247</v>
      </c>
      <c r="W138" s="28">
        <f>'[1]功能-行军令'!T138</f>
        <v>43235.764708103146</v>
      </c>
      <c r="X138" s="28">
        <f>'[1]功能-行军令'!U138</f>
        <v>46628.868264898192</v>
      </c>
      <c r="Y138" s="28">
        <f>'[1]功能-行军令'!V138</f>
        <v>38499.71369011316</v>
      </c>
      <c r="Z138" s="28">
        <f>'[1]功能-行军令'!W138</f>
        <v>20998.249976290273</v>
      </c>
      <c r="AC138" s="30">
        <v>135</v>
      </c>
      <c r="AD138" s="42">
        <f>'[1]功能-实力'!BE139</f>
        <v>46688562</v>
      </c>
      <c r="AE138" s="42">
        <f>'[1]功能-实力'!BF139</f>
        <v>53082030</v>
      </c>
      <c r="AF138" s="42">
        <f>'[1]功能-实力'!BG139</f>
        <v>58795920</v>
      </c>
      <c r="AG138" s="42">
        <f>'[1]功能-实力'!BH139</f>
        <v>60507030</v>
      </c>
      <c r="AH138" s="42">
        <f>'[1]功能-实力'!BI139</f>
        <v>61408032</v>
      </c>
      <c r="AW138" s="32">
        <v>132</v>
      </c>
      <c r="AX138" s="32">
        <f>[1]节奏总纲!BJ135</f>
        <v>3.4999999999999978</v>
      </c>
      <c r="AY138" s="32">
        <f>[1]节奏总纲!BK135</f>
        <v>3.5699999999999976</v>
      </c>
      <c r="AZ138" s="32">
        <f>[1]节奏总纲!BL135</f>
        <v>3.7099999999999977</v>
      </c>
      <c r="BA138" s="32">
        <f>[1]节奏总纲!BM135</f>
        <v>3.9899999999999971</v>
      </c>
      <c r="BB138" s="32">
        <f>[1]节奏总纲!BN135</f>
        <v>4.8999999999999968</v>
      </c>
      <c r="BF138" s="45">
        <f>'[1]功能-行军令'!FZ136</f>
        <v>132</v>
      </c>
      <c r="BG138" s="45">
        <f>'[1]功能-行军令'!GA136*'[1]功能-行军令'!GB136</f>
        <v>1031.3988433778352</v>
      </c>
      <c r="BM138" s="55">
        <v>132</v>
      </c>
      <c r="BN138" s="56">
        <f>[3]各R部队能量汇总!E138</f>
        <v>99605300879</v>
      </c>
      <c r="BO138" s="56">
        <f>[3]各R部队能量汇总!F138</f>
        <v>103310656012</v>
      </c>
      <c r="BP138" s="56">
        <f>[3]各R部队能量汇总!G138</f>
        <v>107758236181</v>
      </c>
      <c r="BQ138" s="56">
        <f>[3]各R部队能量汇总!H138</f>
        <v>110870697350</v>
      </c>
      <c r="BR138" s="56">
        <f>[3]各R部队能量汇总!I138</f>
        <v>114405792657</v>
      </c>
    </row>
    <row r="139" spans="2:70" x14ac:dyDescent="0.15">
      <c r="B139" s="35">
        <v>136</v>
      </c>
      <c r="C139" s="36">
        <f>'[1]资源-钻石'!L139</f>
        <v>7901821.4253218565</v>
      </c>
      <c r="D139" s="36">
        <f>'[1]资源-钻石'!M139</f>
        <v>11496879.946670264</v>
      </c>
      <c r="E139" s="36">
        <f>'[1]资源-钻石'!N139</f>
        <v>16970494.460352667</v>
      </c>
      <c r="F139" s="36">
        <f>'[1]资源-钻石'!O139</f>
        <v>43620708.831590317</v>
      </c>
      <c r="G139" s="36">
        <f>'[1]资源-钻石'!P139</f>
        <v>87004789.303921133</v>
      </c>
      <c r="I139" s="23">
        <v>136</v>
      </c>
      <c r="J139" s="24">
        <f>'[1]资源-钻石'!T139</f>
        <v>751497.43527203251</v>
      </c>
      <c r="K139" s="24">
        <f>'[1]资源-钻石'!U139</f>
        <v>1057647.178799236</v>
      </c>
      <c r="L139" s="24">
        <f>'[1]资源-钻石'!V139</f>
        <v>1775561.8966791595</v>
      </c>
      <c r="M139" s="24">
        <f>'[1]资源-钻石'!W139</f>
        <v>4705868.0863470752</v>
      </c>
      <c r="N139" s="24">
        <f>'[1]资源-钻石'!X139</f>
        <v>11206517.394981781</v>
      </c>
      <c r="P139" s="28">
        <v>136</v>
      </c>
      <c r="Q139" s="28">
        <f>'[1]功能-行军令'!N139</f>
        <v>571124.50519124593</v>
      </c>
      <c r="R139" s="28">
        <f>'[1]功能-行军令'!O139</f>
        <v>703999.10447401193</v>
      </c>
      <c r="S139" s="28">
        <f>'[1]功能-行军令'!P139</f>
        <v>762976.40066008712</v>
      </c>
      <c r="T139" s="28">
        <f>'[1]功能-行军令'!Q139</f>
        <v>614601.97893643519</v>
      </c>
      <c r="U139" s="28">
        <f>'[1]功能-行军令'!R139</f>
        <v>330064.0257251226</v>
      </c>
      <c r="V139" s="28">
        <f>'[1]功能-行军令'!S139</f>
        <v>38249.580055067665</v>
      </c>
      <c r="W139" s="28">
        <f>'[1]功能-行军令'!T139</f>
        <v>47614.197505020187</v>
      </c>
      <c r="X139" s="28">
        <f>'[1]功能-行军令'!U139</f>
        <v>53522.943266283488</v>
      </c>
      <c r="Y139" s="28">
        <f>'[1]功能-行军令'!V139</f>
        <v>43070.45325287804</v>
      </c>
      <c r="Z139" s="28">
        <f>'[1]功能-行军令'!W139</f>
        <v>23179.039491696982</v>
      </c>
      <c r="AC139" s="30">
        <v>136</v>
      </c>
      <c r="AD139" s="42">
        <f>'[1]功能-实力'!BE140</f>
        <v>47679042</v>
      </c>
      <c r="AE139" s="42">
        <f>'[1]功能-实力'!BF140</f>
        <v>54258024</v>
      </c>
      <c r="AF139" s="42">
        <f>'[1]功能-实力'!BG140</f>
        <v>59843688</v>
      </c>
      <c r="AG139" s="42">
        <f>'[1]功能-实力'!BH140</f>
        <v>61520112</v>
      </c>
      <c r="AH139" s="42">
        <f>'[1]功能-实力'!BI140</f>
        <v>62416626</v>
      </c>
      <c r="AL139" s="82" t="s">
        <v>178</v>
      </c>
      <c r="AM139" s="82"/>
      <c r="AO139" s="17"/>
      <c r="AP139" s="17"/>
      <c r="AQ139" s="17"/>
      <c r="AR139" s="17"/>
      <c r="AS139" s="17"/>
      <c r="AW139" s="32">
        <v>133</v>
      </c>
      <c r="AX139" s="32">
        <f>[1]节奏总纲!BJ136</f>
        <v>3.4999999999999978</v>
      </c>
      <c r="AY139" s="32">
        <f>[1]节奏总纲!BK136</f>
        <v>3.5699999999999976</v>
      </c>
      <c r="AZ139" s="32">
        <f>[1]节奏总纲!BL136</f>
        <v>3.7099999999999977</v>
      </c>
      <c r="BA139" s="32">
        <f>[1]节奏总纲!BM136</f>
        <v>3.9899999999999971</v>
      </c>
      <c r="BB139" s="32">
        <f>[1]节奏总纲!BN136</f>
        <v>4.8999999999999968</v>
      </c>
      <c r="BF139" s="45">
        <f>'[1]功能-行军令'!FZ137</f>
        <v>133</v>
      </c>
      <c r="BG139" s="45">
        <f>'[1]功能-行军令'!GA137*'[1]功能-行军令'!GB137</f>
        <v>1052.0268202453919</v>
      </c>
      <c r="BM139" s="55">
        <v>133</v>
      </c>
      <c r="BN139" s="56">
        <f>[3]各R部队能量汇总!E139</f>
        <v>103617867817</v>
      </c>
      <c r="BO139" s="56">
        <f>[3]各R部队能量汇总!F139</f>
        <v>106817294611</v>
      </c>
      <c r="BP139" s="56">
        <f>[3]各R部队能量汇总!G139</f>
        <v>111346154513</v>
      </c>
      <c r="BQ139" s="56">
        <f>[3]各R部队能量汇总!H139</f>
        <v>114501740659</v>
      </c>
      <c r="BR139" s="56">
        <f>[3]各R部队能量汇总!I139</f>
        <v>118172650755</v>
      </c>
    </row>
    <row r="140" spans="2:70" x14ac:dyDescent="0.15">
      <c r="B140" s="35">
        <v>137</v>
      </c>
      <c r="C140" s="36">
        <f>'[1]资源-钻石'!L140</f>
        <v>8019919.2342827097</v>
      </c>
      <c r="D140" s="36">
        <f>'[1]资源-钻石'!M140</f>
        <v>11677129.294210738</v>
      </c>
      <c r="E140" s="36">
        <f>'[1]资源-钻石'!N140</f>
        <v>17242018.629188012</v>
      </c>
      <c r="F140" s="36">
        <f>'[1]资源-钻石'!O140</f>
        <v>44389725.427811816</v>
      </c>
      <c r="G140" s="36">
        <f>'[1]资源-钻石'!P140</f>
        <v>88812068.016263038</v>
      </c>
      <c r="I140" s="23">
        <v>137</v>
      </c>
      <c r="J140" s="24">
        <f>'[1]资源-钻石'!T140</f>
        <v>755830.68309149693</v>
      </c>
      <c r="K140" s="24">
        <f>'[1]资源-钻石'!U140</f>
        <v>1064093.7514006468</v>
      </c>
      <c r="L140" s="24">
        <f>'[1]资源-钻石'!V140</f>
        <v>1787105.1265407114</v>
      </c>
      <c r="M140" s="24">
        <f>'[1]资源-钻石'!W140</f>
        <v>4738585.6391947828</v>
      </c>
      <c r="N140" s="24">
        <f>'[1]资源-钻石'!X140</f>
        <v>11286361.703114258</v>
      </c>
      <c r="P140" s="28">
        <v>137</v>
      </c>
      <c r="Q140" s="28">
        <f>'[1]功能-行军令'!N140</f>
        <v>612119.39004742505</v>
      </c>
      <c r="R140" s="28">
        <f>'[1]功能-行军令'!O140</f>
        <v>755423.19272915821</v>
      </c>
      <c r="S140" s="28">
        <f>'[1]功能-行军令'!P140</f>
        <v>818589.92169907386</v>
      </c>
      <c r="T140" s="28">
        <f>'[1]功能-行军令'!Q140</f>
        <v>659951.19760232652</v>
      </c>
      <c r="U140" s="28">
        <f>'[1]功能-行军令'!R140</f>
        <v>354166.95630413538</v>
      </c>
      <c r="V140" s="28">
        <f>'[1]功能-行军令'!S140</f>
        <v>40994.884856179124</v>
      </c>
      <c r="W140" s="28">
        <f>'[1]功能-行军令'!T140</f>
        <v>51424.088255146286</v>
      </c>
      <c r="X140" s="28">
        <f>'[1]功能-行军令'!U140</f>
        <v>55613.521038986742</v>
      </c>
      <c r="Y140" s="28">
        <f>'[1]功能-行军令'!V140</f>
        <v>45349.218665891327</v>
      </c>
      <c r="Z140" s="28">
        <f>'[1]功能-行军令'!W140</f>
        <v>24102.930579012784</v>
      </c>
      <c r="AC140" s="30">
        <v>137</v>
      </c>
      <c r="AD140" s="42">
        <f>'[1]功能-实力'!BE141</f>
        <v>48685290</v>
      </c>
      <c r="AE140" s="42">
        <f>'[1]功能-实力'!BF141</f>
        <v>55452738</v>
      </c>
      <c r="AF140" s="42">
        <f>'[1]功能-实力'!BG141</f>
        <v>60909900</v>
      </c>
      <c r="AG140" s="42">
        <f>'[1]功能-实力'!BH141</f>
        <v>62527602</v>
      </c>
      <c r="AH140" s="42">
        <f>'[1]功能-实力'!BI141</f>
        <v>63442404</v>
      </c>
      <c r="AL140" s="82"/>
      <c r="AM140" s="82"/>
      <c r="AO140" s="82" t="s">
        <v>173</v>
      </c>
      <c r="AP140" s="82"/>
      <c r="AQ140" s="82"/>
      <c r="AR140" s="82"/>
      <c r="AS140" s="82"/>
      <c r="AW140" s="32">
        <v>134</v>
      </c>
      <c r="AX140" s="32">
        <f>[1]节奏总纲!BJ137</f>
        <v>3.4999999999999978</v>
      </c>
      <c r="AY140" s="32">
        <f>[1]节奏总纲!BK137</f>
        <v>3.5699999999999976</v>
      </c>
      <c r="AZ140" s="32">
        <f>[1]节奏总纲!BL137</f>
        <v>3.7099999999999977</v>
      </c>
      <c r="BA140" s="32">
        <f>[1]节奏总纲!BM137</f>
        <v>3.9899999999999971</v>
      </c>
      <c r="BB140" s="32">
        <f>[1]节奏总纲!BN137</f>
        <v>4.8999999999999968</v>
      </c>
      <c r="BF140" s="45">
        <f>'[1]功能-行军令'!FZ138</f>
        <v>134</v>
      </c>
      <c r="BG140" s="45">
        <f>'[1]功能-行军令'!GA138*'[1]功能-行军令'!GB138</f>
        <v>1073.0673566502999</v>
      </c>
      <c r="BM140" s="55">
        <v>134</v>
      </c>
      <c r="BN140" s="56">
        <f>[3]各R部队能量汇总!E140</f>
        <v>107807036103</v>
      </c>
      <c r="BO140" s="56">
        <f>[3]各R部队能量汇总!F140</f>
        <v>110371279415</v>
      </c>
      <c r="BP140" s="56">
        <f>[3]各R部队能量汇总!G140</f>
        <v>114991378654</v>
      </c>
      <c r="BQ140" s="56">
        <f>[3]各R部队能量汇总!H140</f>
        <v>118285528452</v>
      </c>
      <c r="BR140" s="56">
        <f>[3]各R部队能量汇总!I140</f>
        <v>122019726812</v>
      </c>
    </row>
    <row r="141" spans="2:70" x14ac:dyDescent="0.15">
      <c r="B141" s="35">
        <v>138</v>
      </c>
      <c r="C141" s="36">
        <f>'[1]资源-钻石'!L141</f>
        <v>8138017.0432435628</v>
      </c>
      <c r="D141" s="36">
        <f>'[1]资源-钻石'!M141</f>
        <v>11857378.641751211</v>
      </c>
      <c r="E141" s="36">
        <f>'[1]资源-钻石'!N141</f>
        <v>17513542.798023358</v>
      </c>
      <c r="F141" s="36">
        <f>'[1]资源-钻石'!O141</f>
        <v>45158742.024033315</v>
      </c>
      <c r="G141" s="36">
        <f>'[1]资源-钻石'!P141</f>
        <v>90619346.728604943</v>
      </c>
      <c r="I141" s="23">
        <v>138</v>
      </c>
      <c r="J141" s="24">
        <f>'[1]资源-钻石'!T141</f>
        <v>760163.93091096135</v>
      </c>
      <c r="K141" s="24">
        <f>'[1]资源-钻石'!U141</f>
        <v>1070540.3240020575</v>
      </c>
      <c r="L141" s="24">
        <f>'[1]资源-钻石'!V141</f>
        <v>1798648.3564022635</v>
      </c>
      <c r="M141" s="24">
        <f>'[1]资源-钻石'!W141</f>
        <v>4771303.1920424895</v>
      </c>
      <c r="N141" s="24">
        <f>'[1]资源-钻石'!X141</f>
        <v>11366206.011246737</v>
      </c>
      <c r="P141" s="28">
        <v>138</v>
      </c>
      <c r="Q141" s="28">
        <f>'[1]功能-行军令'!N141</f>
        <v>656056.61973600974</v>
      </c>
      <c r="R141" s="28">
        <f>'[1]功能-行军令'!O141</f>
        <v>809646.60546642425</v>
      </c>
      <c r="S141" s="28">
        <f>'[1]功能-行军令'!P141</f>
        <v>877996.29556257313</v>
      </c>
      <c r="T141" s="28">
        <f>'[1]功能-行军令'!Q141</f>
        <v>707762.43863146473</v>
      </c>
      <c r="U141" s="28">
        <f>'[1]功能-行军令'!R141</f>
        <v>378119.65899489215</v>
      </c>
      <c r="V141" s="28">
        <f>'[1]功能-行军令'!S141</f>
        <v>43937.229688584688</v>
      </c>
      <c r="W141" s="28">
        <f>'[1]功能-行军令'!T141</f>
        <v>54223.412737266044</v>
      </c>
      <c r="X141" s="28">
        <f>'[1]功能-行军令'!U141</f>
        <v>59406.373863499262</v>
      </c>
      <c r="Y141" s="28">
        <f>'[1]功能-行军令'!V141</f>
        <v>47811.241029138211</v>
      </c>
      <c r="Z141" s="28">
        <f>'[1]功能-行军令'!W141</f>
        <v>23952.702690756763</v>
      </c>
      <c r="AC141" s="30">
        <v>138</v>
      </c>
      <c r="AD141" s="42">
        <f>'[1]功能-实力'!BE142</f>
        <v>49710198</v>
      </c>
      <c r="AE141" s="42">
        <f>'[1]功能-实力'!BF142</f>
        <v>56672112</v>
      </c>
      <c r="AF141" s="42">
        <f>'[1]功能-实力'!BG142</f>
        <v>61978788</v>
      </c>
      <c r="AG141" s="42">
        <f>'[1]功能-实力'!BH142</f>
        <v>63554358</v>
      </c>
      <c r="AH141" s="42">
        <f>'[1]功能-实力'!BI142</f>
        <v>64448286</v>
      </c>
      <c r="AL141" s="38" t="s">
        <v>174</v>
      </c>
      <c r="AM141" s="38" t="s">
        <v>175</v>
      </c>
      <c r="AO141" s="38" t="s">
        <v>25</v>
      </c>
      <c r="AP141" s="38" t="s">
        <v>1</v>
      </c>
      <c r="AQ141" s="38" t="s">
        <v>2</v>
      </c>
      <c r="AR141" s="38" t="s">
        <v>0</v>
      </c>
      <c r="AS141" s="38" t="s">
        <v>170</v>
      </c>
      <c r="AW141" s="32">
        <v>135</v>
      </c>
      <c r="AX141" s="32">
        <f>[1]节奏总纲!BJ138</f>
        <v>3.4999999999999978</v>
      </c>
      <c r="AY141" s="32">
        <f>[1]节奏总纲!BK138</f>
        <v>3.5699999999999976</v>
      </c>
      <c r="AZ141" s="32">
        <f>[1]节奏总纲!BL138</f>
        <v>3.7099999999999977</v>
      </c>
      <c r="BA141" s="32">
        <f>[1]节奏总纲!BM138</f>
        <v>3.9899999999999971</v>
      </c>
      <c r="BB141" s="32">
        <f>[1]节奏总纲!BN138</f>
        <v>4.8999999999999968</v>
      </c>
      <c r="BF141" s="45">
        <f>'[1]功能-行军令'!FZ139</f>
        <v>135</v>
      </c>
      <c r="BG141" s="45">
        <f>'[1]功能-行军令'!GA139*'[1]功能-行军令'!GB139</f>
        <v>1094.5287037833057</v>
      </c>
      <c r="BM141" s="55">
        <v>135</v>
      </c>
      <c r="BN141" s="56">
        <f>[3]各R部队能量汇总!E141</f>
        <v>112117785197</v>
      </c>
      <c r="BO141" s="56">
        <f>[3]各R部队能量汇总!F141</f>
        <v>114045571704</v>
      </c>
      <c r="BP141" s="56">
        <f>[3]各R部队能量汇总!G141</f>
        <v>118834150586</v>
      </c>
      <c r="BQ141" s="56">
        <f>[3]各R部队能量汇总!H141</f>
        <v>122187691387</v>
      </c>
      <c r="BR141" s="56">
        <f>[3]各R部队能量汇总!I141</f>
        <v>126099922483</v>
      </c>
    </row>
    <row r="142" spans="2:70" x14ac:dyDescent="0.15">
      <c r="B142" s="35">
        <v>139</v>
      </c>
      <c r="C142" s="36">
        <f>'[1]资源-钻石'!L142</f>
        <v>8256114.8522044159</v>
      </c>
      <c r="D142" s="36">
        <f>'[1]资源-钻石'!M142</f>
        <v>12037627.989291685</v>
      </c>
      <c r="E142" s="36">
        <f>'[1]资源-钻石'!N142</f>
        <v>17785066.966858704</v>
      </c>
      <c r="F142" s="36">
        <f>'[1]资源-钻石'!O142</f>
        <v>45927758.620254815</v>
      </c>
      <c r="G142" s="36">
        <f>'[1]资源-钻石'!P142</f>
        <v>92426625.440946847</v>
      </c>
      <c r="I142" s="25">
        <v>139</v>
      </c>
      <c r="J142" s="24">
        <f>'[1]资源-钻石'!T142</f>
        <v>764497.17873042589</v>
      </c>
      <c r="K142" s="24">
        <f>'[1]资源-钻石'!U142</f>
        <v>1076986.8966034686</v>
      </c>
      <c r="L142" s="24">
        <f>'[1]资源-钻石'!V142</f>
        <v>1810191.5862638154</v>
      </c>
      <c r="M142" s="24">
        <f>'[1]资源-钻石'!W142</f>
        <v>4804020.7448901972</v>
      </c>
      <c r="N142" s="24">
        <f>'[1]资源-钻石'!X142</f>
        <v>11446050.319379214</v>
      </c>
      <c r="P142" s="28">
        <v>139</v>
      </c>
      <c r="Q142" s="28">
        <f>'[1]功能-行军令'!N142</f>
        <v>703147.37653359666</v>
      </c>
      <c r="R142" s="28">
        <f>'[1]功能-行军令'!O142</f>
        <v>868171.48006227182</v>
      </c>
      <c r="S142" s="28">
        <f>'[1]功能-行军令'!P142</f>
        <v>941156.64916520589</v>
      </c>
      <c r="T142" s="28">
        <f>'[1]功能-行军令'!Q142</f>
        <v>755573.12777918961</v>
      </c>
      <c r="U142" s="28">
        <f>'[1]功能-行军令'!R142</f>
        <v>403843.52422455128</v>
      </c>
      <c r="V142" s="28">
        <f>'[1]功能-行军令'!S142</f>
        <v>47090.756797586917</v>
      </c>
      <c r="W142" s="28">
        <f>'[1]功能-行军令'!T142</f>
        <v>58524.874595847563</v>
      </c>
      <c r="X142" s="28">
        <f>'[1]功能-行军令'!U142</f>
        <v>63160.353602632764</v>
      </c>
      <c r="Y142" s="28">
        <f>'[1]功能-行军令'!V142</f>
        <v>47810.689147724886</v>
      </c>
      <c r="Z142" s="28">
        <f>'[1]功能-行军令'!W142</f>
        <v>25723.865229659132</v>
      </c>
      <c r="AC142" s="30">
        <v>139</v>
      </c>
      <c r="AD142" s="42">
        <f>'[1]功能-实力'!BE143</f>
        <v>50754000</v>
      </c>
      <c r="AE142" s="42">
        <f>'[1]功能-实力'!BF143</f>
        <v>57908094</v>
      </c>
      <c r="AF142" s="42">
        <f>'[1]功能-实力'!BG143</f>
        <v>63070194</v>
      </c>
      <c r="AG142" s="42">
        <f>'[1]功能-实力'!BH143</f>
        <v>64562460</v>
      </c>
      <c r="AH142" s="42">
        <f>'[1]功能-实力'!BI143</f>
        <v>65485836</v>
      </c>
      <c r="AL142" s="38">
        <f>[2]基础状态预期!C152</f>
        <v>0.5</v>
      </c>
      <c r="AM142" s="38">
        <f>[2]基础状态预期!D152</f>
        <v>10.00263241450434</v>
      </c>
      <c r="AO142" s="38">
        <f>[2]基础状态预期!F152</f>
        <v>0</v>
      </c>
      <c r="AP142" s="38">
        <f>[2]基础状态预期!G152</f>
        <v>0</v>
      </c>
      <c r="AQ142" s="38">
        <f>[2]基础状态预期!H152</f>
        <v>0</v>
      </c>
      <c r="AR142" s="38">
        <f>[2]基础状态预期!I152</f>
        <v>6</v>
      </c>
      <c r="AS142" s="38">
        <f>[2]基础状态预期!J152</f>
        <v>0</v>
      </c>
      <c r="AW142" s="32">
        <v>136</v>
      </c>
      <c r="AX142" s="32">
        <f>[1]节奏总纲!BJ139</f>
        <v>3.4999999999999978</v>
      </c>
      <c r="AY142" s="32">
        <f>[1]节奏总纲!BK139</f>
        <v>3.5699999999999976</v>
      </c>
      <c r="AZ142" s="32">
        <f>[1]节奏总纲!BL139</f>
        <v>3.7099999999999977</v>
      </c>
      <c r="BA142" s="32">
        <f>[1]节奏总纲!BM139</f>
        <v>3.9899999999999971</v>
      </c>
      <c r="BB142" s="32">
        <f>[1]节奏总纲!BN139</f>
        <v>4.8999999999999968</v>
      </c>
      <c r="BF142" s="45">
        <f>'[1]功能-行军令'!FZ140</f>
        <v>136</v>
      </c>
      <c r="BG142" s="45">
        <f>'[1]功能-行军令'!GA140*'[1]功能-行军令'!GB140</f>
        <v>1116.419277858972</v>
      </c>
      <c r="BM142" s="55">
        <v>136</v>
      </c>
      <c r="BN142" s="56">
        <f>[3]各R部队能量汇总!E142</f>
        <v>116047703209</v>
      </c>
      <c r="BO142" s="56">
        <f>[3]各R部队能量汇总!F142</f>
        <v>117870472625</v>
      </c>
      <c r="BP142" s="56">
        <f>[3]各R部队能量汇总!G142</f>
        <v>122813533068</v>
      </c>
      <c r="BQ142" s="56">
        <f>[3]各R部队能量汇总!H142</f>
        <v>126312018201</v>
      </c>
      <c r="BR142" s="56">
        <f>[3]各R部队能量汇总!I142</f>
        <v>130258195597</v>
      </c>
    </row>
    <row r="143" spans="2:70" x14ac:dyDescent="0.15">
      <c r="B143" s="35">
        <v>140</v>
      </c>
      <c r="C143" s="36">
        <f>'[1]资源-钻石'!L143</f>
        <v>8374212.6611652691</v>
      </c>
      <c r="D143" s="36">
        <f>'[1]资源-钻石'!M143</f>
        <v>12217877.336832158</v>
      </c>
      <c r="E143" s="36">
        <f>'[1]资源-钻石'!N143</f>
        <v>18056591.135694049</v>
      </c>
      <c r="F143" s="36">
        <f>'[1]资源-钻石'!O143</f>
        <v>46696775.216476314</v>
      </c>
      <c r="G143" s="36">
        <f>'[1]资源-钻石'!P143</f>
        <v>94233904.153288752</v>
      </c>
      <c r="I143" s="25">
        <v>140</v>
      </c>
      <c r="J143" s="24">
        <f>'[1]资源-钻石'!T143</f>
        <v>768830.42654989031</v>
      </c>
      <c r="K143" s="24">
        <f>'[1]资源-钻石'!U143</f>
        <v>1083433.4692048794</v>
      </c>
      <c r="L143" s="24">
        <f>'[1]资源-钻石'!V143</f>
        <v>1821734.8161253673</v>
      </c>
      <c r="M143" s="24">
        <f>'[1]资源-钻石'!W143</f>
        <v>4836738.2977379039</v>
      </c>
      <c r="N143" s="24">
        <f>'[1]资源-钻石'!X143</f>
        <v>11525894.627511691</v>
      </c>
      <c r="P143" s="28">
        <v>140</v>
      </c>
      <c r="Q143" s="28">
        <f>'[1]功能-行军令'!N143</f>
        <v>753618</v>
      </c>
      <c r="R143" s="28">
        <f>'[1]功能-行军令'!O143</f>
        <v>930048.16530000011</v>
      </c>
      <c r="S143" s="28">
        <f>'[1]功能-行军令'!P143</f>
        <v>1004387.6661</v>
      </c>
      <c r="T143" s="28">
        <f>'[1]功能-行军令'!Q143</f>
        <v>806263.13219999999</v>
      </c>
      <c r="U143" s="28">
        <f>'[1]功能-行军令'!R143</f>
        <v>431818.19910000003</v>
      </c>
      <c r="V143" s="28">
        <f>'[1]功能-行军令'!S143</f>
        <v>50470.62346640334</v>
      </c>
      <c r="W143" s="28">
        <f>'[1]功能-行军令'!T143</f>
        <v>61876.685237728292</v>
      </c>
      <c r="X143" s="28">
        <f>'[1]功能-行军令'!U143</f>
        <v>63231.016934794141</v>
      </c>
      <c r="Y143" s="28">
        <f>'[1]功能-行军令'!V143</f>
        <v>50690.004420810379</v>
      </c>
      <c r="Z143" s="28">
        <f>'[1]功能-行军令'!W143</f>
        <v>27974.674875448749</v>
      </c>
      <c r="AC143" s="30">
        <v>140</v>
      </c>
      <c r="AD143" s="42">
        <f>'[1]功能-实力'!BE144</f>
        <v>51814296</v>
      </c>
      <c r="AE143" s="42">
        <f>'[1]功能-实力'!BF144</f>
        <v>59168856</v>
      </c>
      <c r="AF143" s="42">
        <f>'[1]功能-实力'!BG144</f>
        <v>64147794</v>
      </c>
      <c r="AG143" s="42">
        <f>'[1]功能-实力'!BH144</f>
        <v>65598480</v>
      </c>
      <c r="AH143" s="42">
        <f>'[1]功能-实力'!BI144</f>
        <v>66589566</v>
      </c>
      <c r="AL143" s="38">
        <f>[2]基础状态预期!C153</f>
        <v>1.5</v>
      </c>
      <c r="AM143" s="38">
        <f>[2]基础状态预期!D153</f>
        <v>19.43005414991557</v>
      </c>
      <c r="AO143" s="38">
        <f>[2]基础状态预期!F153</f>
        <v>0</v>
      </c>
      <c r="AP143" s="38">
        <f>[2]基础状态预期!G153</f>
        <v>0</v>
      </c>
      <c r="AQ143" s="38">
        <f>[2]基础状态预期!H153</f>
        <v>0</v>
      </c>
      <c r="AR143" s="38">
        <f>[2]基础状态预期!I153</f>
        <v>6</v>
      </c>
      <c r="AS143" s="38">
        <f>[2]基础状态预期!J153</f>
        <v>0</v>
      </c>
      <c r="AW143" s="32">
        <v>137</v>
      </c>
      <c r="AX143" s="32">
        <f>[1]节奏总纲!BJ140</f>
        <v>3.4999999999999978</v>
      </c>
      <c r="AY143" s="32">
        <f>[1]节奏总纲!BK140</f>
        <v>3.5699999999999976</v>
      </c>
      <c r="AZ143" s="32">
        <f>[1]节奏总纲!BL140</f>
        <v>3.7099999999999977</v>
      </c>
      <c r="BA143" s="32">
        <f>[1]节奏总纲!BM140</f>
        <v>3.9899999999999971</v>
      </c>
      <c r="BB143" s="32">
        <f>[1]节奏总纲!BN140</f>
        <v>4.8999999999999968</v>
      </c>
      <c r="BF143" s="45">
        <f>'[1]功能-行军令'!FZ141</f>
        <v>137</v>
      </c>
      <c r="BG143" s="45">
        <f>'[1]功能-行军令'!GA141*'[1]功能-行军令'!GB141</f>
        <v>1138.7476634161515</v>
      </c>
      <c r="BM143" s="55">
        <v>137</v>
      </c>
      <c r="BN143" s="56">
        <f>[3]各R部队能量汇总!E143</f>
        <v>120085025908</v>
      </c>
      <c r="BO143" s="56">
        <f>[3]各R部队能量汇总!F143</f>
        <v>121788384702</v>
      </c>
      <c r="BP143" s="56">
        <f>[3]各R部队能量汇总!G143</f>
        <v>126922790623</v>
      </c>
      <c r="BQ143" s="56">
        <f>[3]各R部队能量汇总!H143</f>
        <v>130461517427</v>
      </c>
      <c r="BR143" s="56">
        <f>[3]各R部队能量汇总!I143</f>
        <v>134555001488</v>
      </c>
    </row>
    <row r="144" spans="2:70" x14ac:dyDescent="0.15">
      <c r="B144" s="35">
        <v>141</v>
      </c>
      <c r="C144" s="36">
        <f>'[1]资源-钻石'!L144</f>
        <v>8492310.4701261222</v>
      </c>
      <c r="D144" s="36">
        <f>'[1]资源-钻石'!M144</f>
        <v>12398126.684372632</v>
      </c>
      <c r="E144" s="36">
        <f>'[1]资源-钻石'!N144</f>
        <v>18328115.304529395</v>
      </c>
      <c r="F144" s="36">
        <f>'[1]资源-钻石'!O144</f>
        <v>47465791.812697813</v>
      </c>
      <c r="G144" s="36">
        <f>'[1]资源-钻石'!P144</f>
        <v>96041182.865630656</v>
      </c>
      <c r="I144" s="23">
        <v>141</v>
      </c>
      <c r="J144" s="24">
        <f>'[1]资源-钻石'!T144</f>
        <v>773163.67436935473</v>
      </c>
      <c r="K144" s="24">
        <f>'[1]资源-钻石'!U144</f>
        <v>1089880.0418062904</v>
      </c>
      <c r="L144" s="24">
        <f>'[1]资源-钻石'!V144</f>
        <v>1833278.0459869192</v>
      </c>
      <c r="M144" s="24">
        <f>'[1]资源-钻石'!W144</f>
        <v>4869455.8505856115</v>
      </c>
      <c r="N144" s="24">
        <f>'[1]资源-钻石'!X144</f>
        <v>11605738.93564417</v>
      </c>
      <c r="P144" s="28">
        <v>141</v>
      </c>
      <c r="Q144" s="28">
        <f>'[1]功能-行军令'!N144</f>
        <v>807711.07486895169</v>
      </c>
      <c r="R144" s="28">
        <f>'[1]功能-行军令'!O144</f>
        <v>994216.82973711565</v>
      </c>
      <c r="S144" s="28">
        <f>'[1]功能-行军令'!P144</f>
        <v>1072805.3614282238</v>
      </c>
      <c r="T144" s="28">
        <f>'[1]功能-行军令'!Q144</f>
        <v>863230.67590434593</v>
      </c>
      <c r="U144" s="28">
        <f>'[1]功能-行军令'!R144</f>
        <v>462451.46412893618</v>
      </c>
      <c r="V144" s="28">
        <f>'[1]功能-行军令'!S144</f>
        <v>54093.074868951691</v>
      </c>
      <c r="W144" s="28">
        <f>'[1]功能-行军令'!T144</f>
        <v>64168.664437115542</v>
      </c>
      <c r="X144" s="28">
        <f>'[1]功能-行军令'!U144</f>
        <v>68417.695328223752</v>
      </c>
      <c r="Y144" s="28">
        <f>'[1]功能-行军令'!V144</f>
        <v>56967.543704345939</v>
      </c>
      <c r="Z144" s="28">
        <f>'[1]功能-行军令'!W144</f>
        <v>30633.265028936148</v>
      </c>
      <c r="AC144" s="30">
        <v>141</v>
      </c>
      <c r="AD144" s="42">
        <f>'[1]功能-实力'!BE145</f>
        <v>52872444</v>
      </c>
      <c r="AE144" s="42">
        <f>'[1]功能-实力'!BF145</f>
        <v>60403992</v>
      </c>
      <c r="AF144" s="42">
        <f>'[1]功能-实力'!BG145</f>
        <v>65265696</v>
      </c>
      <c r="AG144" s="42">
        <f>'[1]功能-实力'!BH145</f>
        <v>66725658</v>
      </c>
      <c r="AH144" s="42">
        <f>'[1]功能-实力'!BI145</f>
        <v>67747404</v>
      </c>
      <c r="AL144" s="38">
        <f>[2]基础状态预期!C154</f>
        <v>3</v>
      </c>
      <c r="AM144" s="38">
        <f>[2]基础状态预期!D154</f>
        <v>27.324610510337703</v>
      </c>
      <c r="AO144" s="38">
        <f>[2]基础状态预期!F154</f>
        <v>0</v>
      </c>
      <c r="AP144" s="38">
        <f>[2]基础状态预期!G154</f>
        <v>0</v>
      </c>
      <c r="AQ144" s="38">
        <f>[2]基础状态预期!H154</f>
        <v>0</v>
      </c>
      <c r="AR144" s="38">
        <f>[2]基础状态预期!I154</f>
        <v>6</v>
      </c>
      <c r="AS144" s="38">
        <f>[2]基础状态预期!J154</f>
        <v>0</v>
      </c>
      <c r="AW144" s="32">
        <v>138</v>
      </c>
      <c r="AX144" s="32">
        <f>[1]节奏总纲!BJ141</f>
        <v>3.4999999999999978</v>
      </c>
      <c r="AY144" s="32">
        <f>[1]节奏总纲!BK141</f>
        <v>3.5699999999999976</v>
      </c>
      <c r="AZ144" s="32">
        <f>[1]节奏总纲!BL141</f>
        <v>3.7099999999999977</v>
      </c>
      <c r="BA144" s="32">
        <f>[1]节奏总纲!BM141</f>
        <v>3.9899999999999971</v>
      </c>
      <c r="BB144" s="32">
        <f>[1]节奏总纲!BN141</f>
        <v>4.8999999999999968</v>
      </c>
      <c r="BF144" s="45">
        <f>'[1]功能-行军令'!FZ142</f>
        <v>138</v>
      </c>
      <c r="BG144" s="45">
        <f>'[1]功能-行军令'!GA142*'[1]功能-行军令'!GB142</f>
        <v>1161.5226166844745</v>
      </c>
      <c r="BM144" s="55">
        <v>138</v>
      </c>
      <c r="BN144" s="56">
        <f>[3]各R部队能量汇总!E144</f>
        <v>124248985386</v>
      </c>
      <c r="BO144" s="56">
        <f>[3]各R部队能量汇总!F144</f>
        <v>125831975845</v>
      </c>
      <c r="BP144" s="56">
        <f>[3]各R部队能量汇总!G144</f>
        <v>131084428382</v>
      </c>
      <c r="BQ144" s="56">
        <f>[3]各R部队能量汇总!H144</f>
        <v>134759543321</v>
      </c>
      <c r="BR144" s="56">
        <f>[3]各R部队能量汇总!I144</f>
        <v>138803227442</v>
      </c>
    </row>
    <row r="145" spans="2:70" x14ac:dyDescent="0.15">
      <c r="B145" s="35">
        <v>142</v>
      </c>
      <c r="C145" s="36">
        <f>'[1]资源-钻石'!L145</f>
        <v>8610408.2790869754</v>
      </c>
      <c r="D145" s="36">
        <f>'[1]资源-钻石'!M145</f>
        <v>12578376.031913105</v>
      </c>
      <c r="E145" s="36">
        <f>'[1]资源-钻石'!N145</f>
        <v>18599639.473364741</v>
      </c>
      <c r="F145" s="36">
        <f>'[1]资源-钻石'!O145</f>
        <v>48234808.408919312</v>
      </c>
      <c r="G145" s="36">
        <f>'[1]资源-钻石'!P145</f>
        <v>97848461.577972561</v>
      </c>
      <c r="I145" s="23">
        <v>142</v>
      </c>
      <c r="J145" s="24">
        <f>'[1]资源-钻石'!T145</f>
        <v>777496.92218881915</v>
      </c>
      <c r="K145" s="24">
        <f>'[1]资源-钻石'!U145</f>
        <v>1096326.6144077012</v>
      </c>
      <c r="L145" s="24">
        <f>'[1]资源-钻石'!V145</f>
        <v>1844821.2758484713</v>
      </c>
      <c r="M145" s="24">
        <f>'[1]资源-钻石'!W145</f>
        <v>4902173.4034333182</v>
      </c>
      <c r="N145" s="24">
        <f>'[1]资源-钻石'!X145</f>
        <v>11685583.243776647</v>
      </c>
      <c r="P145" s="28">
        <v>142</v>
      </c>
      <c r="Q145" s="28">
        <f>'[1]功能-行军令'!N145</f>
        <v>865686.59702048497</v>
      </c>
      <c r="R145" s="28">
        <f>'[1]功能-行军令'!O145</f>
        <v>1065579.2780546695</v>
      </c>
      <c r="S145" s="28">
        <f>'[1]功能-行军令'!P145</f>
        <v>1152720.0436817054</v>
      </c>
      <c r="T145" s="28">
        <f>'[1]功能-行军令'!Q145</f>
        <v>927323.48272834357</v>
      </c>
      <c r="U145" s="28">
        <f>'[1]功能-行军令'!R145</f>
        <v>496808.12839313212</v>
      </c>
      <c r="V145" s="28">
        <f>'[1]功能-行军令'!S145</f>
        <v>57975.522151533281</v>
      </c>
      <c r="W145" s="28">
        <f>'[1]功能-行军令'!T145</f>
        <v>71362.448317553848</v>
      </c>
      <c r="X145" s="28">
        <f>'[1]功能-行军令'!U145</f>
        <v>79914.682253481587</v>
      </c>
      <c r="Y145" s="28">
        <f>'[1]功能-行军令'!V145</f>
        <v>64092.806823997642</v>
      </c>
      <c r="Z145" s="28">
        <f>'[1]功能-行军令'!W145</f>
        <v>34356.664264195948</v>
      </c>
      <c r="AC145" s="30">
        <v>142</v>
      </c>
      <c r="AD145" s="42">
        <f>'[1]功能-实力'!BE146</f>
        <v>53943870</v>
      </c>
      <c r="AE145" s="42">
        <f>'[1]功能-实力'!BF146</f>
        <v>61683714</v>
      </c>
      <c r="AF145" s="42">
        <f>'[1]功能-实力'!BG146</f>
        <v>66459804</v>
      </c>
      <c r="AG145" s="42">
        <f>'[1]功能-实力'!BH146</f>
        <v>67894908</v>
      </c>
      <c r="AH145" s="42">
        <f>'[1]功能-实力'!BI146</f>
        <v>68933892</v>
      </c>
      <c r="AL145" s="38">
        <f>[2]基础状态预期!C155</f>
        <v>5</v>
      </c>
      <c r="AM145" s="38">
        <f>[2]基础状态预期!D155</f>
        <v>33.672145166817529</v>
      </c>
      <c r="AO145" s="38">
        <f>[2]基础状态预期!F155</f>
        <v>0</v>
      </c>
      <c r="AP145" s="38">
        <f>[2]基础状态预期!G155</f>
        <v>0</v>
      </c>
      <c r="AQ145" s="38">
        <f>[2]基础状态预期!H155</f>
        <v>0</v>
      </c>
      <c r="AR145" s="38">
        <f>[2]基础状态预期!I155</f>
        <v>6</v>
      </c>
      <c r="AS145" s="38">
        <f>[2]基础状态预期!J155</f>
        <v>0</v>
      </c>
      <c r="AW145" s="32">
        <v>139</v>
      </c>
      <c r="AX145" s="32">
        <f>[1]节奏总纲!BJ142</f>
        <v>3.4999999999999978</v>
      </c>
      <c r="AY145" s="32">
        <f>[1]节奏总纲!BK142</f>
        <v>3.5699999999999976</v>
      </c>
      <c r="AZ145" s="32">
        <f>[1]节奏总纲!BL142</f>
        <v>3.7099999999999977</v>
      </c>
      <c r="BA145" s="32">
        <f>[1]节奏总纲!BM142</f>
        <v>3.9899999999999971</v>
      </c>
      <c r="BB145" s="32">
        <f>[1]节奏总纲!BN142</f>
        <v>4.8999999999999968</v>
      </c>
      <c r="BF145" s="45">
        <f>'[1]功能-行军令'!FZ143</f>
        <v>139</v>
      </c>
      <c r="BG145" s="45">
        <f>'[1]功能-行军令'!GA143*'[1]功能-行军令'!GB143</f>
        <v>1184.7530690181641</v>
      </c>
      <c r="BM145" s="55">
        <v>139</v>
      </c>
      <c r="BN145" s="56">
        <f>[3]各R部队能量汇总!E145</f>
        <v>128542740456</v>
      </c>
      <c r="BO145" s="56">
        <f>[3]各R部队能量汇总!F145</f>
        <v>129958557827</v>
      </c>
      <c r="BP145" s="56">
        <f>[3]各R部队能量汇总!G145</f>
        <v>135399766512</v>
      </c>
      <c r="BQ145" s="56">
        <f>[3]各R部队能量汇总!H145</f>
        <v>139015135821</v>
      </c>
      <c r="BR145" s="56">
        <f>[3]各R部队能量汇总!I145</f>
        <v>143263676922</v>
      </c>
    </row>
    <row r="146" spans="2:70" x14ac:dyDescent="0.15">
      <c r="B146" s="35">
        <v>143</v>
      </c>
      <c r="C146" s="36">
        <f>'[1]资源-钻石'!L146</f>
        <v>8728506.0880478285</v>
      </c>
      <c r="D146" s="36">
        <f>'[1]资源-钻石'!M146</f>
        <v>12758625.379453579</v>
      </c>
      <c r="E146" s="36">
        <f>'[1]资源-钻石'!N146</f>
        <v>18871163.642200086</v>
      </c>
      <c r="F146" s="36">
        <f>'[1]资源-钻石'!O146</f>
        <v>49003825.005140811</v>
      </c>
      <c r="G146" s="36">
        <f>'[1]资源-钻石'!P146</f>
        <v>99655740.290314466</v>
      </c>
      <c r="I146" s="23">
        <v>143</v>
      </c>
      <c r="J146" s="24">
        <f>'[1]资源-钻石'!T146</f>
        <v>781830.17000828357</v>
      </c>
      <c r="K146" s="24">
        <f>'[1]资源-钻石'!U146</f>
        <v>1102773.187009112</v>
      </c>
      <c r="L146" s="24">
        <f>'[1]资源-钻石'!V146</f>
        <v>1856364.5057100232</v>
      </c>
      <c r="M146" s="24">
        <f>'[1]资源-钻石'!W146</f>
        <v>4934890.9562810259</v>
      </c>
      <c r="N146" s="24">
        <f>'[1]资源-钻石'!X146</f>
        <v>11765427.551909126</v>
      </c>
      <c r="P146" s="28">
        <v>143</v>
      </c>
      <c r="Q146" s="28">
        <f>'[1]功能-行军令'!N146</f>
        <v>927823.22313918336</v>
      </c>
      <c r="R146" s="28">
        <f>'[1]功能-行军令'!O146</f>
        <v>1143415.0510776134</v>
      </c>
      <c r="S146" s="28">
        <f>'[1]功能-行军令'!P146</f>
        <v>1237111.0775656232</v>
      </c>
      <c r="T146" s="28">
        <f>'[1]功能-行军令'!Q146</f>
        <v>995961.75384372217</v>
      </c>
      <c r="U146" s="28">
        <f>'[1]功能-行军令'!R146</f>
        <v>534129.6764981664</v>
      </c>
      <c r="V146" s="28">
        <f>'[1]功能-行军令'!S146</f>
        <v>62136.62611869839</v>
      </c>
      <c r="W146" s="28">
        <f>'[1]功能-行军令'!T146</f>
        <v>77835.773022943875</v>
      </c>
      <c r="X146" s="28">
        <f>'[1]功能-行军令'!U146</f>
        <v>84391.033883917844</v>
      </c>
      <c r="Y146" s="28">
        <f>'[1]功能-行军令'!V146</f>
        <v>68638.271115378593</v>
      </c>
      <c r="Z146" s="28">
        <f>'[1]功能-行军令'!W146</f>
        <v>37321.548105034279</v>
      </c>
      <c r="AC146" s="30">
        <v>143</v>
      </c>
      <c r="AD146" s="42">
        <f>'[1]功能-实力'!BE147</f>
        <v>55053894</v>
      </c>
      <c r="AE146" s="42">
        <f>'[1]功能-实力'!BF147</f>
        <v>62990910</v>
      </c>
      <c r="AF146" s="42">
        <f>'[1]功能-实力'!BG147</f>
        <v>67682412</v>
      </c>
      <c r="AG146" s="42">
        <f>'[1]功能-实力'!BH147</f>
        <v>69079176</v>
      </c>
      <c r="AH146" s="42">
        <f>'[1]功能-实力'!BI147</f>
        <v>70149624</v>
      </c>
      <c r="AL146" s="38">
        <f>[2]基础状态预期!C156</f>
        <v>7.5</v>
      </c>
      <c r="AM146" s="38">
        <f>[2]基础状态预期!D156</f>
        <v>39.138098927718012</v>
      </c>
      <c r="AO146" s="38">
        <f>[2]基础状态预期!F156</f>
        <v>0</v>
      </c>
      <c r="AP146" s="38">
        <f>[2]基础状态预期!G156</f>
        <v>0</v>
      </c>
      <c r="AQ146" s="38">
        <f>[2]基础状态预期!H156</f>
        <v>0</v>
      </c>
      <c r="AR146" s="38">
        <f>[2]基础状态预期!I156</f>
        <v>6</v>
      </c>
      <c r="AS146" s="38">
        <f>[2]基础状态预期!J156</f>
        <v>0</v>
      </c>
      <c r="AW146" s="32">
        <v>140</v>
      </c>
      <c r="AX146" s="32">
        <f>[1]节奏总纲!BJ143</f>
        <v>3.4999999999999978</v>
      </c>
      <c r="AY146" s="32">
        <f>[1]节奏总纲!BK143</f>
        <v>3.5699999999999976</v>
      </c>
      <c r="AZ146" s="32">
        <f>[1]节奏总纲!BL143</f>
        <v>3.7099999999999977</v>
      </c>
      <c r="BA146" s="32">
        <f>[1]节奏总纲!BM143</f>
        <v>3.9899999999999971</v>
      </c>
      <c r="BB146" s="32">
        <f>[1]节奏总纲!BN143</f>
        <v>4.8999999999999968</v>
      </c>
      <c r="BF146" s="45">
        <f>'[1]功能-行军令'!FZ144</f>
        <v>140</v>
      </c>
      <c r="BG146" s="45">
        <f>'[1]功能-行军令'!GA144*'[1]功能-行军令'!GB144</f>
        <v>1208.4481303985274</v>
      </c>
      <c r="BM146" s="55">
        <v>140</v>
      </c>
      <c r="BN146" s="56">
        <f>[3]各R部队能量汇总!E146</f>
        <v>132952631714</v>
      </c>
      <c r="BO146" s="56">
        <f>[3]各R部队能量汇总!F146</f>
        <v>134236170436</v>
      </c>
      <c r="BP146" s="56">
        <f>[3]各R部队能量汇总!G146</f>
        <v>139683098044</v>
      </c>
      <c r="BQ146" s="56">
        <f>[3]各R部队能量汇总!H146</f>
        <v>143464018249</v>
      </c>
      <c r="BR146" s="56">
        <f>[3]各R部队能量汇总!I146</f>
        <v>148080437518</v>
      </c>
    </row>
    <row r="147" spans="2:70" x14ac:dyDescent="0.15">
      <c r="B147" s="35">
        <v>144</v>
      </c>
      <c r="C147" s="36">
        <f>'[1]资源-钻石'!L147</f>
        <v>8846603.8970086817</v>
      </c>
      <c r="D147" s="36">
        <f>'[1]资源-钻石'!M147</f>
        <v>12938874.726994053</v>
      </c>
      <c r="E147" s="36">
        <f>'[1]资源-钻石'!N147</f>
        <v>19142687.811035432</v>
      </c>
      <c r="F147" s="36">
        <f>'[1]资源-钻石'!O147</f>
        <v>49772841.60136231</v>
      </c>
      <c r="G147" s="36">
        <f>'[1]资源-钻石'!P147</f>
        <v>101463019.00265637</v>
      </c>
      <c r="I147" s="23">
        <v>144</v>
      </c>
      <c r="J147" s="24">
        <f>'[1]资源-钻石'!T147</f>
        <v>786163.417827748</v>
      </c>
      <c r="K147" s="24">
        <f>'[1]资源-钻石'!U147</f>
        <v>1109219.759610523</v>
      </c>
      <c r="L147" s="24">
        <f>'[1]资源-钻石'!V147</f>
        <v>1867907.7355715751</v>
      </c>
      <c r="M147" s="24">
        <f>'[1]资源-钻石'!W147</f>
        <v>4967608.5091287326</v>
      </c>
      <c r="N147" s="24">
        <f>'[1]资源-钻石'!X147</f>
        <v>11845271.860041603</v>
      </c>
      <c r="P147" s="28">
        <v>144</v>
      </c>
      <c r="Q147" s="28">
        <f>'[1]功能-行军令'!N147</f>
        <v>994419.61006474204</v>
      </c>
      <c r="R147" s="28">
        <f>'[1]功能-行军令'!O147</f>
        <v>1225485.977153851</v>
      </c>
      <c r="S147" s="28">
        <f>'[1]功能-行军令'!P147</f>
        <v>1327284.2802798264</v>
      </c>
      <c r="T147" s="28">
        <f>'[1]功能-行军令'!Q147</f>
        <v>1069230.2296862649</v>
      </c>
      <c r="U147" s="28">
        <f>'[1]功能-行军令'!R147</f>
        <v>571354.59587150253</v>
      </c>
      <c r="V147" s="28">
        <f>'[1]功能-行军令'!S147</f>
        <v>66596.386925558676</v>
      </c>
      <c r="W147" s="28">
        <f>'[1]功能-行军令'!T147</f>
        <v>82070.926076237578</v>
      </c>
      <c r="X147" s="28">
        <f>'[1]功能-行军令'!U147</f>
        <v>90173.202714203158</v>
      </c>
      <c r="Y147" s="28">
        <f>'[1]功能-行军令'!V147</f>
        <v>73268.475842542714</v>
      </c>
      <c r="Z147" s="28">
        <f>'[1]功能-行军令'!W147</f>
        <v>37224.919373336132</v>
      </c>
      <c r="AC147" s="30">
        <v>144</v>
      </c>
      <c r="AD147" s="42">
        <f>'[1]功能-实力'!BE148</f>
        <v>56200350</v>
      </c>
      <c r="AE147" s="42">
        <f>'[1]功能-实力'!BF148</f>
        <v>64352442</v>
      </c>
      <c r="AF147" s="42">
        <f>'[1]功能-实力'!BG148</f>
        <v>68916108</v>
      </c>
      <c r="AG147" s="42">
        <f>'[1]功能-实力'!BH148</f>
        <v>70288608</v>
      </c>
      <c r="AH147" s="42">
        <f>'[1]功能-实力'!BI148</f>
        <v>71357706</v>
      </c>
      <c r="AL147" s="38">
        <f>[2]基础状态预期!C157</f>
        <v>10</v>
      </c>
      <c r="AM147" s="38">
        <f>[2]基础状态预期!D157</f>
        <v>42.970748198558951</v>
      </c>
      <c r="AO147" s="38">
        <f>[2]基础状态预期!F157</f>
        <v>0</v>
      </c>
      <c r="AP147" s="38">
        <f>[2]基础状态预期!G157</f>
        <v>0</v>
      </c>
      <c r="AQ147" s="38">
        <f>[2]基础状态预期!H157</f>
        <v>0</v>
      </c>
      <c r="AR147" s="38">
        <f>[2]基础状态预期!I157</f>
        <v>6</v>
      </c>
      <c r="AS147" s="38">
        <f>[2]基础状态预期!J157</f>
        <v>0</v>
      </c>
      <c r="AW147" s="32">
        <v>141</v>
      </c>
      <c r="AX147" s="32">
        <f>[1]节奏总纲!BJ144</f>
        <v>3.4999999999999978</v>
      </c>
      <c r="AY147" s="32">
        <f>[1]节奏总纲!BK144</f>
        <v>3.5699999999999976</v>
      </c>
      <c r="AZ147" s="32">
        <f>[1]节奏总纲!BL144</f>
        <v>3.7099999999999977</v>
      </c>
      <c r="BA147" s="32">
        <f>[1]节奏总纲!BM144</f>
        <v>3.9899999999999971</v>
      </c>
      <c r="BB147" s="32">
        <f>[1]节奏总纲!BN144</f>
        <v>4.8999999999999968</v>
      </c>
      <c r="BF147" s="45">
        <f>'[1]功能-行军令'!FZ145</f>
        <v>141</v>
      </c>
      <c r="BG147" s="45">
        <f>'[1]功能-行军令'!GA145*'[1]功能-行军令'!GB145</f>
        <v>1232.617093006498</v>
      </c>
      <c r="BM147" s="55">
        <v>141</v>
      </c>
      <c r="BN147" s="56">
        <f>[3]各R部队能量汇总!E147</f>
        <v>137308097408</v>
      </c>
      <c r="BO147" s="56">
        <f>[3]各R部队能量汇总!F147</f>
        <v>138538009159</v>
      </c>
      <c r="BP147" s="56">
        <f>[3]各R部队能量汇总!G147</f>
        <v>144197962025</v>
      </c>
      <c r="BQ147" s="56">
        <f>[3]各R部队能量汇总!H147</f>
        <v>148305101157</v>
      </c>
      <c r="BR147" s="56">
        <f>[3]各R部队能量汇总!I147</f>
        <v>153147899485</v>
      </c>
    </row>
    <row r="148" spans="2:70" x14ac:dyDescent="0.15">
      <c r="B148" s="35">
        <v>145</v>
      </c>
      <c r="C148" s="36">
        <f>'[1]资源-钻石'!L148</f>
        <v>8964701.7059695348</v>
      </c>
      <c r="D148" s="36">
        <f>'[1]资源-钻石'!M148</f>
        <v>13119124.074534526</v>
      </c>
      <c r="E148" s="36">
        <f>'[1]资源-钻石'!N148</f>
        <v>19414211.979870778</v>
      </c>
      <c r="F148" s="36">
        <f>'[1]资源-钻石'!O148</f>
        <v>50541858.197583809</v>
      </c>
      <c r="G148" s="36">
        <f>'[1]资源-钻石'!P148</f>
        <v>103270297.71499828</v>
      </c>
      <c r="I148" s="25">
        <v>145</v>
      </c>
      <c r="J148" s="24">
        <f>'[1]资源-钻石'!T148</f>
        <v>790496.66564721242</v>
      </c>
      <c r="K148" s="24">
        <f>'[1]资源-钻石'!U148</f>
        <v>1115666.3322119338</v>
      </c>
      <c r="L148" s="24">
        <f>'[1]资源-钻石'!V148</f>
        <v>1879450.965433127</v>
      </c>
      <c r="M148" s="24">
        <f>'[1]资源-钻石'!W148</f>
        <v>5000326.0619764403</v>
      </c>
      <c r="N148" s="24">
        <f>'[1]资源-钻石'!X148</f>
        <v>11925116.168174082</v>
      </c>
      <c r="P148" s="28">
        <v>145</v>
      </c>
      <c r="Q148" s="28">
        <f>'[1]功能-行军令'!N148</f>
        <v>1065795.8502723568</v>
      </c>
      <c r="R148" s="28">
        <f>'[1]功能-行军令'!O148</f>
        <v>1315310.2435586185</v>
      </c>
      <c r="S148" s="28">
        <f>'[1]功能-行军令'!P148</f>
        <v>1424239.2133514546</v>
      </c>
      <c r="T148" s="28">
        <f>'[1]功能-行军令'!Q148</f>
        <v>1143828.3251447973</v>
      </c>
      <c r="U148" s="28">
        <f>'[1]功能-行军令'!R148</f>
        <v>610455.42577099777</v>
      </c>
      <c r="V148" s="28">
        <f>'[1]功能-行军令'!S148</f>
        <v>71376.240207614726</v>
      </c>
      <c r="W148" s="28">
        <f>'[1]功能-行军令'!T148</f>
        <v>89824.266404767521</v>
      </c>
      <c r="X148" s="28">
        <f>'[1]功能-行军令'!U148</f>
        <v>96954.933071628213</v>
      </c>
      <c r="Y148" s="28">
        <f>'[1]功能-行军令'!V148</f>
        <v>74598.095458532451</v>
      </c>
      <c r="Z148" s="28">
        <f>'[1]功能-行军令'!W148</f>
        <v>39100.829899495235</v>
      </c>
      <c r="AC148" s="30">
        <v>145</v>
      </c>
      <c r="AD148" s="42">
        <f>'[1]功能-实力'!BE149</f>
        <v>57376626</v>
      </c>
      <c r="AE148" s="42">
        <f>'[1]功能-实力'!BF149</f>
        <v>65732070</v>
      </c>
      <c r="AF148" s="42">
        <f>'[1]功能-实力'!BG149</f>
        <v>70180896</v>
      </c>
      <c r="AG148" s="42">
        <f>'[1]功能-实力'!BH149</f>
        <v>71495118</v>
      </c>
      <c r="AH148" s="42">
        <f>'[1]功能-实力'!BI149</f>
        <v>72577512</v>
      </c>
      <c r="AL148" s="38">
        <f>[2]基础状态预期!C158</f>
        <v>15</v>
      </c>
      <c r="AM148" s="38">
        <f>[2]基础状态预期!D158</f>
        <v>48.731413734867289</v>
      </c>
      <c r="AO148" s="38">
        <f>[2]基础状态预期!F158</f>
        <v>0</v>
      </c>
      <c r="AP148" s="38">
        <f>[2]基础状态预期!G158</f>
        <v>0</v>
      </c>
      <c r="AQ148" s="38">
        <f>[2]基础状态预期!H158</f>
        <v>0</v>
      </c>
      <c r="AR148" s="38">
        <f>[2]基础状态预期!I158</f>
        <v>6</v>
      </c>
      <c r="AS148" s="38">
        <f>[2]基础状态预期!J158</f>
        <v>0</v>
      </c>
      <c r="AW148" s="32">
        <v>142</v>
      </c>
      <c r="AX148" s="32">
        <f>[1]节奏总纲!BJ145</f>
        <v>3.4999999999999978</v>
      </c>
      <c r="AY148" s="32">
        <f>[1]节奏总纲!BK145</f>
        <v>3.5699999999999976</v>
      </c>
      <c r="AZ148" s="32">
        <f>[1]节奏总纲!BL145</f>
        <v>3.7099999999999977</v>
      </c>
      <c r="BA148" s="32">
        <f>[1]节奏总纲!BM145</f>
        <v>3.9899999999999971</v>
      </c>
      <c r="BB148" s="32">
        <f>[1]节奏总纲!BN145</f>
        <v>4.8999999999999968</v>
      </c>
      <c r="BF148" s="45">
        <f>'[1]功能-行军令'!FZ146</f>
        <v>142</v>
      </c>
      <c r="BG148" s="45">
        <f>'[1]功能-行军令'!GA146*'[1]功能-行军令'!GB146</f>
        <v>1257.269434866628</v>
      </c>
      <c r="BM148" s="55">
        <v>142</v>
      </c>
      <c r="BN148" s="56">
        <f>[3]各R部队能量汇总!E148</f>
        <v>141754527386</v>
      </c>
      <c r="BO148" s="56">
        <f>[3]各R部队能量汇总!F148</f>
        <v>143079424640</v>
      </c>
      <c r="BP148" s="56">
        <f>[3]各R部队能量汇总!G148</f>
        <v>149119467819</v>
      </c>
      <c r="BQ148" s="56">
        <f>[3]各R部队能量汇总!H148</f>
        <v>153429911929</v>
      </c>
      <c r="BR148" s="56">
        <f>[3]各R部队能量汇总!I148</f>
        <v>158394797007</v>
      </c>
    </row>
    <row r="149" spans="2:70" x14ac:dyDescent="0.15">
      <c r="B149" s="35">
        <v>146</v>
      </c>
      <c r="C149" s="36">
        <f>'[1]资源-钻石'!L149</f>
        <v>9082799.514930388</v>
      </c>
      <c r="D149" s="36">
        <f>'[1]资源-钻石'!M149</f>
        <v>13299373.422075</v>
      </c>
      <c r="E149" s="36">
        <f>'[1]资源-钻石'!N149</f>
        <v>19685736.148706123</v>
      </c>
      <c r="F149" s="36">
        <f>'[1]资源-钻石'!O149</f>
        <v>51310874.793805309</v>
      </c>
      <c r="G149" s="36">
        <f>'[1]资源-钻石'!P149</f>
        <v>105077576.42734018</v>
      </c>
      <c r="I149" s="25">
        <v>146</v>
      </c>
      <c r="J149" s="24">
        <f>'[1]资源-钻石'!T149</f>
        <v>794829.91346667684</v>
      </c>
      <c r="K149" s="24">
        <f>'[1]资源-钻石'!U149</f>
        <v>1122112.9048133446</v>
      </c>
      <c r="L149" s="24">
        <f>'[1]资源-钻石'!V149</f>
        <v>1890994.1952946791</v>
      </c>
      <c r="M149" s="24">
        <f>'[1]资源-钻石'!W149</f>
        <v>5033043.614824147</v>
      </c>
      <c r="N149" s="24">
        <f>'[1]资源-钻石'!X149</f>
        <v>12004960.47630656</v>
      </c>
      <c r="P149" s="28">
        <v>146</v>
      </c>
      <c r="Q149" s="28">
        <f>'[1]功能-行军令'!N149</f>
        <v>1142295.0103824921</v>
      </c>
      <c r="R149" s="28">
        <f>'[1]功能-行军令'!O149</f>
        <v>1409385.933060122</v>
      </c>
      <c r="S149" s="28">
        <f>'[1]功能-行军令'!P149</f>
        <v>1521494.7385790958</v>
      </c>
      <c r="T149" s="28">
        <f>'[1]功能-行军令'!Q149</f>
        <v>1220301.3433415035</v>
      </c>
      <c r="U149" s="28">
        <f>'[1]功能-行军令'!R149</f>
        <v>651458.29417120293</v>
      </c>
      <c r="V149" s="28">
        <f>'[1]功能-行军令'!S149</f>
        <v>76499.16011013533</v>
      </c>
      <c r="W149" s="28">
        <f>'[1]功能-行军令'!T149</f>
        <v>94075.689501503482</v>
      </c>
      <c r="X149" s="28">
        <f>'[1]功能-行军令'!U149</f>
        <v>97255.525227641221</v>
      </c>
      <c r="Y149" s="28">
        <f>'[1]功能-行军令'!V149</f>
        <v>76473.018196706194</v>
      </c>
      <c r="Z149" s="28">
        <f>'[1]功能-行军令'!W149</f>
        <v>41002.86840020516</v>
      </c>
      <c r="AC149" s="30">
        <v>146</v>
      </c>
      <c r="AD149" s="42">
        <f>'[1]功能-实力'!BE150</f>
        <v>58562712</v>
      </c>
      <c r="AE149" s="42">
        <f>'[1]功能-实力'!BF150</f>
        <v>67146018</v>
      </c>
      <c r="AF149" s="42">
        <f>'[1]功能-实力'!BG150</f>
        <v>71438982</v>
      </c>
      <c r="AG149" s="42">
        <f>'[1]功能-实力'!BH150</f>
        <v>72709608</v>
      </c>
      <c r="AH149" s="42">
        <f>'[1]功能-实力'!BI150</f>
        <v>73813284</v>
      </c>
      <c r="AL149" s="38">
        <f>[2]基础状态预期!C159</f>
        <v>20</v>
      </c>
      <c r="AM149" s="38">
        <f>[2]基础状态预期!D159</f>
        <v>52.769987980532711</v>
      </c>
      <c r="AO149" s="38">
        <f>[2]基础状态预期!F159</f>
        <v>0</v>
      </c>
      <c r="AP149" s="38">
        <f>[2]基础状态预期!G159</f>
        <v>0</v>
      </c>
      <c r="AQ149" s="38">
        <f>[2]基础状态预期!H159</f>
        <v>0</v>
      </c>
      <c r="AR149" s="38">
        <f>[2]基础状态预期!I159</f>
        <v>5</v>
      </c>
      <c r="AS149" s="38">
        <f>[2]基础状态预期!J159</f>
        <v>1</v>
      </c>
      <c r="AW149" s="32">
        <v>143</v>
      </c>
      <c r="AX149" s="32">
        <f>[1]节奏总纲!BJ146</f>
        <v>3.4999999999999978</v>
      </c>
      <c r="AY149" s="32">
        <f>[1]节奏总纲!BK146</f>
        <v>3.5699999999999976</v>
      </c>
      <c r="AZ149" s="32">
        <f>[1]节奏总纲!BL146</f>
        <v>3.7099999999999977</v>
      </c>
      <c r="BA149" s="32">
        <f>[1]节奏总纲!BM146</f>
        <v>3.9899999999999971</v>
      </c>
      <c r="BB149" s="32">
        <f>[1]节奏总纲!BN146</f>
        <v>4.8999999999999968</v>
      </c>
      <c r="BF149" s="45">
        <f>'[1]功能-行军令'!FZ147</f>
        <v>143</v>
      </c>
      <c r="BG149" s="45">
        <f>'[1]功能-行军令'!GA147*'[1]功能-行军令'!GB147</f>
        <v>1282.4148235639605</v>
      </c>
      <c r="BM149" s="55">
        <v>143</v>
      </c>
      <c r="BN149" s="56">
        <f>[3]各R部队能量汇总!E149</f>
        <v>146443063121</v>
      </c>
      <c r="BO149" s="56">
        <f>[3]各R部队能量汇总!F149</f>
        <v>147758166266</v>
      </c>
      <c r="BP149" s="56">
        <f>[3]各R部队能量汇总!G149</f>
        <v>154243313285</v>
      </c>
      <c r="BQ149" s="56">
        <f>[3]各R部队能量汇总!H149</f>
        <v>158665557806</v>
      </c>
      <c r="BR149" s="56">
        <f>[3]各R部队能量汇总!I149</f>
        <v>163850165939</v>
      </c>
    </row>
    <row r="150" spans="2:70" x14ac:dyDescent="0.15">
      <c r="B150" s="35">
        <v>147</v>
      </c>
      <c r="C150" s="36">
        <f>'[1]资源-钻石'!L150</f>
        <v>9200897.3238912411</v>
      </c>
      <c r="D150" s="36">
        <f>'[1]资源-钻石'!M150</f>
        <v>13479622.769615473</v>
      </c>
      <c r="E150" s="36">
        <f>'[1]资源-钻石'!N150</f>
        <v>19957260.317541469</v>
      </c>
      <c r="F150" s="36">
        <f>'[1]资源-钻石'!O150</f>
        <v>52079891.390026808</v>
      </c>
      <c r="G150" s="36">
        <f>'[1]资源-钻石'!P150</f>
        <v>106884855.13968208</v>
      </c>
      <c r="I150" s="23">
        <v>147</v>
      </c>
      <c r="J150" s="24">
        <f>'[1]资源-钻石'!T150</f>
        <v>799163.16128614126</v>
      </c>
      <c r="K150" s="24">
        <f>'[1]资源-钻石'!U150</f>
        <v>1128559.4774147556</v>
      </c>
      <c r="L150" s="24">
        <f>'[1]资源-钻石'!V150</f>
        <v>1902537.425156231</v>
      </c>
      <c r="M150" s="24">
        <f>'[1]资源-钻石'!W150</f>
        <v>5065761.1676718537</v>
      </c>
      <c r="N150" s="24">
        <f>'[1]资源-钻石'!X150</f>
        <v>12084804.784439038</v>
      </c>
      <c r="P150" s="28">
        <v>147</v>
      </c>
      <c r="Q150" s="28">
        <f>'[1]功能-行军令'!N150</f>
        <v>1224284.7800948501</v>
      </c>
      <c r="R150" s="28">
        <f>'[1]功能-行军令'!O150</f>
        <v>1505553.5623670323</v>
      </c>
      <c r="S150" s="28">
        <f>'[1]功能-行军令'!P150</f>
        <v>1623194.0222908854</v>
      </c>
      <c r="T150" s="28">
        <f>'[1]功能-行军令'!Q150</f>
        <v>1301036.7898521877</v>
      </c>
      <c r="U150" s="28">
        <f>'[1]功能-行军令'!R150</f>
        <v>695750.39457329374</v>
      </c>
      <c r="V150" s="28">
        <f>'[1]功能-行军令'!S150</f>
        <v>81989.769712358015</v>
      </c>
      <c r="W150" s="28">
        <f>'[1]功能-行军令'!T150</f>
        <v>96167.629306910327</v>
      </c>
      <c r="X150" s="28">
        <f>'[1]功能-行军令'!U150</f>
        <v>101699.28371178964</v>
      </c>
      <c r="Y150" s="28">
        <f>'[1]功能-行军令'!V150</f>
        <v>80735.446510684211</v>
      </c>
      <c r="Z150" s="28">
        <f>'[1]功能-行军令'!W150</f>
        <v>44292.100402090815</v>
      </c>
      <c r="AC150" s="30">
        <v>147</v>
      </c>
      <c r="AD150" s="42">
        <f>'[1]功能-实力'!BE151</f>
        <v>59782278</v>
      </c>
      <c r="AE150" s="42">
        <f>'[1]功能-实力'!BF151</f>
        <v>68561682</v>
      </c>
      <c r="AF150" s="42">
        <f>'[1]功能-实力'!BG151</f>
        <v>72715362</v>
      </c>
      <c r="AG150" s="42">
        <f>'[1]功能-实力'!BH151</f>
        <v>73941420</v>
      </c>
      <c r="AH150" s="42">
        <f>'[1]功能-实力'!BI151</f>
        <v>75076704</v>
      </c>
      <c r="AL150" s="38">
        <f>[2]基础状态预期!C160</f>
        <v>30</v>
      </c>
      <c r="AM150" s="38">
        <f>[2]基础状态预期!D160</f>
        <v>58.701446767877648</v>
      </c>
      <c r="AO150" s="38">
        <f>[2]基础状态预期!F160</f>
        <v>0</v>
      </c>
      <c r="AP150" s="38">
        <f>[2]基础状态预期!G160</f>
        <v>0</v>
      </c>
      <c r="AQ150" s="38">
        <f>[2]基础状态预期!H160</f>
        <v>0</v>
      </c>
      <c r="AR150" s="38">
        <f>[2]基础状态预期!I160</f>
        <v>4</v>
      </c>
      <c r="AS150" s="38">
        <f>[2]基础状态预期!J160</f>
        <v>2</v>
      </c>
      <c r="AW150" s="32">
        <v>144</v>
      </c>
      <c r="AX150" s="32">
        <f>[1]节奏总纲!BJ147</f>
        <v>3.4999999999999978</v>
      </c>
      <c r="AY150" s="32">
        <f>[1]节奏总纲!BK147</f>
        <v>3.5699999999999976</v>
      </c>
      <c r="AZ150" s="32">
        <f>[1]节奏总纲!BL147</f>
        <v>3.7099999999999977</v>
      </c>
      <c r="BA150" s="32">
        <f>[1]节奏总纲!BM147</f>
        <v>3.9899999999999971</v>
      </c>
      <c r="BB150" s="32">
        <f>[1]节奏总纲!BN147</f>
        <v>4.8999999999999968</v>
      </c>
      <c r="BF150" s="45">
        <f>'[1]功能-行军令'!FZ148</f>
        <v>144</v>
      </c>
      <c r="BG150" s="45">
        <f>'[1]功能-行军令'!GA148*'[1]功能-行军令'!GB148</f>
        <v>1308.0631200352398</v>
      </c>
      <c r="BM150" s="55">
        <v>144</v>
      </c>
      <c r="BN150" s="56">
        <f>[3]各R部队能量汇总!E150</f>
        <v>151350530030</v>
      </c>
      <c r="BO150" s="56">
        <f>[3]各R部队能量汇总!F150</f>
        <v>152776509026</v>
      </c>
      <c r="BP150" s="56">
        <f>[3]各R部队能量汇总!G150</f>
        <v>159448123500</v>
      </c>
      <c r="BQ150" s="56">
        <f>[3]各R部队能量汇总!H150</f>
        <v>164090810766</v>
      </c>
      <c r="BR150" s="56">
        <f>[3]各R部队能量汇总!I150</f>
        <v>169328939170</v>
      </c>
    </row>
    <row r="151" spans="2:70" x14ac:dyDescent="0.15">
      <c r="B151" s="35">
        <v>148</v>
      </c>
      <c r="C151" s="36">
        <f>'[1]资源-钻石'!L151</f>
        <v>9318995.1328520942</v>
      </c>
      <c r="D151" s="36">
        <f>'[1]资源-钻石'!M151</f>
        <v>13659872.117155947</v>
      </c>
      <c r="E151" s="36">
        <f>'[1]资源-钻石'!N151</f>
        <v>20228784.486376815</v>
      </c>
      <c r="F151" s="36">
        <f>'[1]资源-钻石'!O151</f>
        <v>52848907.986248307</v>
      </c>
      <c r="G151" s="36">
        <f>'[1]资源-钻石'!P151</f>
        <v>108692133.85202399</v>
      </c>
      <c r="I151" s="23">
        <v>148</v>
      </c>
      <c r="J151" s="24">
        <f>'[1]资源-钻石'!T151</f>
        <v>803496.40910560568</v>
      </c>
      <c r="K151" s="24">
        <f>'[1]资源-钻石'!U151</f>
        <v>1135006.0500161664</v>
      </c>
      <c r="L151" s="24">
        <f>'[1]资源-钻石'!V151</f>
        <v>1914080.6550177829</v>
      </c>
      <c r="M151" s="24">
        <f>'[1]资源-钻石'!W151</f>
        <v>5098478.7205195613</v>
      </c>
      <c r="N151" s="24">
        <f>'[1]资源-钻石'!X151</f>
        <v>12164649.092571516</v>
      </c>
      <c r="P151" s="28">
        <v>148</v>
      </c>
      <c r="Q151" s="28">
        <f>'[1]功能-行军令'!N151</f>
        <v>1312159.2394720195</v>
      </c>
      <c r="R151" s="28">
        <f>'[1]功能-行军令'!O151</f>
        <v>1613616.414660373</v>
      </c>
      <c r="S151" s="28">
        <f>'[1]功能-行军令'!P151</f>
        <v>1740738.9722844393</v>
      </c>
      <c r="T151" s="28">
        <f>'[1]功能-行军令'!Q151</f>
        <v>1397358.3093949549</v>
      </c>
      <c r="U151" s="28">
        <f>'[1]功能-行军令'!R151</f>
        <v>745982.49528044381</v>
      </c>
      <c r="V151" s="28">
        <f>'[1]功能-行军令'!S151</f>
        <v>87874.459377169376</v>
      </c>
      <c r="W151" s="28">
        <f>'[1]功能-行军令'!T151</f>
        <v>108062.85229334072</v>
      </c>
      <c r="X151" s="28">
        <f>'[1]功能-行军令'!U151</f>
        <v>117544.9499935538</v>
      </c>
      <c r="Y151" s="28">
        <f>'[1]功能-行军令'!V151</f>
        <v>96321.519542767201</v>
      </c>
      <c r="Z151" s="28">
        <f>'[1]功能-行军令'!W151</f>
        <v>50232.100707150064</v>
      </c>
      <c r="AC151" s="30">
        <v>148</v>
      </c>
      <c r="AD151" s="42">
        <f>'[1]功能-实力'!BE152</f>
        <v>61008720</v>
      </c>
      <c r="AE151" s="42">
        <f>'[1]功能-实力'!BF152</f>
        <v>70024926</v>
      </c>
      <c r="AF151" s="42">
        <f>'[1]功能-实力'!BG152</f>
        <v>74033508</v>
      </c>
      <c r="AG151" s="42">
        <f>'[1]功能-实力'!BH152</f>
        <v>75218436</v>
      </c>
      <c r="AH151" s="42">
        <f>'[1]功能-实力'!BI152</f>
        <v>76360884</v>
      </c>
      <c r="AL151" s="38">
        <f>[2]基础状态预期!C161</f>
        <v>45</v>
      </c>
      <c r="AM151" s="38">
        <f>[2]基础状态预期!D161</f>
        <v>64.399012521055653</v>
      </c>
      <c r="AO151" s="38">
        <f>[2]基础状态预期!F161</f>
        <v>0</v>
      </c>
      <c r="AP151" s="38">
        <f>[2]基础状态预期!G161</f>
        <v>0</v>
      </c>
      <c r="AQ151" s="38">
        <f>[2]基础状态预期!H161</f>
        <v>0</v>
      </c>
      <c r="AR151" s="38">
        <f>[2]基础状态预期!I161</f>
        <v>3</v>
      </c>
      <c r="AS151" s="38">
        <f>[2]基础状态预期!J161</f>
        <v>3</v>
      </c>
      <c r="AW151" s="32">
        <v>145</v>
      </c>
      <c r="AX151" s="32">
        <f>[1]节奏总纲!BJ148</f>
        <v>3.4999999999999978</v>
      </c>
      <c r="AY151" s="32">
        <f>[1]节奏总纲!BK148</f>
        <v>3.5699999999999976</v>
      </c>
      <c r="AZ151" s="32">
        <f>[1]节奏总纲!BL148</f>
        <v>3.7099999999999977</v>
      </c>
      <c r="BA151" s="32">
        <f>[1]节奏总纲!BM148</f>
        <v>3.9899999999999971</v>
      </c>
      <c r="BB151" s="32">
        <f>[1]节奏总纲!BN148</f>
        <v>4.8999999999999968</v>
      </c>
      <c r="BF151" s="45">
        <f>'[1]功能-行军令'!FZ149</f>
        <v>145</v>
      </c>
      <c r="BG151" s="45">
        <f>'[1]功能-行军令'!GA149*'[1]功能-行军令'!GB149</f>
        <v>1334.2243824359446</v>
      </c>
      <c r="BM151" s="55">
        <v>145</v>
      </c>
      <c r="BN151" s="56">
        <f>[3]各R部队能量汇总!E151</f>
        <v>156464459564</v>
      </c>
      <c r="BO151" s="56">
        <f>[3]各R部队能量汇总!F151</f>
        <v>157877339881</v>
      </c>
      <c r="BP151" s="56">
        <f>[3]各R部队能量汇总!G151</f>
        <v>164868445057</v>
      </c>
      <c r="BQ151" s="56">
        <f>[3]各R部队能量汇总!H151</f>
        <v>169564983471</v>
      </c>
      <c r="BR151" s="56">
        <f>[3]各R部队能量汇总!I151</f>
        <v>174938110851</v>
      </c>
    </row>
    <row r="152" spans="2:70" x14ac:dyDescent="0.15">
      <c r="B152" s="35">
        <v>149</v>
      </c>
      <c r="C152" s="36">
        <f>'[1]资源-钻石'!L152</f>
        <v>9437092.9418129474</v>
      </c>
      <c r="D152" s="36">
        <f>'[1]资源-钻石'!M152</f>
        <v>13840121.46469642</v>
      </c>
      <c r="E152" s="36">
        <f>'[1]资源-钻石'!N152</f>
        <v>20500308.65521216</v>
      </c>
      <c r="F152" s="36">
        <f>'[1]资源-钻石'!O152</f>
        <v>53617924.582469806</v>
      </c>
      <c r="G152" s="36">
        <f>'[1]资源-钻石'!P152</f>
        <v>110499412.56436589</v>
      </c>
      <c r="I152" s="23">
        <v>149</v>
      </c>
      <c r="J152" s="24">
        <f>'[1]资源-钻石'!T152</f>
        <v>807829.6569250701</v>
      </c>
      <c r="K152" s="24">
        <f>'[1]资源-钻石'!U152</f>
        <v>1141452.6226175772</v>
      </c>
      <c r="L152" s="24">
        <f>'[1]资源-钻石'!V152</f>
        <v>1925623.8848793348</v>
      </c>
      <c r="M152" s="24">
        <f>'[1]资源-钻石'!W152</f>
        <v>5131196.273367268</v>
      </c>
      <c r="N152" s="24">
        <f>'[1]资源-钻石'!X152</f>
        <v>12244493.400703993</v>
      </c>
      <c r="P152" s="28">
        <v>149</v>
      </c>
      <c r="Q152" s="28">
        <f>'[1]功能-行军令'!N152</f>
        <v>1406340.7530671936</v>
      </c>
      <c r="R152" s="28">
        <f>'[1]功能-行军令'!O152</f>
        <v>1729844.985210248</v>
      </c>
      <c r="S152" s="28">
        <f>'[1]功能-行军令'!P152</f>
        <v>1867351.4809726463</v>
      </c>
      <c r="T152" s="28">
        <f>'[1]功能-行军令'!Q152</f>
        <v>1498599.763730908</v>
      </c>
      <c r="U152" s="28">
        <f>'[1]功能-行军令'!R152</f>
        <v>800155.91503261973</v>
      </c>
      <c r="V152" s="28">
        <f>'[1]功能-行军令'!S152</f>
        <v>94181.513595174067</v>
      </c>
      <c r="W152" s="28">
        <f>'[1]功能-行军令'!T152</f>
        <v>116228.57054987503</v>
      </c>
      <c r="X152" s="28">
        <f>'[1]功能-行军令'!U152</f>
        <v>126612.50868820702</v>
      </c>
      <c r="Y152" s="28">
        <f>'[1]功能-行军令'!V152</f>
        <v>101241.45433595311</v>
      </c>
      <c r="Z152" s="28">
        <f>'[1]功能-行军令'!W152</f>
        <v>54173.41975217592</v>
      </c>
      <c r="AC152" s="30">
        <v>149</v>
      </c>
      <c r="AD152" s="42">
        <f>'[1]功能-实力'!BE153</f>
        <v>62271318</v>
      </c>
      <c r="AE152" s="42">
        <f>'[1]功能-实力'!BF153</f>
        <v>71518578</v>
      </c>
      <c r="AF152" s="42">
        <f>'[1]功能-实力'!BG153</f>
        <v>75381816</v>
      </c>
      <c r="AG152" s="42">
        <f>'[1]功能-实力'!BH153</f>
        <v>76513362</v>
      </c>
      <c r="AH152" s="42">
        <f>'[1]功能-实力'!BI153</f>
        <v>77699364</v>
      </c>
      <c r="AL152" s="38">
        <f>[2]基础状态预期!C162</f>
        <v>60</v>
      </c>
      <c r="AM152" s="38">
        <f>[2]基础状态预期!D162</f>
        <v>68.627579426319684</v>
      </c>
      <c r="AO152" s="38">
        <f>[2]基础状态预期!F162</f>
        <v>0</v>
      </c>
      <c r="AP152" s="38">
        <f>[2]基础状态预期!G162</f>
        <v>0</v>
      </c>
      <c r="AQ152" s="38">
        <f>[2]基础状态预期!H162</f>
        <v>0</v>
      </c>
      <c r="AR152" s="38">
        <f>[2]基础状态预期!I162</f>
        <v>2</v>
      </c>
      <c r="AS152" s="38">
        <f>[2]基础状态预期!J162</f>
        <v>4</v>
      </c>
      <c r="AW152" s="32">
        <v>146</v>
      </c>
      <c r="AX152" s="32">
        <f>[1]节奏总纲!BJ149</f>
        <v>3.4999999999999978</v>
      </c>
      <c r="AY152" s="32">
        <f>[1]节奏总纲!BK149</f>
        <v>3.5699999999999976</v>
      </c>
      <c r="AZ152" s="32">
        <f>[1]节奏总纲!BL149</f>
        <v>3.7099999999999977</v>
      </c>
      <c r="BA152" s="32">
        <f>[1]节奏总纲!BM149</f>
        <v>3.9899999999999971</v>
      </c>
      <c r="BB152" s="32">
        <f>[1]节奏总纲!BN149</f>
        <v>4.8999999999999968</v>
      </c>
      <c r="BF152" s="45">
        <f>'[1]功能-行军令'!FZ150</f>
        <v>146</v>
      </c>
      <c r="BG152" s="45">
        <f>'[1]功能-行军令'!GA150*'[1]功能-行军令'!GB150</f>
        <v>1360.9088700846632</v>
      </c>
      <c r="BM152" s="55">
        <v>146</v>
      </c>
      <c r="BN152" s="56">
        <f>[3]各R部队能量汇总!E152</f>
        <v>161651617458</v>
      </c>
      <c r="BO152" s="56">
        <f>[3]各R部队能量汇总!F152</f>
        <v>163178368023</v>
      </c>
      <c r="BP152" s="56">
        <f>[3]各R部队能量汇总!G152</f>
        <v>170302657894</v>
      </c>
      <c r="BQ152" s="56">
        <f>[3]各R部队能量汇总!H152</f>
        <v>175148223828</v>
      </c>
      <c r="BR152" s="56">
        <f>[3]各R部队能量汇总!I152</f>
        <v>180734159019</v>
      </c>
    </row>
    <row r="153" spans="2:70" x14ac:dyDescent="0.15">
      <c r="B153" s="35">
        <v>150</v>
      </c>
      <c r="C153" s="36">
        <f>'[1]资源-钻石'!L153</f>
        <v>9555190.7507738005</v>
      </c>
      <c r="D153" s="36">
        <f>'[1]资源-钻石'!M153</f>
        <v>14020370.812236894</v>
      </c>
      <c r="E153" s="36">
        <f>'[1]资源-钻石'!N153</f>
        <v>20771832.824047506</v>
      </c>
      <c r="F153" s="36">
        <f>'[1]资源-钻石'!O153</f>
        <v>54386941.178691305</v>
      </c>
      <c r="G153" s="36">
        <f>'[1]资源-钻石'!P153</f>
        <v>112306691.2767078</v>
      </c>
      <c r="I153" s="23">
        <v>150</v>
      </c>
      <c r="J153" s="24">
        <f>'[1]资源-钻石'!T153</f>
        <v>812162.90474453452</v>
      </c>
      <c r="K153" s="24">
        <f>'[1]资源-钻石'!U153</f>
        <v>1147899.1952189882</v>
      </c>
      <c r="L153" s="24">
        <f>'[1]资源-钻石'!V153</f>
        <v>1937167.1147408867</v>
      </c>
      <c r="M153" s="24">
        <f>'[1]资源-钻石'!W153</f>
        <v>5163913.8262149757</v>
      </c>
      <c r="N153" s="24">
        <f>'[1]资源-钻石'!X153</f>
        <v>12324337.708836472</v>
      </c>
      <c r="P153" s="28">
        <v>150</v>
      </c>
      <c r="Q153" s="28">
        <f>'[1]功能-行军令'!N153</f>
        <v>1507282</v>
      </c>
      <c r="R153" s="28">
        <f>'[1]功能-行军令'!O153</f>
        <v>1854006.0105000001</v>
      </c>
      <c r="S153" s="28">
        <f>'[1]功能-行军令'!P153</f>
        <v>2001680.3260999999</v>
      </c>
      <c r="T153" s="28">
        <f>'[1]功能-行军令'!Q153</f>
        <v>1607175.4762000002</v>
      </c>
      <c r="U153" s="28">
        <f>'[1]功能-行军令'!R153</f>
        <v>860625.25500000012</v>
      </c>
      <c r="V153" s="28">
        <f>'[1]功能-行军令'!S153</f>
        <v>100941.24693280645</v>
      </c>
      <c r="W153" s="28">
        <f>'[1]功能-行军令'!T153</f>
        <v>124161.02528975205</v>
      </c>
      <c r="X153" s="28">
        <f>'[1]功能-行军令'!U153</f>
        <v>134328.84512735368</v>
      </c>
      <c r="Y153" s="28">
        <f>'[1]功能-行军令'!V153</f>
        <v>108575.7124690921</v>
      </c>
      <c r="Z153" s="28">
        <f>'[1]功能-行军令'!W153</f>
        <v>60469.339967380394</v>
      </c>
      <c r="AC153" s="30">
        <v>150</v>
      </c>
      <c r="AD153" s="42">
        <f>'[1]功能-实力'!BE154</f>
        <v>63498528</v>
      </c>
      <c r="AE153" s="42">
        <f>'[1]功能-实力'!BF154</f>
        <v>72999696</v>
      </c>
      <c r="AF153" s="42">
        <f>'[1]功能-实力'!BG154</f>
        <v>76748580</v>
      </c>
      <c r="AG153" s="42">
        <f>'[1]功能-实力'!BH154</f>
        <v>77871432</v>
      </c>
      <c r="AH153" s="42">
        <f>'[1]功能-实力'!BI154</f>
        <v>79254570</v>
      </c>
      <c r="AL153" s="38">
        <f>[2]基础状态预期!C163</f>
        <v>75</v>
      </c>
      <c r="AM153" s="38">
        <f>[2]基础状态预期!D163</f>
        <v>71.882008108111634</v>
      </c>
      <c r="AO153" s="38">
        <f>[2]基础状态预期!F163</f>
        <v>0</v>
      </c>
      <c r="AP153" s="38">
        <f>[2]基础状态预期!G163</f>
        <v>0</v>
      </c>
      <c r="AQ153" s="38">
        <f>[2]基础状态预期!H163</f>
        <v>0</v>
      </c>
      <c r="AR153" s="38">
        <f>[2]基础状态预期!I163</f>
        <v>1</v>
      </c>
      <c r="AS153" s="38">
        <f>[2]基础状态预期!J163</f>
        <v>5</v>
      </c>
      <c r="AW153" s="32">
        <v>147</v>
      </c>
      <c r="AX153" s="32">
        <f>[1]节奏总纲!BJ150</f>
        <v>3.4999999999999978</v>
      </c>
      <c r="AY153" s="32">
        <f>[1]节奏总纲!BK150</f>
        <v>3.5699999999999976</v>
      </c>
      <c r="AZ153" s="32">
        <f>[1]节奏总纲!BL150</f>
        <v>3.7099999999999977</v>
      </c>
      <c r="BA153" s="32">
        <f>[1]节奏总纲!BM150</f>
        <v>3.9899999999999971</v>
      </c>
      <c r="BB153" s="32">
        <f>[1]节奏总纲!BN150</f>
        <v>4.8999999999999968</v>
      </c>
      <c r="BF153" s="45">
        <f>'[1]功能-行军令'!FZ151</f>
        <v>147</v>
      </c>
      <c r="BG153" s="45">
        <f>'[1]功能-行军令'!GA151*'[1]功能-行军令'!GB151</f>
        <v>1388.1270474863568</v>
      </c>
      <c r="BM153" s="55">
        <v>147</v>
      </c>
      <c r="BN153" s="56">
        <f>[3]各R部队能量汇总!E153</f>
        <v>167074681669</v>
      </c>
      <c r="BO153" s="56">
        <f>[3]各R部队能量汇总!F153</f>
        <v>168492708250</v>
      </c>
      <c r="BP153" s="56">
        <f>[3]各R部队能量汇总!G153</f>
        <v>175893722079</v>
      </c>
      <c r="BQ153" s="56">
        <f>[3]各R部队能量汇总!H153</f>
        <v>180928760237</v>
      </c>
      <c r="BR153" s="56">
        <f>[3]各R部队能量汇总!I153</f>
        <v>186807888867</v>
      </c>
    </row>
    <row r="154" spans="2:70" x14ac:dyDescent="0.15">
      <c r="B154" s="35">
        <v>151</v>
      </c>
      <c r="C154" s="36">
        <f>'[1]资源-钻石'!L154</f>
        <v>9673288.5597346537</v>
      </c>
      <c r="D154" s="36">
        <f>'[1]资源-钻石'!M154</f>
        <v>14200620.159777367</v>
      </c>
      <c r="E154" s="36">
        <f>'[1]资源-钻石'!N154</f>
        <v>21043356.992882852</v>
      </c>
      <c r="F154" s="36">
        <f>'[1]资源-钻石'!O154</f>
        <v>55155957.774912804</v>
      </c>
      <c r="G154" s="36">
        <f>'[1]资源-钻石'!P154</f>
        <v>114113969.9890497</v>
      </c>
      <c r="I154" s="25">
        <v>151</v>
      </c>
      <c r="J154" s="24">
        <f>'[1]资源-钻石'!T154</f>
        <v>816496.15256399894</v>
      </c>
      <c r="K154" s="24">
        <f>'[1]资源-钻石'!U154</f>
        <v>1154345.767820399</v>
      </c>
      <c r="L154" s="24">
        <f>'[1]资源-钻石'!V154</f>
        <v>1948710.3446024389</v>
      </c>
      <c r="M154" s="24">
        <f>'[1]资源-钻石'!W154</f>
        <v>5196631.3790626824</v>
      </c>
      <c r="N154" s="24">
        <f>'[1]资源-钻石'!X154</f>
        <v>12404182.016968949</v>
      </c>
      <c r="P154" s="28">
        <v>151</v>
      </c>
      <c r="Q154" s="28">
        <f>'[1]功能-行军令'!N154</f>
        <v>1615468.1497379036</v>
      </c>
      <c r="R154" s="28">
        <f>'[1]功能-行军令'!O154</f>
        <v>1988019.6882784385</v>
      </c>
      <c r="S154" s="28">
        <f>'[1]功能-行军令'!P154</f>
        <v>2146950.1472271094</v>
      </c>
      <c r="T154" s="28">
        <f>'[1]功能-行军令'!Q154</f>
        <v>1730851.2063892924</v>
      </c>
      <c r="U154" s="28">
        <f>'[1]功能-行军令'!R154</f>
        <v>936866.17022952298</v>
      </c>
      <c r="V154" s="28">
        <f>'[1]功能-行军令'!S154</f>
        <v>108186.14973790362</v>
      </c>
      <c r="W154" s="28">
        <f>'[1]功能-行军令'!T154</f>
        <v>134013.67777843843</v>
      </c>
      <c r="X154" s="28">
        <f>'[1]功能-行军令'!U154</f>
        <v>145269.82112710946</v>
      </c>
      <c r="Y154" s="28">
        <f>'[1]功能-行军令'!V154</f>
        <v>123675.73018929223</v>
      </c>
      <c r="Z154" s="28">
        <f>'[1]功能-行军令'!W154</f>
        <v>76240.915229522856</v>
      </c>
      <c r="AC154" s="30">
        <v>151</v>
      </c>
      <c r="AD154" s="42">
        <f>'[1]功能-实力'!BE155</f>
        <v>64722438</v>
      </c>
      <c r="AE154" s="42">
        <f>'[1]功能-实力'!BF155</f>
        <v>74282052</v>
      </c>
      <c r="AF154" s="42">
        <f>'[1]功能-实力'!BG155</f>
        <v>77995800</v>
      </c>
      <c r="AG154" s="42">
        <f>'[1]功能-实力'!BH155</f>
        <v>79301430</v>
      </c>
      <c r="AH154" s="42">
        <f>'[1]功能-实力'!BI155</f>
        <v>80804808</v>
      </c>
      <c r="AL154" s="38">
        <f>[2]基础状态预期!C164</f>
        <v>90</v>
      </c>
      <c r="AM154" s="38">
        <f>[2]基础状态预期!D164</f>
        <v>74.493385467679886</v>
      </c>
      <c r="AO154" s="38">
        <f>[2]基础状态预期!F164</f>
        <v>0</v>
      </c>
      <c r="AP154" s="38">
        <f>[2]基础状态预期!G164</f>
        <v>0</v>
      </c>
      <c r="AQ154" s="38">
        <f>[2]基础状态预期!H164</f>
        <v>0</v>
      </c>
      <c r="AR154" s="38">
        <f>[2]基础状态预期!I164</f>
        <v>0.5</v>
      </c>
      <c r="AS154" s="38">
        <f>[2]基础状态预期!J164</f>
        <v>5.5</v>
      </c>
      <c r="AW154" s="32">
        <v>148</v>
      </c>
      <c r="AX154" s="32">
        <f>[1]节奏总纲!BJ151</f>
        <v>3.4999999999999978</v>
      </c>
      <c r="AY154" s="32">
        <f>[1]节奏总纲!BK151</f>
        <v>3.5699999999999976</v>
      </c>
      <c r="AZ154" s="32">
        <f>[1]节奏总纲!BL151</f>
        <v>3.7099999999999977</v>
      </c>
      <c r="BA154" s="32">
        <f>[1]节奏总纲!BM151</f>
        <v>3.9899999999999971</v>
      </c>
      <c r="BB154" s="32">
        <f>[1]节奏总纲!BN151</f>
        <v>4.8999999999999968</v>
      </c>
      <c r="BF154" s="45">
        <f>'[1]功能-行军令'!FZ152</f>
        <v>148</v>
      </c>
      <c r="BG154" s="45">
        <f>'[1]功能-行军令'!GA152*'[1]功能-行军令'!GB152</f>
        <v>1415.8895884360838</v>
      </c>
      <c r="BM154" s="55">
        <v>148</v>
      </c>
      <c r="BN154" s="56">
        <f>[3]各R部队能量汇总!E154</f>
        <v>172554042782</v>
      </c>
      <c r="BO154" s="56">
        <f>[3]各R部队能量汇总!F154</f>
        <v>174089297923</v>
      </c>
      <c r="BP154" s="56">
        <f>[3]各R部队能量汇总!G154</f>
        <v>181819456556</v>
      </c>
      <c r="BQ154" s="56">
        <f>[3]各R部队能量汇总!H154</f>
        <v>187100450260</v>
      </c>
      <c r="BR154" s="56">
        <f>[3]各R部队能量汇总!I154</f>
        <v>193109549659</v>
      </c>
    </row>
    <row r="155" spans="2:70" x14ac:dyDescent="0.15">
      <c r="B155" s="35">
        <v>152</v>
      </c>
      <c r="C155" s="36">
        <f>'[1]资源-钻石'!L155</f>
        <v>9791386.3686955068</v>
      </c>
      <c r="D155" s="36">
        <f>'[1]资源-钻石'!M155</f>
        <v>14380869.507317841</v>
      </c>
      <c r="E155" s="36">
        <f>'[1]资源-钻石'!N155</f>
        <v>21314881.161718197</v>
      </c>
      <c r="F155" s="36">
        <f>'[1]资源-钻石'!O155</f>
        <v>55924974.371134304</v>
      </c>
      <c r="G155" s="36">
        <f>'[1]资源-钻石'!P155</f>
        <v>115921248.70139161</v>
      </c>
      <c r="I155" s="25">
        <v>152</v>
      </c>
      <c r="J155" s="24">
        <f>'[1]资源-钻石'!T155</f>
        <v>820829.40038346336</v>
      </c>
      <c r="K155" s="24">
        <f>'[1]资源-钻石'!U155</f>
        <v>1160792.3404218098</v>
      </c>
      <c r="L155" s="24">
        <f>'[1]资源-钻石'!V155</f>
        <v>1960253.5744639907</v>
      </c>
      <c r="M155" s="24">
        <f>'[1]资源-钻石'!W155</f>
        <v>5229348.93191039</v>
      </c>
      <c r="N155" s="24">
        <f>'[1]资源-钻石'!X155</f>
        <v>12484026.325101426</v>
      </c>
      <c r="P155" s="28">
        <v>152</v>
      </c>
      <c r="Q155" s="28">
        <f>'[1]功能-行军令'!N155</f>
        <v>1731419.1940409699</v>
      </c>
      <c r="R155" s="28">
        <f>'[1]功能-行军令'!O155</f>
        <v>2130206.4379310715</v>
      </c>
      <c r="S155" s="28">
        <f>'[1]功能-行军令'!P155</f>
        <v>2313721.8166803354</v>
      </c>
      <c r="T155" s="28">
        <f>'[1]功能-行军令'!Q155</f>
        <v>1880283.6051807969</v>
      </c>
      <c r="U155" s="28">
        <f>'[1]功能-行军令'!R155</f>
        <v>1453827.5297789667</v>
      </c>
      <c r="V155" s="28">
        <f>'[1]功能-行军令'!S155</f>
        <v>115951.04430306633</v>
      </c>
      <c r="W155" s="28">
        <f>'[1]功能-行军令'!T155</f>
        <v>142186.74965263298</v>
      </c>
      <c r="X155" s="28">
        <f>'[1]功能-行军令'!U155</f>
        <v>166771.66945322603</v>
      </c>
      <c r="Y155" s="28">
        <f>'[1]功能-行军令'!V155</f>
        <v>149432.39879150456</v>
      </c>
      <c r="Z155" s="28">
        <f>'[1]功能-行军令'!W155</f>
        <v>516961.3595494437</v>
      </c>
      <c r="AC155" s="30">
        <v>152</v>
      </c>
      <c r="AD155" s="42">
        <f>'[1]功能-实力'!BE156</f>
        <v>65955558</v>
      </c>
      <c r="AE155" s="42">
        <f>'[1]功能-实力'!BF156</f>
        <v>75584982</v>
      </c>
      <c r="AF155" s="42">
        <f>'[1]功能-实力'!BG156</f>
        <v>79366662</v>
      </c>
      <c r="AG155" s="42">
        <f>'[1]功能-实力'!BH156</f>
        <v>80752146</v>
      </c>
      <c r="AH155" s="42">
        <f>'[1]功能-实力'!BI156</f>
        <v>81572268</v>
      </c>
      <c r="AL155" s="38">
        <f>[2]基础状态预期!C165</f>
        <v>110</v>
      </c>
      <c r="AM155" s="38">
        <f>[2]基础状态预期!D165</f>
        <v>77.332919927503724</v>
      </c>
      <c r="AO155" s="38">
        <f>[2]基础状态预期!F165</f>
        <v>0</v>
      </c>
      <c r="AP155" s="38">
        <f>[2]基础状态预期!G165</f>
        <v>0</v>
      </c>
      <c r="AQ155" s="38">
        <f>[2]基础状态预期!H165</f>
        <v>0</v>
      </c>
      <c r="AR155" s="38">
        <f>[2]基础状态预期!I165</f>
        <v>0</v>
      </c>
      <c r="AS155" s="38">
        <f>[2]基础状态预期!J165</f>
        <v>6</v>
      </c>
      <c r="AW155" s="32">
        <v>149</v>
      </c>
      <c r="AX155" s="32">
        <f>[1]节奏总纲!BJ152</f>
        <v>3.4999999999999978</v>
      </c>
      <c r="AY155" s="32">
        <f>[1]节奏总纲!BK152</f>
        <v>3.5699999999999976</v>
      </c>
      <c r="AZ155" s="32">
        <f>[1]节奏总纲!BL152</f>
        <v>3.7099999999999977</v>
      </c>
      <c r="BA155" s="32">
        <f>[1]节奏总纲!BM152</f>
        <v>3.9899999999999971</v>
      </c>
      <c r="BB155" s="32">
        <f>[1]节奏总纲!BN152</f>
        <v>4.8999999999999968</v>
      </c>
      <c r="BF155" s="45">
        <f>'[1]功能-行军令'!FZ153</f>
        <v>149</v>
      </c>
      <c r="BG155" s="45">
        <f>'[1]功能-行军令'!GA153*'[1]功能-行军令'!GB153</f>
        <v>1444.2073802048055</v>
      </c>
      <c r="BM155" s="55">
        <v>149</v>
      </c>
      <c r="BN155" s="56">
        <f>[3]各R部队能量汇总!E155</f>
        <v>178292644418</v>
      </c>
      <c r="BO155" s="56">
        <f>[3]各R部队能量汇总!F155</f>
        <v>179916660163</v>
      </c>
      <c r="BP155" s="56">
        <f>[3]各R部队能量汇总!G155</f>
        <v>188016639299</v>
      </c>
      <c r="BQ155" s="56">
        <f>[3]各R部队能量汇总!H155</f>
        <v>193455956145</v>
      </c>
      <c r="BR155" s="56">
        <f>[3]各R部队能量汇总!I155</f>
        <v>199838090190</v>
      </c>
    </row>
    <row r="156" spans="2:70" x14ac:dyDescent="0.15">
      <c r="B156" s="35">
        <v>153</v>
      </c>
      <c r="C156" s="36">
        <f>'[1]资源-钻石'!L156</f>
        <v>9909484.17765636</v>
      </c>
      <c r="D156" s="36">
        <f>'[1]资源-钻石'!M156</f>
        <v>14561118.854858315</v>
      </c>
      <c r="E156" s="36">
        <f>'[1]资源-钻石'!N156</f>
        <v>21586405.330553543</v>
      </c>
      <c r="F156" s="36">
        <f>'[1]资源-钻石'!O156</f>
        <v>56693990.967355803</v>
      </c>
      <c r="G156" s="36">
        <f>'[1]资源-钻石'!P156</f>
        <v>117728527.41373351</v>
      </c>
      <c r="I156" s="23">
        <v>153</v>
      </c>
      <c r="J156" s="24">
        <f>'[1]资源-钻石'!T156</f>
        <v>825162.64820292778</v>
      </c>
      <c r="K156" s="24">
        <f>'[1]资源-钻石'!U156</f>
        <v>1167238.9130232208</v>
      </c>
      <c r="L156" s="24">
        <f>'[1]资源-钻石'!V156</f>
        <v>1971796.8043255426</v>
      </c>
      <c r="M156" s="24">
        <f>'[1]资源-钻石'!W156</f>
        <v>5262066.4847580967</v>
      </c>
      <c r="N156" s="24">
        <f>'[1]资源-钻石'!X156</f>
        <v>12563870.633233905</v>
      </c>
      <c r="P156" s="28">
        <v>153</v>
      </c>
      <c r="Q156" s="28">
        <f>'[1]功能-行军令'!N156</f>
        <v>1855692.4462783667</v>
      </c>
      <c r="R156" s="28">
        <f>'[1]功能-行军令'!O156</f>
        <v>2300130.7871620352</v>
      </c>
      <c r="S156" s="28">
        <f>'[1]功能-行军令'!P156</f>
        <v>2507322.8829030287</v>
      </c>
      <c r="T156" s="28">
        <f>'[1]功能-行军令'!Q156</f>
        <v>2493082.4604348489</v>
      </c>
      <c r="U156" s="28">
        <f>'[1]功能-行军令'!R156</f>
        <v>2493082.4604348489</v>
      </c>
      <c r="V156" s="28">
        <f>'[1]功能-行军令'!S156</f>
        <v>124273.25223739678</v>
      </c>
      <c r="W156" s="28">
        <f>'[1]功能-行军令'!T156</f>
        <v>169924.34923096374</v>
      </c>
      <c r="X156" s="28">
        <f>'[1]功能-行军令'!U156</f>
        <v>193601.06622269331</v>
      </c>
      <c r="Y156" s="28">
        <f>'[1]功能-行军令'!V156</f>
        <v>612798.85525405197</v>
      </c>
      <c r="Z156" s="28">
        <f>'[1]功能-行军令'!W156</f>
        <v>1039254.9306558822</v>
      </c>
      <c r="AC156" s="30">
        <v>153</v>
      </c>
      <c r="AD156" s="42">
        <f>'[1]功能-实力'!BE157</f>
        <v>67275546</v>
      </c>
      <c r="AE156" s="42">
        <f>'[1]功能-实力'!BF157</f>
        <v>77000418</v>
      </c>
      <c r="AF156" s="42">
        <f>'[1]功能-实力'!BG157</f>
        <v>80778174</v>
      </c>
      <c r="AG156" s="42">
        <f>'[1]功能-实力'!BH157</f>
        <v>81528072</v>
      </c>
      <c r="AH156" s="42">
        <f>'[1]功能-实力'!BI157</f>
        <v>82106124</v>
      </c>
      <c r="AL156" s="38">
        <f>[2]基础状态预期!C166</f>
        <v>130</v>
      </c>
      <c r="AM156" s="38">
        <f>[2]基础状态预期!D166</f>
        <v>79.813360188853366</v>
      </c>
      <c r="AO156" s="38">
        <f>[2]基础状态预期!F166</f>
        <v>0</v>
      </c>
      <c r="AP156" s="38">
        <f>[2]基础状态预期!G166</f>
        <v>0</v>
      </c>
      <c r="AQ156" s="38">
        <f>[2]基础状态预期!H166</f>
        <v>0</v>
      </c>
      <c r="AR156" s="38">
        <f>[2]基础状态预期!I166</f>
        <v>0</v>
      </c>
      <c r="AS156" s="38">
        <f>[2]基础状态预期!J166</f>
        <v>6</v>
      </c>
      <c r="AW156" s="32">
        <v>150</v>
      </c>
      <c r="AX156" s="32">
        <f>[1]节奏总纲!BJ153</f>
        <v>3.4999999999999978</v>
      </c>
      <c r="AY156" s="32">
        <f>[1]节奏总纲!BK153</f>
        <v>3.5699999999999976</v>
      </c>
      <c r="AZ156" s="32">
        <f>[1]节奏总纲!BL153</f>
        <v>3.7099999999999977</v>
      </c>
      <c r="BA156" s="32">
        <f>[1]节奏总纲!BM153</f>
        <v>3.9899999999999971</v>
      </c>
      <c r="BB156" s="32">
        <f>[1]节奏总纲!BN153</f>
        <v>4.8999999999999968</v>
      </c>
      <c r="BF156" s="45">
        <f>'[1]功能-行军令'!FZ154</f>
        <v>150</v>
      </c>
      <c r="BG156" s="45">
        <f>'[1]功能-行军令'!GA154*'[1]功能-行军令'!GB154</f>
        <v>1473.0915278089017</v>
      </c>
      <c r="BM156" s="55">
        <v>150</v>
      </c>
      <c r="BN156" s="56">
        <f>[3]各R部队能量汇总!E156</f>
        <v>183960423319</v>
      </c>
      <c r="BO156" s="56">
        <f>[3]各R部队能量汇总!F156</f>
        <v>185780082538</v>
      </c>
      <c r="BP156" s="56">
        <f>[3]各R部队能量汇总!G156</f>
        <v>194386619970</v>
      </c>
      <c r="BQ156" s="56">
        <f>[3]各R部队能量汇总!H156</f>
        <v>200271218301</v>
      </c>
      <c r="BR156" s="56">
        <f>[3]各R部队能量汇总!I156</f>
        <v>207985165316</v>
      </c>
    </row>
    <row r="157" spans="2:70" x14ac:dyDescent="0.15">
      <c r="B157" s="35">
        <v>154</v>
      </c>
      <c r="C157" s="36">
        <f>'[1]资源-钻石'!L157</f>
        <v>10027581.986617213</v>
      </c>
      <c r="D157" s="36">
        <f>'[1]资源-钻石'!M157</f>
        <v>14741368.202398788</v>
      </c>
      <c r="E157" s="36">
        <f>'[1]资源-钻石'!N157</f>
        <v>21857929.499388888</v>
      </c>
      <c r="F157" s="36">
        <f>'[1]资源-钻石'!O157</f>
        <v>57463007.563577302</v>
      </c>
      <c r="G157" s="36">
        <f>'[1]资源-钻石'!P157</f>
        <v>119535806.12607542</v>
      </c>
      <c r="I157" s="23">
        <v>154</v>
      </c>
      <c r="J157" s="24">
        <f>'[1]资源-钻石'!T157</f>
        <v>829495.8960223922</v>
      </c>
      <c r="K157" s="24">
        <f>'[1]资源-钻石'!U157</f>
        <v>1173685.4856246316</v>
      </c>
      <c r="L157" s="24">
        <f>'[1]资源-钻石'!V157</f>
        <v>1983340.0341870945</v>
      </c>
      <c r="M157" s="24">
        <f>'[1]资源-钻石'!W157</f>
        <v>5294784.0376058044</v>
      </c>
      <c r="N157" s="24">
        <f>'[1]资源-钻石'!X157</f>
        <v>12643714.941366382</v>
      </c>
      <c r="P157" s="28">
        <v>154</v>
      </c>
      <c r="Q157" s="28">
        <f>'[1]功能-行军令'!N157</f>
        <v>1988885.2201294843</v>
      </c>
      <c r="R157" s="28">
        <f>'[1]功能-行军令'!O157</f>
        <v>2476810.6485895114</v>
      </c>
      <c r="S157" s="28">
        <f>'[1]功能-行军令'!P157</f>
        <v>3088609.0369554288</v>
      </c>
      <c r="T157" s="28">
        <f>'[1]功能-行军令'!Q157</f>
        <v>3518165.0078681773</v>
      </c>
      <c r="U157" s="28">
        <f>'[1]功能-行军令'!R157</f>
        <v>3518165.0078681773</v>
      </c>
      <c r="V157" s="28">
        <f>'[1]功能-行军令'!S157</f>
        <v>133192.77385111758</v>
      </c>
      <c r="W157" s="28">
        <f>'[1]功能-行军令'!T157</f>
        <v>176679.86142747616</v>
      </c>
      <c r="X157" s="28">
        <f>'[1]功能-行军令'!U157</f>
        <v>581286.15405240003</v>
      </c>
      <c r="Y157" s="28">
        <f>'[1]功能-行军令'!V157</f>
        <v>1025082.5474333283</v>
      </c>
      <c r="Z157" s="28">
        <f>'[1]功能-行军令'!W157</f>
        <v>1025082.5474333283</v>
      </c>
      <c r="AC157" s="30">
        <v>154</v>
      </c>
      <c r="AD157" s="42">
        <f>'[1]功能-实力'!BE158</f>
        <v>68610348</v>
      </c>
      <c r="AE157" s="42">
        <f>'[1]功能-实力'!BF158</f>
        <v>78436074</v>
      </c>
      <c r="AF157" s="42">
        <f>'[1]功能-实力'!BG158</f>
        <v>81535542</v>
      </c>
      <c r="AG157" s="42">
        <f>'[1]功能-实力'!BH158</f>
        <v>82059852</v>
      </c>
      <c r="AH157" s="42">
        <f>'[1]功能-实力'!BI158</f>
        <v>82222878</v>
      </c>
      <c r="AL157" s="38">
        <f>[2]基础状态预期!C167</f>
        <v>150</v>
      </c>
      <c r="AM157" s="38">
        <f>[2]基础状态预期!D167</f>
        <v>81.919202803497143</v>
      </c>
      <c r="AO157" s="38">
        <f>[2]基础状态预期!F167</f>
        <v>0</v>
      </c>
      <c r="AP157" s="38">
        <f>[2]基础状态预期!G167</f>
        <v>0</v>
      </c>
      <c r="AQ157" s="38">
        <f>[2]基础状态预期!H167</f>
        <v>0</v>
      </c>
      <c r="AR157" s="38">
        <f>[2]基础状态预期!I167</f>
        <v>0</v>
      </c>
      <c r="AS157" s="38">
        <f>[2]基础状态预期!J167</f>
        <v>6</v>
      </c>
      <c r="AW157" s="32">
        <v>151</v>
      </c>
      <c r="AX157" s="32">
        <f>[1]节奏总纲!BJ154</f>
        <v>3.4999999999999978</v>
      </c>
      <c r="AY157" s="32">
        <f>[1]节奏总纲!BK154</f>
        <v>3.5699999999999976</v>
      </c>
      <c r="AZ157" s="32">
        <f>[1]节奏总纲!BL154</f>
        <v>3.7099999999999977</v>
      </c>
      <c r="BA157" s="32">
        <f>[1]节奏总纲!BM154</f>
        <v>3.9899999999999971</v>
      </c>
      <c r="BB157" s="32">
        <f>[1]节奏总纲!BN154</f>
        <v>4.8999999999999968</v>
      </c>
      <c r="BF157" s="45">
        <f>'[1]功能-行军令'!FZ155</f>
        <v>151</v>
      </c>
      <c r="BG157" s="45">
        <f>'[1]功能-行军令'!GA155*'[1]功能-行军令'!GB155</f>
        <v>1502.5533583650797</v>
      </c>
      <c r="BM157" s="55">
        <v>151</v>
      </c>
      <c r="BN157" s="56">
        <f>[3]各R部队能量汇总!E157</f>
        <v>189591331185</v>
      </c>
      <c r="BO157" s="56">
        <f>[3]各R部队能量汇总!F157</f>
        <v>191430395972</v>
      </c>
      <c r="BP157" s="56">
        <f>[3]各R部队能量汇总!G157</f>
        <v>200755361917</v>
      </c>
      <c r="BQ157" s="56">
        <f>[3]各R部队能量汇总!H157</f>
        <v>207804708093</v>
      </c>
      <c r="BR157" s="56">
        <f>[3]各R部队能量汇总!I157</f>
        <v>216343145056</v>
      </c>
    </row>
    <row r="158" spans="2:70" x14ac:dyDescent="0.15">
      <c r="B158" s="35">
        <v>155</v>
      </c>
      <c r="C158" s="36">
        <f>'[1]资源-钻石'!L158</f>
        <v>10145679.795578066</v>
      </c>
      <c r="D158" s="36">
        <f>'[1]资源-钻石'!M158</f>
        <v>14921617.549939262</v>
      </c>
      <c r="E158" s="36">
        <f>'[1]资源-钻石'!N158</f>
        <v>22129453.668224234</v>
      </c>
      <c r="F158" s="36">
        <f>'[1]资源-钻石'!O158</f>
        <v>58232024.159798801</v>
      </c>
      <c r="G158" s="36">
        <f>'[1]资源-钻石'!P158</f>
        <v>121343084.83841732</v>
      </c>
      <c r="I158" s="23">
        <v>155</v>
      </c>
      <c r="J158" s="24">
        <f>'[1]资源-钻石'!T158</f>
        <v>833829.14384185662</v>
      </c>
      <c r="K158" s="24">
        <f>'[1]资源-钻石'!U158</f>
        <v>1180132.0582260424</v>
      </c>
      <c r="L158" s="24">
        <f>'[1]资源-钻石'!V158</f>
        <v>1994883.2640486464</v>
      </c>
      <c r="M158" s="24">
        <f>'[1]资源-钻石'!W158</f>
        <v>5327501.5904535111</v>
      </c>
      <c r="N158" s="24">
        <f>'[1]资源-钻石'!X158</f>
        <v>12723559.249498859</v>
      </c>
      <c r="P158" s="28">
        <v>155</v>
      </c>
      <c r="Q158" s="28">
        <f>'[1]功能-行军令'!N158</f>
        <v>2131637.700544714</v>
      </c>
      <c r="R158" s="28">
        <f>'[1]功能-行军令'!O158</f>
        <v>2953263.5502346703</v>
      </c>
      <c r="S158" s="28">
        <f>'[1]功能-行军令'!P158</f>
        <v>4040667.5492225429</v>
      </c>
      <c r="T158" s="28">
        <f>'[1]功能-行军令'!Q158</f>
        <v>4573502.8304387024</v>
      </c>
      <c r="U158" s="28">
        <f>'[1]功能-行军令'!R158</f>
        <v>4587821.8749923613</v>
      </c>
      <c r="V158" s="28">
        <f>'[1]功能-行军令'!S158</f>
        <v>142752.48041522969</v>
      </c>
      <c r="W158" s="28">
        <f>'[1]功能-行军令'!T158</f>
        <v>476452.90164515888</v>
      </c>
      <c r="X158" s="28">
        <f>'[1]功能-行军令'!U158</f>
        <v>952058.51226711413</v>
      </c>
      <c r="Y158" s="28">
        <f>'[1]功能-行军令'!V158</f>
        <v>1055337.8225705251</v>
      </c>
      <c r="Z158" s="28">
        <f>'[1]功能-行军令'!W158</f>
        <v>1069656.867124184</v>
      </c>
      <c r="AC158" s="30">
        <v>155</v>
      </c>
      <c r="AD158" s="42">
        <f>'[1]功能-实力'!BE159</f>
        <v>69975216</v>
      </c>
      <c r="AE158" s="42">
        <f>'[1]功能-实力'!BF159</f>
        <v>79597596</v>
      </c>
      <c r="AF158" s="42">
        <f>'[1]功能-实力'!BG159</f>
        <v>82064472</v>
      </c>
      <c r="AG158" s="42">
        <f>'[1]功能-实力'!BH159</f>
        <v>82196238</v>
      </c>
      <c r="AH158" s="42">
        <f>'[1]功能-实力'!BI159</f>
        <v>82302792</v>
      </c>
      <c r="AL158" s="38">
        <f>[2]基础状态预期!C168</f>
        <v>170</v>
      </c>
      <c r="AM158" s="38">
        <f>[2]基础状态预期!D168</f>
        <v>83.738783536778797</v>
      </c>
      <c r="AO158" s="38">
        <f>[2]基础状态预期!F168</f>
        <v>0</v>
      </c>
      <c r="AP158" s="38">
        <f>[2]基础状态预期!G168</f>
        <v>0</v>
      </c>
      <c r="AQ158" s="38">
        <f>[2]基础状态预期!H168</f>
        <v>0</v>
      </c>
      <c r="AR158" s="38">
        <f>[2]基础状态预期!I168</f>
        <v>0</v>
      </c>
      <c r="AS158" s="38">
        <f>[2]基础状态预期!J168</f>
        <v>6</v>
      </c>
      <c r="AW158" s="32">
        <v>152</v>
      </c>
      <c r="AX158" s="32">
        <f>[1]节奏总纲!BJ155</f>
        <v>3.4999999999999978</v>
      </c>
      <c r="AY158" s="32">
        <f>[1]节奏总纲!BK155</f>
        <v>3.5699999999999976</v>
      </c>
      <c r="AZ158" s="32">
        <f>[1]节奏总纲!BL155</f>
        <v>3.7099999999999977</v>
      </c>
      <c r="BA158" s="32">
        <f>[1]节奏总纲!BM155</f>
        <v>3.9899999999999971</v>
      </c>
      <c r="BB158" s="32">
        <f>[1]节奏总纲!BN155</f>
        <v>4.8999999999999968</v>
      </c>
      <c r="BF158" s="45">
        <f>'[1]功能-行军令'!FZ156</f>
        <v>152</v>
      </c>
      <c r="BG158" s="45">
        <f>'[1]功能-行军令'!GA156*'[1]功能-行军令'!GB156</f>
        <v>1532.6044255323814</v>
      </c>
      <c r="BM158" s="55">
        <v>152</v>
      </c>
      <c r="BN158" s="56">
        <f>[3]各R部队能量汇总!E158</f>
        <v>195289837747</v>
      </c>
      <c r="BO158" s="56">
        <f>[3]各R部队能量汇总!F158</f>
        <v>197235353071</v>
      </c>
      <c r="BP158" s="56">
        <f>[3]各R部队能量汇总!G158</f>
        <v>207990259530</v>
      </c>
      <c r="BQ158" s="56">
        <f>[3]各R部队能量汇总!H158</f>
        <v>215642113115</v>
      </c>
      <c r="BR158" s="56">
        <f>[3]各R部队能量汇总!I158</f>
        <v>220705698971</v>
      </c>
    </row>
    <row r="159" spans="2:70" x14ac:dyDescent="0.15">
      <c r="B159" s="35">
        <v>156</v>
      </c>
      <c r="C159" s="36">
        <f>'[1]资源-钻石'!L159</f>
        <v>10263777.604538919</v>
      </c>
      <c r="D159" s="36">
        <f>'[1]资源-钻石'!M159</f>
        <v>15101866.897479735</v>
      </c>
      <c r="E159" s="36">
        <f>'[1]资源-钻石'!N159</f>
        <v>22400977.83705958</v>
      </c>
      <c r="F159" s="36">
        <f>'[1]资源-钻石'!O159</f>
        <v>59001040.7560203</v>
      </c>
      <c r="G159" s="36">
        <f>'[1]资源-钻石'!P159</f>
        <v>123150363.55075923</v>
      </c>
      <c r="I159" s="23">
        <v>156</v>
      </c>
      <c r="J159" s="24">
        <f>'[1]资源-钻石'!T159</f>
        <v>838162.39166132105</v>
      </c>
      <c r="K159" s="24">
        <f>'[1]资源-钻石'!U159</f>
        <v>1186578.6308274532</v>
      </c>
      <c r="L159" s="24">
        <f>'[1]资源-钻石'!V159</f>
        <v>2006426.4939101983</v>
      </c>
      <c r="M159" s="24">
        <f>'[1]资源-钻石'!W159</f>
        <v>5360219.1433012187</v>
      </c>
      <c r="N159" s="24">
        <f>'[1]资源-钻石'!X159</f>
        <v>12803403.557631338</v>
      </c>
      <c r="P159" s="28">
        <v>156</v>
      </c>
      <c r="Q159" s="28">
        <f>'[1]功能-行军令'!N159</f>
        <v>2284636.0207649847</v>
      </c>
      <c r="R159" s="28">
        <f>'[1]功能-行军令'!O159</f>
        <v>3327622.0302446513</v>
      </c>
      <c r="S159" s="28">
        <f>'[1]功能-行军令'!P159</f>
        <v>4564802.1014893418</v>
      </c>
      <c r="T159" s="28">
        <f>'[1]功能-行军令'!Q159</f>
        <v>5166754.0269604633</v>
      </c>
      <c r="U159" s="28">
        <f>'[1]功能-行军令'!R159</f>
        <v>5182100.82109995</v>
      </c>
      <c r="V159" s="28">
        <f>'[1]功能-行军令'!S159</f>
        <v>152998.32022027066</v>
      </c>
      <c r="W159" s="28">
        <f>'[1]功能-行军令'!T159</f>
        <v>374358.48000998097</v>
      </c>
      <c r="X159" s="28">
        <f>'[1]功能-行军令'!U159</f>
        <v>524134.55226679891</v>
      </c>
      <c r="Y159" s="28">
        <f>'[1]功能-行军令'!V159</f>
        <v>593251.1965217609</v>
      </c>
      <c r="Z159" s="28">
        <f>'[1]功能-行军令'!W159</f>
        <v>594278.94610758871</v>
      </c>
      <c r="AC159" s="30">
        <v>156</v>
      </c>
      <c r="AD159" s="42">
        <f>'[1]功能-实力'!BE160</f>
        <v>70940136</v>
      </c>
      <c r="AE159" s="42">
        <f>'[1]功能-实力'!BF160</f>
        <v>80411622</v>
      </c>
      <c r="AF159" s="42">
        <f>'[1]功能-实力'!BG160</f>
        <v>82210722</v>
      </c>
      <c r="AG159" s="42">
        <f>'[1]功能-实力'!BH160</f>
        <v>82275510</v>
      </c>
      <c r="AH159" s="42">
        <f>'[1]功能-实力'!BI160</f>
        <v>82382724</v>
      </c>
      <c r="AL159" s="38">
        <f>[2]基础状态预期!C169</f>
        <v>200</v>
      </c>
      <c r="AM159" s="38">
        <f>[2]基础状态预期!D169</f>
        <v>86.045919706798657</v>
      </c>
      <c r="AO159" s="38">
        <f>[2]基础状态预期!F169</f>
        <v>0</v>
      </c>
      <c r="AP159" s="38">
        <f>[2]基础状态预期!G169</f>
        <v>0</v>
      </c>
      <c r="AQ159" s="38">
        <f>[2]基础状态预期!H169</f>
        <v>0</v>
      </c>
      <c r="AR159" s="38">
        <f>[2]基础状态预期!I169</f>
        <v>0</v>
      </c>
      <c r="AS159" s="38">
        <f>[2]基础状态预期!J169</f>
        <v>6</v>
      </c>
      <c r="AW159" s="32">
        <v>153</v>
      </c>
      <c r="AX159" s="32">
        <f>[1]节奏总纲!BJ156</f>
        <v>3.4999999999999978</v>
      </c>
      <c r="AY159" s="32">
        <f>[1]节奏总纲!BK156</f>
        <v>3.5699999999999976</v>
      </c>
      <c r="AZ159" s="32">
        <f>[1]节奏总纲!BL156</f>
        <v>3.7099999999999977</v>
      </c>
      <c r="BA159" s="32">
        <f>[1]节奏总纲!BM156</f>
        <v>3.9899999999999971</v>
      </c>
      <c r="BB159" s="32">
        <f>[1]节奏总纲!BN156</f>
        <v>4.8999999999999968</v>
      </c>
      <c r="BF159" s="45">
        <f>'[1]功能-行军令'!FZ157</f>
        <v>153</v>
      </c>
      <c r="BG159" s="45">
        <f>'[1]功能-行军令'!GA157*'[1]功能-行军令'!GB157</f>
        <v>1563.256514043029</v>
      </c>
      <c r="BM159" s="55">
        <v>153</v>
      </c>
      <c r="BN159" s="56">
        <f>[3]各R部队能量汇总!E159</f>
        <v>201615262830</v>
      </c>
      <c r="BO159" s="56">
        <f>[3]各R部队能量汇总!F159</f>
        <v>203768731094</v>
      </c>
      <c r="BP159" s="56">
        <f>[3]各R部队能量汇总!G159</f>
        <v>215580121399</v>
      </c>
      <c r="BQ159" s="56">
        <f>[3]各R部队能量汇总!H159</f>
        <v>220011425455</v>
      </c>
      <c r="BR159" s="56">
        <f>[3]各R部队能量汇总!I159</f>
        <v>223690393122</v>
      </c>
    </row>
    <row r="160" spans="2:70" x14ac:dyDescent="0.15">
      <c r="B160" s="35">
        <v>157</v>
      </c>
      <c r="C160" s="36">
        <f>'[1]资源-钻石'!L160</f>
        <v>10381875.413499773</v>
      </c>
      <c r="D160" s="36">
        <f>'[1]资源-钻石'!M160</f>
        <v>15282116.245020209</v>
      </c>
      <c r="E160" s="36">
        <f>'[1]资源-钻石'!N160</f>
        <v>22672502.005894925</v>
      </c>
      <c r="F160" s="36">
        <f>'[1]资源-钻石'!O160</f>
        <v>59770057.352241799</v>
      </c>
      <c r="G160" s="36">
        <f>'[1]资源-钻石'!P160</f>
        <v>124957642.26310113</v>
      </c>
      <c r="I160" s="25">
        <v>157</v>
      </c>
      <c r="J160" s="24">
        <f>'[1]资源-钻石'!T160</f>
        <v>842495.63948078535</v>
      </c>
      <c r="K160" s="24">
        <f>'[1]资源-钻石'!U160</f>
        <v>1193025.2034288642</v>
      </c>
      <c r="L160" s="24">
        <f>'[1]资源-钻石'!V160</f>
        <v>2017969.7237717505</v>
      </c>
      <c r="M160" s="24">
        <f>'[1]资源-钻石'!W160</f>
        <v>5392936.6961489255</v>
      </c>
      <c r="N160" s="24">
        <f>'[1]资源-钻石'!X160</f>
        <v>12883247.865763815</v>
      </c>
      <c r="P160" s="28">
        <v>157</v>
      </c>
      <c r="Q160" s="28">
        <f>'[1]功能-行军令'!N160</f>
        <v>2448615.5601897002</v>
      </c>
      <c r="R160" s="28">
        <f>'[1]功能-行军令'!O160</f>
        <v>3566461.794189346</v>
      </c>
      <c r="S160" s="28">
        <f>'[1]功能-行军令'!P160</f>
        <v>4892440.3508051168</v>
      </c>
      <c r="T160" s="28">
        <f>'[1]功能-行军令'!Q160</f>
        <v>5537597.3201420549</v>
      </c>
      <c r="U160" s="28">
        <f>'[1]功能-行军令'!R160</f>
        <v>5537597.3201420549</v>
      </c>
      <c r="V160" s="28">
        <f>'[1]功能-行军令'!S160</f>
        <v>163979.53942471556</v>
      </c>
      <c r="W160" s="28">
        <f>'[1]功能-行军令'!T160</f>
        <v>238839.76394469477</v>
      </c>
      <c r="X160" s="28">
        <f>'[1]功能-行军令'!U160</f>
        <v>327638.249315775</v>
      </c>
      <c r="Y160" s="28">
        <f>'[1]功能-行军令'!V160</f>
        <v>370843.29318159167</v>
      </c>
      <c r="Z160" s="28">
        <f>'[1]功能-行军令'!W160</f>
        <v>355496.49904210493</v>
      </c>
      <c r="AC160" s="30">
        <v>157</v>
      </c>
      <c r="AD160" s="42">
        <f>'[1]功能-实力'!BE161</f>
        <v>71676546</v>
      </c>
      <c r="AE160" s="42">
        <f>'[1]功能-实力'!BF161</f>
        <v>81050214</v>
      </c>
      <c r="AF160" s="42">
        <f>'[1]功能-实力'!BG161</f>
        <v>82289604</v>
      </c>
      <c r="AG160" s="42">
        <f>'[1]功能-实力'!BH161</f>
        <v>82354800</v>
      </c>
      <c r="AH160" s="42">
        <f>'[1]功能-实力'!BI161</f>
        <v>82462674</v>
      </c>
      <c r="AL160" s="38">
        <f>[2]基础状态预期!C170</f>
        <v>260</v>
      </c>
      <c r="AM160" s="38">
        <f>[2]基础状态预期!D170</f>
        <v>90.288435080379244</v>
      </c>
      <c r="AO160" s="38">
        <f>[2]基础状态预期!F170</f>
        <v>0</v>
      </c>
      <c r="AP160" s="38">
        <f>[2]基础状态预期!G170</f>
        <v>0</v>
      </c>
      <c r="AQ160" s="38">
        <f>[2]基础状态预期!H170</f>
        <v>0</v>
      </c>
      <c r="AR160" s="38">
        <f>[2]基础状态预期!I170</f>
        <v>0</v>
      </c>
      <c r="AS160" s="38">
        <f>[2]基础状态预期!J170</f>
        <v>6</v>
      </c>
      <c r="AW160" s="32">
        <v>154</v>
      </c>
      <c r="AX160" s="32">
        <f>[1]节奏总纲!BJ157</f>
        <v>3.4999999999999978</v>
      </c>
      <c r="AY160" s="32">
        <f>[1]节奏总纲!BK157</f>
        <v>3.5699999999999976</v>
      </c>
      <c r="AZ160" s="32">
        <f>[1]节奏总纲!BL157</f>
        <v>3.7099999999999977</v>
      </c>
      <c r="BA160" s="32">
        <f>[1]节奏总纲!BM157</f>
        <v>3.9899999999999971</v>
      </c>
      <c r="BB160" s="32">
        <f>[1]节奏总纲!BN157</f>
        <v>4.8999999999999968</v>
      </c>
      <c r="BF160" s="45">
        <f>'[1]功能-行军令'!FZ158</f>
        <v>154</v>
      </c>
      <c r="BG160" s="45">
        <f>'[1]功能-行军令'!GA158*'[1]功能-行军令'!GB158</f>
        <v>1594.5216443238896</v>
      </c>
      <c r="BM160" s="55">
        <v>154</v>
      </c>
      <c r="BN160" s="56">
        <f>[3]各R部队能量汇总!E160</f>
        <v>208097020214</v>
      </c>
      <c r="BO160" s="56">
        <f>[3]各R部队能量汇总!F160</f>
        <v>210500564218</v>
      </c>
      <c r="BP160" s="56">
        <f>[3]各R部队能量汇总!G160</f>
        <v>219814265997</v>
      </c>
      <c r="BQ160" s="56">
        <f>[3]各R部队能量汇总!H160</f>
        <v>222974775055</v>
      </c>
      <c r="BR160" s="56">
        <f>[3]各R部队能量汇总!I160</f>
        <v>224436183892</v>
      </c>
    </row>
    <row r="161" spans="2:70" x14ac:dyDescent="0.15">
      <c r="B161" s="35">
        <v>158</v>
      </c>
      <c r="C161" s="36">
        <f>'[1]资源-钻石'!L161</f>
        <v>10499973.222460626</v>
      </c>
      <c r="D161" s="36">
        <f>'[1]资源-钻石'!M161</f>
        <v>15462365.592560682</v>
      </c>
      <c r="E161" s="36">
        <f>'[1]资源-钻石'!N161</f>
        <v>22944026.174730271</v>
      </c>
      <c r="F161" s="36">
        <f>'[1]资源-钻石'!O161</f>
        <v>60539073.948463298</v>
      </c>
      <c r="G161" s="36">
        <f>'[1]资源-钻石'!P161</f>
        <v>126764920.97544304</v>
      </c>
      <c r="I161" s="25">
        <v>158</v>
      </c>
      <c r="J161" s="24">
        <f>'[1]资源-钻石'!T161</f>
        <v>846828.88730024977</v>
      </c>
      <c r="K161" s="24">
        <f>'[1]资源-钻石'!U161</f>
        <v>1199471.776030275</v>
      </c>
      <c r="L161" s="24">
        <f>'[1]资源-钻石'!V161</f>
        <v>2029512.9536333024</v>
      </c>
      <c r="M161" s="24">
        <f>'[1]资源-钻石'!W161</f>
        <v>5425654.2489966331</v>
      </c>
      <c r="N161" s="24">
        <f>'[1]资源-钻石'!X161</f>
        <v>12963092.173896292</v>
      </c>
      <c r="P161" s="28">
        <v>158</v>
      </c>
      <c r="Q161" s="28">
        <f>'[1]功能-行军令'!N161</f>
        <v>2624364.4789440394</v>
      </c>
      <c r="R161" s="28">
        <f>'[1]功能-行军令'!O161</f>
        <v>3822443.9149837093</v>
      </c>
      <c r="S161" s="28">
        <f>'[1]功能-行军令'!P161</f>
        <v>5243594.3317336226</v>
      </c>
      <c r="T161" s="28">
        <f>'[1]功能-行军令'!Q161</f>
        <v>5935057.3205336612</v>
      </c>
      <c r="U161" s="28">
        <f>'[1]功能-行军令'!R161</f>
        <v>5935057.3205336612</v>
      </c>
      <c r="V161" s="28">
        <f>'[1]功能-行军令'!S161</f>
        <v>175748.91875433922</v>
      </c>
      <c r="W161" s="28">
        <f>'[1]功能-行军令'!T161</f>
        <v>255982.12079436332</v>
      </c>
      <c r="X161" s="28">
        <f>'[1]功能-行军令'!U161</f>
        <v>351153.98092850577</v>
      </c>
      <c r="Y161" s="28">
        <f>'[1]功能-行军令'!V161</f>
        <v>397460.00039160624</v>
      </c>
      <c r="Z161" s="28">
        <f>'[1]功能-行军令'!W161</f>
        <v>397460.00039160624</v>
      </c>
      <c r="AC161" s="30">
        <v>158</v>
      </c>
      <c r="AD161" s="42">
        <f>'[1]功能-实力'!BE162</f>
        <v>72168786</v>
      </c>
      <c r="AE161" s="42">
        <f>'[1]功能-实力'!BF162</f>
        <v>81444264</v>
      </c>
      <c r="AF161" s="42">
        <f>'[1]功能-实力'!BG162</f>
        <v>82368510</v>
      </c>
      <c r="AG161" s="42">
        <f>'[1]功能-实力'!BH162</f>
        <v>82434102</v>
      </c>
      <c r="AH161" s="42">
        <f>'[1]功能-实力'!BI162</f>
        <v>82542642</v>
      </c>
      <c r="AL161" s="38">
        <f>[2]基础状态预期!C171</f>
        <v>320</v>
      </c>
      <c r="AM161" s="38">
        <f>[2]基础状态预期!D171</f>
        <v>93.400072017025948</v>
      </c>
      <c r="AO161" s="38">
        <f>[2]基础状态预期!F171</f>
        <v>0</v>
      </c>
      <c r="AP161" s="38">
        <f>[2]基础状态预期!G171</f>
        <v>0</v>
      </c>
      <c r="AQ161" s="38">
        <f>[2]基础状态预期!H171</f>
        <v>0</v>
      </c>
      <c r="AR161" s="38">
        <f>[2]基础状态预期!I171</f>
        <v>0</v>
      </c>
      <c r="AS161" s="38">
        <f>[2]基础状态预期!J171</f>
        <v>6</v>
      </c>
      <c r="AW161" s="32">
        <v>155</v>
      </c>
      <c r="AX161" s="32">
        <f>[1]节奏总纲!BJ158</f>
        <v>3.4999999999999978</v>
      </c>
      <c r="AY161" s="32">
        <f>[1]节奏总纲!BK158</f>
        <v>3.5699999999999976</v>
      </c>
      <c r="AZ161" s="32">
        <f>[1]节奏总纲!BL158</f>
        <v>3.7099999999999977</v>
      </c>
      <c r="BA161" s="32">
        <f>[1]节奏总纲!BM158</f>
        <v>3.9899999999999971</v>
      </c>
      <c r="BB161" s="32">
        <f>[1]节奏总纲!BN158</f>
        <v>4.8999999999999968</v>
      </c>
      <c r="BF161" s="45">
        <f>'[1]功能-行军令'!FZ159</f>
        <v>155</v>
      </c>
      <c r="BG161" s="45">
        <f>'[1]功能-行军令'!GA159*'[1]功能-行军令'!GB159</f>
        <v>1626.4120772103677</v>
      </c>
      <c r="BM161" s="55">
        <v>155</v>
      </c>
      <c r="BN161" s="56">
        <f>[3]各R部队能量汇总!E161</f>
        <v>214809790525</v>
      </c>
      <c r="BO161" s="56">
        <f>[3]各R部队能量汇总!F161</f>
        <v>216179909689</v>
      </c>
      <c r="BP161" s="56">
        <f>[3]各R部队能量汇总!G161</f>
        <v>222758171889</v>
      </c>
      <c r="BQ161" s="56">
        <f>[3]各R部队能量汇总!H161</f>
        <v>223821084511</v>
      </c>
      <c r="BR161" s="56">
        <f>[3]各R部队能量汇总!I161</f>
        <v>224983914094</v>
      </c>
    </row>
    <row r="162" spans="2:70" x14ac:dyDescent="0.15">
      <c r="B162" s="35">
        <v>159</v>
      </c>
      <c r="C162" s="36">
        <f>'[1]资源-钻石'!L162</f>
        <v>10618071.031421479</v>
      </c>
      <c r="D162" s="36">
        <f>'[1]资源-钻石'!M162</f>
        <v>15642614.940101156</v>
      </c>
      <c r="E162" s="36">
        <f>'[1]资源-钻石'!N162</f>
        <v>23215550.343565617</v>
      </c>
      <c r="F162" s="36">
        <f>'[1]资源-钻石'!O162</f>
        <v>61308090.544684798</v>
      </c>
      <c r="G162" s="36">
        <f>'[1]资源-钻石'!P162</f>
        <v>128572199.68778494</v>
      </c>
      <c r="I162" s="23">
        <v>159</v>
      </c>
      <c r="J162" s="24">
        <f>'[1]资源-钻石'!T162</f>
        <v>851162.13511971431</v>
      </c>
      <c r="K162" s="24">
        <f>'[1]资源-钻石'!U162</f>
        <v>1205918.3486316858</v>
      </c>
      <c r="L162" s="24">
        <f>'[1]资源-钻石'!V162</f>
        <v>2041056.1834948543</v>
      </c>
      <c r="M162" s="24">
        <f>'[1]资源-钻石'!W162</f>
        <v>5458371.8018443398</v>
      </c>
      <c r="N162" s="24">
        <f>'[1]资源-钻石'!X162</f>
        <v>13042936.482028771</v>
      </c>
      <c r="P162" s="28">
        <v>159</v>
      </c>
      <c r="Q162" s="28">
        <f>'[1]功能-行军令'!N162</f>
        <v>2812727.5061343871</v>
      </c>
      <c r="R162" s="28">
        <f>'[1]功能-行军令'!O162</f>
        <v>4096798.758934868</v>
      </c>
      <c r="S162" s="28">
        <f>'[1]功能-行军令'!P162</f>
        <v>5619951.8497567717</v>
      </c>
      <c r="T162" s="28">
        <f>'[1]功能-行军令'!Q162</f>
        <v>6361044.4013730492</v>
      </c>
      <c r="U162" s="28">
        <f>'[1]功能-行军令'!R162</f>
        <v>6361044.4013730492</v>
      </c>
      <c r="V162" s="28">
        <f>'[1]功能-行军令'!S162</f>
        <v>188363.02719034767</v>
      </c>
      <c r="W162" s="28">
        <f>'[1]功能-行军令'!T162</f>
        <v>274354.84395115869</v>
      </c>
      <c r="X162" s="28">
        <f>'[1]功能-行军令'!U162</f>
        <v>376357.51802314911</v>
      </c>
      <c r="Y162" s="28">
        <f>'[1]功能-行军令'!V162</f>
        <v>425987.08083938807</v>
      </c>
      <c r="Z162" s="28">
        <f>'[1]功能-行军令'!W162</f>
        <v>425987.08083938807</v>
      </c>
      <c r="AC162" s="30">
        <v>159</v>
      </c>
      <c r="AD162" s="42">
        <f>'[1]功能-实力'!BE163</f>
        <v>72526704</v>
      </c>
      <c r="AE162" s="42">
        <f>'[1]功能-实力'!BF163</f>
        <v>81709650</v>
      </c>
      <c r="AF162" s="42">
        <f>'[1]功能-实力'!BG163</f>
        <v>82447428</v>
      </c>
      <c r="AG162" s="42">
        <f>'[1]功能-实力'!BH163</f>
        <v>82513416</v>
      </c>
      <c r="AH162" s="42">
        <f>'[1]功能-实力'!BI163</f>
        <v>82622622</v>
      </c>
      <c r="AL162" s="38">
        <f>[2]基础状态预期!C172</f>
        <v>410</v>
      </c>
      <c r="AM162" s="38">
        <f>[2]基础状态预期!D172</f>
        <v>97.006001686863456</v>
      </c>
      <c r="AO162" s="38">
        <f>[2]基础状态预期!F172</f>
        <v>0</v>
      </c>
      <c r="AP162" s="38">
        <f>[2]基础状态预期!G172</f>
        <v>0</v>
      </c>
      <c r="AQ162" s="38">
        <f>[2]基础状态预期!H172</f>
        <v>0</v>
      </c>
      <c r="AR162" s="38">
        <f>[2]基础状态预期!I172</f>
        <v>0</v>
      </c>
      <c r="AS162" s="38">
        <f>[2]基础状态预期!J172</f>
        <v>6</v>
      </c>
      <c r="AW162" s="32">
        <v>156</v>
      </c>
      <c r="AX162" s="32">
        <f>[1]节奏总纲!BJ159</f>
        <v>3.4999999999999978</v>
      </c>
      <c r="AY162" s="32">
        <f>[1]节奏总纲!BK159</f>
        <v>3.5699999999999976</v>
      </c>
      <c r="AZ162" s="32">
        <f>[1]节奏总纲!BL159</f>
        <v>3.7099999999999977</v>
      </c>
      <c r="BA162" s="32">
        <f>[1]节奏总纲!BM159</f>
        <v>3.9899999999999971</v>
      </c>
      <c r="BB162" s="32">
        <f>[1]节奏总纲!BN159</f>
        <v>4.8999999999999968</v>
      </c>
      <c r="BF162" s="45">
        <f>'[1]功能-行军令'!FZ160</f>
        <v>156</v>
      </c>
      <c r="BG162" s="45">
        <f>'[1]功能-行军令'!GA160*'[1]功能-行军令'!GB160</f>
        <v>1658.9403187545749</v>
      </c>
      <c r="BM162" s="55">
        <v>156</v>
      </c>
      <c r="BN162" s="56">
        <f>[3]各R部队能量汇总!E162</f>
        <v>219067129844</v>
      </c>
      <c r="BO162" s="56">
        <f>[3]各R部队能量汇总!F162</f>
        <v>219792769978</v>
      </c>
      <c r="BP162" s="56">
        <f>[3]各R部队能量汇总!G162</f>
        <v>223654674190</v>
      </c>
      <c r="BQ162" s="56">
        <f>[3]各R部队能量汇总!H162</f>
        <v>224360562297</v>
      </c>
      <c r="BR162" s="56">
        <f>[3]各R部队能量汇总!I162</f>
        <v>225532315963</v>
      </c>
    </row>
    <row r="163" spans="2:70" x14ac:dyDescent="0.15">
      <c r="B163" s="35">
        <v>160</v>
      </c>
      <c r="C163" s="36">
        <f>'[1]资源-钻石'!L163</f>
        <v>10736168.840382332</v>
      </c>
      <c r="D163" s="36">
        <f>'[1]资源-钻石'!M163</f>
        <v>15822864.28764163</v>
      </c>
      <c r="E163" s="36">
        <f>'[1]资源-钻石'!N163</f>
        <v>23487074.512400962</v>
      </c>
      <c r="F163" s="36">
        <f>'[1]资源-钻石'!O163</f>
        <v>62077107.140906297</v>
      </c>
      <c r="G163" s="36">
        <f>'[1]资源-钻石'!P163</f>
        <v>130379478.40012684</v>
      </c>
      <c r="I163" s="23">
        <v>160</v>
      </c>
      <c r="J163" s="24">
        <f>'[1]资源-钻石'!T163</f>
        <v>855495.38293917873</v>
      </c>
      <c r="K163" s="24">
        <f>'[1]资源-钻石'!U163</f>
        <v>1212364.9212330969</v>
      </c>
      <c r="L163" s="24">
        <f>'[1]资源-钻石'!V163</f>
        <v>2052599.4133564064</v>
      </c>
      <c r="M163" s="24">
        <f>'[1]资源-钻石'!W163</f>
        <v>5491089.3546920475</v>
      </c>
      <c r="N163" s="24">
        <f>'[1]资源-钻石'!X163</f>
        <v>13122780.790161248</v>
      </c>
      <c r="P163" s="28">
        <v>160</v>
      </c>
      <c r="Q163" s="28">
        <f>'[1]功能-行军令'!N163</f>
        <v>3014610</v>
      </c>
      <c r="R163" s="28">
        <f>'[1]功能-行军令'!O163</f>
        <v>4390845</v>
      </c>
      <c r="S163" s="28">
        <f>'[1]功能-行军令'!P163</f>
        <v>6023321.8500000006</v>
      </c>
      <c r="T163" s="28">
        <f>'[1]功能-行军令'!Q163</f>
        <v>6817606.0500000007</v>
      </c>
      <c r="U163" s="28">
        <f>'[1]功能-行军令'!R163</f>
        <v>6817606.0500000007</v>
      </c>
      <c r="V163" s="28">
        <f>'[1]功能-行军令'!S163</f>
        <v>201882.49386561289</v>
      </c>
      <c r="W163" s="28">
        <f>'[1]功能-行军令'!T163</f>
        <v>294046.24106513197</v>
      </c>
      <c r="X163" s="28">
        <f>'[1]功能-行军令'!U163</f>
        <v>403370.00024322886</v>
      </c>
      <c r="Y163" s="28">
        <f>'[1]功能-行军令'!V163</f>
        <v>456561.6486269515</v>
      </c>
      <c r="Z163" s="28">
        <f>'[1]功能-行军令'!W163</f>
        <v>456561.6486269515</v>
      </c>
      <c r="AC163" s="30">
        <v>160</v>
      </c>
      <c r="AD163" s="42">
        <f>'[1]功能-实力'!BE164</f>
        <v>72884910</v>
      </c>
      <c r="AE163" s="42">
        <f>'[1]功能-实力'!BF164</f>
        <v>81975270</v>
      </c>
      <c r="AF163" s="42">
        <f>'[1]功能-实力'!BG164</f>
        <v>82526358</v>
      </c>
      <c r="AG163" s="42">
        <f>'[1]功能-实力'!BH164</f>
        <v>82592748</v>
      </c>
      <c r="AH163" s="42">
        <f>'[1]功能-实力'!BI164</f>
        <v>82702602</v>
      </c>
      <c r="AL163" s="38">
        <f>[2]基础状态预期!C173</f>
        <v>530</v>
      </c>
      <c r="AM163" s="38">
        <f>[2]基础状态预期!D173</f>
        <v>100.64473135315967</v>
      </c>
      <c r="AO163" s="38">
        <f>[2]基础状态预期!F173</f>
        <v>0</v>
      </c>
      <c r="AP163" s="38">
        <f>[2]基础状态预期!G173</f>
        <v>0</v>
      </c>
      <c r="AQ163" s="38">
        <f>[2]基础状态预期!H173</f>
        <v>0</v>
      </c>
      <c r="AR163" s="38">
        <f>[2]基础状态预期!I173</f>
        <v>0</v>
      </c>
      <c r="AS163" s="38">
        <f>[2]基础状态预期!J173</f>
        <v>6</v>
      </c>
      <c r="AW163" s="32">
        <v>157</v>
      </c>
      <c r="AX163" s="32">
        <f>[1]节奏总纲!BJ160</f>
        <v>3.4999999999999978</v>
      </c>
      <c r="AY163" s="32">
        <f>[1]节奏总纲!BK160</f>
        <v>3.5699999999999976</v>
      </c>
      <c r="AZ163" s="32">
        <f>[1]节奏总纲!BL160</f>
        <v>3.7099999999999977</v>
      </c>
      <c r="BA163" s="32">
        <f>[1]节奏总纲!BM160</f>
        <v>3.9899999999999971</v>
      </c>
      <c r="BB163" s="32">
        <f>[1]节奏总纲!BN160</f>
        <v>4.8999999999999968</v>
      </c>
      <c r="BF163" s="45">
        <f>'[1]功能-行军令'!FZ161</f>
        <v>157</v>
      </c>
      <c r="BG163" s="45">
        <f>'[1]功能-行军令'!GA161*'[1]功能-行军令'!GB161</f>
        <v>1692.1191251296664</v>
      </c>
      <c r="BM163" s="55">
        <v>157</v>
      </c>
      <c r="BN163" s="56">
        <f>[3]各R部队能量汇总!E163</f>
        <v>221916314583</v>
      </c>
      <c r="BO163" s="56">
        <f>[3]各R部队能量汇总!F163</f>
        <v>222655240007</v>
      </c>
      <c r="BP163" s="56">
        <f>[3]各R部队能量汇总!G163</f>
        <v>224189426100</v>
      </c>
      <c r="BQ163" s="56">
        <f>[3]各R部队能量汇总!H163</f>
        <v>224900693513</v>
      </c>
      <c r="BR163" s="56">
        <f>[3]各R部队能量汇总!I163</f>
        <v>226081389515</v>
      </c>
    </row>
    <row r="164" spans="2:70" x14ac:dyDescent="0.15">
      <c r="I164" s="23">
        <v>161</v>
      </c>
      <c r="J164" s="24">
        <f>'[1]资源-钻石'!T164</f>
        <v>859828.63075864315</v>
      </c>
      <c r="K164" s="24">
        <f>'[1]资源-钻石'!U164</f>
        <v>1218811.4938345077</v>
      </c>
      <c r="L164" s="24">
        <f>'[1]资源-钻石'!V164</f>
        <v>2064142.6432179583</v>
      </c>
      <c r="M164" s="24">
        <f>'[1]资源-钻石'!W164</f>
        <v>5523806.9075397542</v>
      </c>
      <c r="N164" s="24">
        <f>'[1]资源-钻石'!X164</f>
        <v>13202625.098293727</v>
      </c>
      <c r="AL164" s="38">
        <f>[2]基础状态预期!C174</f>
        <v>680</v>
      </c>
      <c r="AM164" s="38">
        <f>[2]基础状态预期!D174</f>
        <v>104.30731379164318</v>
      </c>
      <c r="AO164" s="38">
        <f>[2]基础状态预期!F174</f>
        <v>0</v>
      </c>
      <c r="AP164" s="38">
        <f>[2]基础状态预期!G174</f>
        <v>0</v>
      </c>
      <c r="AQ164" s="38">
        <f>[2]基础状态预期!H174</f>
        <v>0</v>
      </c>
      <c r="AR164" s="38">
        <f>[2]基础状态预期!I174</f>
        <v>0</v>
      </c>
      <c r="AS164" s="38">
        <f>[2]基础状态预期!J174</f>
        <v>6</v>
      </c>
      <c r="AW164" s="32">
        <v>158</v>
      </c>
      <c r="AX164" s="32">
        <f>[1]节奏总纲!BJ161</f>
        <v>3.4999999999999978</v>
      </c>
      <c r="AY164" s="32">
        <f>[1]节奏总纲!BK161</f>
        <v>3.5699999999999976</v>
      </c>
      <c r="AZ164" s="32">
        <f>[1]节奏总纲!BL161</f>
        <v>3.7099999999999977</v>
      </c>
      <c r="BA164" s="32">
        <f>[1]节奏总纲!BM161</f>
        <v>3.9899999999999971</v>
      </c>
      <c r="BB164" s="32">
        <f>[1]节奏总纲!BN161</f>
        <v>4.8999999999999968</v>
      </c>
      <c r="BF164" s="45">
        <f>'[1]功能-行军令'!FZ162</f>
        <v>158</v>
      </c>
      <c r="BG164" s="45">
        <f>'[1]功能-行军令'!GA162*'[1]功能-行军令'!GB162</f>
        <v>1725.9615076322598</v>
      </c>
      <c r="BM164" s="55">
        <v>158</v>
      </c>
      <c r="BN164" s="56">
        <f>[3]各R部队能量汇总!E164</f>
        <v>223266346773</v>
      </c>
      <c r="BO164" s="56">
        <f>[3]各R部队能量汇总!F164</f>
        <v>224013629458</v>
      </c>
      <c r="BP164" s="56">
        <f>[3]各R部队能量汇总!G164</f>
        <v>224724820559</v>
      </c>
      <c r="BQ164" s="56">
        <f>[3]各R部队能量汇总!H164</f>
        <v>225441478175</v>
      </c>
      <c r="BR164" s="56">
        <f>[3]各R部队能量汇总!I164</f>
        <v>226631134765</v>
      </c>
    </row>
    <row r="165" spans="2:70" x14ac:dyDescent="0.15">
      <c r="I165" s="23">
        <v>162</v>
      </c>
      <c r="J165" s="24">
        <f>'[1]资源-钻石'!T165</f>
        <v>864161.87857810757</v>
      </c>
      <c r="K165" s="24">
        <f>'[1]资源-钻石'!U165</f>
        <v>1225258.0664359184</v>
      </c>
      <c r="L165" s="24">
        <f>'[1]资源-钻石'!V165</f>
        <v>2075685.8730795102</v>
      </c>
      <c r="M165" s="24">
        <f>'[1]资源-钻石'!W165</f>
        <v>5556524.4603874609</v>
      </c>
      <c r="N165" s="24">
        <f>'[1]资源-钻石'!X165</f>
        <v>13282469.406426206</v>
      </c>
      <c r="AL165" s="38">
        <f>[2]基础状态预期!C175</f>
        <v>860</v>
      </c>
      <c r="AM165" s="38">
        <f>[2]基础状态预期!D175</f>
        <v>107.78950972208385</v>
      </c>
      <c r="AO165" s="38">
        <f>[2]基础状态预期!F175</f>
        <v>0</v>
      </c>
      <c r="AP165" s="38">
        <f>[2]基础状态预期!G175</f>
        <v>0</v>
      </c>
      <c r="AQ165" s="38">
        <f>[2]基础状态预期!H175</f>
        <v>0</v>
      </c>
      <c r="AR165" s="38">
        <f>[2]基础状态预期!I175</f>
        <v>0</v>
      </c>
      <c r="AS165" s="38">
        <f>[2]基础状态预期!J175</f>
        <v>6</v>
      </c>
      <c r="AW165" s="32">
        <v>159</v>
      </c>
      <c r="AX165" s="32">
        <f>[1]节奏总纲!BJ162</f>
        <v>3.4999999999999978</v>
      </c>
      <c r="AY165" s="32">
        <f>[1]节奏总纲!BK162</f>
        <v>3.5699999999999976</v>
      </c>
      <c r="AZ165" s="32">
        <f>[1]节奏总纲!BL162</f>
        <v>3.7099999999999977</v>
      </c>
      <c r="BA165" s="32">
        <f>[1]节奏总纲!BM162</f>
        <v>3.9899999999999971</v>
      </c>
      <c r="BB165" s="32">
        <f>[1]节奏总纲!BN162</f>
        <v>4.8999999999999968</v>
      </c>
      <c r="BF165" s="45">
        <f>'[1]功能-行军令'!FZ163</f>
        <v>159</v>
      </c>
      <c r="BG165" s="45">
        <f>'[1]功能-行军令'!GA163*'[1]功能-行军令'!GB163</f>
        <v>1760.4807377849047</v>
      </c>
      <c r="BM165" s="55">
        <v>159</v>
      </c>
      <c r="BN165" s="56">
        <f>[3]各R部队能量汇总!E165</f>
        <v>223791410276</v>
      </c>
      <c r="BO165" s="56">
        <f>[3]各R部队能量汇总!F165</f>
        <v>224544312423</v>
      </c>
      <c r="BP165" s="56">
        <f>[3]各R部队能量汇总!G165</f>
        <v>225260857581</v>
      </c>
      <c r="BQ165" s="56">
        <f>[3]各R部队能量汇总!H165</f>
        <v>225982916297</v>
      </c>
      <c r="BR165" s="56">
        <f>[3]各R部队能量汇总!I165</f>
        <v>227181551727</v>
      </c>
    </row>
    <row r="166" spans="2:70" x14ac:dyDescent="0.15">
      <c r="I166" s="25">
        <v>163</v>
      </c>
      <c r="J166" s="24">
        <f>'[1]资源-钻石'!T166</f>
        <v>868495.12639757199</v>
      </c>
      <c r="K166" s="24">
        <f>'[1]资源-钻石'!U166</f>
        <v>1231704.6390373292</v>
      </c>
      <c r="L166" s="24">
        <f>'[1]资源-钻石'!V166</f>
        <v>2087229.1029410623</v>
      </c>
      <c r="M166" s="24">
        <f>'[1]资源-钻石'!W166</f>
        <v>5589242.0132351685</v>
      </c>
      <c r="N166" s="24">
        <f>'[1]资源-钻石'!X166</f>
        <v>13362313.714558683</v>
      </c>
      <c r="AL166" s="38">
        <f>[2]基础状态预期!C176</f>
        <v>1100</v>
      </c>
      <c r="AM166" s="38">
        <f>[2]基础状态预期!D176</f>
        <v>111.29737083030383</v>
      </c>
      <c r="AO166" s="38">
        <f>[2]基础状态预期!F176</f>
        <v>0</v>
      </c>
      <c r="AP166" s="38">
        <f>[2]基础状态预期!G176</f>
        <v>0</v>
      </c>
      <c r="AQ166" s="38">
        <f>[2]基础状态预期!H176</f>
        <v>0</v>
      </c>
      <c r="AR166" s="38">
        <f>[2]基础状态预期!I176</f>
        <v>0</v>
      </c>
      <c r="AS166" s="38">
        <f>[2]基础状态预期!J176</f>
        <v>6</v>
      </c>
      <c r="AW166" s="32">
        <v>160</v>
      </c>
      <c r="AX166" s="32">
        <f>[1]节奏总纲!BJ163</f>
        <v>3.4999999999999978</v>
      </c>
      <c r="AY166" s="32">
        <f>[1]节奏总纲!BK163</f>
        <v>3.5699999999999976</v>
      </c>
      <c r="AZ166" s="32">
        <f>[1]节奏总纲!BL163</f>
        <v>3.7099999999999977</v>
      </c>
      <c r="BA166" s="32">
        <f>[1]节奏总纲!BM163</f>
        <v>3.9899999999999971</v>
      </c>
      <c r="BB166" s="32">
        <f>[1]节奏总纲!BN163</f>
        <v>4.8999999999999968</v>
      </c>
      <c r="BF166" s="45">
        <f>'[1]功能-行军令'!FZ164</f>
        <v>160</v>
      </c>
      <c r="BG166" s="45">
        <f>'[1]功能-行军令'!GA164*'[1]功能-行军令'!GB164</f>
        <v>1795.690352540603</v>
      </c>
      <c r="BM166" s="55">
        <v>160</v>
      </c>
      <c r="BN166" s="56">
        <f>[3]各R部队能量汇总!E166</f>
        <v>224317094409</v>
      </c>
      <c r="BO166" s="56">
        <f>[3]各R部队能量汇总!F166</f>
        <v>225075627224</v>
      </c>
      <c r="BP166" s="56">
        <f>[3]各R部队能量汇总!G166</f>
        <v>225797537181</v>
      </c>
      <c r="BQ166" s="56">
        <f>[3]各R部队能量汇总!H166</f>
        <v>226525007894</v>
      </c>
      <c r="BR166" s="56">
        <f>[3]各R部队能量汇总!I166</f>
        <v>227732640416</v>
      </c>
    </row>
    <row r="167" spans="2:70" x14ac:dyDescent="0.15">
      <c r="I167" s="25">
        <v>164</v>
      </c>
      <c r="J167" s="24">
        <f>'[1]资源-钻石'!T167</f>
        <v>872828.37421703641</v>
      </c>
      <c r="K167" s="24">
        <f>'[1]资源-钻石'!U167</f>
        <v>1238151.2116387403</v>
      </c>
      <c r="L167" s="24">
        <f>'[1]资源-钻石'!V167</f>
        <v>2098772.3328026142</v>
      </c>
      <c r="M167" s="24">
        <f>'[1]资源-钻石'!W167</f>
        <v>5621959.5660828752</v>
      </c>
      <c r="N167" s="24">
        <f>'[1]资源-钻石'!X167</f>
        <v>13442158.022691162</v>
      </c>
      <c r="AL167" s="38">
        <f>[2]基础状态预期!C177</f>
        <v>1400</v>
      </c>
      <c r="AM167" s="38">
        <f>[2]基础状态预期!D177</f>
        <v>114.91888401282834</v>
      </c>
      <c r="AO167" s="38">
        <f>[2]基础状态预期!F177</f>
        <v>0</v>
      </c>
      <c r="AP167" s="38">
        <f>[2]基础状态预期!G177</f>
        <v>0</v>
      </c>
      <c r="AQ167" s="38">
        <f>[2]基础状态预期!H177</f>
        <v>0</v>
      </c>
      <c r="AR167" s="38">
        <f>[2]基础状态预期!I177</f>
        <v>0</v>
      </c>
      <c r="AS167" s="38">
        <f>[2]基础状态预期!J177</f>
        <v>6</v>
      </c>
      <c r="BF167" s="17"/>
      <c r="BG167" s="17"/>
    </row>
    <row r="168" spans="2:70" x14ac:dyDescent="0.15">
      <c r="I168" s="23">
        <v>165</v>
      </c>
      <c r="J168" s="24">
        <f>'[1]资源-钻石'!T168</f>
        <v>877161.62203650083</v>
      </c>
      <c r="K168" s="24">
        <f>'[1]资源-钻石'!U168</f>
        <v>1244597.7842401511</v>
      </c>
      <c r="L168" s="24">
        <f>'[1]资源-钻石'!V168</f>
        <v>2110315.5626641661</v>
      </c>
      <c r="M168" s="24">
        <f>'[1]资源-钻石'!W168</f>
        <v>5654677.1189305829</v>
      </c>
      <c r="N168" s="24">
        <f>'[1]资源-钻石'!X168</f>
        <v>13522002.330823639</v>
      </c>
      <c r="AL168" s="38">
        <f>[2]基础状态预期!C178</f>
        <v>1790</v>
      </c>
      <c r="AM168" s="38">
        <f>[2]基础状态预期!D178</f>
        <v>118.4172728380062</v>
      </c>
      <c r="AO168" s="38">
        <f>[2]基础状态预期!F178</f>
        <v>0</v>
      </c>
      <c r="AP168" s="38">
        <f>[2]基础状态预期!G178</f>
        <v>0</v>
      </c>
      <c r="AQ168" s="38">
        <f>[2]基础状态预期!H178</f>
        <v>0</v>
      </c>
      <c r="AR168" s="38">
        <f>[2]基础状态预期!I178</f>
        <v>0</v>
      </c>
      <c r="AS168" s="38">
        <f>[2]基础状态预期!J178</f>
        <v>6</v>
      </c>
    </row>
    <row r="169" spans="2:70" x14ac:dyDescent="0.15">
      <c r="I169" s="23">
        <v>166</v>
      </c>
      <c r="J169" s="24">
        <f>'[1]资源-钻石'!T169</f>
        <v>881494.86985596525</v>
      </c>
      <c r="K169" s="24">
        <f>'[1]资源-钻石'!U169</f>
        <v>1251044.3568415619</v>
      </c>
      <c r="L169" s="24">
        <f>'[1]资源-钻石'!V169</f>
        <v>2121858.792525718</v>
      </c>
      <c r="M169" s="24">
        <f>'[1]资源-钻石'!W169</f>
        <v>5687394.6717782896</v>
      </c>
      <c r="N169" s="24">
        <f>'[1]资源-钻石'!X169</f>
        <v>13601846.638956118</v>
      </c>
      <c r="AL169" s="38">
        <f>[2]基础状态预期!C179</f>
        <v>2270</v>
      </c>
      <c r="AM169" s="38">
        <f>[2]基础状态预期!D179</f>
        <v>121.99245722798884</v>
      </c>
      <c r="AO169" s="38">
        <f>[2]基础状态预期!F179</f>
        <v>0</v>
      </c>
      <c r="AP169" s="38">
        <f>[2]基础状态预期!G179</f>
        <v>0</v>
      </c>
      <c r="AQ169" s="38">
        <f>[2]基础状态预期!H179</f>
        <v>0</v>
      </c>
      <c r="AR169" s="38">
        <f>[2]基础状态预期!I179</f>
        <v>0</v>
      </c>
      <c r="AS169" s="38">
        <f>[2]基础状态预期!J179</f>
        <v>6</v>
      </c>
    </row>
    <row r="170" spans="2:70" x14ac:dyDescent="0.15">
      <c r="I170" s="23">
        <v>167</v>
      </c>
      <c r="J170" s="24">
        <f>'[1]资源-钻石'!T170</f>
        <v>885828.11767542968</v>
      </c>
      <c r="K170" s="24">
        <f>'[1]资源-钻石'!U170</f>
        <v>1257490.9294429729</v>
      </c>
      <c r="L170" s="24">
        <f>'[1]资源-钻石'!V170</f>
        <v>2133402.0223872699</v>
      </c>
      <c r="M170" s="24">
        <f>'[1]资源-钻石'!W170</f>
        <v>5720112.2246259972</v>
      </c>
      <c r="N170" s="24">
        <f>'[1]资源-钻石'!X170</f>
        <v>13681690.947088595</v>
      </c>
      <c r="AL170" s="38">
        <f>[2]基础状态预期!C180</f>
        <v>2900</v>
      </c>
      <c r="AM170" s="38">
        <f>[2]基础状态预期!D180</f>
        <v>125.43876546297123</v>
      </c>
      <c r="AO170" s="38">
        <f>[2]基础状态预期!F180</f>
        <v>0</v>
      </c>
      <c r="AP170" s="38">
        <f>[2]基础状态预期!G180</f>
        <v>0</v>
      </c>
      <c r="AQ170" s="38">
        <f>[2]基础状态预期!H180</f>
        <v>0</v>
      </c>
      <c r="AR170" s="38">
        <f>[2]基础状态预期!I180</f>
        <v>0</v>
      </c>
      <c r="AS170" s="38">
        <f>[2]基础状态预期!J180</f>
        <v>6</v>
      </c>
    </row>
    <row r="171" spans="2:70" x14ac:dyDescent="0.15">
      <c r="I171" s="23">
        <v>168</v>
      </c>
      <c r="J171" s="24">
        <f>'[1]资源-钻石'!T171</f>
        <v>890161.51127926388</v>
      </c>
      <c r="K171" s="24">
        <f>'[1]资源-钻石'!U171</f>
        <v>1263937.5020443837</v>
      </c>
      <c r="L171" s="24">
        <f>'[1]资源-钻石'!V171</f>
        <v>2144945.2522488222</v>
      </c>
      <c r="M171" s="24">
        <f>'[1]资源-钻石'!W171</f>
        <v>5752829.777473704</v>
      </c>
      <c r="N171" s="24">
        <f>'[1]资源-钻石'!X171</f>
        <v>13761535.255221074</v>
      </c>
      <c r="AL171" s="38">
        <f>[2]基础状态预期!C181</f>
        <v>3710</v>
      </c>
      <c r="AM171" s="38">
        <f>[2]基础状态预期!D181</f>
        <v>129.12105302323599</v>
      </c>
      <c r="AO171" s="38">
        <f>[2]基础状态预期!F181</f>
        <v>0</v>
      </c>
      <c r="AP171" s="38">
        <f>[2]基础状态预期!G181</f>
        <v>0</v>
      </c>
      <c r="AQ171" s="38">
        <f>[2]基础状态预期!H181</f>
        <v>0</v>
      </c>
      <c r="AR171" s="38">
        <f>[2]基础状态预期!I181</f>
        <v>0</v>
      </c>
      <c r="AS171" s="38">
        <f>[2]基础状态预期!J181</f>
        <v>6</v>
      </c>
    </row>
    <row r="172" spans="2:70" x14ac:dyDescent="0.15">
      <c r="I172" s="25">
        <v>169</v>
      </c>
      <c r="J172" s="24">
        <f>'[1]资源-钻石'!T172</f>
        <v>894496.17465383478</v>
      </c>
      <c r="K172" s="24">
        <f>'[1]资源-钻石'!U172</f>
        <v>1270384.0746457945</v>
      </c>
      <c r="L172" s="24">
        <f>'[1]资源-钻石'!V172</f>
        <v>2156496.7128766933</v>
      </c>
      <c r="M172" s="24">
        <f>'[1]资源-钻石'!W172</f>
        <v>5785547.3303214116</v>
      </c>
      <c r="N172" s="24">
        <f>'[1]资源-钻石'!X172</f>
        <v>13841379.563353552</v>
      </c>
      <c r="AL172" s="38">
        <f>[2]基础状态预期!C182</f>
        <v>4730</v>
      </c>
      <c r="AM172" s="38">
        <f>[2]基础状态预期!D182</f>
        <v>132.61179169042359</v>
      </c>
      <c r="AO172" s="38">
        <f>[2]基础状态预期!F182</f>
        <v>0</v>
      </c>
      <c r="AP172" s="38">
        <f>[2]基础状态预期!G182</f>
        <v>0</v>
      </c>
      <c r="AQ172" s="38">
        <f>[2]基础状态预期!H182</f>
        <v>0</v>
      </c>
      <c r="AR172" s="38">
        <f>[2]基础状态预期!I182</f>
        <v>0</v>
      </c>
      <c r="AS172" s="38">
        <f>[2]基础状态预期!J182</f>
        <v>6</v>
      </c>
    </row>
    <row r="173" spans="2:70" x14ac:dyDescent="0.15">
      <c r="I173" s="25">
        <v>170</v>
      </c>
      <c r="J173" s="24">
        <f>'[1]资源-钻石'!T173</f>
        <v>898830.83802840556</v>
      </c>
      <c r="K173" s="24">
        <f>'[1]资源-钻石'!U173</f>
        <v>1276830.6472472053</v>
      </c>
      <c r="L173" s="24">
        <f>'[1]资源-钻石'!V173</f>
        <v>2168071.0447995118</v>
      </c>
      <c r="M173" s="24">
        <f>'[1]资源-钻石'!W173</f>
        <v>5818264.8831691183</v>
      </c>
      <c r="N173" s="24">
        <f>'[1]资源-钻石'!X173</f>
        <v>13921223.871486029</v>
      </c>
      <c r="AL173" s="38">
        <f>[2]基础状态预期!C183</f>
        <v>6020</v>
      </c>
      <c r="AM173" s="38">
        <f>[2]基础状态预期!D183</f>
        <v>136.12035534953262</v>
      </c>
      <c r="AO173" s="38">
        <f>[2]基础状态预期!F183</f>
        <v>0</v>
      </c>
      <c r="AP173" s="38">
        <f>[2]基础状态预期!G183</f>
        <v>0</v>
      </c>
      <c r="AQ173" s="38">
        <f>[2]基础状态预期!H183</f>
        <v>0</v>
      </c>
      <c r="AR173" s="38">
        <f>[2]基础状态预期!I183</f>
        <v>0</v>
      </c>
      <c r="AS173" s="38">
        <f>[2]基础状态预期!J183</f>
        <v>6</v>
      </c>
    </row>
    <row r="174" spans="2:70" x14ac:dyDescent="0.15">
      <c r="I174" s="23">
        <v>171</v>
      </c>
      <c r="J174" s="24">
        <f>'[1]资源-钻石'!T174</f>
        <v>903165.50140297646</v>
      </c>
      <c r="K174" s="24">
        <f>'[1]资源-钻石'!U174</f>
        <v>1283277.219848616</v>
      </c>
      <c r="L174" s="24">
        <f>'[1]资源-钻石'!V174</f>
        <v>2179645.3767223302</v>
      </c>
      <c r="M174" s="24">
        <f>'[1]资源-钻石'!W174</f>
        <v>5850982.436016826</v>
      </c>
      <c r="N174" s="24">
        <f>'[1]资源-钻石'!X174</f>
        <v>14001068.179618508</v>
      </c>
      <c r="AL174" s="38">
        <f>[2]基础状态预期!C184</f>
        <v>7670</v>
      </c>
      <c r="AM174" s="38">
        <f>[2]基础状态预期!D184</f>
        <v>139.6793621861803</v>
      </c>
      <c r="AO174" s="38">
        <f>[2]基础状态预期!F184</f>
        <v>0</v>
      </c>
      <c r="AP174" s="38">
        <f>[2]基础状态预期!G184</f>
        <v>0</v>
      </c>
      <c r="AQ174" s="38">
        <f>[2]基础状态预期!H184</f>
        <v>0</v>
      </c>
      <c r="AR174" s="38">
        <f>[2]基础状态预期!I184</f>
        <v>0</v>
      </c>
      <c r="AS174" s="38">
        <f>[2]基础状态预期!J184</f>
        <v>6</v>
      </c>
    </row>
    <row r="175" spans="2:70" x14ac:dyDescent="0.15">
      <c r="I175" s="23">
        <v>172</v>
      </c>
      <c r="J175" s="24">
        <f>'[1]资源-钻石'!T175</f>
        <v>907500.16477754735</v>
      </c>
      <c r="K175" s="24">
        <f>'[1]资源-钻石'!U175</f>
        <v>1289723.7924500271</v>
      </c>
      <c r="L175" s="24">
        <f>'[1]资源-钻石'!V175</f>
        <v>2191219.7086451487</v>
      </c>
      <c r="M175" s="24">
        <f>'[1]资源-钻石'!W175</f>
        <v>5883699.9888645327</v>
      </c>
      <c r="N175" s="24">
        <f>'[1]资源-钻石'!X175</f>
        <v>14080912.487750985</v>
      </c>
      <c r="AL175" s="38">
        <f>[2]基础状态预期!C185</f>
        <v>9770</v>
      </c>
      <c r="AM175" s="38">
        <f>[2]基础状态预期!D185</f>
        <v>143.14123736077869</v>
      </c>
      <c r="AO175" s="38">
        <f>[2]基础状态预期!F185</f>
        <v>0</v>
      </c>
      <c r="AP175" s="38">
        <f>[2]基础状态预期!G185</f>
        <v>0</v>
      </c>
      <c r="AQ175" s="38">
        <f>[2]基础状态预期!H185</f>
        <v>0</v>
      </c>
      <c r="AR175" s="38">
        <f>[2]基础状态预期!I185</f>
        <v>0</v>
      </c>
      <c r="AS175" s="38">
        <f>[2]基础状态预期!J185</f>
        <v>6</v>
      </c>
    </row>
    <row r="176" spans="2:70" x14ac:dyDescent="0.15">
      <c r="I176" s="23">
        <v>173</v>
      </c>
      <c r="J176" s="24">
        <f>'[1]资源-钻石'!T176</f>
        <v>911834.82815211813</v>
      </c>
      <c r="K176" s="24">
        <f>'[1]资源-钻石'!U176</f>
        <v>1296170.3650514379</v>
      </c>
      <c r="L176" s="24">
        <f>'[1]资源-钻石'!V176</f>
        <v>2202794.0405679671</v>
      </c>
      <c r="M176" s="24">
        <f>'[1]资源-钻石'!W176</f>
        <v>5916429.3482878385</v>
      </c>
      <c r="N176" s="24">
        <f>'[1]资源-钻石'!X176</f>
        <v>14160756.795883464</v>
      </c>
      <c r="AL176" s="38">
        <f>[2]基础状态预期!C186</f>
        <v>12440</v>
      </c>
      <c r="AM176" s="38">
        <f>[2]基础状态预期!D186</f>
        <v>146.75578521325724</v>
      </c>
      <c r="AO176" s="38">
        <f>[2]基础状态预期!F186</f>
        <v>0</v>
      </c>
      <c r="AP176" s="38">
        <f>[2]基础状态预期!G186</f>
        <v>0</v>
      </c>
      <c r="AQ176" s="38">
        <f>[2]基础状态预期!H186</f>
        <v>0</v>
      </c>
      <c r="AR176" s="38">
        <f>[2]基础状态预期!I186</f>
        <v>0</v>
      </c>
      <c r="AS176" s="38">
        <f>[2]基础状态预期!J186</f>
        <v>6</v>
      </c>
    </row>
    <row r="177" spans="9:45" x14ac:dyDescent="0.15">
      <c r="I177" s="23">
        <v>174</v>
      </c>
      <c r="J177" s="24">
        <f>'[1]资源-钻石'!T177</f>
        <v>916169.49152668903</v>
      </c>
      <c r="K177" s="24">
        <f>'[1]资源-钻石'!U177</f>
        <v>1302616.9376528487</v>
      </c>
      <c r="L177" s="24">
        <f>'[1]资源-钻石'!V177</f>
        <v>2214368.3724907856</v>
      </c>
      <c r="M177" s="24">
        <f>'[1]资源-钻石'!W177</f>
        <v>5949669.5778108481</v>
      </c>
      <c r="N177" s="24">
        <f>'[1]资源-钻石'!X177</f>
        <v>14240601.104015941</v>
      </c>
      <c r="AL177" s="38">
        <f>[2]基础状态预期!C187</f>
        <v>15860</v>
      </c>
      <c r="AM177" s="38">
        <f>[2]基础状态预期!D187</f>
        <v>150.21349802228445</v>
      </c>
      <c r="AO177" s="38">
        <f>[2]基础状态预期!F187</f>
        <v>0</v>
      </c>
      <c r="AP177" s="38">
        <f>[2]基础状态预期!G187</f>
        <v>0</v>
      </c>
      <c r="AQ177" s="38">
        <f>[2]基础状态预期!H187</f>
        <v>0</v>
      </c>
      <c r="AR177" s="38">
        <f>[2]基础状态预期!I187</f>
        <v>0</v>
      </c>
      <c r="AS177" s="38">
        <f>[2]基础状态预期!J187</f>
        <v>6</v>
      </c>
    </row>
    <row r="178" spans="9:45" x14ac:dyDescent="0.15">
      <c r="I178" s="25">
        <v>175</v>
      </c>
      <c r="J178" s="24">
        <f>'[1]资源-钻石'!T178</f>
        <v>920504.15490125993</v>
      </c>
      <c r="K178" s="24">
        <f>'[1]资源-钻石'!U178</f>
        <v>1309063.5102542595</v>
      </c>
      <c r="L178" s="24">
        <f>'[1]资源-钻石'!V178</f>
        <v>2225942.7044136035</v>
      </c>
      <c r="M178" s="24">
        <f>'[1]资源-钻石'!W178</f>
        <v>5982909.8073338578</v>
      </c>
      <c r="N178" s="24">
        <f>'[1]资源-钻石'!X178</f>
        <v>14320445.41214842</v>
      </c>
      <c r="AL178" s="38">
        <f>[2]基础状态预期!C188</f>
        <v>20210</v>
      </c>
      <c r="AM178" s="38">
        <f>[2]基础状态预期!D188</f>
        <v>152.32856849044819</v>
      </c>
      <c r="AO178" s="38">
        <f>[2]基础状态预期!F188</f>
        <v>0</v>
      </c>
      <c r="AP178" s="38">
        <f>[2]基础状态预期!G188</f>
        <v>0</v>
      </c>
      <c r="AQ178" s="38">
        <f>[2]基础状态预期!H188</f>
        <v>0</v>
      </c>
      <c r="AR178" s="38">
        <f>[2]基础状态预期!I188</f>
        <v>0</v>
      </c>
      <c r="AS178" s="38">
        <f>[2]基础状态预期!J188</f>
        <v>6</v>
      </c>
    </row>
    <row r="179" spans="9:45" x14ac:dyDescent="0.15">
      <c r="I179" s="25">
        <v>176</v>
      </c>
      <c r="J179" s="24">
        <f>'[1]资源-钻石'!T179</f>
        <v>924838.81827583071</v>
      </c>
      <c r="K179" s="24">
        <f>'[1]资源-钻石'!U179</f>
        <v>1315510.0828556705</v>
      </c>
      <c r="L179" s="24">
        <f>'[1]资源-钻石'!V179</f>
        <v>2237517.036336422</v>
      </c>
      <c r="M179" s="24">
        <f>'[1]资源-钻石'!W179</f>
        <v>6016150.0368568674</v>
      </c>
      <c r="N179" s="24">
        <f>'[1]资源-钻石'!X179</f>
        <v>14400289.720280897</v>
      </c>
      <c r="AL179" s="38">
        <f>[2]基础状态预期!C189</f>
        <v>25760</v>
      </c>
      <c r="AM179" s="38">
        <f>[2]基础状态预期!D189</f>
        <v>153.15627769682186</v>
      </c>
      <c r="AO179" s="38">
        <f>[2]基础状态预期!F189</f>
        <v>0</v>
      </c>
      <c r="AP179" s="38">
        <f>[2]基础状态预期!G189</f>
        <v>0</v>
      </c>
      <c r="AQ179" s="38">
        <f>[2]基础状态预期!H189</f>
        <v>0</v>
      </c>
      <c r="AR179" s="38">
        <f>[2]基础状态预期!I189</f>
        <v>0</v>
      </c>
      <c r="AS179" s="38">
        <f>[2]基础状态预期!J189</f>
        <v>6</v>
      </c>
    </row>
    <row r="180" spans="9:45" x14ac:dyDescent="0.15">
      <c r="I180" s="23">
        <v>177</v>
      </c>
      <c r="J180" s="24">
        <f>'[1]资源-钻石'!T180</f>
        <v>929173.48165040161</v>
      </c>
      <c r="K180" s="24">
        <f>'[1]资源-钻石'!U180</f>
        <v>1321956.6554570813</v>
      </c>
      <c r="L180" s="24">
        <f>'[1]资源-钻石'!V180</f>
        <v>2249091.3682592404</v>
      </c>
      <c r="M180" s="24">
        <f>'[1]资源-钻石'!W180</f>
        <v>6049390.266379877</v>
      </c>
      <c r="N180" s="24">
        <f>'[1]资源-钻石'!X180</f>
        <v>14480134.028413374</v>
      </c>
      <c r="AL180" s="38">
        <f>[2]基础状态预期!C190</f>
        <v>32750</v>
      </c>
      <c r="AM180" s="38">
        <f>[2]基础状态预期!D190</f>
        <v>153.85863088955028</v>
      </c>
      <c r="AO180" s="38">
        <f>[2]基础状态预期!F190</f>
        <v>0</v>
      </c>
      <c r="AP180" s="38">
        <f>[2]基础状态预期!G190</f>
        <v>0</v>
      </c>
      <c r="AQ180" s="38">
        <f>[2]基础状态预期!H190</f>
        <v>0</v>
      </c>
      <c r="AR180" s="38">
        <f>[2]基础状态预期!I190</f>
        <v>0</v>
      </c>
      <c r="AS180" s="38">
        <f>[2]基础状态预期!J190</f>
        <v>6</v>
      </c>
    </row>
    <row r="181" spans="9:45" x14ac:dyDescent="0.15">
      <c r="I181" s="23">
        <v>178</v>
      </c>
      <c r="J181" s="24">
        <f>'[1]资源-钻石'!T181</f>
        <v>933508.1450249725</v>
      </c>
      <c r="K181" s="24">
        <f>'[1]资源-钻石'!U181</f>
        <v>1328403.2280584921</v>
      </c>
      <c r="L181" s="24">
        <f>'[1]资源-钻石'!V181</f>
        <v>2260665.7001820588</v>
      </c>
      <c r="M181" s="24">
        <f>'[1]资源-钻石'!W181</f>
        <v>6082630.4959028866</v>
      </c>
      <c r="N181" s="24">
        <f>'[1]资源-钻石'!X181</f>
        <v>14559978.336545853</v>
      </c>
    </row>
    <row r="182" spans="9:45" x14ac:dyDescent="0.15">
      <c r="I182" s="23">
        <v>179</v>
      </c>
      <c r="J182" s="24">
        <f>'[1]资源-钻石'!T182</f>
        <v>937842.8083995434</v>
      </c>
      <c r="K182" s="24">
        <f>'[1]资源-钻石'!U182</f>
        <v>1334849.8006599029</v>
      </c>
      <c r="L182" s="24">
        <f>'[1]资源-钻石'!V182</f>
        <v>2272240.0321048773</v>
      </c>
      <c r="M182" s="24">
        <f>'[1]资源-钻石'!W182</f>
        <v>6115870.7254258953</v>
      </c>
      <c r="N182" s="24">
        <f>'[1]资源-钻石'!X182</f>
        <v>14639822.64467833</v>
      </c>
    </row>
    <row r="183" spans="9:45" x14ac:dyDescent="0.15">
      <c r="I183" s="23">
        <v>180</v>
      </c>
      <c r="J183" s="24">
        <f>'[1]资源-钻石'!T183</f>
        <v>942177.47177411418</v>
      </c>
      <c r="K183" s="24">
        <f>'[1]资源-钻石'!U183</f>
        <v>1342093.2566887725</v>
      </c>
      <c r="L183" s="24">
        <f>'[1]资源-钻石'!V183</f>
        <v>2283814.3640276957</v>
      </c>
      <c r="M183" s="24">
        <f>'[1]资源-钻石'!W183</f>
        <v>6149110.9549489049</v>
      </c>
      <c r="N183" s="24">
        <f>'[1]资源-钻石'!X183</f>
        <v>14720118.516196491</v>
      </c>
    </row>
    <row r="184" spans="9:45" x14ac:dyDescent="0.15">
      <c r="I184" s="25">
        <v>181</v>
      </c>
      <c r="J184" s="24">
        <f>'[1]资源-钻石'!T184</f>
        <v>947381.04221688944</v>
      </c>
      <c r="K184" s="24">
        <f>'[1]资源-钻石'!U184</f>
        <v>1349449.8591064308</v>
      </c>
      <c r="L184" s="24">
        <f>'[1]资源-钻石'!V184</f>
        <v>2296081.0610824367</v>
      </c>
      <c r="M184" s="24">
        <f>'[1]资源-钻石'!W184</f>
        <v>6182351.1844719145</v>
      </c>
      <c r="N184" s="24">
        <f>'[1]资源-钻石'!X184</f>
        <v>14801226.991751553</v>
      </c>
      <c r="AL184" s="82" t="s">
        <v>179</v>
      </c>
      <c r="AM184" s="82"/>
      <c r="AO184" s="17"/>
      <c r="AP184" s="17"/>
      <c r="AQ184" s="17"/>
      <c r="AR184" s="17"/>
      <c r="AS184" s="17"/>
    </row>
    <row r="185" spans="9:45" x14ac:dyDescent="0.15">
      <c r="I185" s="25">
        <v>182</v>
      </c>
      <c r="J185" s="24">
        <f>'[1]资源-钻石'!T185</f>
        <v>952601.74510531174</v>
      </c>
      <c r="K185" s="24">
        <f>'[1]资源-钻石'!U185</f>
        <v>1356806.4615240891</v>
      </c>
      <c r="L185" s="24">
        <f>'[1]资源-钻石'!V185</f>
        <v>2308698.1115774275</v>
      </c>
      <c r="M185" s="24">
        <f>'[1]资源-钻石'!W185</f>
        <v>6215591.4139949242</v>
      </c>
      <c r="N185" s="24">
        <f>'[1]资源-钻石'!X185</f>
        <v>14882335.467306618</v>
      </c>
      <c r="AL185" s="82"/>
      <c r="AM185" s="82"/>
      <c r="AO185" s="82" t="s">
        <v>173</v>
      </c>
      <c r="AP185" s="82"/>
      <c r="AQ185" s="82"/>
      <c r="AR185" s="82"/>
      <c r="AS185" s="82"/>
    </row>
    <row r="186" spans="9:45" x14ac:dyDescent="0.15">
      <c r="I186" s="23">
        <v>183</v>
      </c>
      <c r="J186" s="24">
        <f>'[1]资源-钻石'!T186</f>
        <v>957822.44799373404</v>
      </c>
      <c r="K186" s="24">
        <f>'[1]资源-钻石'!U186</f>
        <v>1364163.0639417474</v>
      </c>
      <c r="L186" s="24">
        <f>'[1]资源-钻石'!V186</f>
        <v>2321315.1620724187</v>
      </c>
      <c r="M186" s="24">
        <f>'[1]资源-钻石'!W186</f>
        <v>6248831.6435179338</v>
      </c>
      <c r="N186" s="24">
        <f>'[1]资源-钻石'!X186</f>
        <v>14963443.94286168</v>
      </c>
      <c r="AL186" s="38" t="s">
        <v>174</v>
      </c>
      <c r="AM186" s="38" t="s">
        <v>175</v>
      </c>
      <c r="AO186" s="38" t="s">
        <v>25</v>
      </c>
      <c r="AP186" s="38" t="s">
        <v>1</v>
      </c>
      <c r="AQ186" s="38" t="s">
        <v>2</v>
      </c>
      <c r="AR186" s="38" t="s">
        <v>0</v>
      </c>
      <c r="AS186" s="38" t="s">
        <v>170</v>
      </c>
    </row>
    <row r="187" spans="9:45" x14ac:dyDescent="0.15">
      <c r="I187" s="23">
        <v>184</v>
      </c>
      <c r="J187" s="24">
        <f>'[1]资源-钻石'!T187</f>
        <v>963043.15088215633</v>
      </c>
      <c r="K187" s="24">
        <f>'[1]资源-钻石'!U187</f>
        <v>1371519.6663594057</v>
      </c>
      <c r="L187" s="24">
        <f>'[1]资源-钻石'!V187</f>
        <v>2333932.2125674095</v>
      </c>
      <c r="M187" s="24">
        <f>'[1]资源-钻石'!W187</f>
        <v>6282071.8730409434</v>
      </c>
      <c r="N187" s="24">
        <f>'[1]资源-钻石'!X187</f>
        <v>15044552.418416744</v>
      </c>
      <c r="AL187" s="38">
        <f>[2]基础状态预期!C197</f>
        <v>0.27500000000000002</v>
      </c>
      <c r="AM187" s="38">
        <f>[2]基础状态预期!D197</f>
        <v>10.040470049930473</v>
      </c>
      <c r="AO187" s="38">
        <f>[2]基础状态预期!F197</f>
        <v>0</v>
      </c>
      <c r="AP187" s="38">
        <f>[2]基础状态预期!G197</f>
        <v>0</v>
      </c>
      <c r="AQ187" s="38">
        <f>[2]基础状态预期!H197</f>
        <v>0</v>
      </c>
      <c r="AR187" s="38">
        <f>[2]基础状态预期!I197</f>
        <v>6</v>
      </c>
      <c r="AS187" s="38">
        <f>[2]基础状态预期!J197</f>
        <v>0</v>
      </c>
    </row>
    <row r="188" spans="9:45" x14ac:dyDescent="0.15">
      <c r="I188" s="23">
        <v>185</v>
      </c>
      <c r="J188" s="24">
        <f>'[1]资源-钻石'!T188</f>
        <v>968263.85377057875</v>
      </c>
      <c r="K188" s="24">
        <f>'[1]资源-钻石'!U188</f>
        <v>1378876.268777064</v>
      </c>
      <c r="L188" s="24">
        <f>'[1]资源-钻石'!V188</f>
        <v>2346549.2630624007</v>
      </c>
      <c r="M188" s="24">
        <f>'[1]资源-钻石'!W188</f>
        <v>6315312.1025639521</v>
      </c>
      <c r="N188" s="24">
        <f>'[1]资源-钻石'!X188</f>
        <v>15125660.893971806</v>
      </c>
      <c r="AL188" s="38">
        <f>[2]基础状态预期!C198</f>
        <v>0.82500000000000007</v>
      </c>
      <c r="AM188" s="38">
        <f>[2]基础状态预期!D198</f>
        <v>19.288856680060892</v>
      </c>
      <c r="AO188" s="38">
        <f>[2]基础状态预期!F198</f>
        <v>0</v>
      </c>
      <c r="AP188" s="38">
        <f>[2]基础状态预期!G198</f>
        <v>0</v>
      </c>
      <c r="AQ188" s="38">
        <f>[2]基础状态预期!H198</f>
        <v>0</v>
      </c>
      <c r="AR188" s="38">
        <f>[2]基础状态预期!I198</f>
        <v>6</v>
      </c>
      <c r="AS188" s="38">
        <f>[2]基础状态预期!J198</f>
        <v>0</v>
      </c>
    </row>
    <row r="189" spans="9:45" x14ac:dyDescent="0.15">
      <c r="I189" s="23">
        <v>186</v>
      </c>
      <c r="J189" s="24">
        <f>'[1]资源-钻石'!T189</f>
        <v>973484.55665900104</v>
      </c>
      <c r="K189" s="24">
        <f>'[1]资源-钻石'!U189</f>
        <v>1386232.8711947224</v>
      </c>
      <c r="L189" s="24">
        <f>'[1]资源-钻石'!V189</f>
        <v>2359166.3135573915</v>
      </c>
      <c r="M189" s="24">
        <f>'[1]资源-钻石'!W189</f>
        <v>6348832.9449131312</v>
      </c>
      <c r="N189" s="24">
        <f>'[1]资源-钻石'!X189</f>
        <v>15206769.369526869</v>
      </c>
      <c r="AL189" s="38">
        <f>[2]基础状态预期!C199</f>
        <v>1.6500000000000001</v>
      </c>
      <c r="AM189" s="38">
        <f>[2]基础状态预期!D199</f>
        <v>27.144641112884834</v>
      </c>
      <c r="AO189" s="38">
        <f>[2]基础状态预期!F199</f>
        <v>0</v>
      </c>
      <c r="AP189" s="38">
        <f>[2]基础状态预期!G199</f>
        <v>0</v>
      </c>
      <c r="AQ189" s="38">
        <f>[2]基础状态预期!H199</f>
        <v>0</v>
      </c>
      <c r="AR189" s="38">
        <f>[2]基础状态预期!I199</f>
        <v>6</v>
      </c>
      <c r="AS189" s="38">
        <f>[2]基础状态预期!J199</f>
        <v>0</v>
      </c>
    </row>
    <row r="190" spans="9:45" x14ac:dyDescent="0.15">
      <c r="I190" s="25">
        <v>187</v>
      </c>
      <c r="J190" s="24">
        <f>'[1]资源-钻石'!T190</f>
        <v>978705.25954742334</v>
      </c>
      <c r="K190" s="24">
        <f>'[1]资源-钻石'!U190</f>
        <v>1393589.4736123807</v>
      </c>
      <c r="L190" s="24">
        <f>'[1]资源-钻石'!V190</f>
        <v>2371783.3640523828</v>
      </c>
      <c r="M190" s="24">
        <f>'[1]资源-钻石'!W190</f>
        <v>6382731.7004576214</v>
      </c>
      <c r="N190" s="24">
        <f>'[1]资源-钻石'!X190</f>
        <v>15287877.845081933</v>
      </c>
      <c r="AL190" s="38">
        <f>[2]基础状态预期!C200</f>
        <v>2.75</v>
      </c>
      <c r="AM190" s="38">
        <f>[2]基础状态预期!D200</f>
        <v>33.399598377161809</v>
      </c>
      <c r="AO190" s="38">
        <f>[2]基础状态预期!F200</f>
        <v>0</v>
      </c>
      <c r="AP190" s="38">
        <f>[2]基础状态预期!G200</f>
        <v>0</v>
      </c>
      <c r="AQ190" s="38">
        <f>[2]基础状态预期!H200</f>
        <v>0</v>
      </c>
      <c r="AR190" s="38">
        <f>[2]基础状态预期!I200</f>
        <v>6</v>
      </c>
      <c r="AS190" s="38">
        <f>[2]基础状态预期!J200</f>
        <v>0</v>
      </c>
    </row>
    <row r="191" spans="9:45" x14ac:dyDescent="0.15">
      <c r="I191" s="25">
        <v>188</v>
      </c>
      <c r="J191" s="24">
        <f>'[1]资源-钻石'!T191</f>
        <v>983925.96243584563</v>
      </c>
      <c r="K191" s="24">
        <f>'[1]资源-钻石'!U191</f>
        <v>1400946.0760300392</v>
      </c>
      <c r="L191" s="24">
        <f>'[1]资源-钻石'!V191</f>
        <v>2384400.4145473735</v>
      </c>
      <c r="M191" s="24">
        <f>'[1]资源-钻石'!W191</f>
        <v>6416630.4560021115</v>
      </c>
      <c r="N191" s="24">
        <f>'[1]资源-钻石'!X191</f>
        <v>15368986.320636995</v>
      </c>
      <c r="AL191" s="38">
        <f>[2]基础状态预期!C201</f>
        <v>4.125</v>
      </c>
      <c r="AM191" s="38">
        <f>[2]基础状态预期!D201</f>
        <v>38.848984787984186</v>
      </c>
      <c r="AO191" s="38">
        <f>[2]基础状态预期!F201</f>
        <v>0</v>
      </c>
      <c r="AP191" s="38">
        <f>[2]基础状态预期!G201</f>
        <v>0</v>
      </c>
      <c r="AQ191" s="38">
        <f>[2]基础状态预期!H201</f>
        <v>0</v>
      </c>
      <c r="AR191" s="38">
        <f>[2]基础状态预期!I201</f>
        <v>6</v>
      </c>
      <c r="AS191" s="38">
        <f>[2]基础状态预期!J201</f>
        <v>0</v>
      </c>
    </row>
    <row r="192" spans="9:45" x14ac:dyDescent="0.15">
      <c r="I192" s="23">
        <v>189</v>
      </c>
      <c r="J192" s="24">
        <f>'[1]资源-钻石'!T192</f>
        <v>989146.66532426805</v>
      </c>
      <c r="K192" s="24">
        <f>'[1]资源-钻石'!U192</f>
        <v>1408302.6784476975</v>
      </c>
      <c r="L192" s="24">
        <f>'[1]资源-钻石'!V192</f>
        <v>2397017.4650423648</v>
      </c>
      <c r="M192" s="24">
        <f>'[1]资源-钻石'!W192</f>
        <v>6450529.2115466017</v>
      </c>
      <c r="N192" s="24">
        <f>'[1]资源-钻石'!X192</f>
        <v>15450094.796192059</v>
      </c>
      <c r="AL192" s="38">
        <f>[2]基础状态预期!C202</f>
        <v>5.5</v>
      </c>
      <c r="AM192" s="38">
        <f>[2]基础状态预期!D202</f>
        <v>42.643360270022924</v>
      </c>
      <c r="AO192" s="38">
        <f>[2]基础状态预期!F202</f>
        <v>0</v>
      </c>
      <c r="AP192" s="38">
        <f>[2]基础状态预期!G202</f>
        <v>0</v>
      </c>
      <c r="AQ192" s="38">
        <f>[2]基础状态预期!H202</f>
        <v>0</v>
      </c>
      <c r="AR192" s="38">
        <f>[2]基础状态预期!I202</f>
        <v>6</v>
      </c>
      <c r="AS192" s="38">
        <f>[2]基础状态预期!J202</f>
        <v>0</v>
      </c>
    </row>
    <row r="193" spans="9:45" x14ac:dyDescent="0.15">
      <c r="I193" s="23">
        <v>190</v>
      </c>
      <c r="J193" s="24">
        <f>'[1]资源-钻石'!T193</f>
        <v>994367.36821269034</v>
      </c>
      <c r="K193" s="24">
        <f>'[1]资源-钻石'!U193</f>
        <v>1415659.2808653559</v>
      </c>
      <c r="L193" s="24">
        <f>'[1]资源-钻石'!V193</f>
        <v>2409634.5155373556</v>
      </c>
      <c r="M193" s="24">
        <f>'[1]资源-钻石'!W193</f>
        <v>6484427.9670910919</v>
      </c>
      <c r="N193" s="24">
        <f>'[1]资源-钻石'!X193</f>
        <v>15531203.271747122</v>
      </c>
      <c r="AL193" s="38">
        <f>[2]基础状态预期!C203</f>
        <v>8.25</v>
      </c>
      <c r="AM193" s="38">
        <f>[2]基础状态预期!D203</f>
        <v>48.493134765265182</v>
      </c>
      <c r="AO193" s="38">
        <f>[2]基础状态预期!F203</f>
        <v>0</v>
      </c>
      <c r="AP193" s="38">
        <f>[2]基础状态预期!G203</f>
        <v>0</v>
      </c>
      <c r="AQ193" s="38">
        <f>[2]基础状态预期!H203</f>
        <v>0</v>
      </c>
      <c r="AR193" s="38">
        <f>[2]基础状态预期!I203</f>
        <v>6</v>
      </c>
      <c r="AS193" s="38">
        <f>[2]基础状态预期!J203</f>
        <v>0</v>
      </c>
    </row>
    <row r="194" spans="9:45" x14ac:dyDescent="0.15">
      <c r="I194" s="23">
        <v>191</v>
      </c>
      <c r="J194" s="24">
        <f>'[1]资源-钻石'!T194</f>
        <v>999588.07110111264</v>
      </c>
      <c r="K194" s="24">
        <f>'[1]资源-钻石'!U194</f>
        <v>1423015.8832830142</v>
      </c>
      <c r="L194" s="24">
        <f>'[1]资源-钻石'!V194</f>
        <v>2422251.5660323468</v>
      </c>
      <c r="M194" s="24">
        <f>'[1]资源-钻石'!W194</f>
        <v>6518326.7226355821</v>
      </c>
      <c r="N194" s="24">
        <f>'[1]资源-钻石'!X194</f>
        <v>15612311.747302186</v>
      </c>
      <c r="AL194" s="38">
        <f>[2]基础状态预期!C204</f>
        <v>11</v>
      </c>
      <c r="AM194" s="38">
        <f>[2]基础状态预期!D204</f>
        <v>52.559419343629337</v>
      </c>
      <c r="AO194" s="38">
        <f>[2]基础状态预期!F204</f>
        <v>0</v>
      </c>
      <c r="AP194" s="38">
        <f>[2]基础状态预期!G204</f>
        <v>0</v>
      </c>
      <c r="AQ194" s="38">
        <f>[2]基础状态预期!H204</f>
        <v>0</v>
      </c>
      <c r="AR194" s="38">
        <f>[2]基础状态预期!I204</f>
        <v>5</v>
      </c>
      <c r="AS194" s="38">
        <f>[2]基础状态预期!J204</f>
        <v>1</v>
      </c>
    </row>
    <row r="195" spans="9:45" x14ac:dyDescent="0.15">
      <c r="I195" s="23">
        <v>192</v>
      </c>
      <c r="J195" s="24">
        <f>'[1]资源-钻石'!T195</f>
        <v>1004808.7739895349</v>
      </c>
      <c r="K195" s="24">
        <f>'[1]资源-钻石'!U195</f>
        <v>1430372.4857006725</v>
      </c>
      <c r="L195" s="24">
        <f>'[1]资源-钻石'!V195</f>
        <v>2434868.6165273376</v>
      </c>
      <c r="M195" s="24">
        <f>'[1]资源-钻石'!W195</f>
        <v>6552225.4781800723</v>
      </c>
      <c r="N195" s="24">
        <f>'[1]资源-钻石'!X195</f>
        <v>15693420.222857248</v>
      </c>
      <c r="AL195" s="38">
        <f>[2]基础状态预期!C205</f>
        <v>16.5</v>
      </c>
      <c r="AM195" s="38">
        <f>[2]基础状态预期!D205</f>
        <v>58.560986008166232</v>
      </c>
      <c r="AO195" s="38">
        <f>[2]基础状态预期!F205</f>
        <v>0</v>
      </c>
      <c r="AP195" s="38">
        <f>[2]基础状态预期!G205</f>
        <v>0</v>
      </c>
      <c r="AQ195" s="38">
        <f>[2]基础状态预期!H205</f>
        <v>0</v>
      </c>
      <c r="AR195" s="38">
        <f>[2]基础状态预期!I205</f>
        <v>4</v>
      </c>
      <c r="AS195" s="38">
        <f>[2]基础状态预期!J205</f>
        <v>2</v>
      </c>
    </row>
    <row r="196" spans="9:45" x14ac:dyDescent="0.15">
      <c r="I196" s="25">
        <v>193</v>
      </c>
      <c r="J196" s="24">
        <f>'[1]资源-钻石'!T196</f>
        <v>1010029.4768779573</v>
      </c>
      <c r="K196" s="24">
        <f>'[1]资源-钻石'!U196</f>
        <v>1437792.4245657532</v>
      </c>
      <c r="L196" s="24">
        <f>'[1]资源-钻石'!V196</f>
        <v>2447485.6670223288</v>
      </c>
      <c r="M196" s="24">
        <f>'[1]资源-钻石'!W196</f>
        <v>6586124.2337245625</v>
      </c>
      <c r="N196" s="24">
        <f>'[1]资源-钻石'!X196</f>
        <v>15774534.157097016</v>
      </c>
      <c r="AL196" s="38">
        <f>[2]基础状态预期!C206</f>
        <v>24.750000000000004</v>
      </c>
      <c r="AM196" s="38">
        <f>[2]基础状态预期!D206</f>
        <v>64.247064283227857</v>
      </c>
      <c r="AO196" s="38">
        <f>[2]基础状态预期!F206</f>
        <v>0</v>
      </c>
      <c r="AP196" s="38">
        <f>[2]基础状态预期!G206</f>
        <v>0</v>
      </c>
      <c r="AQ196" s="38">
        <f>[2]基础状态预期!H206</f>
        <v>0</v>
      </c>
      <c r="AR196" s="38">
        <f>[2]基础状态预期!I206</f>
        <v>3</v>
      </c>
      <c r="AS196" s="38">
        <f>[2]基础状态预期!J206</f>
        <v>3</v>
      </c>
    </row>
    <row r="197" spans="9:45" x14ac:dyDescent="0.15">
      <c r="I197" s="25">
        <v>194</v>
      </c>
      <c r="J197" s="24">
        <f>'[1]资源-钻石'!T197</f>
        <v>1015250.1797663796</v>
      </c>
      <c r="K197" s="24">
        <f>'[1]资源-钻石'!U197</f>
        <v>1445215.1977430177</v>
      </c>
      <c r="L197" s="24">
        <f>'[1]资源-钻石'!V197</f>
        <v>2460102.7175173196</v>
      </c>
      <c r="M197" s="24">
        <f>'[1]资源-钻石'!W197</f>
        <v>6620022.9892690517</v>
      </c>
      <c r="N197" s="24">
        <f>'[1]资源-钻石'!X197</f>
        <v>15855677.788195955</v>
      </c>
      <c r="AL197" s="38">
        <f>[2]基础状态预期!C207</f>
        <v>33</v>
      </c>
      <c r="AM197" s="38">
        <f>[2]基础状态预期!D207</f>
        <v>68.518369035696878</v>
      </c>
      <c r="AO197" s="38">
        <f>[2]基础状态预期!F207</f>
        <v>0</v>
      </c>
      <c r="AP197" s="38">
        <f>[2]基础状态预期!G207</f>
        <v>0</v>
      </c>
      <c r="AQ197" s="38">
        <f>[2]基础状态预期!H207</f>
        <v>0</v>
      </c>
      <c r="AR197" s="38">
        <f>[2]基础状态预期!I207</f>
        <v>2</v>
      </c>
      <c r="AS197" s="38">
        <f>[2]基础状态预期!J207</f>
        <v>4</v>
      </c>
    </row>
    <row r="198" spans="9:45" x14ac:dyDescent="0.15">
      <c r="I198" s="23">
        <v>195</v>
      </c>
      <c r="J198" s="24">
        <f>'[1]资源-钻石'!T198</f>
        <v>1020470.8826548019</v>
      </c>
      <c r="K198" s="24">
        <f>'[1]资源-钻石'!U198</f>
        <v>1452637.9709202824</v>
      </c>
      <c r="L198" s="24">
        <f>'[1]资源-钻石'!V198</f>
        <v>2472719.7680123108</v>
      </c>
      <c r="M198" s="24">
        <f>'[1]资源-钻石'!W198</f>
        <v>6653921.7448135419</v>
      </c>
      <c r="N198" s="24">
        <f>'[1]资源-钻石'!X198</f>
        <v>15936821.419294894</v>
      </c>
      <c r="AL198" s="38">
        <f>[2]基础状态预期!C208</f>
        <v>41.25</v>
      </c>
      <c r="AM198" s="38">
        <f>[2]基础状态预期!D208</f>
        <v>71.7664716439551</v>
      </c>
      <c r="AO198" s="38">
        <f>[2]基础状态预期!F208</f>
        <v>0</v>
      </c>
      <c r="AP198" s="38">
        <f>[2]基础状态预期!G208</f>
        <v>0</v>
      </c>
      <c r="AQ198" s="38">
        <f>[2]基础状态预期!H208</f>
        <v>0</v>
      </c>
      <c r="AR198" s="38">
        <f>[2]基础状态预期!I208</f>
        <v>1</v>
      </c>
      <c r="AS198" s="38">
        <f>[2]基础状态预期!J208</f>
        <v>5</v>
      </c>
    </row>
    <row r="199" spans="9:45" x14ac:dyDescent="0.15">
      <c r="I199" s="23">
        <v>196</v>
      </c>
      <c r="J199" s="24">
        <f>'[1]资源-钻石'!T199</f>
        <v>1025691.5855432242</v>
      </c>
      <c r="K199" s="24">
        <f>'[1]资源-钻石'!U199</f>
        <v>1460060.7440975469</v>
      </c>
      <c r="L199" s="24">
        <f>'[1]资源-钻石'!V199</f>
        <v>2485336.8185073016</v>
      </c>
      <c r="M199" s="24">
        <f>'[1]资源-钻石'!W199</f>
        <v>6687820.5003580321</v>
      </c>
      <c r="N199" s="24">
        <f>'[1]资源-钻石'!X199</f>
        <v>16017965.050393833</v>
      </c>
      <c r="AL199" s="38">
        <f>[2]基础状态预期!C209</f>
        <v>49.500000000000007</v>
      </c>
      <c r="AM199" s="38">
        <f>[2]基础状态预期!D209</f>
        <v>74.370993278111257</v>
      </c>
      <c r="AO199" s="38">
        <f>[2]基础状态预期!F209</f>
        <v>0</v>
      </c>
      <c r="AP199" s="38">
        <f>[2]基础状态预期!G209</f>
        <v>0</v>
      </c>
      <c r="AQ199" s="38">
        <f>[2]基础状态预期!H209</f>
        <v>0</v>
      </c>
      <c r="AR199" s="38">
        <f>[2]基础状态预期!I209</f>
        <v>0.5</v>
      </c>
      <c r="AS199" s="38">
        <f>[2]基础状态预期!J209</f>
        <v>5.5</v>
      </c>
    </row>
    <row r="200" spans="9:45" x14ac:dyDescent="0.15">
      <c r="I200" s="23">
        <v>197</v>
      </c>
      <c r="J200" s="24">
        <f>'[1]资源-钻石'!T200</f>
        <v>1030912.2884316465</v>
      </c>
      <c r="K200" s="24">
        <f>'[1]资源-钻石'!U200</f>
        <v>1467483.5172748114</v>
      </c>
      <c r="L200" s="24">
        <f>'[1]资源-钻石'!V200</f>
        <v>2497953.8690022929</v>
      </c>
      <c r="M200" s="24">
        <f>'[1]资源-钻石'!W200</f>
        <v>6721719.2559025222</v>
      </c>
      <c r="N200" s="24">
        <f>'[1]资源-钻石'!X200</f>
        <v>16099108.681492772</v>
      </c>
      <c r="AL200" s="38">
        <f>[2]基础状态预期!C210</f>
        <v>60.500000000000007</v>
      </c>
      <c r="AM200" s="38">
        <f>[2]基础状态预期!D210</f>
        <v>77.234275947206214</v>
      </c>
      <c r="AO200" s="38">
        <f>[2]基础状态预期!F210</f>
        <v>0</v>
      </c>
      <c r="AP200" s="38">
        <f>[2]基础状态预期!G210</f>
        <v>0</v>
      </c>
      <c r="AQ200" s="38">
        <f>[2]基础状态预期!H210</f>
        <v>0</v>
      </c>
      <c r="AR200" s="38">
        <f>[2]基础状态预期!I210</f>
        <v>0</v>
      </c>
      <c r="AS200" s="38">
        <f>[2]基础状态预期!J210</f>
        <v>6</v>
      </c>
    </row>
    <row r="201" spans="9:45" x14ac:dyDescent="0.15">
      <c r="I201" s="23">
        <v>198</v>
      </c>
      <c r="J201" s="24">
        <f>'[1]资源-钻石'!T201</f>
        <v>1036132.9913200689</v>
      </c>
      <c r="K201" s="24">
        <f>'[1]资源-钻石'!U201</f>
        <v>1474906.2904520759</v>
      </c>
      <c r="L201" s="24">
        <f>'[1]资源-钻石'!V201</f>
        <v>2510570.9194972836</v>
      </c>
      <c r="M201" s="24">
        <f>'[1]资源-钻石'!W201</f>
        <v>6755618.0114470124</v>
      </c>
      <c r="N201" s="24">
        <f>'[1]资源-钻石'!X201</f>
        <v>16180252.312591711</v>
      </c>
      <c r="AL201" s="38">
        <f>[2]基础状态预期!C211</f>
        <v>71.5</v>
      </c>
      <c r="AM201" s="38">
        <f>[2]基础状态预期!D211</f>
        <v>79.725666247801229</v>
      </c>
      <c r="AO201" s="38">
        <f>[2]基础状态预期!F211</f>
        <v>0</v>
      </c>
      <c r="AP201" s="38">
        <f>[2]基础状态预期!G211</f>
        <v>0</v>
      </c>
      <c r="AQ201" s="38">
        <f>[2]基础状态预期!H211</f>
        <v>0</v>
      </c>
      <c r="AR201" s="38">
        <f>[2]基础状态预期!I211</f>
        <v>0</v>
      </c>
      <c r="AS201" s="38">
        <f>[2]基础状态预期!J211</f>
        <v>6</v>
      </c>
    </row>
    <row r="202" spans="9:45" x14ac:dyDescent="0.15">
      <c r="I202" s="25">
        <v>199</v>
      </c>
      <c r="J202" s="24">
        <f>'[1]资源-钻石'!T202</f>
        <v>1041353.6942084912</v>
      </c>
      <c r="K202" s="24">
        <f>'[1]资源-钻石'!U202</f>
        <v>1482329.0636293406</v>
      </c>
      <c r="L202" s="24">
        <f>'[1]资源-钻石'!V202</f>
        <v>2523187.9699922749</v>
      </c>
      <c r="M202" s="24">
        <f>'[1]资源-钻石'!W202</f>
        <v>6789516.7669915026</v>
      </c>
      <c r="N202" s="24">
        <f>'[1]资源-钻石'!X202</f>
        <v>16261395.94369065</v>
      </c>
      <c r="AL202" s="38">
        <f>[2]基础状态预期!C212</f>
        <v>82.5</v>
      </c>
      <c r="AM202" s="38">
        <f>[2]基础状态预期!D212</f>
        <v>81.863982387630472</v>
      </c>
      <c r="AO202" s="38">
        <f>[2]基础状态预期!F212</f>
        <v>0</v>
      </c>
      <c r="AP202" s="38">
        <f>[2]基础状态预期!G212</f>
        <v>0</v>
      </c>
      <c r="AQ202" s="38">
        <f>[2]基础状态预期!H212</f>
        <v>0</v>
      </c>
      <c r="AR202" s="38">
        <f>[2]基础状态预期!I212</f>
        <v>0</v>
      </c>
      <c r="AS202" s="38">
        <f>[2]基础状态预期!J212</f>
        <v>6</v>
      </c>
    </row>
    <row r="203" spans="9:45" x14ac:dyDescent="0.15">
      <c r="I203" s="25">
        <v>200</v>
      </c>
      <c r="J203" s="24">
        <f>'[1]资源-钻石'!T203</f>
        <v>1046574.3970969135</v>
      </c>
      <c r="K203" s="24">
        <f>'[1]资源-钻石'!U203</f>
        <v>1489751.8368066051</v>
      </c>
      <c r="L203" s="24">
        <f>'[1]资源-钻石'!V203</f>
        <v>2535805.0204872657</v>
      </c>
      <c r="M203" s="24">
        <f>'[1]资源-钻石'!W203</f>
        <v>6823415.5225359928</v>
      </c>
      <c r="N203" s="24">
        <f>'[1]资源-钻石'!X203</f>
        <v>16342539.574789589</v>
      </c>
      <c r="AL203" s="38">
        <f>[2]基础状态预期!C213</f>
        <v>93.500000000000014</v>
      </c>
      <c r="AM203" s="38">
        <f>[2]基础状态预期!D213</f>
        <v>83.667042947574714</v>
      </c>
      <c r="AO203" s="38">
        <f>[2]基础状态预期!F213</f>
        <v>0</v>
      </c>
      <c r="AP203" s="38">
        <f>[2]基础状态预期!G213</f>
        <v>0</v>
      </c>
      <c r="AQ203" s="38">
        <f>[2]基础状态预期!H213</f>
        <v>0</v>
      </c>
      <c r="AR203" s="38">
        <f>[2]基础状态预期!I213</f>
        <v>0</v>
      </c>
      <c r="AS203" s="38">
        <f>[2]基础状态预期!J213</f>
        <v>6</v>
      </c>
    </row>
    <row r="204" spans="9:45" x14ac:dyDescent="0.15">
      <c r="I204" s="23">
        <v>201</v>
      </c>
      <c r="J204" s="24">
        <f>'[1]资源-钻石'!T204</f>
        <v>1051795.099985336</v>
      </c>
      <c r="K204" s="24">
        <f>'[1]资源-钻石'!U204</f>
        <v>1497174.6099838696</v>
      </c>
      <c r="L204" s="24">
        <f>'[1]资源-钻石'!V204</f>
        <v>2548422.0709822569</v>
      </c>
      <c r="M204" s="24">
        <f>'[1]资源-钻石'!W204</f>
        <v>6857314.278080483</v>
      </c>
      <c r="N204" s="24">
        <f>'[1]资源-钻石'!X204</f>
        <v>16423683.205888528</v>
      </c>
      <c r="AL204" s="38">
        <f>[2]基础状态预期!C214</f>
        <v>110.00000000000001</v>
      </c>
      <c r="AM204" s="38">
        <f>[2]基础状态预期!D214</f>
        <v>86.154780808490059</v>
      </c>
      <c r="AO204" s="38">
        <f>[2]基础状态预期!F214</f>
        <v>0</v>
      </c>
      <c r="AP204" s="38">
        <f>[2]基础状态预期!G214</f>
        <v>0</v>
      </c>
      <c r="AQ204" s="38">
        <f>[2]基础状态预期!H214</f>
        <v>0</v>
      </c>
      <c r="AR204" s="38">
        <f>[2]基础状态预期!I214</f>
        <v>0</v>
      </c>
      <c r="AS204" s="38">
        <f>[2]基础状态预期!J214</f>
        <v>6</v>
      </c>
    </row>
    <row r="205" spans="9:45" x14ac:dyDescent="0.15">
      <c r="I205" s="23">
        <v>202</v>
      </c>
      <c r="J205" s="24">
        <f>'[1]资源-钻石'!T205</f>
        <v>1057015.8028737581</v>
      </c>
      <c r="K205" s="24">
        <f>'[1]资源-钻石'!U205</f>
        <v>1504597.3831611341</v>
      </c>
      <c r="L205" s="24">
        <f>'[1]资源-钻石'!V205</f>
        <v>2561039.1214772477</v>
      </c>
      <c r="M205" s="24">
        <f>'[1]资源-钻石'!W205</f>
        <v>6891213.0336249731</v>
      </c>
      <c r="N205" s="24">
        <f>'[1]资源-钻石'!X205</f>
        <v>16504826.836987467</v>
      </c>
      <c r="AL205" s="38">
        <f>[2]基础状态预期!C215</f>
        <v>143</v>
      </c>
      <c r="AM205" s="38">
        <f>[2]基础状态预期!D215</f>
        <v>90.480184629206022</v>
      </c>
      <c r="AO205" s="38">
        <f>[2]基础状态预期!F215</f>
        <v>0</v>
      </c>
      <c r="AP205" s="38">
        <f>[2]基础状态预期!G215</f>
        <v>0</v>
      </c>
      <c r="AQ205" s="38">
        <f>[2]基础状态预期!H215</f>
        <v>0</v>
      </c>
      <c r="AR205" s="38">
        <f>[2]基础状态预期!I215</f>
        <v>0</v>
      </c>
      <c r="AS205" s="38">
        <f>[2]基础状态预期!J215</f>
        <v>6</v>
      </c>
    </row>
    <row r="206" spans="9:45" x14ac:dyDescent="0.15">
      <c r="I206" s="23">
        <v>203</v>
      </c>
      <c r="J206" s="24">
        <f>'[1]资源-钻石'!T206</f>
        <v>1062236.5057621805</v>
      </c>
      <c r="K206" s="24">
        <f>'[1]资源-钻石'!U206</f>
        <v>1512020.1563383988</v>
      </c>
      <c r="L206" s="24">
        <f>'[1]资源-钻石'!V206</f>
        <v>2573656.1719722385</v>
      </c>
      <c r="M206" s="24">
        <f>'[1]资源-钻石'!W206</f>
        <v>6925111.7891694633</v>
      </c>
      <c r="N206" s="24">
        <f>'[1]资源-钻石'!X206</f>
        <v>16585970.468086407</v>
      </c>
      <c r="AL206" s="38">
        <f>[2]基础状态预期!C216</f>
        <v>176</v>
      </c>
      <c r="AM206" s="38">
        <f>[2]基础状态预期!D216</f>
        <v>93.6774218048877</v>
      </c>
      <c r="AO206" s="38">
        <f>[2]基础状态预期!F216</f>
        <v>0</v>
      </c>
      <c r="AP206" s="38">
        <f>[2]基础状态预期!G216</f>
        <v>0</v>
      </c>
      <c r="AQ206" s="38">
        <f>[2]基础状态预期!H216</f>
        <v>0</v>
      </c>
      <c r="AR206" s="38">
        <f>[2]基础状态预期!I216</f>
        <v>0</v>
      </c>
      <c r="AS206" s="38">
        <f>[2]基础状态预期!J216</f>
        <v>6</v>
      </c>
    </row>
    <row r="207" spans="9:45" x14ac:dyDescent="0.15">
      <c r="I207" s="23">
        <v>204</v>
      </c>
      <c r="J207" s="24">
        <f>'[1]资源-钻石'!T207</f>
        <v>1067457.2086506027</v>
      </c>
      <c r="K207" s="24">
        <f>'[1]资源-钻石'!U207</f>
        <v>1519442.9295156633</v>
      </c>
      <c r="L207" s="24">
        <f>'[1]资源-钻石'!V207</f>
        <v>2586273.2224672297</v>
      </c>
      <c r="M207" s="24">
        <f>'[1]资源-钻石'!W207</f>
        <v>6959010.5447139526</v>
      </c>
      <c r="N207" s="24">
        <f>'[1]资源-钻石'!X207</f>
        <v>16667114.099185346</v>
      </c>
      <c r="P207" s="29"/>
      <c r="AL207" s="38">
        <f>[2]基础状态预期!C217</f>
        <v>225.50000000000003</v>
      </c>
      <c r="AM207" s="38">
        <f>[2]基础状态预期!D217</f>
        <v>97.125654465362558</v>
      </c>
      <c r="AO207" s="38">
        <f>[2]基础状态预期!F217</f>
        <v>0</v>
      </c>
      <c r="AP207" s="38">
        <f>[2]基础状态预期!G217</f>
        <v>0</v>
      </c>
      <c r="AQ207" s="38">
        <f>[2]基础状态预期!H217</f>
        <v>0</v>
      </c>
      <c r="AR207" s="38">
        <f>[2]基础状态预期!I217</f>
        <v>0</v>
      </c>
      <c r="AS207" s="38">
        <f>[2]基础状态预期!J217</f>
        <v>6</v>
      </c>
    </row>
    <row r="208" spans="9:45" x14ac:dyDescent="0.15">
      <c r="I208" s="25">
        <v>205</v>
      </c>
      <c r="J208" s="24">
        <f>'[1]资源-钻石'!T208</f>
        <v>1072677.9115390251</v>
      </c>
      <c r="K208" s="24">
        <f>'[1]资源-钻石'!U208</f>
        <v>1526865.7026929278</v>
      </c>
      <c r="L208" s="24">
        <f>'[1]资源-钻石'!V208</f>
        <v>2598890.2729622205</v>
      </c>
      <c r="M208" s="24">
        <f>'[1]资源-钻石'!W208</f>
        <v>6992909.3002584428</v>
      </c>
      <c r="N208" s="24">
        <f>'[1]资源-钻石'!X208</f>
        <v>16748257.730284285</v>
      </c>
      <c r="AL208" s="38">
        <f>[2]基础状态预期!C218</f>
        <v>291.5</v>
      </c>
      <c r="AM208" s="38">
        <f>[2]基础状态预期!D218</f>
        <v>100.89689545435591</v>
      </c>
      <c r="AO208" s="38">
        <f>[2]基础状态预期!F218</f>
        <v>0</v>
      </c>
      <c r="AP208" s="38">
        <f>[2]基础状态预期!G218</f>
        <v>0</v>
      </c>
      <c r="AQ208" s="38">
        <f>[2]基础状态预期!H218</f>
        <v>0</v>
      </c>
      <c r="AR208" s="38">
        <f>[2]基础状态预期!I218</f>
        <v>0</v>
      </c>
      <c r="AS208" s="38">
        <f>[2]基础状态预期!J218</f>
        <v>6</v>
      </c>
    </row>
    <row r="209" spans="9:45" x14ac:dyDescent="0.15">
      <c r="I209" s="25">
        <v>206</v>
      </c>
      <c r="J209" s="24">
        <f>'[1]资源-钻石'!T209</f>
        <v>1077898.6144274476</v>
      </c>
      <c r="K209" s="24">
        <f>'[1]资源-钻石'!U209</f>
        <v>1534288.4758701925</v>
      </c>
      <c r="L209" s="24">
        <f>'[1]资源-钻石'!V209</f>
        <v>2611507.3234572117</v>
      </c>
      <c r="M209" s="24">
        <f>'[1]资源-钻石'!W209</f>
        <v>7026808.0558029329</v>
      </c>
      <c r="N209" s="24">
        <f>'[1]资源-钻石'!X209</f>
        <v>16829401.361383222</v>
      </c>
      <c r="AL209" s="38">
        <f>[2]基础状态预期!C219</f>
        <v>374.00000000000006</v>
      </c>
      <c r="AM209" s="38">
        <f>[2]基础状态预期!D219</f>
        <v>104.52148587104635</v>
      </c>
      <c r="AO209" s="38">
        <f>[2]基础状态预期!F219</f>
        <v>0</v>
      </c>
      <c r="AP209" s="38">
        <f>[2]基础状态预期!G219</f>
        <v>0</v>
      </c>
      <c r="AQ209" s="38">
        <f>[2]基础状态预期!H219</f>
        <v>0</v>
      </c>
      <c r="AR209" s="38">
        <f>[2]基础状态预期!I219</f>
        <v>0</v>
      </c>
      <c r="AS209" s="38">
        <f>[2]基础状态预期!J219</f>
        <v>6</v>
      </c>
    </row>
    <row r="210" spans="9:45" x14ac:dyDescent="0.15">
      <c r="I210" s="23">
        <v>207</v>
      </c>
      <c r="J210" s="24">
        <f>'[1]资源-钻石'!T210</f>
        <v>1083119.3173158697</v>
      </c>
      <c r="K210" s="24">
        <f>'[1]资源-钻石'!U210</f>
        <v>1541711.249047457</v>
      </c>
      <c r="L210" s="24">
        <f>'[1]资源-钻石'!V210</f>
        <v>2624124.3739522025</v>
      </c>
      <c r="M210" s="24">
        <f>'[1]资源-钻石'!W210</f>
        <v>7060706.8113474231</v>
      </c>
      <c r="N210" s="24">
        <f>'[1]资源-钻石'!X210</f>
        <v>16910544.992482163</v>
      </c>
      <c r="AL210" s="38">
        <f>[2]基础状态预期!C220</f>
        <v>473.00000000000006</v>
      </c>
      <c r="AM210" s="38">
        <f>[2]基础状态预期!D220</f>
        <v>108.05586950728798</v>
      </c>
      <c r="AO210" s="38">
        <f>[2]基础状态预期!F220</f>
        <v>0</v>
      </c>
      <c r="AP210" s="38">
        <f>[2]基础状态预期!G220</f>
        <v>0</v>
      </c>
      <c r="AQ210" s="38">
        <f>[2]基础状态预期!H220</f>
        <v>0</v>
      </c>
      <c r="AR210" s="38">
        <f>[2]基础状态预期!I220</f>
        <v>0</v>
      </c>
      <c r="AS210" s="38">
        <f>[2]基础状态预期!J220</f>
        <v>6</v>
      </c>
    </row>
    <row r="211" spans="9:45" x14ac:dyDescent="0.15">
      <c r="I211" s="23">
        <v>208</v>
      </c>
      <c r="J211" s="24">
        <f>'[1]资源-钻石'!T211</f>
        <v>1088340.0202042921</v>
      </c>
      <c r="K211" s="24">
        <f>'[1]资源-钻石'!U211</f>
        <v>1549134.0222247215</v>
      </c>
      <c r="L211" s="24">
        <f>'[1]资源-钻石'!V211</f>
        <v>2636741.4244471937</v>
      </c>
      <c r="M211" s="24">
        <f>'[1]资源-钻石'!W211</f>
        <v>7094605.5668919133</v>
      </c>
      <c r="N211" s="24">
        <f>'[1]资源-钻石'!X211</f>
        <v>16991688.6235811</v>
      </c>
      <c r="AL211" s="38">
        <f>[2]基础状态预期!C221</f>
        <v>605</v>
      </c>
      <c r="AM211" s="38">
        <f>[2]基础状态预期!D221</f>
        <v>111.54601176466306</v>
      </c>
      <c r="AO211" s="38">
        <f>[2]基础状态预期!F221</f>
        <v>0</v>
      </c>
      <c r="AP211" s="38">
        <f>[2]基础状态预期!G221</f>
        <v>0</v>
      </c>
      <c r="AQ211" s="38">
        <f>[2]基础状态预期!H221</f>
        <v>0</v>
      </c>
      <c r="AR211" s="38">
        <f>[2]基础状态预期!I221</f>
        <v>0</v>
      </c>
      <c r="AS211" s="38">
        <f>[2]基础状态预期!J221</f>
        <v>6</v>
      </c>
    </row>
    <row r="212" spans="9:45" x14ac:dyDescent="0.15">
      <c r="I212" s="23">
        <v>209</v>
      </c>
      <c r="J212" s="24">
        <f>'[1]资源-钻石'!T212</f>
        <v>1093560.7230927143</v>
      </c>
      <c r="K212" s="24">
        <f>'[1]资源-钻石'!U212</f>
        <v>1556556.795401986</v>
      </c>
      <c r="L212" s="24">
        <f>'[1]资源-钻石'!V212</f>
        <v>2649358.4749421845</v>
      </c>
      <c r="M212" s="24">
        <f>'[1]资源-钻石'!W212</f>
        <v>7128504.3224364035</v>
      </c>
      <c r="N212" s="24">
        <f>'[1]资源-钻石'!X212</f>
        <v>17072832.254680041</v>
      </c>
      <c r="AL212" s="38">
        <f>[2]基础状态预期!C222</f>
        <v>770.00000000000011</v>
      </c>
      <c r="AM212" s="38">
        <f>[2]基础状态预期!D222</f>
        <v>115.20444967370992</v>
      </c>
      <c r="AO212" s="38">
        <f>[2]基础状态预期!F222</f>
        <v>0</v>
      </c>
      <c r="AP212" s="38">
        <f>[2]基础状态预期!G222</f>
        <v>0</v>
      </c>
      <c r="AQ212" s="38">
        <f>[2]基础状态预期!H222</f>
        <v>0</v>
      </c>
      <c r="AR212" s="38">
        <f>[2]基础状态预期!I222</f>
        <v>0</v>
      </c>
      <c r="AS212" s="38">
        <f>[2]基础状态预期!J222</f>
        <v>6</v>
      </c>
    </row>
    <row r="213" spans="9:45" x14ac:dyDescent="0.15">
      <c r="I213" s="23">
        <v>210</v>
      </c>
      <c r="J213" s="24">
        <f>'[1]资源-钻石'!T213</f>
        <v>1098781.4259811367</v>
      </c>
      <c r="K213" s="24">
        <f>'[1]资源-钻石'!U213</f>
        <v>1563979.5685792507</v>
      </c>
      <c r="L213" s="24">
        <f>'[1]资源-钻石'!V213</f>
        <v>2661975.5254371758</v>
      </c>
      <c r="M213" s="24">
        <f>'[1]资源-钻石'!W213</f>
        <v>7162403.0779808937</v>
      </c>
      <c r="N213" s="24">
        <f>'[1]资源-钻石'!X213</f>
        <v>17153975.885778978</v>
      </c>
      <c r="AL213" s="38">
        <f>[2]基础状态预期!C223</f>
        <v>984.50000000000011</v>
      </c>
      <c r="AM213" s="38">
        <f>[2]基础状态预期!D223</f>
        <v>118.75432507225094</v>
      </c>
      <c r="AO213" s="38">
        <f>[2]基础状态预期!F223</f>
        <v>0</v>
      </c>
      <c r="AP213" s="38">
        <f>[2]基础状态预期!G223</f>
        <v>0</v>
      </c>
      <c r="AQ213" s="38">
        <f>[2]基础状态预期!H223</f>
        <v>0</v>
      </c>
      <c r="AR213" s="38">
        <f>[2]基础状态预期!I223</f>
        <v>0</v>
      </c>
      <c r="AS213" s="38">
        <f>[2]基础状态预期!J223</f>
        <v>6</v>
      </c>
    </row>
    <row r="214" spans="9:45" x14ac:dyDescent="0.15">
      <c r="I214" s="25">
        <v>211</v>
      </c>
      <c r="J214" s="24">
        <f>'[1]资源-钻石'!T214</f>
        <v>1104002.1288695592</v>
      </c>
      <c r="K214" s="24">
        <f>'[1]资源-钻石'!U214</f>
        <v>1571402.3417565152</v>
      </c>
      <c r="L214" s="24">
        <f>'[1]资源-钻石'!V214</f>
        <v>2674592.575932167</v>
      </c>
      <c r="M214" s="24">
        <f>'[1]资源-钻石'!W214</f>
        <v>7196301.8335253838</v>
      </c>
      <c r="N214" s="24">
        <f>'[1]资源-钻石'!X214</f>
        <v>17235119.516877919</v>
      </c>
      <c r="AL214" s="38">
        <f>[2]基础状态预期!C224</f>
        <v>1248.5</v>
      </c>
      <c r="AM214" s="38">
        <f>[2]基础状态预期!D224</f>
        <v>122.26514676047371</v>
      </c>
      <c r="AO214" s="38">
        <f>[2]基础状态预期!F224</f>
        <v>0</v>
      </c>
      <c r="AP214" s="38">
        <f>[2]基础状态预期!G224</f>
        <v>0</v>
      </c>
      <c r="AQ214" s="38">
        <f>[2]基础状态预期!H224</f>
        <v>0</v>
      </c>
      <c r="AR214" s="38">
        <f>[2]基础状态预期!I224</f>
        <v>0</v>
      </c>
      <c r="AS214" s="38">
        <f>[2]基础状态预期!J224</f>
        <v>6</v>
      </c>
    </row>
    <row r="215" spans="9:45" x14ac:dyDescent="0.15">
      <c r="I215" s="25">
        <v>212</v>
      </c>
      <c r="J215" s="24">
        <f>'[1]资源-钻石'!T215</f>
        <v>1109222.8317579813</v>
      </c>
      <c r="K215" s="24">
        <f>'[1]资源-钻石'!U215</f>
        <v>1578825.1149337797</v>
      </c>
      <c r="L215" s="24">
        <f>'[1]资源-钻石'!V215</f>
        <v>2687209.6264271578</v>
      </c>
      <c r="M215" s="24">
        <f>'[1]资源-钻石'!W215</f>
        <v>7230200.5890698731</v>
      </c>
      <c r="N215" s="24">
        <f>'[1]资源-钻石'!X215</f>
        <v>17316263.147976857</v>
      </c>
      <c r="AL215" s="38">
        <f>[2]基础状态预期!C225</f>
        <v>1595.0000000000002</v>
      </c>
      <c r="AM215" s="38">
        <f>[2]基础状态预期!D225</f>
        <v>125.84855083483956</v>
      </c>
      <c r="AO215" s="38">
        <f>[2]基础状态预期!F225</f>
        <v>0</v>
      </c>
      <c r="AP215" s="38">
        <f>[2]基础状态预期!G225</f>
        <v>0</v>
      </c>
      <c r="AQ215" s="38">
        <f>[2]基础状态预期!H225</f>
        <v>0</v>
      </c>
      <c r="AR215" s="38">
        <f>[2]基础状态预期!I225</f>
        <v>0</v>
      </c>
      <c r="AS215" s="38">
        <f>[2]基础状态预期!J225</f>
        <v>6</v>
      </c>
    </row>
    <row r="216" spans="9:45" x14ac:dyDescent="0.15">
      <c r="I216" s="23">
        <v>213</v>
      </c>
      <c r="J216" s="24">
        <f>'[1]资源-钻石'!T216</f>
        <v>1114443.5346464037</v>
      </c>
      <c r="K216" s="24">
        <f>'[1]资源-钻石'!U216</f>
        <v>1586247.8881110442</v>
      </c>
      <c r="L216" s="24">
        <f>'[1]资源-钻石'!V216</f>
        <v>2699826.676922149</v>
      </c>
      <c r="M216" s="24">
        <f>'[1]资源-钻石'!W216</f>
        <v>7264099.3446143633</v>
      </c>
      <c r="N216" s="24">
        <f>'[1]资源-钻石'!X216</f>
        <v>17397406.779075798</v>
      </c>
      <c r="AL216" s="38">
        <f>[2]基础状态预期!C226</f>
        <v>2040.5000000000002</v>
      </c>
      <c r="AM216" s="38">
        <f>[2]基础状态预期!D226</f>
        <v>129.43528964176323</v>
      </c>
      <c r="AO216" s="38">
        <f>[2]基础状态预期!F226</f>
        <v>0</v>
      </c>
      <c r="AP216" s="38">
        <f>[2]基础状态预期!G226</f>
        <v>0</v>
      </c>
      <c r="AQ216" s="38">
        <f>[2]基础状态预期!H226</f>
        <v>0</v>
      </c>
      <c r="AR216" s="38">
        <f>[2]基础状态预期!I226</f>
        <v>0</v>
      </c>
      <c r="AS216" s="38">
        <f>[2]基础状态预期!J226</f>
        <v>6</v>
      </c>
    </row>
    <row r="217" spans="9:45" x14ac:dyDescent="0.15">
      <c r="I217" s="23">
        <v>214</v>
      </c>
      <c r="J217" s="24">
        <f>'[1]资源-钻石'!T217</f>
        <v>1119664.2375348262</v>
      </c>
      <c r="K217" s="24">
        <f>'[1]资源-钻石'!U217</f>
        <v>1593670.6612883089</v>
      </c>
      <c r="L217" s="24">
        <f>'[1]资源-钻石'!V217</f>
        <v>2712443.7274171398</v>
      </c>
      <c r="M217" s="24">
        <f>'[1]资源-钻石'!W217</f>
        <v>7297998.1001588535</v>
      </c>
      <c r="N217" s="24">
        <f>'[1]资源-钻石'!X217</f>
        <v>17478550.410174735</v>
      </c>
      <c r="AL217" s="38">
        <f>[2]基础状态预期!C227</f>
        <v>2601.5</v>
      </c>
      <c r="AM217" s="38">
        <f>[2]基础状态预期!D227</f>
        <v>133.03192104200832</v>
      </c>
      <c r="AO217" s="38">
        <f>[2]基础状态预期!F227</f>
        <v>0</v>
      </c>
      <c r="AP217" s="38">
        <f>[2]基础状态预期!G227</f>
        <v>0</v>
      </c>
      <c r="AQ217" s="38">
        <f>[2]基础状态预期!H227</f>
        <v>0</v>
      </c>
      <c r="AR217" s="38">
        <f>[2]基础状态预期!I227</f>
        <v>0</v>
      </c>
      <c r="AS217" s="38">
        <f>[2]基础状态预期!J227</f>
        <v>6</v>
      </c>
    </row>
    <row r="218" spans="9:45" x14ac:dyDescent="0.15">
      <c r="I218" s="23">
        <v>215</v>
      </c>
      <c r="J218" s="24">
        <f>'[1]资源-钻石'!T218</f>
        <v>1124884.9404232483</v>
      </c>
      <c r="K218" s="24">
        <f>'[1]资源-钻石'!U218</f>
        <v>1601093.4344655734</v>
      </c>
      <c r="L218" s="24">
        <f>'[1]资源-钻石'!V218</f>
        <v>2725060.777912131</v>
      </c>
      <c r="M218" s="24">
        <f>'[1]资源-钻石'!W218</f>
        <v>7331896.8557033436</v>
      </c>
      <c r="N218" s="24">
        <f>'[1]资源-钻石'!X218</f>
        <v>17559694.041273676</v>
      </c>
      <c r="AL218" s="38">
        <f>[2]基础状态预期!C228</f>
        <v>3311.0000000000005</v>
      </c>
      <c r="AM218" s="38">
        <f>[2]基础状态预期!D228</f>
        <v>136.45508882162355</v>
      </c>
      <c r="AO218" s="38">
        <f>[2]基础状态预期!F228</f>
        <v>0</v>
      </c>
      <c r="AP218" s="38">
        <f>[2]基础状态预期!G228</f>
        <v>0</v>
      </c>
      <c r="AQ218" s="38">
        <f>[2]基础状态预期!H228</f>
        <v>0</v>
      </c>
      <c r="AR218" s="38">
        <f>[2]基础状态预期!I228</f>
        <v>0</v>
      </c>
      <c r="AS218" s="38">
        <f>[2]基础状态预期!J228</f>
        <v>6</v>
      </c>
    </row>
    <row r="219" spans="9:45" x14ac:dyDescent="0.15">
      <c r="I219" s="23">
        <v>216</v>
      </c>
      <c r="J219" s="24">
        <f>'[1]资源-钻石'!T219</f>
        <v>1130105.6433116707</v>
      </c>
      <c r="K219" s="24">
        <f>'[1]资源-钻石'!U219</f>
        <v>1608516.2076428379</v>
      </c>
      <c r="L219" s="24">
        <f>'[1]资源-钻石'!V219</f>
        <v>2737677.8284071218</v>
      </c>
      <c r="M219" s="24">
        <f>'[1]资源-钻石'!W219</f>
        <v>7365795.6112478338</v>
      </c>
      <c r="N219" s="24">
        <f>'[1]资源-钻石'!X219</f>
        <v>17640837.672372613</v>
      </c>
      <c r="AL219" s="38">
        <f>[2]基础状态预期!C229</f>
        <v>4218.5</v>
      </c>
      <c r="AM219" s="38">
        <f>[2]基础状态预期!D229</f>
        <v>140.08772492574531</v>
      </c>
      <c r="AO219" s="38">
        <f>[2]基础状态预期!F229</f>
        <v>0</v>
      </c>
      <c r="AP219" s="38">
        <f>[2]基础状态预期!G229</f>
        <v>0</v>
      </c>
      <c r="AQ219" s="38">
        <f>[2]基础状态预期!H229</f>
        <v>0</v>
      </c>
      <c r="AR219" s="38">
        <f>[2]基础状态预期!I229</f>
        <v>0</v>
      </c>
      <c r="AS219" s="38">
        <f>[2]基础状态预期!J229</f>
        <v>6</v>
      </c>
    </row>
    <row r="220" spans="9:45" x14ac:dyDescent="0.15">
      <c r="I220" s="25">
        <v>217</v>
      </c>
      <c r="J220" s="24">
        <f>'[1]资源-钻石'!T220</f>
        <v>1135326.3462000929</v>
      </c>
      <c r="K220" s="24">
        <f>'[1]资源-钻石'!U220</f>
        <v>1615938.9808201026</v>
      </c>
      <c r="L220" s="24">
        <f>'[1]资源-钻石'!V220</f>
        <v>2750294.8789021131</v>
      </c>
      <c r="M220" s="24">
        <f>'[1]资源-钻石'!W220</f>
        <v>7399694.366792324</v>
      </c>
      <c r="N220" s="24">
        <f>'[1]资源-钻石'!X220</f>
        <v>17721981.303471554</v>
      </c>
      <c r="AL220" s="38">
        <f>[2]基础状态预期!C230</f>
        <v>5373.5</v>
      </c>
      <c r="AM220" s="38">
        <f>[2]基础状态预期!D230</f>
        <v>143.51956656528549</v>
      </c>
      <c r="AO220" s="38">
        <f>[2]基础状态预期!F230</f>
        <v>0</v>
      </c>
      <c r="AP220" s="38">
        <f>[2]基础状态预期!G230</f>
        <v>0</v>
      </c>
      <c r="AQ220" s="38">
        <f>[2]基础状态预期!H230</f>
        <v>0</v>
      </c>
      <c r="AR220" s="38">
        <f>[2]基础状态预期!I230</f>
        <v>0</v>
      </c>
      <c r="AS220" s="38">
        <f>[2]基础状态预期!J230</f>
        <v>6</v>
      </c>
    </row>
    <row r="221" spans="9:45" x14ac:dyDescent="0.15">
      <c r="I221" s="25">
        <v>218</v>
      </c>
      <c r="J221" s="24">
        <f>'[1]资源-钻石'!T221</f>
        <v>1140547.0490885153</v>
      </c>
      <c r="K221" s="24">
        <f>'[1]资源-钻石'!U221</f>
        <v>1623361.7539973671</v>
      </c>
      <c r="L221" s="24">
        <f>'[1]资源-钻石'!V221</f>
        <v>2762911.9293971038</v>
      </c>
      <c r="M221" s="24">
        <f>'[1]资源-钻石'!W221</f>
        <v>7433593.1223368142</v>
      </c>
      <c r="N221" s="24">
        <f>'[1]资源-钻石'!X221</f>
        <v>17803124.934570491</v>
      </c>
      <c r="AL221" s="38">
        <f>[2]基础状态预期!C231</f>
        <v>6842.0000000000009</v>
      </c>
      <c r="AM221" s="38">
        <f>[2]基础状态预期!D231</f>
        <v>147.17868266109423</v>
      </c>
      <c r="AO221" s="38">
        <f>[2]基础状态预期!F231</f>
        <v>0</v>
      </c>
      <c r="AP221" s="38">
        <f>[2]基础状态预期!G231</f>
        <v>0</v>
      </c>
      <c r="AQ221" s="38">
        <f>[2]基础状态预期!H231</f>
        <v>0</v>
      </c>
      <c r="AR221" s="38">
        <f>[2]基础状态预期!I231</f>
        <v>0</v>
      </c>
      <c r="AS221" s="38">
        <f>[2]基础状态预期!J231</f>
        <v>6</v>
      </c>
    </row>
    <row r="222" spans="9:45" x14ac:dyDescent="0.15">
      <c r="I222" s="23">
        <v>219</v>
      </c>
      <c r="J222" s="24">
        <f>'[1]资源-钻石'!T222</f>
        <v>1145767.7519769378</v>
      </c>
      <c r="K222" s="24">
        <f>'[1]资源-钻石'!U222</f>
        <v>1630784.5271746316</v>
      </c>
      <c r="L222" s="24">
        <f>'[1]资源-钻石'!V222</f>
        <v>2775528.9798920951</v>
      </c>
      <c r="M222" s="24">
        <f>'[1]资源-钻石'!W222</f>
        <v>7467491.8778813044</v>
      </c>
      <c r="N222" s="24">
        <f>'[1]资源-钻石'!X222</f>
        <v>17884268.565669432</v>
      </c>
      <c r="AL222" s="38">
        <f>[2]基础状态预期!C232</f>
        <v>8723</v>
      </c>
      <c r="AM222" s="38">
        <f>[2]基础状态预期!D232</f>
        <v>150.49637054967232</v>
      </c>
      <c r="AO222" s="38">
        <f>[2]基础状态预期!F232</f>
        <v>0</v>
      </c>
      <c r="AP222" s="38">
        <f>[2]基础状态预期!G232</f>
        <v>0</v>
      </c>
      <c r="AQ222" s="38">
        <f>[2]基础状态预期!H232</f>
        <v>0</v>
      </c>
      <c r="AR222" s="38">
        <f>[2]基础状态预期!I232</f>
        <v>0</v>
      </c>
      <c r="AS222" s="38">
        <f>[2]基础状态预期!J232</f>
        <v>6</v>
      </c>
    </row>
    <row r="223" spans="9:45" x14ac:dyDescent="0.15">
      <c r="I223" s="23">
        <v>220</v>
      </c>
      <c r="J223" s="24">
        <f>'[1]资源-钻石'!T223</f>
        <v>1150988.4548653599</v>
      </c>
      <c r="K223" s="24">
        <f>'[1]资源-钻石'!U223</f>
        <v>1638207.3003518961</v>
      </c>
      <c r="L223" s="24">
        <f>'[1]资源-钻石'!V223</f>
        <v>2788146.0303870859</v>
      </c>
      <c r="M223" s="24">
        <f>'[1]资源-钻石'!W223</f>
        <v>7501390.6334257945</v>
      </c>
      <c r="N223" s="24">
        <f>'[1]资源-钻石'!X223</f>
        <v>17965412.19676837</v>
      </c>
      <c r="AL223" s="38">
        <f>[2]基础状态预期!C233</f>
        <v>11115.5</v>
      </c>
      <c r="AM223" s="38">
        <f>[2]基础状态预期!D233</f>
        <v>151.40240982411487</v>
      </c>
      <c r="AO223" s="38">
        <f>[2]基础状态预期!F233</f>
        <v>0</v>
      </c>
      <c r="AP223" s="38">
        <f>[2]基础状态预期!G233</f>
        <v>0</v>
      </c>
      <c r="AQ223" s="38">
        <f>[2]基础状态预期!H233</f>
        <v>0</v>
      </c>
      <c r="AR223" s="38">
        <f>[2]基础状态预期!I233</f>
        <v>0</v>
      </c>
      <c r="AS223" s="38">
        <f>[2]基础状态预期!J233</f>
        <v>6</v>
      </c>
    </row>
    <row r="224" spans="9:45" x14ac:dyDescent="0.15">
      <c r="I224" s="23">
        <v>221</v>
      </c>
      <c r="J224" s="24">
        <f>'[1]资源-钻石'!T224</f>
        <v>1156209.1577537823</v>
      </c>
      <c r="K224" s="24">
        <f>'[1]资源-钻石'!U224</f>
        <v>1645630.0735291608</v>
      </c>
      <c r="L224" s="24">
        <f>'[1]资源-钻石'!V224</f>
        <v>2800763.0808820771</v>
      </c>
      <c r="M224" s="24">
        <f>'[1]资源-钻石'!W224</f>
        <v>7535289.3889702847</v>
      </c>
      <c r="N224" s="24">
        <f>'[1]资源-钻石'!X224</f>
        <v>18046555.82786731</v>
      </c>
      <c r="AL224" s="38">
        <f>[2]基础状态预期!C234</f>
        <v>14168.000000000002</v>
      </c>
      <c r="AM224" s="38">
        <f>[2]基础状态预期!D234</f>
        <v>152.00526961196863</v>
      </c>
      <c r="AO224" s="38">
        <f>[2]基础状态预期!F234</f>
        <v>0</v>
      </c>
      <c r="AP224" s="38">
        <f>[2]基础状态预期!G234</f>
        <v>0</v>
      </c>
      <c r="AQ224" s="38">
        <f>[2]基础状态预期!H234</f>
        <v>0</v>
      </c>
      <c r="AR224" s="38">
        <f>[2]基础状态预期!I234</f>
        <v>0</v>
      </c>
      <c r="AS224" s="38">
        <f>[2]基础状态预期!J234</f>
        <v>6</v>
      </c>
    </row>
    <row r="225" spans="9:45" x14ac:dyDescent="0.15">
      <c r="I225" s="23">
        <v>222</v>
      </c>
      <c r="J225" s="24">
        <f>'[1]资源-钻石'!T225</f>
        <v>1161429.8606422048</v>
      </c>
      <c r="K225" s="24">
        <f>'[1]资源-钻石'!U225</f>
        <v>1653052.8467064253</v>
      </c>
      <c r="L225" s="24">
        <f>'[1]资源-钻石'!V225</f>
        <v>2813380.1313770679</v>
      </c>
      <c r="M225" s="24">
        <f>'[1]资源-钻石'!W225</f>
        <v>7569188.1445147749</v>
      </c>
      <c r="N225" s="24">
        <f>'[1]资源-钻石'!X225</f>
        <v>18127699.458966248</v>
      </c>
      <c r="AL225" s="38">
        <f>[2]基础状态预期!C235</f>
        <v>18012.5</v>
      </c>
      <c r="AM225" s="38">
        <f>[2]基础状态预期!D235</f>
        <v>152.38629594951036</v>
      </c>
      <c r="AO225" s="38">
        <f>[2]基础状态预期!F235</f>
        <v>0</v>
      </c>
      <c r="AP225" s="38">
        <f>[2]基础状态预期!G235</f>
        <v>0</v>
      </c>
      <c r="AQ225" s="38">
        <f>[2]基础状态预期!H235</f>
        <v>0</v>
      </c>
      <c r="AR225" s="38">
        <f>[2]基础状态预期!I235</f>
        <v>0</v>
      </c>
      <c r="AS225" s="38">
        <f>[2]基础状态预期!J235</f>
        <v>6</v>
      </c>
    </row>
    <row r="226" spans="9:45" x14ac:dyDescent="0.15">
      <c r="I226" s="25">
        <v>223</v>
      </c>
      <c r="J226" s="24">
        <f>'[1]资源-钻石'!T226</f>
        <v>1166650.5635306269</v>
      </c>
      <c r="K226" s="24">
        <f>'[1]资源-钻石'!U226</f>
        <v>1660475.6198836898</v>
      </c>
      <c r="L226" s="24">
        <f>'[1]资源-钻石'!V226</f>
        <v>2825997.1818720591</v>
      </c>
      <c r="M226" s="24">
        <f>'[1]资源-钻石'!W226</f>
        <v>7603086.9000592651</v>
      </c>
      <c r="N226" s="24">
        <f>'[1]资源-钻石'!X226</f>
        <v>18208843.090065189</v>
      </c>
    </row>
    <row r="227" spans="9:45" x14ac:dyDescent="0.15">
      <c r="I227" s="25">
        <v>224</v>
      </c>
      <c r="J227" s="24">
        <f>'[1]资源-钻石'!T227</f>
        <v>1171871.2664190494</v>
      </c>
      <c r="K227" s="24">
        <f>'[1]资源-钻石'!U227</f>
        <v>1667898.3930609545</v>
      </c>
      <c r="L227" s="24">
        <f>'[1]资源-钻石'!V227</f>
        <v>2838614.2323670504</v>
      </c>
      <c r="M227" s="24">
        <f>'[1]资源-钻石'!W227</f>
        <v>7636985.6556037553</v>
      </c>
      <c r="N227" s="24">
        <f>'[1]资源-钻石'!X227</f>
        <v>18289986.721164126</v>
      </c>
    </row>
    <row r="228" spans="9:45" x14ac:dyDescent="0.15">
      <c r="I228" s="23">
        <v>225</v>
      </c>
      <c r="J228" s="24">
        <f>'[1]资源-钻石'!T228</f>
        <v>1177091.9693074718</v>
      </c>
      <c r="K228" s="24">
        <f>'[1]资源-钻石'!U228</f>
        <v>1675321.166238219</v>
      </c>
      <c r="L228" s="24">
        <f>'[1]资源-钻石'!V228</f>
        <v>2851231.2828620411</v>
      </c>
      <c r="M228" s="24">
        <f>'[1]资源-钻石'!W228</f>
        <v>7670884.4111482454</v>
      </c>
      <c r="N228" s="24">
        <f>'[1]资源-钻石'!X228</f>
        <v>18371130.352263067</v>
      </c>
    </row>
    <row r="229" spans="9:45" x14ac:dyDescent="0.15">
      <c r="I229" s="23">
        <v>226</v>
      </c>
      <c r="J229" s="24">
        <f>'[1]资源-钻石'!T229</f>
        <v>1182312.6721958939</v>
      </c>
      <c r="K229" s="24">
        <f>'[1]资源-钻石'!U229</f>
        <v>1682743.9394154835</v>
      </c>
      <c r="L229" s="24">
        <f>'[1]资源-钻石'!V229</f>
        <v>2863848.3333570324</v>
      </c>
      <c r="M229" s="24">
        <f>'[1]资源-钻石'!W229</f>
        <v>7704783.1666927356</v>
      </c>
      <c r="N229" s="24">
        <f>'[1]资源-钻石'!X229</f>
        <v>18452273.983362004</v>
      </c>
    </row>
    <row r="230" spans="9:45" x14ac:dyDescent="0.15">
      <c r="I230" s="23">
        <v>227</v>
      </c>
      <c r="J230" s="24">
        <f>'[1]资源-钻石'!T230</f>
        <v>1187533.3750843164</v>
      </c>
      <c r="K230" s="24">
        <f>'[1]资源-钻石'!U230</f>
        <v>1690166.712592748</v>
      </c>
      <c r="L230" s="24">
        <f>'[1]资源-钻石'!V230</f>
        <v>2876465.3838520232</v>
      </c>
      <c r="M230" s="24">
        <f>'[1]资源-钻石'!W230</f>
        <v>7738681.9222372258</v>
      </c>
      <c r="N230" s="24">
        <f>'[1]资源-钻石'!X230</f>
        <v>18533417.614460945</v>
      </c>
    </row>
    <row r="231" spans="9:45" x14ac:dyDescent="0.15">
      <c r="I231" s="23">
        <v>228</v>
      </c>
      <c r="J231" s="24">
        <f>'[1]资源-钻石'!T231</f>
        <v>1192754.0779727385</v>
      </c>
      <c r="K231" s="24">
        <f>'[1]资源-钻石'!U231</f>
        <v>1697589.4857700127</v>
      </c>
      <c r="L231" s="24">
        <f>'[1]资源-钻石'!V231</f>
        <v>2889082.4343470144</v>
      </c>
      <c r="M231" s="24">
        <f>'[1]资源-钻石'!W231</f>
        <v>7772580.677781716</v>
      </c>
      <c r="N231" s="24">
        <f>'[1]资源-钻石'!X231</f>
        <v>18614561.245559882</v>
      </c>
    </row>
    <row r="232" spans="9:45" x14ac:dyDescent="0.15">
      <c r="I232" s="25">
        <v>229</v>
      </c>
      <c r="J232" s="24">
        <f>'[1]资源-钻石'!T232</f>
        <v>1197974.780861161</v>
      </c>
      <c r="K232" s="24">
        <f>'[1]资源-钻石'!U232</f>
        <v>1705012.2589472772</v>
      </c>
      <c r="L232" s="24">
        <f>'[1]资源-钻石'!V232</f>
        <v>2901699.4848420052</v>
      </c>
      <c r="M232" s="24">
        <f>'[1]资源-钻石'!W232</f>
        <v>7806479.4333262062</v>
      </c>
      <c r="N232" s="24">
        <f>'[1]资源-钻石'!X232</f>
        <v>18695704.876658823</v>
      </c>
    </row>
    <row r="233" spans="9:45" x14ac:dyDescent="0.15">
      <c r="I233" s="25">
        <v>230</v>
      </c>
      <c r="J233" s="24">
        <f>'[1]资源-钻石'!T233</f>
        <v>1203195.4837495834</v>
      </c>
      <c r="K233" s="24">
        <f>'[1]资源-钻石'!U233</f>
        <v>1712435.0321245417</v>
      </c>
      <c r="L233" s="24">
        <f>'[1]资源-钻石'!V233</f>
        <v>2914316.5353369964</v>
      </c>
      <c r="M233" s="24">
        <f>'[1]资源-钻石'!W233</f>
        <v>7840378.1888706964</v>
      </c>
      <c r="N233" s="24">
        <f>'[1]资源-钻石'!X233</f>
        <v>18776848.507757764</v>
      </c>
    </row>
    <row r="234" spans="9:45" x14ac:dyDescent="0.15">
      <c r="I234" s="23">
        <v>231</v>
      </c>
      <c r="J234" s="24">
        <f>'[1]资源-钻石'!T234</f>
        <v>1208416.1866380055</v>
      </c>
      <c r="K234" s="24">
        <f>'[1]资源-钻石'!U234</f>
        <v>1719857.8053018064</v>
      </c>
      <c r="L234" s="24">
        <f>'[1]资源-钻石'!V234</f>
        <v>2926933.5858319872</v>
      </c>
      <c r="M234" s="24">
        <f>'[1]资源-钻石'!W234</f>
        <v>7874276.9444151865</v>
      </c>
      <c r="N234" s="24">
        <f>'[1]资源-钻石'!X234</f>
        <v>18857992.138856702</v>
      </c>
    </row>
    <row r="235" spans="9:45" x14ac:dyDescent="0.15">
      <c r="I235" s="23">
        <v>232</v>
      </c>
      <c r="J235" s="24">
        <f>'[1]资源-钻石'!T235</f>
        <v>1213636.889526428</v>
      </c>
      <c r="K235" s="24">
        <f>'[1]资源-钻石'!U235</f>
        <v>1727280.5784790709</v>
      </c>
      <c r="L235" s="24">
        <f>'[1]资源-钻石'!V235</f>
        <v>2939550.6363269784</v>
      </c>
      <c r="M235" s="24">
        <f>'[1]资源-钻石'!W235</f>
        <v>7908175.6999596767</v>
      </c>
      <c r="N235" s="24">
        <f>'[1]资源-钻石'!X235</f>
        <v>18939135.769955643</v>
      </c>
    </row>
    <row r="236" spans="9:45" x14ac:dyDescent="0.15">
      <c r="I236" s="23">
        <v>233</v>
      </c>
      <c r="J236" s="24">
        <f>'[1]资源-钻石'!T236</f>
        <v>1218857.5924148504</v>
      </c>
      <c r="K236" s="24">
        <f>'[1]资源-钻石'!U236</f>
        <v>1734703.3516563354</v>
      </c>
      <c r="L236" s="24">
        <f>'[1]资源-钻石'!V236</f>
        <v>2952167.6868219692</v>
      </c>
      <c r="M236" s="24">
        <f>'[1]资源-钻石'!W236</f>
        <v>7942074.455504166</v>
      </c>
      <c r="N236" s="24">
        <f>'[1]资源-钻石'!X236</f>
        <v>19020279.40105458</v>
      </c>
    </row>
    <row r="237" spans="9:45" x14ac:dyDescent="0.15">
      <c r="I237" s="23">
        <v>234</v>
      </c>
      <c r="J237" s="24">
        <f>'[1]资源-钻石'!T237</f>
        <v>1224078.2953032725</v>
      </c>
      <c r="K237" s="24">
        <f>'[1]资源-钻石'!U237</f>
        <v>1742126.1248335999</v>
      </c>
      <c r="L237" s="24">
        <f>'[1]资源-钻石'!V237</f>
        <v>2964784.7373169605</v>
      </c>
      <c r="M237" s="24">
        <f>'[1]资源-钻石'!W237</f>
        <v>7975973.2110486561</v>
      </c>
      <c r="N237" s="24">
        <f>'[1]资源-钻石'!X237</f>
        <v>19101423.032153521</v>
      </c>
    </row>
    <row r="238" spans="9:45" x14ac:dyDescent="0.15">
      <c r="I238" s="25">
        <v>235</v>
      </c>
      <c r="J238" s="24">
        <f>'[1]资源-钻石'!T238</f>
        <v>1229298.998191695</v>
      </c>
      <c r="K238" s="24">
        <f>'[1]资源-钻石'!U238</f>
        <v>1749548.8980108646</v>
      </c>
      <c r="L238" s="24">
        <f>'[1]资源-钻石'!V238</f>
        <v>2977401.7878119512</v>
      </c>
      <c r="M238" s="24">
        <f>'[1]资源-钻石'!W238</f>
        <v>8009871.9665931463</v>
      </c>
      <c r="N238" s="24">
        <f>'[1]资源-钻石'!X238</f>
        <v>19182566.663252458</v>
      </c>
    </row>
    <row r="239" spans="9:45" x14ac:dyDescent="0.15">
      <c r="I239" s="25">
        <v>236</v>
      </c>
      <c r="J239" s="24">
        <f>'[1]资源-钻石'!T239</f>
        <v>1234519.7010801174</v>
      </c>
      <c r="K239" s="24">
        <f>'[1]资源-钻石'!U239</f>
        <v>1756971.6711881291</v>
      </c>
      <c r="L239" s="24">
        <f>'[1]资源-钻石'!V239</f>
        <v>2990018.8383069425</v>
      </c>
      <c r="M239" s="24">
        <f>'[1]资源-钻石'!W239</f>
        <v>8043770.7221376365</v>
      </c>
      <c r="N239" s="24">
        <f>'[1]资源-钻石'!X239</f>
        <v>19263710.294351399</v>
      </c>
    </row>
    <row r="240" spans="9:45" x14ac:dyDescent="0.15">
      <c r="I240" s="23">
        <v>237</v>
      </c>
      <c r="J240" s="24">
        <f>'[1]资源-钻石'!T240</f>
        <v>1239740.4039685396</v>
      </c>
      <c r="K240" s="24">
        <f>'[1]资源-钻石'!U240</f>
        <v>1764394.4443653936</v>
      </c>
      <c r="L240" s="24">
        <f>'[1]资源-钻石'!V240</f>
        <v>3002635.8888019333</v>
      </c>
      <c r="M240" s="24">
        <f>'[1]资源-钻石'!W240</f>
        <v>8077669.4776821267</v>
      </c>
      <c r="N240" s="24">
        <f>'[1]资源-钻石'!X240</f>
        <v>19344853.925450336</v>
      </c>
    </row>
    <row r="241" spans="9:14" x14ac:dyDescent="0.15">
      <c r="I241" s="23">
        <v>238</v>
      </c>
      <c r="J241" s="24">
        <f>'[1]资源-钻石'!T241</f>
        <v>1244961.106856962</v>
      </c>
      <c r="K241" s="24">
        <f>'[1]资源-钻石'!U241</f>
        <v>1771817.2175426581</v>
      </c>
      <c r="L241" s="24">
        <f>'[1]资源-钻石'!V241</f>
        <v>3015252.9392969245</v>
      </c>
      <c r="M241" s="24">
        <f>'[1]资源-钻石'!W241</f>
        <v>8111568.2332266169</v>
      </c>
      <c r="N241" s="24">
        <f>'[1]资源-钻石'!X241</f>
        <v>19425997.556549277</v>
      </c>
    </row>
    <row r="242" spans="9:14" x14ac:dyDescent="0.15">
      <c r="I242" s="23">
        <v>239</v>
      </c>
      <c r="J242" s="24">
        <f>'[1]资源-钻石'!T242</f>
        <v>1250181.8097453844</v>
      </c>
      <c r="K242" s="24">
        <f>'[1]资源-钻石'!U242</f>
        <v>1779239.9907199228</v>
      </c>
      <c r="L242" s="24">
        <f>'[1]资源-钻石'!V242</f>
        <v>3027869.9897919153</v>
      </c>
      <c r="M242" s="24">
        <f>'[1]资源-钻石'!W242</f>
        <v>8145466.988771107</v>
      </c>
      <c r="N242" s="24">
        <f>'[1]资源-钻石'!X242</f>
        <v>19507141.187648218</v>
      </c>
    </row>
    <row r="243" spans="9:14" x14ac:dyDescent="0.15">
      <c r="I243" s="23">
        <v>240</v>
      </c>
      <c r="J243" s="24">
        <f>'[1]资源-钻石'!T243</f>
        <v>1255402.5126338066</v>
      </c>
      <c r="K243" s="24">
        <f>'[1]资源-钻石'!U243</f>
        <v>1786662.7638971873</v>
      </c>
      <c r="L243" s="24">
        <f>'[1]资源-钻石'!V243</f>
        <v>3040487.0402869065</v>
      </c>
      <c r="M243" s="24">
        <f>'[1]资源-钻石'!W243</f>
        <v>8179365.7443155972</v>
      </c>
      <c r="N243" s="24">
        <f>'[1]资源-钻石'!X243</f>
        <v>19588284.818747155</v>
      </c>
    </row>
    <row r="244" spans="9:14" x14ac:dyDescent="0.15">
      <c r="I244" s="25">
        <v>241</v>
      </c>
      <c r="J244" s="24">
        <f>'[1]资源-钻石'!T244</f>
        <v>1260623.215522229</v>
      </c>
      <c r="K244" s="24">
        <f>'[1]资源-钻石'!U244</f>
        <v>1794085.5370744518</v>
      </c>
      <c r="L244" s="24">
        <f>'[1]资源-钻石'!V244</f>
        <v>3053104.0907818973</v>
      </c>
      <c r="M244" s="24">
        <f>'[1]资源-钻石'!W244</f>
        <v>8213264.4998600874</v>
      </c>
      <c r="N244" s="24">
        <f>'[1]资源-钻石'!X244</f>
        <v>19669428.449846096</v>
      </c>
    </row>
    <row r="245" spans="9:14" x14ac:dyDescent="0.15">
      <c r="I245" s="25">
        <v>242</v>
      </c>
      <c r="J245" s="24">
        <f>'[1]资源-钻石'!T245</f>
        <v>1265843.9184106512</v>
      </c>
      <c r="K245" s="24">
        <f>'[1]资源-钻石'!U245</f>
        <v>1801508.3102517165</v>
      </c>
      <c r="L245" s="24">
        <f>'[1]资源-钻石'!V245</f>
        <v>3065721.1412768885</v>
      </c>
      <c r="M245" s="24">
        <f>'[1]资源-钻石'!W245</f>
        <v>8247163.2554045776</v>
      </c>
      <c r="N245" s="24">
        <f>'[1]资源-钻石'!X245</f>
        <v>19750572.080945034</v>
      </c>
    </row>
    <row r="246" spans="9:14" x14ac:dyDescent="0.15">
      <c r="I246" s="23">
        <v>243</v>
      </c>
      <c r="J246" s="24">
        <f>'[1]资源-钻石'!T246</f>
        <v>1271064.6212990736</v>
      </c>
      <c r="K246" s="24">
        <f>'[1]资源-钻石'!U246</f>
        <v>1808931.083428981</v>
      </c>
      <c r="L246" s="24">
        <f>'[1]资源-钻石'!V246</f>
        <v>3078338.1917718793</v>
      </c>
      <c r="M246" s="24">
        <f>'[1]资源-钻石'!W246</f>
        <v>8281062.0109490678</v>
      </c>
      <c r="N246" s="24">
        <f>'[1]资源-钻石'!X246</f>
        <v>19831715.712043975</v>
      </c>
    </row>
    <row r="247" spans="9:14" x14ac:dyDescent="0.15">
      <c r="I247" s="23">
        <v>244</v>
      </c>
      <c r="J247" s="24">
        <f>'[1]资源-钻石'!T247</f>
        <v>1276285.324187496</v>
      </c>
      <c r="K247" s="24">
        <f>'[1]资源-钻石'!U247</f>
        <v>1816353.8566062455</v>
      </c>
      <c r="L247" s="24">
        <f>'[1]资源-钻石'!V247</f>
        <v>3090955.2422668706</v>
      </c>
      <c r="M247" s="24">
        <f>'[1]资源-钻石'!W247</f>
        <v>8314960.766493557</v>
      </c>
      <c r="N247" s="24">
        <f>'[1]资源-钻石'!X247</f>
        <v>19912859.343142912</v>
      </c>
    </row>
    <row r="248" spans="9:14" x14ac:dyDescent="0.15">
      <c r="I248" s="23">
        <v>245</v>
      </c>
      <c r="J248" s="24">
        <f>'[1]资源-钻石'!T248</f>
        <v>1281506.0270759182</v>
      </c>
      <c r="K248" s="24">
        <f>'[1]资源-钻石'!U248</f>
        <v>1823776.62978351</v>
      </c>
      <c r="L248" s="24">
        <f>'[1]资源-钻石'!V248</f>
        <v>3103572.2927618613</v>
      </c>
      <c r="M248" s="24">
        <f>'[1]资源-钻石'!W248</f>
        <v>8348859.5220380472</v>
      </c>
      <c r="N248" s="24">
        <f>'[1]资源-钻石'!X248</f>
        <v>19994002.974241853</v>
      </c>
    </row>
    <row r="249" spans="9:14" x14ac:dyDescent="0.15">
      <c r="I249" s="23">
        <v>246</v>
      </c>
      <c r="J249" s="24">
        <f>'[1]资源-钻石'!T249</f>
        <v>1286726.7299643406</v>
      </c>
      <c r="K249" s="24">
        <f>'[1]资源-钻石'!U249</f>
        <v>1831199.4029607747</v>
      </c>
      <c r="L249" s="24">
        <f>'[1]资源-钻石'!V249</f>
        <v>3116189.3432568526</v>
      </c>
      <c r="M249" s="24">
        <f>'[1]资源-钻石'!W249</f>
        <v>8382758.2775825374</v>
      </c>
      <c r="N249" s="24">
        <f>'[1]资源-钻石'!X249</f>
        <v>20075146.60534079</v>
      </c>
    </row>
    <row r="250" spans="9:14" x14ac:dyDescent="0.15">
      <c r="I250" s="25">
        <v>247</v>
      </c>
      <c r="J250" s="24">
        <f>'[1]资源-钻石'!T250</f>
        <v>1291947.432852763</v>
      </c>
      <c r="K250" s="24">
        <f>'[1]资源-钻石'!U250</f>
        <v>1838622.1761380392</v>
      </c>
      <c r="L250" s="24">
        <f>'[1]资源-钻石'!V250</f>
        <v>3128806.3937518434</v>
      </c>
      <c r="M250" s="24">
        <f>'[1]资源-钻石'!W250</f>
        <v>8416657.0331270285</v>
      </c>
      <c r="N250" s="24">
        <f>'[1]资源-钻石'!X250</f>
        <v>20156290.236439727</v>
      </c>
    </row>
    <row r="251" spans="9:14" x14ac:dyDescent="0.15">
      <c r="I251" s="25">
        <v>248</v>
      </c>
      <c r="J251" s="24">
        <f>'[1]资源-钻石'!T251</f>
        <v>1297168.1357411852</v>
      </c>
      <c r="K251" s="24">
        <f>'[1]资源-钻石'!U251</f>
        <v>1846044.9493153037</v>
      </c>
      <c r="L251" s="24">
        <f>'[1]资源-钻石'!V251</f>
        <v>3141423.4442468346</v>
      </c>
      <c r="M251" s="24">
        <f>'[1]资源-钻石'!W251</f>
        <v>8450555.7886715177</v>
      </c>
      <c r="N251" s="24">
        <f>'[1]资源-钻石'!X251</f>
        <v>20237433.867538668</v>
      </c>
    </row>
    <row r="252" spans="9:14" x14ac:dyDescent="0.15">
      <c r="I252" s="23">
        <v>249</v>
      </c>
      <c r="J252" s="24">
        <f>'[1]资源-钻石'!T252</f>
        <v>1302388.8386296076</v>
      </c>
      <c r="K252" s="24">
        <f>'[1]资源-钻石'!U252</f>
        <v>1853467.7224925682</v>
      </c>
      <c r="L252" s="24">
        <f>'[1]资源-钻石'!V252</f>
        <v>3154040.4947418254</v>
      </c>
      <c r="M252" s="24">
        <f>'[1]资源-钻石'!W252</f>
        <v>8484454.544216007</v>
      </c>
      <c r="N252" s="24">
        <f>'[1]资源-钻石'!X252</f>
        <v>20318577.498637605</v>
      </c>
    </row>
    <row r="253" spans="9:14" x14ac:dyDescent="0.15">
      <c r="I253" s="23">
        <v>250</v>
      </c>
      <c r="J253" s="24">
        <f>'[1]资源-钻石'!T253</f>
        <v>1307609.54151803</v>
      </c>
      <c r="K253" s="24">
        <f>'[1]资源-钻石'!U253</f>
        <v>1860890.4956698329</v>
      </c>
      <c r="L253" s="24">
        <f>'[1]资源-钻石'!V253</f>
        <v>3166657.5452368166</v>
      </c>
      <c r="M253" s="24">
        <f>'[1]资源-钻石'!W253</f>
        <v>8518353.2997604981</v>
      </c>
      <c r="N253" s="24">
        <f>'[1]资源-钻石'!X253</f>
        <v>20399721.129736546</v>
      </c>
    </row>
    <row r="254" spans="9:14" x14ac:dyDescent="0.15">
      <c r="I254" s="23">
        <v>251</v>
      </c>
      <c r="J254" s="24">
        <f>'[1]资源-钻石'!T254</f>
        <v>1312830.2444064522</v>
      </c>
      <c r="K254" s="24">
        <f>'[1]资源-钻石'!U254</f>
        <v>1868313.2688470974</v>
      </c>
      <c r="L254" s="24">
        <f>'[1]资源-钻石'!V254</f>
        <v>3179274.5957318074</v>
      </c>
      <c r="M254" s="24">
        <f>'[1]资源-钻石'!W254</f>
        <v>8552252.0553049874</v>
      </c>
      <c r="N254" s="24">
        <f>'[1]资源-钻石'!X254</f>
        <v>20480864.760835484</v>
      </c>
    </row>
    <row r="255" spans="9:14" x14ac:dyDescent="0.15">
      <c r="I255" s="23">
        <v>252</v>
      </c>
      <c r="J255" s="24">
        <f>'[1]资源-钻石'!T255</f>
        <v>1318050.9472948746</v>
      </c>
      <c r="K255" s="24">
        <f>'[1]资源-钻石'!U255</f>
        <v>1875736.0420243619</v>
      </c>
      <c r="L255" s="24">
        <f>'[1]资源-钻石'!V255</f>
        <v>3191891.6462267986</v>
      </c>
      <c r="M255" s="24">
        <f>'[1]资源-钻石'!W255</f>
        <v>8586150.8108494785</v>
      </c>
      <c r="N255" s="24">
        <f>'[1]资源-钻石'!X255</f>
        <v>20562008.391934425</v>
      </c>
    </row>
    <row r="256" spans="9:14" x14ac:dyDescent="0.15">
      <c r="I256" s="25">
        <v>253</v>
      </c>
      <c r="J256" s="24">
        <f>'[1]资源-钻石'!T256</f>
        <v>1323271.650183297</v>
      </c>
      <c r="K256" s="24">
        <f>'[1]资源-钻石'!U256</f>
        <v>1883158.8152016264</v>
      </c>
      <c r="L256" s="24">
        <f>'[1]资源-钻石'!V256</f>
        <v>3204508.6967217894</v>
      </c>
      <c r="M256" s="24">
        <f>'[1]资源-钻石'!W256</f>
        <v>8620049.5663939677</v>
      </c>
      <c r="N256" s="24">
        <f>'[1]资源-钻石'!X256</f>
        <v>20643152.023033362</v>
      </c>
    </row>
    <row r="257" spans="9:14" x14ac:dyDescent="0.15">
      <c r="I257" s="25">
        <v>254</v>
      </c>
      <c r="J257" s="24">
        <f>'[1]资源-钻石'!T257</f>
        <v>1328492.3530717192</v>
      </c>
      <c r="K257" s="24">
        <f>'[1]资源-钻石'!U257</f>
        <v>1890581.5883788911</v>
      </c>
      <c r="L257" s="24">
        <f>'[1]资源-钻石'!V257</f>
        <v>3217125.7472167807</v>
      </c>
      <c r="M257" s="24">
        <f>'[1]资源-钻石'!W257</f>
        <v>8653948.3219384588</v>
      </c>
      <c r="N257" s="24">
        <f>'[1]资源-钻石'!X257</f>
        <v>20724295.654132303</v>
      </c>
    </row>
    <row r="258" spans="9:14" x14ac:dyDescent="0.15">
      <c r="I258" s="23">
        <v>255</v>
      </c>
      <c r="J258" s="24">
        <f>'[1]资源-钻石'!T258</f>
        <v>1333713.0559601416</v>
      </c>
      <c r="K258" s="24">
        <f>'[1]资源-钻石'!U258</f>
        <v>1898004.3615561556</v>
      </c>
      <c r="L258" s="24">
        <f>'[1]资源-钻石'!V258</f>
        <v>3229742.7977117714</v>
      </c>
      <c r="M258" s="24">
        <f>'[1]资源-钻石'!W258</f>
        <v>8687847.0774829481</v>
      </c>
      <c r="N258" s="24">
        <f>'[1]资源-钻石'!X258</f>
        <v>20805439.28523124</v>
      </c>
    </row>
    <row r="259" spans="9:14" x14ac:dyDescent="0.15">
      <c r="I259" s="23">
        <v>256</v>
      </c>
      <c r="J259" s="24">
        <f>'[1]资源-钻石'!T259</f>
        <v>1338933.758848564</v>
      </c>
      <c r="K259" s="24">
        <f>'[1]资源-钻石'!U259</f>
        <v>1905427.1347334201</v>
      </c>
      <c r="L259" s="24">
        <f>'[1]资源-钻石'!V259</f>
        <v>3242359.8482067627</v>
      </c>
      <c r="M259" s="24">
        <f>'[1]资源-钻石'!W259</f>
        <v>8721745.8330274373</v>
      </c>
      <c r="N259" s="24">
        <f>'[1]资源-钻石'!X259</f>
        <v>20886582.916330181</v>
      </c>
    </row>
    <row r="260" spans="9:14" x14ac:dyDescent="0.15">
      <c r="I260" s="23">
        <v>257</v>
      </c>
      <c r="J260" s="24">
        <f>'[1]资源-钻石'!T260</f>
        <v>1344154.4617369862</v>
      </c>
      <c r="K260" s="24">
        <f>'[1]资源-钻石'!U260</f>
        <v>1912849.9079106848</v>
      </c>
      <c r="L260" s="24">
        <f>'[1]资源-钻石'!V260</f>
        <v>3254976.8987017535</v>
      </c>
      <c r="M260" s="24">
        <f>'[1]资源-钻石'!W260</f>
        <v>8755644.5885719284</v>
      </c>
      <c r="N260" s="24">
        <f>'[1]资源-钻石'!X260</f>
        <v>20967726.547429118</v>
      </c>
    </row>
    <row r="261" spans="9:14" x14ac:dyDescent="0.15">
      <c r="I261" s="23">
        <v>258</v>
      </c>
      <c r="J261" s="24">
        <f>'[1]资源-钻石'!T261</f>
        <v>1349375.1646254086</v>
      </c>
      <c r="K261" s="24">
        <f>'[1]资源-钻石'!U261</f>
        <v>1920272.6810879493</v>
      </c>
      <c r="L261" s="24">
        <f>'[1]资源-钻石'!V261</f>
        <v>3267593.9491967447</v>
      </c>
      <c r="M261" s="24">
        <f>'[1]资源-钻石'!W261</f>
        <v>8789543.3441164177</v>
      </c>
      <c r="N261" s="24">
        <f>'[1]资源-钻石'!X261</f>
        <v>21048870.178528059</v>
      </c>
    </row>
    <row r="262" spans="9:14" x14ac:dyDescent="0.15">
      <c r="I262" s="25">
        <v>259</v>
      </c>
      <c r="J262" s="24">
        <f>'[1]资源-钻石'!T262</f>
        <v>1354595.8675138308</v>
      </c>
      <c r="K262" s="24">
        <f>'[1]资源-钻石'!U262</f>
        <v>1927695.4542652138</v>
      </c>
      <c r="L262" s="24">
        <f>'[1]资源-钻石'!V262</f>
        <v>3280210.999691736</v>
      </c>
      <c r="M262" s="24">
        <f>'[1]资源-钻石'!W262</f>
        <v>8823442.0996609088</v>
      </c>
      <c r="N262" s="24">
        <f>'[1]资源-钻石'!X262</f>
        <v>21130013.809626997</v>
      </c>
    </row>
    <row r="263" spans="9:14" x14ac:dyDescent="0.15">
      <c r="I263" s="25">
        <v>260</v>
      </c>
      <c r="J263" s="24">
        <f>'[1]资源-钻石'!T263</f>
        <v>1359816.5704022532</v>
      </c>
      <c r="K263" s="24">
        <f>'[1]资源-钻石'!U263</f>
        <v>1935118.2274424785</v>
      </c>
      <c r="L263" s="24">
        <f>'[1]资源-钻石'!V263</f>
        <v>3292828.0501867267</v>
      </c>
      <c r="M263" s="24">
        <f>'[1]资源-钻石'!W263</f>
        <v>8857340.8552053981</v>
      </c>
      <c r="N263" s="24">
        <f>'[1]资源-钻石'!X263</f>
        <v>21211157.440725937</v>
      </c>
    </row>
    <row r="264" spans="9:14" x14ac:dyDescent="0.15">
      <c r="I264" s="23">
        <v>261</v>
      </c>
      <c r="J264" s="24">
        <f>'[1]资源-钻石'!T264</f>
        <v>1365037.2732906756</v>
      </c>
      <c r="K264" s="24">
        <f>'[1]资源-钻石'!U264</f>
        <v>1942541.000619743</v>
      </c>
      <c r="L264" s="24">
        <f>'[1]资源-钻石'!V264</f>
        <v>3305445.100681718</v>
      </c>
      <c r="M264" s="24">
        <f>'[1]资源-钻石'!W264</f>
        <v>8891239.6107498892</v>
      </c>
      <c r="N264" s="24">
        <f>'[1]资源-钻石'!X264</f>
        <v>21292301.071824875</v>
      </c>
    </row>
    <row r="265" spans="9:14" x14ac:dyDescent="0.15">
      <c r="I265" s="23">
        <v>262</v>
      </c>
      <c r="J265" s="24">
        <f>'[1]资源-钻石'!T265</f>
        <v>1370257.9761790978</v>
      </c>
      <c r="K265" s="24">
        <f>'[1]资源-钻石'!U265</f>
        <v>1949963.7737970075</v>
      </c>
      <c r="L265" s="24">
        <f>'[1]资源-钻石'!V265</f>
        <v>3318062.1511767088</v>
      </c>
      <c r="M265" s="24">
        <f>'[1]资源-钻石'!W265</f>
        <v>8925138.3662943784</v>
      </c>
      <c r="N265" s="24">
        <f>'[1]资源-钻石'!X265</f>
        <v>21373444.702923816</v>
      </c>
    </row>
    <row r="266" spans="9:14" x14ac:dyDescent="0.15">
      <c r="I266" s="23">
        <v>263</v>
      </c>
      <c r="J266" s="24">
        <f>'[1]资源-钻石'!T266</f>
        <v>1375478.6790675202</v>
      </c>
      <c r="K266" s="24">
        <f>'[1]资源-钻石'!U266</f>
        <v>1957386.5469742722</v>
      </c>
      <c r="L266" s="24">
        <f>'[1]资源-钻石'!V266</f>
        <v>3330679.2016717</v>
      </c>
      <c r="M266" s="24">
        <f>'[1]资源-钻石'!W266</f>
        <v>8959037.1218388695</v>
      </c>
      <c r="N266" s="24">
        <f>'[1]资源-钻石'!X266</f>
        <v>21454588.334022753</v>
      </c>
    </row>
    <row r="267" spans="9:14" x14ac:dyDescent="0.15">
      <c r="I267" s="23">
        <v>264</v>
      </c>
      <c r="J267" s="24">
        <f>'[1]资源-钻石'!T267</f>
        <v>1380699.3819559426</v>
      </c>
      <c r="K267" s="24">
        <f>'[1]资源-钻石'!U267</f>
        <v>1964809.3201515367</v>
      </c>
      <c r="L267" s="24">
        <f>'[1]资源-钻石'!V267</f>
        <v>3343296.2521666908</v>
      </c>
      <c r="M267" s="24">
        <f>'[1]资源-钻石'!W267</f>
        <v>8992935.8773833588</v>
      </c>
      <c r="N267" s="24">
        <f>'[1]资源-钻石'!X267</f>
        <v>21535731.965121694</v>
      </c>
    </row>
    <row r="268" spans="9:14" x14ac:dyDescent="0.15">
      <c r="I268" s="25">
        <v>265</v>
      </c>
      <c r="J268" s="24">
        <f>'[1]资源-钻石'!T268</f>
        <v>1385920.0848443648</v>
      </c>
      <c r="K268" s="24">
        <f>'[1]资源-钻石'!U268</f>
        <v>1972232.0933288012</v>
      </c>
      <c r="L268" s="24">
        <f>'[1]资源-钻石'!V268</f>
        <v>3355913.302661682</v>
      </c>
      <c r="M268" s="24">
        <f>'[1]资源-钻石'!W268</f>
        <v>9026834.6329278499</v>
      </c>
      <c r="N268" s="24">
        <f>'[1]资源-钻石'!X268</f>
        <v>21616875.596220631</v>
      </c>
    </row>
    <row r="269" spans="9:14" x14ac:dyDescent="0.15">
      <c r="I269" s="25">
        <v>266</v>
      </c>
      <c r="J269" s="24">
        <f>'[1]资源-钻石'!T269</f>
        <v>1391140.7877327872</v>
      </c>
      <c r="K269" s="24">
        <f>'[1]资源-钻石'!U269</f>
        <v>1979654.8665060659</v>
      </c>
      <c r="L269" s="24">
        <f>'[1]资源-钻石'!V269</f>
        <v>3368530.3531566728</v>
      </c>
      <c r="M269" s="24">
        <f>'[1]资源-钻石'!W269</f>
        <v>9060733.3884723391</v>
      </c>
      <c r="N269" s="24">
        <f>'[1]资源-钻石'!X269</f>
        <v>21698019.227319572</v>
      </c>
    </row>
    <row r="270" spans="9:14" x14ac:dyDescent="0.15">
      <c r="I270" s="23">
        <v>267</v>
      </c>
      <c r="J270" s="24">
        <f>'[1]资源-钻石'!T270</f>
        <v>1396361.4906212096</v>
      </c>
      <c r="K270" s="24">
        <f>'[1]资源-钻石'!U270</f>
        <v>1987077.6396833304</v>
      </c>
      <c r="L270" s="24">
        <f>'[1]资源-钻石'!V270</f>
        <v>3381147.403651664</v>
      </c>
      <c r="M270" s="24">
        <f>'[1]资源-钻石'!W270</f>
        <v>9094632.1440168284</v>
      </c>
      <c r="N270" s="24">
        <f>'[1]资源-钻石'!X270</f>
        <v>21779162.858418509</v>
      </c>
    </row>
    <row r="271" spans="9:14" x14ac:dyDescent="0.15">
      <c r="I271" s="23">
        <v>268</v>
      </c>
      <c r="J271" s="24">
        <f>'[1]资源-钻石'!T271</f>
        <v>1401582.1935096318</v>
      </c>
      <c r="K271" s="24">
        <f>'[1]资源-钻石'!U271</f>
        <v>1994500.4128605949</v>
      </c>
      <c r="L271" s="24">
        <f>'[1]资源-钻石'!V271</f>
        <v>3393764.4541466553</v>
      </c>
      <c r="M271" s="24">
        <f>'[1]资源-钻石'!W271</f>
        <v>9128530.8995613195</v>
      </c>
      <c r="N271" s="24">
        <f>'[1]资源-钻石'!X271</f>
        <v>21860306.48951745</v>
      </c>
    </row>
    <row r="272" spans="9:14" x14ac:dyDescent="0.15">
      <c r="I272" s="23">
        <v>269</v>
      </c>
      <c r="J272" s="24">
        <f>'[1]资源-钻石'!T272</f>
        <v>1406802.8963980542</v>
      </c>
      <c r="K272" s="24">
        <f>'[1]资源-钻石'!U272</f>
        <v>2001923.1860378596</v>
      </c>
      <c r="L272" s="24">
        <f>'[1]资源-钻石'!V272</f>
        <v>3406381.5046416461</v>
      </c>
      <c r="M272" s="24">
        <f>'[1]资源-钻石'!W272</f>
        <v>9162429.6551058087</v>
      </c>
      <c r="N272" s="24">
        <f>'[1]资源-钻石'!X272</f>
        <v>21941450.120616388</v>
      </c>
    </row>
    <row r="273" spans="9:14" x14ac:dyDescent="0.15">
      <c r="I273" s="23">
        <v>270</v>
      </c>
      <c r="J273" s="24">
        <f>'[1]资源-钻石'!T273</f>
        <v>1412023.5992864764</v>
      </c>
      <c r="K273" s="24">
        <f>'[1]资源-钻石'!U273</f>
        <v>2009345.9592151241</v>
      </c>
      <c r="L273" s="24">
        <f>'[1]资源-钻石'!V273</f>
        <v>3418998.5551366373</v>
      </c>
      <c r="M273" s="24">
        <f>'[1]资源-钻石'!W273</f>
        <v>9196328.4106502999</v>
      </c>
      <c r="N273" s="24">
        <f>'[1]资源-钻石'!X273</f>
        <v>22022593.751715329</v>
      </c>
    </row>
    <row r="274" spans="9:14" x14ac:dyDescent="0.15">
      <c r="I274" s="25">
        <v>271</v>
      </c>
      <c r="J274" s="24">
        <f>'[1]资源-钻石'!T274</f>
        <v>1417244.3021748988</v>
      </c>
      <c r="K274" s="24">
        <f>'[1]资源-钻石'!U274</f>
        <v>2016768.7323923886</v>
      </c>
      <c r="L274" s="24">
        <f>'[1]资源-钻石'!V274</f>
        <v>3431615.6056316281</v>
      </c>
      <c r="M274" s="24">
        <f>'[1]资源-钻石'!W274</f>
        <v>9230227.1661947891</v>
      </c>
      <c r="N274" s="24">
        <f>'[1]资源-钻石'!X274</f>
        <v>22103737.382814266</v>
      </c>
    </row>
    <row r="275" spans="9:14" x14ac:dyDescent="0.15">
      <c r="I275" s="25">
        <v>272</v>
      </c>
      <c r="J275" s="24">
        <f>'[1]资源-钻石'!T275</f>
        <v>1422465.0050633212</v>
      </c>
      <c r="K275" s="24">
        <f>'[1]资源-钻石'!U275</f>
        <v>2024191.5055696534</v>
      </c>
      <c r="L275" s="24">
        <f>'[1]资源-钻石'!V275</f>
        <v>3444232.6561266193</v>
      </c>
      <c r="M275" s="24">
        <f>'[1]资源-钻石'!W275</f>
        <v>9264125.9217392802</v>
      </c>
      <c r="N275" s="24">
        <f>'[1]资源-钻石'!X275</f>
        <v>22184881.013913207</v>
      </c>
    </row>
    <row r="276" spans="9:14" x14ac:dyDescent="0.15">
      <c r="I276" s="23">
        <v>273</v>
      </c>
      <c r="J276" s="24">
        <f>'[1]资源-钻石'!T276</f>
        <v>1427685.7079517434</v>
      </c>
      <c r="K276" s="24">
        <f>'[1]资源-钻石'!U276</f>
        <v>2031614.2787469178</v>
      </c>
      <c r="L276" s="24">
        <f>'[1]资源-钻石'!V276</f>
        <v>3456849.7066216101</v>
      </c>
      <c r="M276" s="24">
        <f>'[1]资源-钻石'!W276</f>
        <v>9298024.6772837695</v>
      </c>
      <c r="N276" s="24">
        <f>'[1]资源-钻石'!X276</f>
        <v>22266024.645012148</v>
      </c>
    </row>
    <row r="277" spans="9:14" x14ac:dyDescent="0.15">
      <c r="I277" s="23">
        <v>274</v>
      </c>
      <c r="J277" s="24">
        <f>'[1]资源-钻石'!T277</f>
        <v>1432906.4108401658</v>
      </c>
      <c r="K277" s="24">
        <f>'[1]资源-钻石'!U277</f>
        <v>2039037.0519241823</v>
      </c>
      <c r="L277" s="24">
        <f>'[1]资源-钻石'!V277</f>
        <v>3469466.7571166013</v>
      </c>
      <c r="M277" s="24">
        <f>'[1]资源-钻石'!W277</f>
        <v>9331923.4328282606</v>
      </c>
      <c r="N277" s="24">
        <f>'[1]资源-钻石'!X277</f>
        <v>22347168.276111085</v>
      </c>
    </row>
    <row r="278" spans="9:14" x14ac:dyDescent="0.15">
      <c r="I278" s="23">
        <v>275</v>
      </c>
      <c r="J278" s="24">
        <f>'[1]资源-钻石'!T278</f>
        <v>1438127.113728588</v>
      </c>
      <c r="K278" s="24">
        <f>'[1]资源-钻石'!U278</f>
        <v>2046459.8251014471</v>
      </c>
      <c r="L278" s="24">
        <f>'[1]资源-钻石'!V278</f>
        <v>3482083.8076115921</v>
      </c>
      <c r="M278" s="24">
        <f>'[1]资源-钻石'!W278</f>
        <v>9365822.1883727498</v>
      </c>
      <c r="N278" s="24">
        <f>'[1]资源-钻石'!X278</f>
        <v>22428311.907210026</v>
      </c>
    </row>
    <row r="279" spans="9:14" x14ac:dyDescent="0.15">
      <c r="I279" s="23">
        <v>276</v>
      </c>
      <c r="J279" s="24">
        <f>'[1]资源-钻石'!T279</f>
        <v>1443347.8166170104</v>
      </c>
      <c r="K279" s="24">
        <f>'[1]资源-钻石'!U279</f>
        <v>2053882.5982787115</v>
      </c>
      <c r="L279" s="24">
        <f>'[1]资源-钻石'!V279</f>
        <v>3494700.8581065834</v>
      </c>
      <c r="M279" s="24">
        <f>'[1]资源-钻石'!W279</f>
        <v>9399720.9439172409</v>
      </c>
      <c r="N279" s="24">
        <f>'[1]资源-钻石'!X279</f>
        <v>22509455.538308963</v>
      </c>
    </row>
    <row r="280" spans="9:14" x14ac:dyDescent="0.15">
      <c r="I280" s="25">
        <v>277</v>
      </c>
      <c r="J280" s="24">
        <f>'[1]资源-钻石'!T280</f>
        <v>1448568.5195054328</v>
      </c>
      <c r="K280" s="24">
        <f>'[1]资源-钻石'!U280</f>
        <v>2061305.371455976</v>
      </c>
      <c r="L280" s="24">
        <f>'[1]资源-钻石'!V280</f>
        <v>3507317.9086015741</v>
      </c>
      <c r="M280" s="24">
        <f>'[1]资源-钻石'!W280</f>
        <v>9433619.6994617302</v>
      </c>
      <c r="N280" s="24">
        <f>'[1]资源-钻石'!X280</f>
        <v>22590599.169407904</v>
      </c>
    </row>
    <row r="281" spans="9:14" x14ac:dyDescent="0.15">
      <c r="I281" s="25">
        <v>278</v>
      </c>
      <c r="J281" s="24">
        <f>'[1]资源-钻石'!T281</f>
        <v>1453789.222393855</v>
      </c>
      <c r="K281" s="24">
        <f>'[1]资源-钻石'!U281</f>
        <v>2068728.1446332408</v>
      </c>
      <c r="L281" s="24">
        <f>'[1]资源-钻石'!V281</f>
        <v>3519934.9590965654</v>
      </c>
      <c r="M281" s="24">
        <f>'[1]资源-钻石'!W281</f>
        <v>9467518.4550062213</v>
      </c>
      <c r="N281" s="24">
        <f>'[1]资源-钻石'!X281</f>
        <v>22671742.800506841</v>
      </c>
    </row>
    <row r="282" spans="9:14" x14ac:dyDescent="0.15">
      <c r="I282" s="23">
        <v>279</v>
      </c>
      <c r="J282" s="24">
        <f>'[1]资源-钻石'!T282</f>
        <v>1459009.9252822774</v>
      </c>
      <c r="K282" s="24">
        <f>'[1]资源-钻石'!U282</f>
        <v>2076150.9178105053</v>
      </c>
      <c r="L282" s="24">
        <f>'[1]资源-钻石'!V282</f>
        <v>3532552.0095915562</v>
      </c>
      <c r="M282" s="24">
        <f>'[1]资源-钻石'!W282</f>
        <v>9501417.2105507106</v>
      </c>
      <c r="N282" s="24">
        <f>'[1]资源-钻石'!X282</f>
        <v>22752886.431605782</v>
      </c>
    </row>
    <row r="283" spans="9:14" x14ac:dyDescent="0.15">
      <c r="I283" s="23">
        <v>280</v>
      </c>
      <c r="J283" s="24">
        <f>'[1]资源-钻石'!T283</f>
        <v>1464230.6281706996</v>
      </c>
      <c r="K283" s="24">
        <f>'[1]资源-钻石'!U283</f>
        <v>2083573.6909877697</v>
      </c>
      <c r="L283" s="24">
        <f>'[1]资源-钻石'!V283</f>
        <v>3545169.0600865474</v>
      </c>
      <c r="M283" s="24">
        <f>'[1]资源-钻石'!W283</f>
        <v>9535315.9660952017</v>
      </c>
      <c r="N283" s="24">
        <f>'[1]资源-钻石'!X283</f>
        <v>22834030.06270472</v>
      </c>
    </row>
    <row r="284" spans="9:14" x14ac:dyDescent="0.15">
      <c r="I284" s="23">
        <v>281</v>
      </c>
      <c r="J284" s="24">
        <f>'[1]资源-钻石'!T284</f>
        <v>1469451.331059122</v>
      </c>
      <c r="K284" s="24">
        <f>'[1]资源-钻石'!U284</f>
        <v>2090996.4641650342</v>
      </c>
      <c r="L284" s="24">
        <f>'[1]资源-钻石'!V284</f>
        <v>3557786.1105815382</v>
      </c>
      <c r="M284" s="24">
        <f>'[1]资源-钻石'!W284</f>
        <v>9569214.7216396909</v>
      </c>
      <c r="N284" s="24">
        <f>'[1]资源-钻石'!X284</f>
        <v>22915173.693803661</v>
      </c>
    </row>
    <row r="285" spans="9:14" x14ac:dyDescent="0.15">
      <c r="I285" s="23">
        <v>282</v>
      </c>
      <c r="J285" s="24">
        <f>'[1]资源-钻石'!T285</f>
        <v>1474672.0339475444</v>
      </c>
      <c r="K285" s="24">
        <f>'[1]资源-钻石'!U285</f>
        <v>2098419.237342299</v>
      </c>
      <c r="L285" s="24">
        <f>'[1]资源-钻石'!V285</f>
        <v>3570403.1610765294</v>
      </c>
      <c r="M285" s="24">
        <f>'[1]资源-钻石'!W285</f>
        <v>9603113.477184182</v>
      </c>
      <c r="N285" s="24">
        <f>'[1]资源-钻石'!X285</f>
        <v>22996317.324902598</v>
      </c>
    </row>
    <row r="286" spans="9:14" x14ac:dyDescent="0.15">
      <c r="I286" s="25">
        <v>283</v>
      </c>
      <c r="J286" s="24">
        <f>'[1]资源-钻石'!T286</f>
        <v>1479892.7368359666</v>
      </c>
      <c r="K286" s="24">
        <f>'[1]资源-钻石'!U286</f>
        <v>2105842.0105195637</v>
      </c>
      <c r="L286" s="24">
        <f>'[1]资源-钻石'!V286</f>
        <v>3583020.2115715202</v>
      </c>
      <c r="M286" s="24">
        <f>'[1]资源-钻石'!W286</f>
        <v>9637012.2327286713</v>
      </c>
      <c r="N286" s="24">
        <f>'[1]资源-钻石'!X286</f>
        <v>23077460.956001539</v>
      </c>
    </row>
    <row r="287" spans="9:14" x14ac:dyDescent="0.15">
      <c r="I287" s="25">
        <v>284</v>
      </c>
      <c r="J287" s="24">
        <f>'[1]资源-钻石'!T287</f>
        <v>1485113.439724389</v>
      </c>
      <c r="K287" s="24">
        <f>'[1]资源-钻石'!U287</f>
        <v>2113264.7836968279</v>
      </c>
      <c r="L287" s="24">
        <f>'[1]资源-钻石'!V287</f>
        <v>3595637.2620665114</v>
      </c>
      <c r="M287" s="24">
        <f>'[1]资源-钻石'!W287</f>
        <v>9670910.9882731624</v>
      </c>
      <c r="N287" s="24">
        <f>'[1]资源-钻石'!X287</f>
        <v>23158604.587100476</v>
      </c>
    </row>
    <row r="288" spans="9:14" x14ac:dyDescent="0.15">
      <c r="I288" s="23">
        <v>285</v>
      </c>
      <c r="J288" s="24">
        <f>'[1]资源-钻石'!T288</f>
        <v>1490334.1426128112</v>
      </c>
      <c r="K288" s="24">
        <f>'[1]资源-钻石'!U288</f>
        <v>2120687.5568740927</v>
      </c>
      <c r="L288" s="24">
        <f>'[1]资源-钻石'!V288</f>
        <v>3608254.3125615022</v>
      </c>
      <c r="M288" s="24">
        <f>'[1]资源-钻石'!W288</f>
        <v>9704809.7438176535</v>
      </c>
      <c r="N288" s="24">
        <f>'[1]资源-钻石'!X288</f>
        <v>23239748.218199417</v>
      </c>
    </row>
    <row r="289" spans="9:14" x14ac:dyDescent="0.15">
      <c r="I289" s="23">
        <v>286</v>
      </c>
      <c r="J289" s="24">
        <f>'[1]资源-钻石'!T289</f>
        <v>1495554.8455012336</v>
      </c>
      <c r="K289" s="24">
        <f>'[1]资源-钻石'!U289</f>
        <v>2128110.3300513574</v>
      </c>
      <c r="L289" s="24">
        <f>'[1]资源-钻石'!V289</f>
        <v>3620871.3630564935</v>
      </c>
      <c r="M289" s="24">
        <f>'[1]资源-钻石'!W289</f>
        <v>9738708.4993621428</v>
      </c>
      <c r="N289" s="24">
        <f>'[1]资源-钻石'!X289</f>
        <v>23320891.849298354</v>
      </c>
    </row>
    <row r="290" spans="9:14" x14ac:dyDescent="0.15">
      <c r="I290" s="23">
        <v>287</v>
      </c>
      <c r="J290" s="24">
        <f>'[1]资源-钻石'!T290</f>
        <v>1500775.5483896558</v>
      </c>
      <c r="K290" s="24">
        <f>'[1]资源-钻石'!U290</f>
        <v>2135533.1032286217</v>
      </c>
      <c r="L290" s="24">
        <f>'[1]资源-钻石'!V290</f>
        <v>3633488.4135514842</v>
      </c>
      <c r="M290" s="24">
        <f>'[1]资源-钻石'!W290</f>
        <v>9772607.2549066339</v>
      </c>
      <c r="N290" s="24">
        <f>'[1]资源-钻石'!X290</f>
        <v>23402035.480397295</v>
      </c>
    </row>
    <row r="291" spans="9:14" x14ac:dyDescent="0.15">
      <c r="I291" s="23">
        <v>288</v>
      </c>
      <c r="J291" s="24">
        <f>'[1]资源-钻石'!T291</f>
        <v>1505996.2512780782</v>
      </c>
      <c r="K291" s="24">
        <f>'[1]资源-钻石'!U291</f>
        <v>2142955.8764058864</v>
      </c>
      <c r="L291" s="24">
        <f>'[1]资源-钻石'!V291</f>
        <v>3646105.4640464755</v>
      </c>
      <c r="M291" s="24">
        <f>'[1]资源-钻石'!W291</f>
        <v>9806506.0104511231</v>
      </c>
      <c r="N291" s="24">
        <f>'[1]资源-钻石'!X291</f>
        <v>23483179.111496232</v>
      </c>
    </row>
    <row r="292" spans="9:14" x14ac:dyDescent="0.15">
      <c r="I292" s="25">
        <v>289</v>
      </c>
      <c r="J292" s="24">
        <f>'[1]资源-钻石'!T292</f>
        <v>1511216.9541665006</v>
      </c>
      <c r="K292" s="24">
        <f>'[1]资源-钻石'!U292</f>
        <v>2150378.6495831511</v>
      </c>
      <c r="L292" s="24">
        <f>'[1]资源-钻石'!V292</f>
        <v>3658722.5145414663</v>
      </c>
      <c r="M292" s="24">
        <f>'[1]资源-钻石'!W292</f>
        <v>9840404.7659956142</v>
      </c>
      <c r="N292" s="24">
        <f>'[1]资源-钻石'!X292</f>
        <v>23564322.742595173</v>
      </c>
    </row>
    <row r="293" spans="9:14" x14ac:dyDescent="0.15">
      <c r="I293" s="25">
        <v>290</v>
      </c>
      <c r="J293" s="24">
        <f>'[1]资源-钻石'!T293</f>
        <v>1516437.6570549228</v>
      </c>
      <c r="K293" s="24">
        <f>'[1]资源-钻石'!U293</f>
        <v>2157801.4227604154</v>
      </c>
      <c r="L293" s="24">
        <f>'[1]资源-钻石'!V293</f>
        <v>3671339.5650364575</v>
      </c>
      <c r="M293" s="24">
        <f>'[1]资源-钻石'!W293</f>
        <v>9874303.5215401035</v>
      </c>
      <c r="N293" s="24">
        <f>'[1]资源-钻石'!X293</f>
        <v>23645466.373694111</v>
      </c>
    </row>
    <row r="294" spans="9:14" x14ac:dyDescent="0.15">
      <c r="I294" s="23">
        <v>291</v>
      </c>
      <c r="J294" s="24">
        <f>'[1]资源-钻石'!T294</f>
        <v>1521658.3599433452</v>
      </c>
      <c r="K294" s="24">
        <f>'[1]资源-钻石'!U294</f>
        <v>2165224.1959376801</v>
      </c>
      <c r="L294" s="24">
        <f>'[1]资源-钻石'!V294</f>
        <v>3683956.6155314483</v>
      </c>
      <c r="M294" s="24">
        <f>'[1]资源-钻石'!W294</f>
        <v>9908202.2770845946</v>
      </c>
      <c r="N294" s="24">
        <f>'[1]资源-钻石'!X294</f>
        <v>23726610.004793052</v>
      </c>
    </row>
    <row r="295" spans="9:14" x14ac:dyDescent="0.15">
      <c r="I295" s="23">
        <v>292</v>
      </c>
      <c r="J295" s="24">
        <f>'[1]资源-钻石'!T295</f>
        <v>1526879.0628317674</v>
      </c>
      <c r="K295" s="24">
        <f>'[1]资源-钻石'!U295</f>
        <v>2172646.9691149448</v>
      </c>
      <c r="L295" s="24">
        <f>'[1]资源-钻石'!V295</f>
        <v>3696573.6660264395</v>
      </c>
      <c r="M295" s="24">
        <f>'[1]资源-钻石'!W295</f>
        <v>9942101.0326290838</v>
      </c>
      <c r="N295" s="24">
        <f>'[1]资源-钻石'!X295</f>
        <v>23807753.635891989</v>
      </c>
    </row>
    <row r="296" spans="9:14" x14ac:dyDescent="0.15">
      <c r="I296" s="23">
        <v>293</v>
      </c>
      <c r="J296" s="24">
        <f>'[1]资源-钻石'!T296</f>
        <v>1532099.7657201898</v>
      </c>
      <c r="K296" s="24">
        <f>'[1]资源-钻石'!U296</f>
        <v>2180069.7422922091</v>
      </c>
      <c r="L296" s="24">
        <f>'[1]资源-钻石'!V296</f>
        <v>3709190.7165214303</v>
      </c>
      <c r="M296" s="24">
        <f>'[1]资源-钻石'!W296</f>
        <v>9975999.788173575</v>
      </c>
      <c r="N296" s="24">
        <f>'[1]资源-钻石'!X296</f>
        <v>23888897.26699093</v>
      </c>
    </row>
    <row r="297" spans="9:14" x14ac:dyDescent="0.15">
      <c r="I297" s="23">
        <v>294</v>
      </c>
      <c r="J297" s="24">
        <f>'[1]资源-钻石'!T297</f>
        <v>1537320.4686086122</v>
      </c>
      <c r="K297" s="24">
        <f>'[1]资源-钻石'!U297</f>
        <v>2187492.5154694738</v>
      </c>
      <c r="L297" s="24">
        <f>'[1]资源-钻石'!V297</f>
        <v>3721807.7670164215</v>
      </c>
      <c r="M297" s="24">
        <f>'[1]资源-钻石'!W297</f>
        <v>10009898.543718064</v>
      </c>
      <c r="N297" s="24">
        <f>'[1]资源-钻石'!X297</f>
        <v>23970040.898089867</v>
      </c>
    </row>
    <row r="298" spans="9:14" x14ac:dyDescent="0.15">
      <c r="I298" s="25">
        <v>295</v>
      </c>
      <c r="J298" s="24">
        <f>'[1]资源-钻石'!T298</f>
        <v>1542541.1714970344</v>
      </c>
      <c r="K298" s="24">
        <f>'[1]资源-钻石'!U298</f>
        <v>2194915.288646738</v>
      </c>
      <c r="L298" s="24">
        <f>'[1]资源-钻石'!V298</f>
        <v>3734424.8175114123</v>
      </c>
      <c r="M298" s="24">
        <f>'[1]资源-钻石'!W298</f>
        <v>10043797.299262553</v>
      </c>
      <c r="N298" s="24">
        <f>'[1]资源-钻石'!X298</f>
        <v>24051184.529188808</v>
      </c>
    </row>
    <row r="299" spans="9:14" x14ac:dyDescent="0.15">
      <c r="I299" s="25">
        <v>296</v>
      </c>
      <c r="J299" s="24">
        <f>'[1]资源-钻石'!T299</f>
        <v>1547761.8743854568</v>
      </c>
      <c r="K299" s="24">
        <f>'[1]资源-钻石'!U299</f>
        <v>2202338.0618240028</v>
      </c>
      <c r="L299" s="24">
        <f>'[1]资源-钻石'!V299</f>
        <v>3747041.8680064036</v>
      </c>
      <c r="M299" s="24">
        <f>'[1]资源-钻石'!W299</f>
        <v>10077696.054807045</v>
      </c>
      <c r="N299" s="24">
        <f>'[1]资源-钻石'!X299</f>
        <v>24132328.160287745</v>
      </c>
    </row>
    <row r="300" spans="9:14" x14ac:dyDescent="0.15">
      <c r="I300" s="23">
        <v>297</v>
      </c>
      <c r="J300" s="24">
        <f>'[1]资源-钻石'!T300</f>
        <v>1552982.5772738792</v>
      </c>
      <c r="K300" s="24">
        <f>'[1]资源-钻石'!U300</f>
        <v>2209760.8350012675</v>
      </c>
      <c r="L300" s="24">
        <f>'[1]资源-钻石'!V300</f>
        <v>3759658.9185013943</v>
      </c>
      <c r="M300" s="24">
        <f>'[1]资源-钻石'!W300</f>
        <v>10111594.810351534</v>
      </c>
      <c r="N300" s="24">
        <f>'[1]资源-钻石'!X300</f>
        <v>24213471.791386683</v>
      </c>
    </row>
    <row r="301" spans="9:14" x14ac:dyDescent="0.15">
      <c r="I301" s="23">
        <v>298</v>
      </c>
      <c r="J301" s="24">
        <f>'[1]资源-钻石'!T301</f>
        <v>1558203.2801623014</v>
      </c>
      <c r="K301" s="24">
        <f>'[1]资源-钻石'!U301</f>
        <v>2217183.6081785318</v>
      </c>
      <c r="L301" s="24">
        <f>'[1]资源-钻石'!V301</f>
        <v>3772275.9689963856</v>
      </c>
      <c r="M301" s="24">
        <f>'[1]资源-钻石'!W301</f>
        <v>10145493.565896025</v>
      </c>
      <c r="N301" s="24">
        <f>'[1]资源-钻石'!X301</f>
        <v>24294615.422485624</v>
      </c>
    </row>
    <row r="302" spans="9:14" x14ac:dyDescent="0.15">
      <c r="I302" s="23">
        <v>299</v>
      </c>
      <c r="J302" s="24">
        <f>'[1]资源-钻石'!T302</f>
        <v>1563423.9830507238</v>
      </c>
      <c r="K302" s="24">
        <f>'[1]资源-钻石'!U302</f>
        <v>2224606.3813557965</v>
      </c>
      <c r="L302" s="24">
        <f>'[1]资源-钻石'!V302</f>
        <v>3784893.0194913764</v>
      </c>
      <c r="M302" s="24">
        <f>'[1]资源-钻石'!W302</f>
        <v>10179392.321440514</v>
      </c>
      <c r="N302" s="24">
        <f>'[1]资源-钻石'!X302</f>
        <v>24375759.053584561</v>
      </c>
    </row>
    <row r="303" spans="9:14" x14ac:dyDescent="0.15">
      <c r="I303" s="23">
        <v>300</v>
      </c>
      <c r="J303" s="24">
        <f>'[1]资源-钻石'!T303</f>
        <v>1568644.6859391462</v>
      </c>
      <c r="K303" s="24">
        <f>'[1]资源-钻石'!U303</f>
        <v>2232029.1545330612</v>
      </c>
      <c r="L303" s="24">
        <f>'[1]资源-钻石'!V303</f>
        <v>3797510.0699863676</v>
      </c>
      <c r="M303" s="24">
        <f>'[1]资源-钻石'!W303</f>
        <v>10213291.076985005</v>
      </c>
      <c r="N303" s="24">
        <f>'[1]资源-钻石'!X303</f>
        <v>24456902.684683502</v>
      </c>
    </row>
    <row r="304" spans="9:14" x14ac:dyDescent="0.15">
      <c r="I304" s="25">
        <v>301</v>
      </c>
      <c r="J304" s="24">
        <f>'[1]资源-钻石'!T304</f>
        <v>1573865.3888275684</v>
      </c>
      <c r="K304" s="24">
        <f>'[1]资源-钻石'!U304</f>
        <v>2239451.9277103255</v>
      </c>
      <c r="L304" s="24">
        <f>'[1]资源-钻石'!V304</f>
        <v>3810127.1204813584</v>
      </c>
      <c r="M304" s="24">
        <f>'[1]资源-钻石'!W304</f>
        <v>10247189.832529495</v>
      </c>
      <c r="N304" s="24">
        <f>'[1]资源-钻石'!X304</f>
        <v>24538046.315782439</v>
      </c>
    </row>
    <row r="305" spans="9:14" x14ac:dyDescent="0.15">
      <c r="I305" s="25">
        <v>302</v>
      </c>
      <c r="J305" s="24">
        <f>'[1]资源-钻石'!T305</f>
        <v>1579086.0917159908</v>
      </c>
      <c r="K305" s="24">
        <f>'[1]资源-钻石'!U305</f>
        <v>2246874.7008875902</v>
      </c>
      <c r="L305" s="24">
        <f>'[1]资源-钻石'!V305</f>
        <v>3822744.1709763496</v>
      </c>
      <c r="M305" s="24">
        <f>'[1]资源-钻石'!W305</f>
        <v>10281088.588073984</v>
      </c>
      <c r="N305" s="24">
        <f>'[1]资源-钻石'!X305</f>
        <v>24619189.94688138</v>
      </c>
    </row>
    <row r="306" spans="9:14" x14ac:dyDescent="0.15">
      <c r="I306" s="23">
        <v>303</v>
      </c>
      <c r="J306" s="24">
        <f>'[1]资源-钻石'!T306</f>
        <v>1584306.7946044132</v>
      </c>
      <c r="K306" s="24">
        <f>'[1]资源-钻石'!U306</f>
        <v>2254297.4740648544</v>
      </c>
      <c r="L306" s="24">
        <f>'[1]资源-钻石'!V306</f>
        <v>3835361.2214713404</v>
      </c>
      <c r="M306" s="24">
        <f>'[1]资源-钻石'!W306</f>
        <v>10314987.343618475</v>
      </c>
      <c r="N306" s="24">
        <f>'[1]资源-钻石'!X306</f>
        <v>24700333.577980317</v>
      </c>
    </row>
    <row r="307" spans="9:14" x14ac:dyDescent="0.15">
      <c r="I307" s="23">
        <v>304</v>
      </c>
      <c r="J307" s="24">
        <f>'[1]资源-钻石'!T307</f>
        <v>1589527.4974928354</v>
      </c>
      <c r="K307" s="24">
        <f>'[1]资源-钻石'!U307</f>
        <v>2261720.2472421192</v>
      </c>
      <c r="L307" s="24">
        <f>'[1]资源-钻石'!V307</f>
        <v>3847978.2719663316</v>
      </c>
      <c r="M307" s="24">
        <f>'[1]资源-钻石'!W307</f>
        <v>10348886.099162964</v>
      </c>
      <c r="N307" s="24">
        <f>'[1]资源-钻石'!X307</f>
        <v>24781477.209079258</v>
      </c>
    </row>
    <row r="308" spans="9:14" x14ac:dyDescent="0.15">
      <c r="I308" s="23">
        <v>305</v>
      </c>
      <c r="J308" s="24">
        <f>'[1]资源-钻石'!T308</f>
        <v>1594748.2003812578</v>
      </c>
      <c r="K308" s="24">
        <f>'[1]资源-钻石'!U308</f>
        <v>2269143.0204193839</v>
      </c>
      <c r="L308" s="24">
        <f>'[1]资源-钻石'!V308</f>
        <v>3860595.3224613224</v>
      </c>
      <c r="M308" s="24">
        <f>'[1]资源-钻石'!W308</f>
        <v>10382784.854707455</v>
      </c>
      <c r="N308" s="24">
        <f>'[1]资源-钻石'!X308</f>
        <v>24862620.840178195</v>
      </c>
    </row>
    <row r="309" spans="9:14" x14ac:dyDescent="0.15">
      <c r="I309" s="23">
        <v>306</v>
      </c>
      <c r="J309" s="24">
        <f>'[1]资源-钻石'!T309</f>
        <v>1599968.9032696802</v>
      </c>
      <c r="K309" s="24">
        <f>'[1]资源-钻石'!U309</f>
        <v>2276565.7935966481</v>
      </c>
      <c r="L309" s="24">
        <f>'[1]资源-钻石'!V309</f>
        <v>3873212.3729563137</v>
      </c>
      <c r="M309" s="24">
        <f>'[1]资源-钻石'!W309</f>
        <v>10416683.610251945</v>
      </c>
      <c r="N309" s="24">
        <f>'[1]资源-钻石'!X309</f>
        <v>24943764.471277136</v>
      </c>
    </row>
    <row r="310" spans="9:14" x14ac:dyDescent="0.15">
      <c r="I310" s="25">
        <v>307</v>
      </c>
      <c r="J310" s="24">
        <f>'[1]资源-钻石'!T310</f>
        <v>1605189.6061581024</v>
      </c>
      <c r="K310" s="24">
        <f>'[1]资源-钻石'!U310</f>
        <v>2283988.5667739129</v>
      </c>
      <c r="L310" s="24">
        <f>'[1]资源-钻石'!V310</f>
        <v>3885829.4234513044</v>
      </c>
      <c r="M310" s="24">
        <f>'[1]资源-钻石'!W310</f>
        <v>10450582.365796436</v>
      </c>
      <c r="N310" s="24">
        <f>'[1]资源-钻石'!X310</f>
        <v>25024908.102376074</v>
      </c>
    </row>
    <row r="311" spans="9:14" x14ac:dyDescent="0.15">
      <c r="I311" s="25">
        <v>308</v>
      </c>
      <c r="J311" s="24">
        <f>'[1]资源-钻石'!T311</f>
        <v>1610410.3090465248</v>
      </c>
      <c r="K311" s="24">
        <f>'[1]资源-钻石'!U311</f>
        <v>2291411.3399511776</v>
      </c>
      <c r="L311" s="24">
        <f>'[1]资源-钻石'!V311</f>
        <v>3898446.4739462957</v>
      </c>
      <c r="M311" s="24">
        <f>'[1]资源-钻石'!W311</f>
        <v>10484481.121340925</v>
      </c>
      <c r="N311" s="24">
        <f>'[1]资源-钻石'!X311</f>
        <v>25106051.733475015</v>
      </c>
    </row>
    <row r="312" spans="9:14" x14ac:dyDescent="0.15">
      <c r="I312" s="23">
        <v>309</v>
      </c>
      <c r="J312" s="24">
        <f>'[1]资源-钻石'!T312</f>
        <v>1615631.0119349472</v>
      </c>
      <c r="K312" s="24">
        <f>'[1]资源-钻石'!U312</f>
        <v>2298834.1131284419</v>
      </c>
      <c r="L312" s="24">
        <f>'[1]资源-钻石'!V312</f>
        <v>3911063.5244412865</v>
      </c>
      <c r="M312" s="24">
        <f>'[1]资源-钻石'!W312</f>
        <v>10518379.876885414</v>
      </c>
      <c r="N312" s="24">
        <f>'[1]资源-钻石'!X312</f>
        <v>25187195.364573952</v>
      </c>
    </row>
    <row r="313" spans="9:14" x14ac:dyDescent="0.15">
      <c r="I313" s="23">
        <v>310</v>
      </c>
      <c r="J313" s="24">
        <f>'[1]资源-钻石'!T313</f>
        <v>1620851.7148233694</v>
      </c>
      <c r="K313" s="24">
        <f>'[1]资源-钻石'!U313</f>
        <v>2306256.8863057066</v>
      </c>
      <c r="L313" s="24">
        <f>'[1]资源-钻石'!V313</f>
        <v>3923680.5749362777</v>
      </c>
      <c r="M313" s="24">
        <f>'[1]资源-钻石'!W313</f>
        <v>10552278.632429905</v>
      </c>
      <c r="N313" s="24">
        <f>'[1]资源-钻石'!X313</f>
        <v>25268338.995672889</v>
      </c>
    </row>
    <row r="314" spans="9:14" x14ac:dyDescent="0.15">
      <c r="I314" s="23">
        <v>311</v>
      </c>
      <c r="J314" s="24">
        <f>'[1]资源-钻石'!T314</f>
        <v>1626072.4177117918</v>
      </c>
      <c r="K314" s="24">
        <f>'[1]资源-钻石'!U314</f>
        <v>2313679.6594829708</v>
      </c>
      <c r="L314" s="24">
        <f>'[1]资源-钻石'!V314</f>
        <v>3936297.6254312685</v>
      </c>
      <c r="M314" s="24">
        <f>'[1]资源-钻石'!W314</f>
        <v>10586177.387974394</v>
      </c>
      <c r="N314" s="24">
        <f>'[1]资源-钻石'!X314</f>
        <v>25349482.62677183</v>
      </c>
    </row>
    <row r="315" spans="9:14" x14ac:dyDescent="0.15">
      <c r="I315" s="23">
        <v>312</v>
      </c>
      <c r="J315" s="24">
        <f>'[1]资源-钻石'!T315</f>
        <v>1631293.1206002142</v>
      </c>
      <c r="K315" s="24">
        <f>'[1]资源-钻石'!U315</f>
        <v>2321102.4326602356</v>
      </c>
      <c r="L315" s="24">
        <f>'[1]资源-钻石'!V315</f>
        <v>3948914.6759262597</v>
      </c>
      <c r="M315" s="24">
        <f>'[1]资源-钻石'!W315</f>
        <v>10620076.143518886</v>
      </c>
      <c r="N315" s="24">
        <f>'[1]资源-钻石'!X315</f>
        <v>25430626.257870767</v>
      </c>
    </row>
    <row r="316" spans="9:14" x14ac:dyDescent="0.15">
      <c r="I316" s="25">
        <v>313</v>
      </c>
      <c r="J316" s="24">
        <f>'[1]资源-钻石'!T316</f>
        <v>1636513.8234886364</v>
      </c>
      <c r="K316" s="24">
        <f>'[1]资源-钻石'!U316</f>
        <v>2328525.2058375003</v>
      </c>
      <c r="L316" s="24">
        <f>'[1]资源-钻石'!V316</f>
        <v>3961531.726421251</v>
      </c>
      <c r="M316" s="24">
        <f>'[1]资源-钻石'!W316</f>
        <v>10653974.899063375</v>
      </c>
      <c r="N316" s="24">
        <f>'[1]资源-钻石'!X316</f>
        <v>25511769.888969708</v>
      </c>
    </row>
    <row r="317" spans="9:14" x14ac:dyDescent="0.15">
      <c r="I317" s="25">
        <v>314</v>
      </c>
      <c r="J317" s="24">
        <f>'[1]资源-钻石'!T317</f>
        <v>1641734.5263770588</v>
      </c>
      <c r="K317" s="24">
        <f>'[1]资源-钻石'!U317</f>
        <v>2335947.9790147645</v>
      </c>
      <c r="L317" s="24">
        <f>'[1]资源-钻石'!V317</f>
        <v>3974148.7769162417</v>
      </c>
      <c r="M317" s="24">
        <f>'[1]资源-钻石'!W317</f>
        <v>10687873.654607866</v>
      </c>
      <c r="N317" s="24">
        <f>'[1]资源-钻石'!X317</f>
        <v>25592913.520068645</v>
      </c>
    </row>
    <row r="318" spans="9:14" x14ac:dyDescent="0.15">
      <c r="I318" s="23">
        <v>315</v>
      </c>
      <c r="J318" s="24">
        <f>'[1]资源-钻石'!T318</f>
        <v>1646955.229265481</v>
      </c>
      <c r="K318" s="24">
        <f>'[1]资源-钻石'!U318</f>
        <v>2343370.7521920293</v>
      </c>
      <c r="L318" s="24">
        <f>'[1]资源-钻石'!V318</f>
        <v>3986765.8274112325</v>
      </c>
      <c r="M318" s="24">
        <f>'[1]资源-钻石'!W318</f>
        <v>10721772.410152355</v>
      </c>
      <c r="N318" s="24">
        <f>'[1]资源-钻石'!X318</f>
        <v>25674057.151167586</v>
      </c>
    </row>
    <row r="319" spans="9:14" x14ac:dyDescent="0.15">
      <c r="I319" s="23">
        <v>316</v>
      </c>
      <c r="J319" s="24">
        <f>'[1]资源-钻石'!T319</f>
        <v>1652175.9321539034</v>
      </c>
      <c r="K319" s="24">
        <f>'[1]资源-钻石'!U319</f>
        <v>2350793.525369294</v>
      </c>
      <c r="L319" s="24">
        <f>'[1]资源-钻石'!V319</f>
        <v>3999382.8779062238</v>
      </c>
      <c r="M319" s="24">
        <f>'[1]资源-钻石'!W319</f>
        <v>10755671.165696846</v>
      </c>
      <c r="N319" s="24">
        <f>'[1]资源-钻石'!X319</f>
        <v>25755200.782266527</v>
      </c>
    </row>
    <row r="320" spans="9:14" x14ac:dyDescent="0.15">
      <c r="I320" s="23">
        <v>317</v>
      </c>
      <c r="J320" s="24">
        <f>'[1]资源-钻石'!T320</f>
        <v>1657396.6350423258</v>
      </c>
      <c r="K320" s="24">
        <f>'[1]资源-钻石'!U320</f>
        <v>2358216.2985465582</v>
      </c>
      <c r="L320" s="24">
        <f>'[1]资源-钻石'!V320</f>
        <v>4011999.9284012145</v>
      </c>
      <c r="M320" s="24">
        <f>'[1]资源-钻石'!W320</f>
        <v>10789569.921241336</v>
      </c>
      <c r="N320" s="24">
        <f>'[1]资源-钻石'!X320</f>
        <v>25836344.413365465</v>
      </c>
    </row>
    <row r="321" spans="9:14" x14ac:dyDescent="0.15">
      <c r="I321" s="23">
        <v>318</v>
      </c>
      <c r="J321" s="24">
        <f>'[1]资源-钻石'!T321</f>
        <v>1662617.337930748</v>
      </c>
      <c r="K321" s="24">
        <f>'[1]资源-钻石'!U321</f>
        <v>2365639.071723823</v>
      </c>
      <c r="L321" s="24">
        <f>'[1]资源-钻石'!V321</f>
        <v>4024616.9788962058</v>
      </c>
      <c r="M321" s="24">
        <f>'[1]资源-钻石'!W321</f>
        <v>10823468.676785827</v>
      </c>
      <c r="N321" s="24">
        <f>'[1]资源-钻石'!X321</f>
        <v>25917488.044464406</v>
      </c>
    </row>
    <row r="322" spans="9:14" x14ac:dyDescent="0.15">
      <c r="I322" s="25">
        <v>319</v>
      </c>
      <c r="J322" s="24">
        <f>'[1]资源-钻石'!T322</f>
        <v>1667838.0408191704</v>
      </c>
      <c r="K322" s="24">
        <f>'[1]资源-钻石'!U322</f>
        <v>2373061.8449010877</v>
      </c>
      <c r="L322" s="24">
        <f>'[1]资源-钻石'!V322</f>
        <v>4037234.0293911966</v>
      </c>
      <c r="M322" s="24">
        <f>'[1]资源-钻石'!W322</f>
        <v>10857367.432330316</v>
      </c>
      <c r="N322" s="24">
        <f>'[1]资源-钻石'!X322</f>
        <v>25998631.675563343</v>
      </c>
    </row>
    <row r="323" spans="9:14" x14ac:dyDescent="0.15">
      <c r="I323" s="25">
        <v>320</v>
      </c>
      <c r="J323" s="24">
        <f>'[1]资源-钻石'!T323</f>
        <v>1673058.7437075926</v>
      </c>
      <c r="K323" s="24">
        <f>'[1]资源-钻石'!U323</f>
        <v>2380484.618078352</v>
      </c>
      <c r="L323" s="24">
        <f>'[1]资源-钻石'!V323</f>
        <v>4049851.0798861878</v>
      </c>
      <c r="M323" s="24">
        <f>'[1]资源-钻石'!W323</f>
        <v>10891266.187874807</v>
      </c>
      <c r="N323" s="24">
        <f>'[1]资源-钻石'!X323</f>
        <v>26079775.306662284</v>
      </c>
    </row>
    <row r="324" spans="9:14" x14ac:dyDescent="0.15">
      <c r="I324" s="23">
        <v>321</v>
      </c>
      <c r="J324" s="24">
        <f>'[1]资源-钻石'!T324</f>
        <v>1678279.446596015</v>
      </c>
      <c r="K324" s="24">
        <f>'[1]资源-钻石'!U324</f>
        <v>2387907.3912556167</v>
      </c>
      <c r="L324" s="24">
        <f>'[1]资源-钻石'!V324</f>
        <v>4062468.1303811786</v>
      </c>
      <c r="M324" s="24">
        <f>'[1]资源-钻石'!W324</f>
        <v>10925164.943419296</v>
      </c>
      <c r="N324" s="24">
        <f>'[1]资源-钻石'!X324</f>
        <v>26160918.937761221</v>
      </c>
    </row>
    <row r="325" spans="9:14" x14ac:dyDescent="0.15">
      <c r="I325" s="23">
        <v>322</v>
      </c>
      <c r="J325" s="24">
        <f>'[1]资源-钻石'!T325</f>
        <v>1683500.1494844374</v>
      </c>
      <c r="K325" s="24">
        <f>'[1]资源-钻石'!U325</f>
        <v>2395330.1644328814</v>
      </c>
      <c r="L325" s="24">
        <f>'[1]资源-钻石'!V325</f>
        <v>4075085.1808761698</v>
      </c>
      <c r="M325" s="24">
        <f>'[1]资源-钻石'!W325</f>
        <v>10959063.698963787</v>
      </c>
      <c r="N325" s="24">
        <f>'[1]资源-钻石'!X325</f>
        <v>26242062.568860162</v>
      </c>
    </row>
    <row r="326" spans="9:14" x14ac:dyDescent="0.15">
      <c r="I326" s="23">
        <v>323</v>
      </c>
      <c r="J326" s="24">
        <f>'[1]资源-钻石'!T326</f>
        <v>1688720.8523728596</v>
      </c>
      <c r="K326" s="24">
        <f>'[1]资源-钻石'!U326</f>
        <v>2402752.9376101457</v>
      </c>
      <c r="L326" s="24">
        <f>'[1]资源-钻石'!V326</f>
        <v>4087702.2313711606</v>
      </c>
      <c r="M326" s="24">
        <f>'[1]资源-钻石'!W326</f>
        <v>10992962.454508277</v>
      </c>
      <c r="N326" s="24">
        <f>'[1]资源-钻石'!X326</f>
        <v>26323206.199959099</v>
      </c>
    </row>
    <row r="327" spans="9:14" x14ac:dyDescent="0.15">
      <c r="I327" s="23">
        <v>324</v>
      </c>
      <c r="J327" s="24">
        <f>'[1]资源-钻石'!T327</f>
        <v>1693941.555261282</v>
      </c>
      <c r="K327" s="24">
        <f>'[1]资源-钻石'!U327</f>
        <v>2410175.7107874104</v>
      </c>
      <c r="L327" s="24">
        <f>'[1]资源-钻石'!V327</f>
        <v>4100319.2818661514</v>
      </c>
      <c r="M327" s="24">
        <f>'[1]资源-钻石'!W327</f>
        <v>11026861.210052768</v>
      </c>
      <c r="N327" s="24">
        <f>'[1]资源-钻石'!X327</f>
        <v>26404349.83105804</v>
      </c>
    </row>
    <row r="328" spans="9:14" x14ac:dyDescent="0.15">
      <c r="I328" s="25">
        <v>325</v>
      </c>
      <c r="J328" s="24">
        <f>'[1]资源-钻石'!T328</f>
        <v>1699162.2581497042</v>
      </c>
      <c r="K328" s="24">
        <f>'[1]资源-钻石'!U328</f>
        <v>2417598.4839646751</v>
      </c>
      <c r="L328" s="24">
        <f>'[1]资源-钻石'!V328</f>
        <v>4112936.3323611426</v>
      </c>
      <c r="M328" s="24">
        <f>'[1]资源-钻石'!W328</f>
        <v>11060759.965597257</v>
      </c>
      <c r="N328" s="24">
        <f>'[1]资源-钻石'!X328</f>
        <v>26485493.462156978</v>
      </c>
    </row>
    <row r="329" spans="9:14" x14ac:dyDescent="0.15">
      <c r="I329" s="25">
        <v>326</v>
      </c>
      <c r="J329" s="24">
        <f>'[1]资源-钻石'!T329</f>
        <v>1704382.9610381266</v>
      </c>
      <c r="K329" s="24">
        <f>'[1]资源-钻石'!U329</f>
        <v>2425021.2571419394</v>
      </c>
      <c r="L329" s="24">
        <f>'[1]资源-钻石'!V329</f>
        <v>4125553.3828561334</v>
      </c>
      <c r="M329" s="24">
        <f>'[1]资源-钻石'!W329</f>
        <v>11094658.721141748</v>
      </c>
      <c r="N329" s="24">
        <f>'[1]资源-钻石'!X329</f>
        <v>26566637.093255918</v>
      </c>
    </row>
    <row r="330" spans="9:14" x14ac:dyDescent="0.15">
      <c r="I330" s="23">
        <v>327</v>
      </c>
      <c r="J330" s="24">
        <f>'[1]资源-钻石'!T330</f>
        <v>1709603.6639265488</v>
      </c>
      <c r="K330" s="24">
        <f>'[1]资源-钻石'!U330</f>
        <v>2432444.0303192041</v>
      </c>
      <c r="L330" s="24">
        <f>'[1]资源-钻石'!V330</f>
        <v>4138170.4333511246</v>
      </c>
      <c r="M330" s="24">
        <f>'[1]资源-钻石'!W330</f>
        <v>11128557.476686237</v>
      </c>
      <c r="N330" s="24">
        <f>'[1]资源-钻石'!X330</f>
        <v>26647780.724354856</v>
      </c>
    </row>
    <row r="331" spans="9:14" x14ac:dyDescent="0.15">
      <c r="I331" s="23">
        <v>328</v>
      </c>
      <c r="J331" s="24">
        <f>'[1]资源-钻石'!T331</f>
        <v>1714824.3668149712</v>
      </c>
      <c r="K331" s="24">
        <f>'[1]资源-钻石'!U331</f>
        <v>2439866.8034964688</v>
      </c>
      <c r="L331" s="24">
        <f>'[1]资源-钻石'!V331</f>
        <v>4150787.4838461154</v>
      </c>
      <c r="M331" s="24">
        <f>'[1]资源-钻石'!W331</f>
        <v>11162456.232230727</v>
      </c>
      <c r="N331" s="24">
        <f>'[1]资源-钻石'!X331</f>
        <v>26728924.355453797</v>
      </c>
    </row>
    <row r="332" spans="9:14" x14ac:dyDescent="0.15">
      <c r="I332" s="23">
        <v>329</v>
      </c>
      <c r="J332" s="24">
        <f>'[1]资源-钻石'!T332</f>
        <v>1720045.0697033936</v>
      </c>
      <c r="K332" s="24">
        <f>'[1]资源-钻石'!U332</f>
        <v>2447289.5766737331</v>
      </c>
      <c r="L332" s="24">
        <f>'[1]资源-钻石'!V332</f>
        <v>4163404.5343411067</v>
      </c>
      <c r="M332" s="24">
        <f>'[1]资源-钻石'!W332</f>
        <v>11196354.987775218</v>
      </c>
      <c r="N332" s="24">
        <f>'[1]资源-钻石'!X332</f>
        <v>26810067.986552738</v>
      </c>
    </row>
    <row r="333" spans="9:14" x14ac:dyDescent="0.15">
      <c r="I333" s="23">
        <v>330</v>
      </c>
      <c r="J333" s="24">
        <f>'[1]资源-钻石'!T333</f>
        <v>1725265.7725918158</v>
      </c>
      <c r="K333" s="24">
        <f>'[1]资源-钻石'!U333</f>
        <v>2454712.3498509978</v>
      </c>
      <c r="L333" s="24">
        <f>'[1]资源-钻石'!V333</f>
        <v>4176021.5848360974</v>
      </c>
      <c r="M333" s="24">
        <f>'[1]资源-钻石'!W333</f>
        <v>11230253.743319707</v>
      </c>
      <c r="N333" s="24">
        <f>'[1]资源-钻石'!X333</f>
        <v>26891211.617651675</v>
      </c>
    </row>
    <row r="334" spans="9:14" x14ac:dyDescent="0.15">
      <c r="I334" s="25">
        <v>331</v>
      </c>
      <c r="J334" s="24">
        <f>'[1]资源-钻石'!T334</f>
        <v>1730486.4754802382</v>
      </c>
      <c r="K334" s="24">
        <f>'[1]资源-钻石'!U334</f>
        <v>2462135.1230282625</v>
      </c>
      <c r="L334" s="24">
        <f>'[1]资源-钻石'!V334</f>
        <v>4188638.6353310887</v>
      </c>
      <c r="M334" s="24">
        <f>'[1]资源-钻石'!W334</f>
        <v>11264152.498864198</v>
      </c>
      <c r="N334" s="24">
        <f>'[1]资源-钻石'!X334</f>
        <v>26972355.248750616</v>
      </c>
    </row>
    <row r="335" spans="9:14" x14ac:dyDescent="0.15">
      <c r="I335" s="25">
        <v>332</v>
      </c>
      <c r="J335" s="24">
        <f>'[1]资源-钻石'!T335</f>
        <v>1735707.1783686604</v>
      </c>
      <c r="K335" s="24">
        <f>'[1]资源-钻石'!U335</f>
        <v>2469557.8962055268</v>
      </c>
      <c r="L335" s="24">
        <f>'[1]资源-钻石'!V335</f>
        <v>4201255.6858260799</v>
      </c>
      <c r="M335" s="24">
        <f>'[1]资源-钻石'!W335</f>
        <v>11298051.254408687</v>
      </c>
      <c r="N335" s="24">
        <f>'[1]资源-钻石'!X335</f>
        <v>27053498.879849553</v>
      </c>
    </row>
    <row r="336" spans="9:14" x14ac:dyDescent="0.15">
      <c r="I336" s="23">
        <v>333</v>
      </c>
      <c r="J336" s="24">
        <f>'[1]资源-钻石'!T336</f>
        <v>1740927.8812570828</v>
      </c>
      <c r="K336" s="24">
        <f>'[1]资源-钻石'!U336</f>
        <v>2476980.6693827915</v>
      </c>
      <c r="L336" s="24">
        <f>'[1]资源-钻石'!V336</f>
        <v>4213872.7363210702</v>
      </c>
      <c r="M336" s="24">
        <f>'[1]资源-钻石'!W336</f>
        <v>11331950.009953178</v>
      </c>
      <c r="N336" s="24">
        <f>'[1]资源-钻石'!X336</f>
        <v>27134642.510948494</v>
      </c>
    </row>
    <row r="337" spans="9:14" x14ac:dyDescent="0.15">
      <c r="I337" s="23">
        <v>334</v>
      </c>
      <c r="J337" s="24">
        <f>'[1]资源-钻石'!T337</f>
        <v>1746148.584145505</v>
      </c>
      <c r="K337" s="24">
        <f>'[1]资源-钻石'!U337</f>
        <v>2484403.4425600562</v>
      </c>
      <c r="L337" s="24">
        <f>'[1]资源-钻石'!V337</f>
        <v>4226489.7868160615</v>
      </c>
      <c r="M337" s="24">
        <f>'[1]资源-钻石'!W337</f>
        <v>11365848.765497668</v>
      </c>
      <c r="N337" s="24">
        <f>'[1]资源-钻石'!X337</f>
        <v>27215786.142047431</v>
      </c>
    </row>
    <row r="338" spans="9:14" x14ac:dyDescent="0.15">
      <c r="I338" s="23">
        <v>335</v>
      </c>
      <c r="J338" s="24">
        <f>'[1]资源-钻石'!T338</f>
        <v>1751369.2870339274</v>
      </c>
      <c r="K338" s="24">
        <f>'[1]资源-钻石'!U338</f>
        <v>2491826.2157373205</v>
      </c>
      <c r="L338" s="24">
        <f>'[1]资源-钻石'!V338</f>
        <v>4239106.8373110527</v>
      </c>
      <c r="M338" s="24">
        <f>'[1]资源-钻石'!W338</f>
        <v>11399747.521042159</v>
      </c>
      <c r="N338" s="24">
        <f>'[1]资源-钻石'!X338</f>
        <v>27296929.773146372</v>
      </c>
    </row>
    <row r="339" spans="9:14" x14ac:dyDescent="0.15">
      <c r="I339" s="23">
        <v>336</v>
      </c>
      <c r="J339" s="24">
        <f>'[1]资源-钻石'!T339</f>
        <v>1756589.9899223498</v>
      </c>
      <c r="K339" s="24">
        <f>'[1]资源-钻石'!U339</f>
        <v>2499248.9889145852</v>
      </c>
      <c r="L339" s="24">
        <f>'[1]资源-钻石'!V339</f>
        <v>4251723.887806044</v>
      </c>
      <c r="M339" s="24">
        <f>'[1]资源-钻石'!W339</f>
        <v>11433646.276586648</v>
      </c>
      <c r="N339" s="24">
        <f>'[1]资源-钻石'!X339</f>
        <v>27376766.645799551</v>
      </c>
    </row>
    <row r="340" spans="9:14" x14ac:dyDescent="0.15">
      <c r="I340" s="25">
        <v>337</v>
      </c>
      <c r="J340" s="24">
        <f>'[1]资源-钻石'!T340</f>
        <v>1761738.6809463042</v>
      </c>
      <c r="K340" s="24">
        <f>'[1]资源-钻石'!U340</f>
        <v>2506671.7620918499</v>
      </c>
      <c r="L340" s="24">
        <f>'[1]资源-钻石'!V340</f>
        <v>4264340.9383010343</v>
      </c>
      <c r="M340" s="24">
        <f>'[1]资源-钻石'!W340</f>
        <v>11467545.032131139</v>
      </c>
      <c r="N340" s="24">
        <f>'[1]资源-钻石'!X340</f>
        <v>27450045.107673209</v>
      </c>
    </row>
    <row r="341" spans="9:14" x14ac:dyDescent="0.15">
      <c r="I341" s="25">
        <v>338</v>
      </c>
      <c r="J341" s="24">
        <f>'[1]资源-钻石'!T341</f>
        <v>1766609.7689802137</v>
      </c>
      <c r="K341" s="24">
        <f>'[1]资源-钻石'!U341</f>
        <v>2514094.5352691142</v>
      </c>
      <c r="L341" s="24">
        <f>'[1]资源-钻石'!V341</f>
        <v>4276957.9887960255</v>
      </c>
      <c r="M341" s="24">
        <f>'[1]资源-钻石'!W341</f>
        <v>11501443.787675628</v>
      </c>
      <c r="N341" s="24">
        <f>'[1]资源-钻石'!X341</f>
        <v>27523323.569546863</v>
      </c>
    </row>
    <row r="342" spans="9:14" x14ac:dyDescent="0.15">
      <c r="I342" s="23">
        <v>339</v>
      </c>
      <c r="J342" s="24">
        <f>'[1]资源-钻石'!T342</f>
        <v>1771480.8570141231</v>
      </c>
      <c r="K342" s="24">
        <f>'[1]资源-钻石'!U342</f>
        <v>2521517.3084463789</v>
      </c>
      <c r="L342" s="24">
        <f>'[1]资源-钻石'!V342</f>
        <v>4289575.0392910168</v>
      </c>
      <c r="M342" s="24">
        <f>'[1]资源-钻石'!W342</f>
        <v>11535342.54322012</v>
      </c>
      <c r="N342" s="24">
        <f>'[1]资源-钻石'!X342</f>
        <v>27596602.031420521</v>
      </c>
    </row>
    <row r="343" spans="9:14" x14ac:dyDescent="0.15">
      <c r="I343" s="23">
        <v>340</v>
      </c>
      <c r="J343" s="24">
        <f>'[1]资源-钻石'!T343</f>
        <v>1776351.9450480326</v>
      </c>
      <c r="K343" s="24">
        <f>'[1]资源-钻石'!U343</f>
        <v>2528940.0816236432</v>
      </c>
      <c r="L343" s="24">
        <f>'[1]资源-钻石'!V343</f>
        <v>4302192.089786008</v>
      </c>
      <c r="M343" s="24">
        <f>'[1]资源-钻石'!W343</f>
        <v>11569241.298764609</v>
      </c>
      <c r="N343" s="24">
        <f>'[1]资源-钻石'!X343</f>
        <v>27669880.493294179</v>
      </c>
    </row>
    <row r="344" spans="9:14" x14ac:dyDescent="0.15">
      <c r="I344" s="23">
        <v>341</v>
      </c>
      <c r="J344" s="24">
        <f>'[1]资源-钻石'!T344</f>
        <v>1781223.033081942</v>
      </c>
      <c r="K344" s="24">
        <f>'[1]资源-钻石'!U344</f>
        <v>2536362.8548009079</v>
      </c>
      <c r="L344" s="24">
        <f>'[1]资源-钻石'!V344</f>
        <v>4314809.1402809992</v>
      </c>
      <c r="M344" s="24">
        <f>'[1]资源-钻石'!W344</f>
        <v>11603140.0543091</v>
      </c>
      <c r="N344" s="24">
        <f>'[1]资源-钻石'!X344</f>
        <v>27743158.955167837</v>
      </c>
    </row>
    <row r="345" spans="9:14" x14ac:dyDescent="0.15">
      <c r="I345" s="23">
        <v>342</v>
      </c>
      <c r="J345" s="24">
        <f>'[1]资源-钻石'!T345</f>
        <v>1786094.1211158514</v>
      </c>
      <c r="K345" s="24">
        <f>'[1]资源-钻石'!U345</f>
        <v>2543785.6279781726</v>
      </c>
      <c r="L345" s="24">
        <f>'[1]资源-钻石'!V345</f>
        <v>4327426.1907759896</v>
      </c>
      <c r="M345" s="24">
        <f>'[1]资源-钻石'!W345</f>
        <v>11637038.809853589</v>
      </c>
      <c r="N345" s="24">
        <f>'[1]资源-钻石'!X345</f>
        <v>27816437.417041495</v>
      </c>
    </row>
    <row r="346" spans="9:14" x14ac:dyDescent="0.15">
      <c r="I346" s="25">
        <v>343</v>
      </c>
      <c r="J346" s="24">
        <f>'[1]资源-钻石'!T346</f>
        <v>1790965.2091497609</v>
      </c>
      <c r="K346" s="24">
        <f>'[1]资源-钻石'!U346</f>
        <v>2551208.4011554369</v>
      </c>
      <c r="L346" s="24">
        <f>'[1]资源-钻石'!V346</f>
        <v>4340043.2412709808</v>
      </c>
      <c r="M346" s="24">
        <f>'[1]资源-钻石'!W346</f>
        <v>11670937.56539808</v>
      </c>
      <c r="N346" s="24">
        <f>'[1]资源-钻石'!X346</f>
        <v>27889715.87891515</v>
      </c>
    </row>
    <row r="347" spans="9:14" x14ac:dyDescent="0.15">
      <c r="I347" s="25">
        <v>344</v>
      </c>
      <c r="J347" s="24">
        <f>'[1]资源-钻石'!T347</f>
        <v>1795836.2971836703</v>
      </c>
      <c r="K347" s="24">
        <f>'[1]资源-钻石'!U347</f>
        <v>2558631.1743327016</v>
      </c>
      <c r="L347" s="24">
        <f>'[1]资源-钻石'!V347</f>
        <v>4352660.291765972</v>
      </c>
      <c r="M347" s="24">
        <f>'[1]资源-钻石'!W347</f>
        <v>11704836.32094257</v>
      </c>
      <c r="N347" s="24">
        <f>'[1]资源-钻石'!X347</f>
        <v>27962994.340788808</v>
      </c>
    </row>
    <row r="348" spans="9:14" x14ac:dyDescent="0.15">
      <c r="I348" s="23">
        <v>345</v>
      </c>
      <c r="J348" s="24">
        <f>'[1]资源-钻石'!T348</f>
        <v>1800707.3852175798</v>
      </c>
      <c r="K348" s="24">
        <f>'[1]资源-钻石'!U348</f>
        <v>2566053.9475099663</v>
      </c>
      <c r="L348" s="24">
        <f>'[1]资源-钻石'!V348</f>
        <v>4365277.3422609633</v>
      </c>
      <c r="M348" s="24">
        <f>'[1]资源-钻石'!W348</f>
        <v>11738735.076487061</v>
      </c>
      <c r="N348" s="24">
        <f>'[1]资源-钻石'!X348</f>
        <v>28036272.802662466</v>
      </c>
    </row>
    <row r="349" spans="9:14" x14ac:dyDescent="0.15">
      <c r="I349" s="23">
        <v>346</v>
      </c>
      <c r="J349" s="24">
        <f>'[1]资源-钻石'!T349</f>
        <v>1805578.4732514892</v>
      </c>
      <c r="K349" s="24">
        <f>'[1]资源-钻石'!U349</f>
        <v>2573476.7206872306</v>
      </c>
      <c r="L349" s="24">
        <f>'[1]资源-钻石'!V349</f>
        <v>4377894.3927559545</v>
      </c>
      <c r="M349" s="24">
        <f>'[1]资源-钻石'!W349</f>
        <v>11772633.83203155</v>
      </c>
      <c r="N349" s="24">
        <f>'[1]资源-钻石'!X349</f>
        <v>28109551.264536124</v>
      </c>
    </row>
    <row r="350" spans="9:14" x14ac:dyDescent="0.15">
      <c r="I350" s="23">
        <v>347</v>
      </c>
      <c r="J350" s="24">
        <f>'[1]资源-钻石'!T350</f>
        <v>1810449.5612853987</v>
      </c>
      <c r="K350" s="24">
        <f>'[1]资源-钻石'!U350</f>
        <v>2580899.4938644953</v>
      </c>
      <c r="L350" s="24">
        <f>'[1]资源-钻石'!V350</f>
        <v>4390511.4432509448</v>
      </c>
      <c r="M350" s="24">
        <f>'[1]资源-钻石'!W350</f>
        <v>11806532.587576041</v>
      </c>
      <c r="N350" s="24">
        <f>'[1]资源-钻石'!X350</f>
        <v>28182829.726409778</v>
      </c>
    </row>
    <row r="351" spans="9:14" x14ac:dyDescent="0.15">
      <c r="I351" s="23">
        <v>348</v>
      </c>
      <c r="J351" s="24">
        <f>'[1]资源-钻石'!T351</f>
        <v>1815320.6493193081</v>
      </c>
      <c r="K351" s="24">
        <f>'[1]资源-钻石'!U351</f>
        <v>2588322.2670417596</v>
      </c>
      <c r="L351" s="24">
        <f>'[1]资源-钻石'!V351</f>
        <v>4403128.4937459361</v>
      </c>
      <c r="M351" s="24">
        <f>'[1]资源-钻石'!W351</f>
        <v>11840431.34312053</v>
      </c>
      <c r="N351" s="24">
        <f>'[1]资源-钻石'!X351</f>
        <v>28256108.188283436</v>
      </c>
    </row>
    <row r="352" spans="9:14" x14ac:dyDescent="0.15">
      <c r="I352" s="25">
        <v>349</v>
      </c>
      <c r="J352" s="24">
        <f>'[1]资源-钻石'!T352</f>
        <v>1820191.7373532178</v>
      </c>
      <c r="K352" s="24">
        <f>'[1]资源-钻石'!U352</f>
        <v>2595745.0402190243</v>
      </c>
      <c r="L352" s="24">
        <f>'[1]资源-钻石'!V352</f>
        <v>4415745.5442409273</v>
      </c>
      <c r="M352" s="24">
        <f>'[1]资源-钻石'!W352</f>
        <v>11874330.098665021</v>
      </c>
      <c r="N352" s="24">
        <f>'[1]资源-钻石'!X352</f>
        <v>28329386.650157094</v>
      </c>
    </row>
    <row r="353" spans="9:14" x14ac:dyDescent="0.15">
      <c r="I353" s="25">
        <v>350</v>
      </c>
      <c r="J353" s="24">
        <f>'[1]资源-钻石'!T353</f>
        <v>1825062.8253871272</v>
      </c>
      <c r="K353" s="24">
        <f>'[1]资源-钻石'!U353</f>
        <v>2603167.813396289</v>
      </c>
      <c r="L353" s="24">
        <f>'[1]资源-钻石'!V353</f>
        <v>4428362.5947359186</v>
      </c>
      <c r="M353" s="24">
        <f>'[1]资源-钻石'!W353</f>
        <v>11908228.854209511</v>
      </c>
      <c r="N353" s="24">
        <f>'[1]资源-钻石'!X353</f>
        <v>28402665.112030752</v>
      </c>
    </row>
    <row r="354" spans="9:14" x14ac:dyDescent="0.15">
      <c r="I354" s="23">
        <v>351</v>
      </c>
      <c r="J354" s="24">
        <f>'[1]资源-钻石'!T354</f>
        <v>1829933.9134210367</v>
      </c>
      <c r="K354" s="24">
        <f>'[1]资源-钻石'!U354</f>
        <v>2610590.5865735533</v>
      </c>
      <c r="L354" s="24">
        <f>'[1]资源-钻石'!V354</f>
        <v>4440979.6452309098</v>
      </c>
      <c r="M354" s="24">
        <f>'[1]资源-钻石'!W354</f>
        <v>11942127.609754002</v>
      </c>
      <c r="N354" s="24">
        <f>'[1]资源-钻石'!X354</f>
        <v>28475943.573904406</v>
      </c>
    </row>
    <row r="355" spans="9:14" x14ac:dyDescent="0.15">
      <c r="I355" s="23">
        <v>352</v>
      </c>
      <c r="J355" s="24">
        <f>'[1]资源-钻石'!T355</f>
        <v>1834805.0014549461</v>
      </c>
      <c r="K355" s="24">
        <f>'[1]资源-钻石'!U355</f>
        <v>2618013.359750818</v>
      </c>
      <c r="L355" s="24">
        <f>'[1]资源-钻石'!V355</f>
        <v>4453596.6957259011</v>
      </c>
      <c r="M355" s="24">
        <f>'[1]资源-钻石'!W355</f>
        <v>11976026.365298491</v>
      </c>
      <c r="N355" s="24">
        <f>'[1]资源-钻石'!X355</f>
        <v>28549222.035778064</v>
      </c>
    </row>
    <row r="356" spans="9:14" x14ac:dyDescent="0.15">
      <c r="I356" s="23">
        <v>353</v>
      </c>
      <c r="J356" s="24">
        <f>'[1]资源-钻石'!T356</f>
        <v>1839676.0894888556</v>
      </c>
      <c r="K356" s="24">
        <f>'[1]资源-钻石'!U356</f>
        <v>2625436.1329280827</v>
      </c>
      <c r="L356" s="24">
        <f>'[1]资源-钻石'!V356</f>
        <v>4466213.7462208914</v>
      </c>
      <c r="M356" s="24">
        <f>'[1]资源-钻石'!W356</f>
        <v>12009925.120842982</v>
      </c>
      <c r="N356" s="24">
        <f>'[1]资源-钻石'!X356</f>
        <v>28622500.497651722</v>
      </c>
    </row>
    <row r="357" spans="9:14" x14ac:dyDescent="0.15">
      <c r="I357" s="25">
        <v>354</v>
      </c>
      <c r="J357" s="24">
        <f>'[1]资源-钻石'!T357</f>
        <v>1844547.177522765</v>
      </c>
      <c r="K357" s="24">
        <f>'[1]资源-钻石'!U357</f>
        <v>2632858.906105347</v>
      </c>
      <c r="L357" s="24">
        <f>'[1]资源-钻石'!V357</f>
        <v>4478830.7967158826</v>
      </c>
      <c r="M357" s="24">
        <f>'[1]资源-钻石'!W357</f>
        <v>12043823.876387471</v>
      </c>
      <c r="N357" s="24">
        <f>'[1]资源-钻石'!X357</f>
        <v>28695778.95952538</v>
      </c>
    </row>
    <row r="358" spans="9:14" x14ac:dyDescent="0.15">
      <c r="I358" s="25">
        <v>355</v>
      </c>
      <c r="J358" s="24">
        <f>'[1]资源-钻石'!T358</f>
        <v>1849418.2655566745</v>
      </c>
      <c r="K358" s="24">
        <f>'[1]资源-钻石'!U358</f>
        <v>2640281.6792826117</v>
      </c>
      <c r="L358" s="24">
        <f>'[1]资源-钻石'!V358</f>
        <v>4490175.6572691919</v>
      </c>
      <c r="M358" s="24">
        <f>'[1]资源-钻石'!W358</f>
        <v>12077722.631931962</v>
      </c>
      <c r="N358" s="24">
        <f>'[1]资源-钻石'!X358</f>
        <v>28769057.421399035</v>
      </c>
    </row>
    <row r="359" spans="9:14" x14ac:dyDescent="0.15">
      <c r="I359" s="23">
        <v>356</v>
      </c>
      <c r="J359" s="24">
        <f>'[1]资源-钻石'!T359</f>
        <v>1854289.3535905839</v>
      </c>
      <c r="K359" s="24">
        <f>'[1]资源-钻石'!U359</f>
        <v>2647704.4524598764</v>
      </c>
      <c r="L359" s="24">
        <f>'[1]资源-钻石'!V359</f>
        <v>4501342.0920952195</v>
      </c>
      <c r="M359" s="24">
        <f>'[1]资源-钻石'!W359</f>
        <v>12109485.791168617</v>
      </c>
      <c r="N359" s="24">
        <f>'[1]资源-钻石'!X359</f>
        <v>28842335.883272693</v>
      </c>
    </row>
    <row r="360" spans="9:14" x14ac:dyDescent="0.15">
      <c r="I360" s="23">
        <v>357</v>
      </c>
      <c r="J360" s="24">
        <f>'[1]资源-钻石'!T360</f>
        <v>1859160.4416244933</v>
      </c>
      <c r="K360" s="24">
        <f>'[1]资源-钻石'!U360</f>
        <v>2655127.2256371407</v>
      </c>
      <c r="L360" s="24">
        <f>'[1]资源-钻石'!V360</f>
        <v>4512508.5269212462</v>
      </c>
      <c r="M360" s="24">
        <f>'[1]资源-钻石'!W360</f>
        <v>12139869.077680938</v>
      </c>
      <c r="N360" s="24">
        <f>'[1]资源-钻石'!X360</f>
        <v>28915614.345146351</v>
      </c>
    </row>
    <row r="361" spans="9:14" x14ac:dyDescent="0.15">
      <c r="I361" s="23">
        <v>358</v>
      </c>
      <c r="J361" s="24">
        <f>'[1]资源-钻石'!T361</f>
        <v>1864031.5296584028</v>
      </c>
      <c r="K361" s="24">
        <f>'[1]资源-钻石'!U361</f>
        <v>2662549.9988144054</v>
      </c>
      <c r="L361" s="24">
        <f>'[1]资源-钻石'!V361</f>
        <v>4523674.9617472729</v>
      </c>
      <c r="M361" s="24">
        <f>'[1]资源-钻石'!W361</f>
        <v>12170252.364193261</v>
      </c>
      <c r="N361" s="24">
        <f>'[1]资源-钻石'!X361</f>
        <v>28988892.807020009</v>
      </c>
    </row>
    <row r="362" spans="9:14" x14ac:dyDescent="0.15">
      <c r="I362" s="25">
        <v>359</v>
      </c>
      <c r="J362" s="24">
        <f>'[1]资源-钻石'!T362</f>
        <v>1868902.6176923122</v>
      </c>
      <c r="K362" s="24">
        <f>'[1]资源-钻石'!U362</f>
        <v>2669530.5686697364</v>
      </c>
      <c r="L362" s="24">
        <f>'[1]资源-钻石'!V362</f>
        <v>4534841.3965733005</v>
      </c>
      <c r="M362" s="24">
        <f>'[1]资源-钻石'!W362</f>
        <v>12200635.650705582</v>
      </c>
      <c r="N362" s="24">
        <f>'[1]资源-钻石'!X362</f>
        <v>29062171.268893667</v>
      </c>
    </row>
    <row r="363" spans="9:14" x14ac:dyDescent="0.15">
      <c r="I363" s="23">
        <v>360</v>
      </c>
      <c r="J363" s="24">
        <f>'[1]资源-钻石'!T363</f>
        <v>1873773.7057262217</v>
      </c>
      <c r="K363" s="24">
        <f>'[1]资源-钻石'!U363</f>
        <v>2676335.291631416</v>
      </c>
      <c r="L363" s="24">
        <f>'[1]资源-钻石'!V363</f>
        <v>4546007.8313993271</v>
      </c>
      <c r="M363" s="24">
        <f>'[1]资源-钻石'!W363</f>
        <v>12231018.937217902</v>
      </c>
      <c r="N363" s="24">
        <f>'[1]资源-钻石'!X363</f>
        <v>29135449.730767321</v>
      </c>
    </row>
    <row r="364" spans="9:14" x14ac:dyDescent="0.15">
      <c r="I364" s="23">
        <v>361</v>
      </c>
      <c r="J364" s="24">
        <f>'[1]资源-钻石'!T364</f>
        <v>1878644.7937601311</v>
      </c>
      <c r="K364" s="24">
        <f>'[1]资源-钻石'!U364</f>
        <v>2683140.014593096</v>
      </c>
      <c r="L364" s="24">
        <f>'[1]资源-钻石'!V364</f>
        <v>4557174.2662253538</v>
      </c>
      <c r="M364" s="24">
        <f>'[1]资源-钻石'!W364</f>
        <v>12261402.223730223</v>
      </c>
      <c r="N364" s="24">
        <f>'[1]资源-钻石'!X364</f>
        <v>29206977.18505422</v>
      </c>
    </row>
    <row r="365" spans="9:14" x14ac:dyDescent="0.15">
      <c r="I365" s="25">
        <v>362</v>
      </c>
      <c r="J365" s="24">
        <f>'[1]资源-钻石'!T365</f>
        <v>1883202.2944810819</v>
      </c>
      <c r="K365" s="24">
        <f>'[1]资源-钻石'!U365</f>
        <v>2689944.7375547756</v>
      </c>
      <c r="L365" s="24">
        <f>'[1]资源-钻石'!V365</f>
        <v>4568340.7010513805</v>
      </c>
      <c r="M365" s="24">
        <f>'[1]资源-钻石'!W365</f>
        <v>12291785.510242544</v>
      </c>
      <c r="N365" s="24">
        <f>'[1]资源-钻石'!X365</f>
        <v>29276774.387935381</v>
      </c>
    </row>
    <row r="366" spans="9:14" x14ac:dyDescent="0.15">
      <c r="I366" s="23">
        <v>363</v>
      </c>
      <c r="J366" s="24">
        <f>'[1]资源-钻石'!T366</f>
        <v>1887747.1803213996</v>
      </c>
      <c r="K366" s="24">
        <f>'[1]资源-钻石'!U366</f>
        <v>2696749.4605164551</v>
      </c>
      <c r="L366" s="24">
        <f>'[1]资源-钻石'!V366</f>
        <v>4579507.1358774081</v>
      </c>
      <c r="M366" s="24">
        <f>'[1]资源-钻石'!W366</f>
        <v>12322168.796754865</v>
      </c>
      <c r="N366" s="24">
        <f>'[1]资源-钻石'!X366</f>
        <v>29346571.590816543</v>
      </c>
    </row>
    <row r="367" spans="9:14" x14ac:dyDescent="0.15">
      <c r="I367" s="23">
        <v>364</v>
      </c>
      <c r="J367" s="24">
        <f>'[1]资源-钻石'!T367</f>
        <v>1892292.0661617171</v>
      </c>
      <c r="K367" s="24">
        <f>'[1]资源-钻石'!U367</f>
        <v>2703554.1834781347</v>
      </c>
      <c r="L367" s="24">
        <f>'[1]资源-钻石'!V367</f>
        <v>4590673.5707034348</v>
      </c>
      <c r="M367" s="24">
        <f>'[1]资源-钻石'!W367</f>
        <v>12352552.083267188</v>
      </c>
      <c r="N367" s="24">
        <f>'[1]资源-钻石'!X367</f>
        <v>29416368.793697704</v>
      </c>
    </row>
    <row r="368" spans="9:14" x14ac:dyDescent="0.15">
      <c r="I368" s="23">
        <v>365</v>
      </c>
      <c r="J368" s="24">
        <f>'[1]资源-钻石'!T368</f>
        <v>1896836.9520020348</v>
      </c>
      <c r="K368" s="24">
        <f>'[1]资源-钻石'!U368</f>
        <v>2710358.9064398147</v>
      </c>
      <c r="L368" s="24">
        <f>'[1]资源-钻石'!V368</f>
        <v>4601840.0055294614</v>
      </c>
      <c r="M368" s="24">
        <f>'[1]资源-钻石'!W368</f>
        <v>12382935.369779509</v>
      </c>
      <c r="N368" s="24">
        <f>'[1]资源-钻石'!X368</f>
        <v>29486165.996578868</v>
      </c>
    </row>
    <row r="369" spans="9:14" x14ac:dyDescent="0.15">
      <c r="I369" s="23">
        <v>366</v>
      </c>
      <c r="J369" s="24">
        <f>'[1]资源-钻石'!T369</f>
        <v>1901381.8378423525</v>
      </c>
      <c r="K369" s="24">
        <f>'[1]资源-钻石'!U369</f>
        <v>2717163.6294014943</v>
      </c>
      <c r="L369" s="24">
        <f>'[1]资源-钻石'!V369</f>
        <v>4613006.440355489</v>
      </c>
      <c r="M369" s="24">
        <f>'[1]资源-钻石'!W369</f>
        <v>12413318.656291829</v>
      </c>
      <c r="N369" s="24">
        <f>'[1]资源-钻石'!X369</f>
        <v>29555963.19946003</v>
      </c>
    </row>
    <row r="370" spans="9:14" x14ac:dyDescent="0.15">
      <c r="I370" s="23">
        <v>367</v>
      </c>
      <c r="J370" s="24">
        <f>'[1]资源-钻石'!T370</f>
        <v>1905926.7236826702</v>
      </c>
      <c r="K370" s="24">
        <f>'[1]资源-钻石'!U370</f>
        <v>2723968.3523631738</v>
      </c>
      <c r="L370" s="24">
        <f>'[1]资源-钻石'!V370</f>
        <v>4624172.8751815157</v>
      </c>
      <c r="M370" s="24">
        <f>'[1]资源-钻石'!W370</f>
        <v>12443701.94280415</v>
      </c>
      <c r="N370" s="24">
        <f>'[1]资源-钻石'!X370</f>
        <v>29625760.402341191</v>
      </c>
    </row>
    <row r="371" spans="9:14" x14ac:dyDescent="0.15">
      <c r="I371" s="25">
        <v>368</v>
      </c>
      <c r="J371" s="24">
        <f>'[1]资源-钻石'!T371</f>
        <v>1910471.6095229879</v>
      </c>
      <c r="K371" s="24">
        <f>'[1]资源-钻石'!U371</f>
        <v>2730773.0753248534</v>
      </c>
      <c r="L371" s="24">
        <f>'[1]资源-钻石'!V371</f>
        <v>4635339.3100075424</v>
      </c>
      <c r="M371" s="24">
        <f>'[1]资源-钻石'!W371</f>
        <v>12474085.229316471</v>
      </c>
      <c r="N371" s="24">
        <f>'[1]资源-钻石'!X371</f>
        <v>29695557.605222352</v>
      </c>
    </row>
    <row r="372" spans="9:14" x14ac:dyDescent="0.15">
      <c r="I372" s="23">
        <v>369</v>
      </c>
      <c r="J372" s="24">
        <f>'[1]资源-钻石'!T372</f>
        <v>1915016.4953633056</v>
      </c>
      <c r="K372" s="24">
        <f>'[1]资源-钻石'!U372</f>
        <v>2737577.798286533</v>
      </c>
      <c r="L372" s="24">
        <f>'[1]资源-钻石'!V372</f>
        <v>4646505.74483357</v>
      </c>
      <c r="M372" s="24">
        <f>'[1]资源-钻石'!W372</f>
        <v>12504468.515828792</v>
      </c>
      <c r="N372" s="24">
        <f>'[1]资源-钻石'!X372</f>
        <v>29765354.808103513</v>
      </c>
    </row>
    <row r="373" spans="9:14" x14ac:dyDescent="0.15">
      <c r="I373" s="23">
        <v>370</v>
      </c>
      <c r="J373" s="24">
        <f>'[1]资源-钻石'!T373</f>
        <v>1919561.3812036233</v>
      </c>
      <c r="K373" s="24">
        <f>'[1]资源-钻石'!U373</f>
        <v>2744382.521248213</v>
      </c>
      <c r="L373" s="24">
        <f>'[1]资源-钻石'!V373</f>
        <v>4657672.1796595966</v>
      </c>
      <c r="M373" s="24">
        <f>'[1]资源-钻石'!W373</f>
        <v>12534851.802341113</v>
      </c>
      <c r="N373" s="24">
        <f>'[1]资源-钻石'!X373</f>
        <v>29835152.010984674</v>
      </c>
    </row>
    <row r="374" spans="9:14" x14ac:dyDescent="0.15">
      <c r="I374" s="25">
        <v>371</v>
      </c>
      <c r="J374" s="24">
        <f>'[1]资源-钻石'!T374</f>
        <v>1924106.267043941</v>
      </c>
      <c r="K374" s="24">
        <f>'[1]资源-钻石'!U374</f>
        <v>2751187.2442098926</v>
      </c>
      <c r="L374" s="24">
        <f>'[1]资源-钻石'!V374</f>
        <v>4668838.6144856233</v>
      </c>
      <c r="M374" s="24">
        <f>'[1]资源-钻石'!W374</f>
        <v>12565235.088853436</v>
      </c>
      <c r="N374" s="24">
        <f>'[1]资源-钻石'!X374</f>
        <v>29904949.213865835</v>
      </c>
    </row>
    <row r="375" spans="9:14" x14ac:dyDescent="0.15">
      <c r="I375" s="23">
        <v>372</v>
      </c>
      <c r="J375" s="24">
        <f>'[1]资源-钻石'!T375</f>
        <v>1928651.1528842587</v>
      </c>
      <c r="K375" s="24">
        <f>'[1]资源-钻石'!U375</f>
        <v>2757991.9671715721</v>
      </c>
      <c r="L375" s="24">
        <f>'[1]资源-钻石'!V375</f>
        <v>4680005.04931165</v>
      </c>
      <c r="M375" s="24">
        <f>'[1]资源-钻石'!W375</f>
        <v>12595618.375365756</v>
      </c>
      <c r="N375" s="24">
        <f>'[1]资源-钻石'!X375</f>
        <v>29974746.416746996</v>
      </c>
    </row>
    <row r="376" spans="9:14" x14ac:dyDescent="0.15">
      <c r="I376" s="23">
        <v>373</v>
      </c>
      <c r="J376" s="24">
        <f>'[1]资源-钻石'!T376</f>
        <v>1933196.0387245764</v>
      </c>
      <c r="K376" s="24">
        <f>'[1]资源-钻石'!U376</f>
        <v>2764796.6901332522</v>
      </c>
      <c r="L376" s="24">
        <f>'[1]资源-钻石'!V376</f>
        <v>4691171.4841376776</v>
      </c>
      <c r="M376" s="24">
        <f>'[1]资源-钻石'!W376</f>
        <v>12626001.661878077</v>
      </c>
      <c r="N376" s="24">
        <f>'[1]资源-钻石'!X376</f>
        <v>30044543.619628157</v>
      </c>
    </row>
    <row r="377" spans="9:14" x14ac:dyDescent="0.15">
      <c r="I377" s="23">
        <v>374</v>
      </c>
      <c r="J377" s="24">
        <f>'[1]资源-钻石'!T377</f>
        <v>1937740.9245648941</v>
      </c>
      <c r="K377" s="24">
        <f>'[1]资源-钻石'!U377</f>
        <v>2771601.4130949317</v>
      </c>
      <c r="L377" s="24">
        <f>'[1]资源-钻石'!V377</f>
        <v>4702337.9189637043</v>
      </c>
      <c r="M377" s="24">
        <f>'[1]资源-钻石'!W377</f>
        <v>12656384.948390398</v>
      </c>
      <c r="N377" s="24">
        <f>'[1]资源-钻石'!X377</f>
        <v>30114340.822509319</v>
      </c>
    </row>
    <row r="378" spans="9:14" x14ac:dyDescent="0.15">
      <c r="I378" s="23">
        <v>375</v>
      </c>
      <c r="J378" s="24">
        <f>'[1]资源-钻石'!T378</f>
        <v>1942285.8104052118</v>
      </c>
      <c r="K378" s="24">
        <f>'[1]资源-钻石'!U378</f>
        <v>2778406.1360566113</v>
      </c>
      <c r="L378" s="24">
        <f>'[1]资源-钻石'!V378</f>
        <v>4713504.3537897309</v>
      </c>
      <c r="M378" s="24">
        <f>'[1]资源-钻石'!W378</f>
        <v>12686768.234902719</v>
      </c>
      <c r="N378" s="24">
        <f>'[1]资源-钻石'!X378</f>
        <v>30184138.02539048</v>
      </c>
    </row>
    <row r="379" spans="9:14" x14ac:dyDescent="0.15">
      <c r="I379" s="23">
        <v>376</v>
      </c>
      <c r="J379" s="24">
        <f>'[1]资源-钻石'!T379</f>
        <v>1946830.6962455295</v>
      </c>
      <c r="K379" s="24">
        <f>'[1]资源-钻石'!U379</f>
        <v>2785210.8590182909</v>
      </c>
      <c r="L379" s="24">
        <f>'[1]资源-钻石'!V379</f>
        <v>4724670.7886157585</v>
      </c>
      <c r="M379" s="24">
        <f>'[1]资源-钻石'!W379</f>
        <v>12717151.52141504</v>
      </c>
      <c r="N379" s="24">
        <f>'[1]资源-钻石'!X379</f>
        <v>30253935.228271641</v>
      </c>
    </row>
    <row r="380" spans="9:14" x14ac:dyDescent="0.15">
      <c r="I380" s="25">
        <v>377</v>
      </c>
      <c r="J380" s="24">
        <f>'[1]资源-钻石'!T380</f>
        <v>1951375.5820858472</v>
      </c>
      <c r="K380" s="24">
        <f>'[1]资源-钻石'!U380</f>
        <v>2792015.5819799704</v>
      </c>
      <c r="L380" s="24">
        <f>'[1]资源-钻石'!V380</f>
        <v>4735837.2234417852</v>
      </c>
      <c r="M380" s="24">
        <f>'[1]资源-钻石'!W380</f>
        <v>12747534.807927363</v>
      </c>
      <c r="N380" s="24">
        <f>'[1]资源-钻石'!X380</f>
        <v>30323732.431152802</v>
      </c>
    </row>
    <row r="381" spans="9:14" x14ac:dyDescent="0.15">
      <c r="I381" s="23">
        <v>378</v>
      </c>
      <c r="J381" s="24">
        <f>'[1]资源-钻石'!T381</f>
        <v>1955920.4679261649</v>
      </c>
      <c r="K381" s="24">
        <f>'[1]资源-钻石'!U381</f>
        <v>2798820.3049416505</v>
      </c>
      <c r="L381" s="24">
        <f>'[1]资源-钻石'!V381</f>
        <v>4747003.6582678119</v>
      </c>
      <c r="M381" s="24">
        <f>'[1]资源-钻石'!W381</f>
        <v>12777918.094439683</v>
      </c>
      <c r="N381" s="24">
        <f>'[1]资源-钻石'!X381</f>
        <v>30393529.634033963</v>
      </c>
    </row>
    <row r="382" spans="9:14" x14ac:dyDescent="0.15">
      <c r="I382" s="23">
        <v>379</v>
      </c>
      <c r="J382" s="24">
        <f>'[1]资源-钻石'!T382</f>
        <v>1960465.3537664826</v>
      </c>
      <c r="K382" s="24">
        <f>'[1]资源-钻石'!U382</f>
        <v>2805625.02790333</v>
      </c>
      <c r="L382" s="24">
        <f>'[1]资源-钻石'!V382</f>
        <v>4757614.5060781687</v>
      </c>
      <c r="M382" s="24">
        <f>'[1]资源-钻石'!W382</f>
        <v>12808301.380952004</v>
      </c>
      <c r="N382" s="24">
        <f>'[1]资源-钻石'!X382</f>
        <v>30463326.836915124</v>
      </c>
    </row>
    <row r="383" spans="9:14" x14ac:dyDescent="0.15">
      <c r="I383" s="25">
        <v>380</v>
      </c>
      <c r="J383" s="24">
        <f>'[1]资源-钻石'!T383</f>
        <v>1965010.2396068</v>
      </c>
      <c r="K383" s="24">
        <f>'[1]资源-钻石'!U383</f>
        <v>2812429.7508650096</v>
      </c>
      <c r="L383" s="24">
        <f>'[1]资源-钻石'!V383</f>
        <v>4767790.4095214941</v>
      </c>
      <c r="M383" s="24">
        <f>'[1]资源-钻石'!W383</f>
        <v>12838684.667464325</v>
      </c>
      <c r="N383" s="24">
        <f>'[1]资源-钻石'!X383</f>
        <v>30533124.039796285</v>
      </c>
    </row>
    <row r="384" spans="9:14" x14ac:dyDescent="0.15">
      <c r="I384" s="23">
        <v>381</v>
      </c>
      <c r="J384" s="24">
        <f>'[1]资源-钻石'!T384</f>
        <v>1969555.1254471177</v>
      </c>
      <c r="K384" s="24">
        <f>'[1]资源-钻石'!U384</f>
        <v>2819234.4738266896</v>
      </c>
      <c r="L384" s="24">
        <f>'[1]资源-钻石'!V384</f>
        <v>4777966.3129648184</v>
      </c>
      <c r="M384" s="24">
        <f>'[1]资源-钻石'!W384</f>
        <v>12867891.82480395</v>
      </c>
      <c r="N384" s="24">
        <f>'[1]资源-钻石'!X384</f>
        <v>30602921.242677446</v>
      </c>
    </row>
    <row r="385" spans="9:14" x14ac:dyDescent="0.15">
      <c r="I385" s="23">
        <v>382</v>
      </c>
      <c r="J385" s="24">
        <f>'[1]资源-钻石'!T385</f>
        <v>1974100.0112874354</v>
      </c>
      <c r="K385" s="24">
        <f>'[1]资源-钻石'!U385</f>
        <v>2826039.1967883692</v>
      </c>
      <c r="L385" s="24">
        <f>'[1]资源-钻石'!V385</f>
        <v>4788142.2164081428</v>
      </c>
      <c r="M385" s="24">
        <f>'[1]资源-钻石'!W385</f>
        <v>12894314.700864537</v>
      </c>
      <c r="N385" s="24">
        <f>'[1]资源-钻石'!X385</f>
        <v>30672718.445558608</v>
      </c>
    </row>
    <row r="386" spans="9:14" x14ac:dyDescent="0.15">
      <c r="I386" s="23">
        <v>383</v>
      </c>
      <c r="J386" s="24">
        <f>'[1]资源-钻石'!T386</f>
        <v>1978644.8971277531</v>
      </c>
      <c r="K386" s="24">
        <f>'[1]资源-钻石'!U386</f>
        <v>2832843.9197500488</v>
      </c>
      <c r="L386" s="24">
        <f>'[1]资源-钻石'!V386</f>
        <v>4798318.1198514681</v>
      </c>
      <c r="M386" s="24">
        <f>'[1]资源-钻石'!W386</f>
        <v>12920737.576925121</v>
      </c>
      <c r="N386" s="24">
        <f>'[1]资源-钻石'!X386</f>
        <v>30742515.648439769</v>
      </c>
    </row>
    <row r="387" spans="9:14" x14ac:dyDescent="0.15">
      <c r="I387" s="23">
        <v>384</v>
      </c>
      <c r="J387" s="24">
        <f>'[1]资源-钻石'!T387</f>
        <v>1983189.7829680708</v>
      </c>
      <c r="K387" s="24">
        <f>'[1]资源-钻石'!U387</f>
        <v>2839648.6427117283</v>
      </c>
      <c r="L387" s="24">
        <f>'[1]资源-钻石'!V387</f>
        <v>4808494.0232947925</v>
      </c>
      <c r="M387" s="24">
        <f>'[1]资源-钻石'!W387</f>
        <v>12947160.452985708</v>
      </c>
      <c r="N387" s="24">
        <f>'[1]资源-钻石'!X387</f>
        <v>30812312.85132093</v>
      </c>
    </row>
    <row r="388" spans="9:14" x14ac:dyDescent="0.15">
      <c r="I388" s="23">
        <v>385</v>
      </c>
      <c r="J388" s="24">
        <f>'[1]资源-钻石'!T388</f>
        <v>1987734.6688083885</v>
      </c>
      <c r="K388" s="24">
        <f>'[1]资源-钻石'!U388</f>
        <v>2846423.5436136457</v>
      </c>
      <c r="L388" s="24">
        <f>'[1]资源-钻石'!V388</f>
        <v>4818669.9267381178</v>
      </c>
      <c r="M388" s="24">
        <f>'[1]资源-钻石'!W388</f>
        <v>12973583.329046292</v>
      </c>
      <c r="N388" s="24">
        <f>'[1]资源-钻石'!X388</f>
        <v>30882110.054202091</v>
      </c>
    </row>
    <row r="389" spans="9:14" x14ac:dyDescent="0.15">
      <c r="I389" s="25">
        <v>386</v>
      </c>
      <c r="J389" s="24">
        <f>'[1]资源-钻石'!T389</f>
        <v>1992279.5546487062</v>
      </c>
      <c r="K389" s="24">
        <f>'[1]资源-钻石'!U389</f>
        <v>2853096.6728198263</v>
      </c>
      <c r="L389" s="24">
        <f>'[1]资源-钻石'!V389</f>
        <v>4828845.8301814422</v>
      </c>
      <c r="M389" s="24">
        <f>'[1]资源-钻石'!W389</f>
        <v>13000006.205106879</v>
      </c>
      <c r="N389" s="24">
        <f>'[1]资源-钻石'!X389</f>
        <v>30951907.257083252</v>
      </c>
    </row>
    <row r="390" spans="9:14" x14ac:dyDescent="0.15">
      <c r="I390" s="23">
        <v>387</v>
      </c>
      <c r="J390" s="24">
        <f>'[1]资源-钻石'!T390</f>
        <v>1996824.4404890239</v>
      </c>
      <c r="K390" s="24">
        <f>'[1]资源-钻石'!U390</f>
        <v>2859769.8020260069</v>
      </c>
      <c r="L390" s="24">
        <f>'[1]资源-钻石'!V390</f>
        <v>4839021.7336247675</v>
      </c>
      <c r="M390" s="24">
        <f>'[1]资源-钻石'!W390</f>
        <v>13026429.081167463</v>
      </c>
      <c r="N390" s="24">
        <f>'[1]资源-钻石'!X390</f>
        <v>31021205.249177709</v>
      </c>
    </row>
    <row r="391" spans="9:14" x14ac:dyDescent="0.15">
      <c r="I391" s="23">
        <v>388</v>
      </c>
      <c r="J391" s="24">
        <f>'[1]资源-钻石'!T391</f>
        <v>2001072.1033709371</v>
      </c>
      <c r="K391" s="24">
        <f>'[1]资源-钻石'!U391</f>
        <v>2866442.9312321874</v>
      </c>
      <c r="L391" s="24">
        <f>'[1]资源-钻石'!V391</f>
        <v>4849197.6370680919</v>
      </c>
      <c r="M391" s="24">
        <f>'[1]资源-钻石'!W391</f>
        <v>13052851.95722805</v>
      </c>
      <c r="N391" s="24">
        <f>'[1]资源-钻石'!X391</f>
        <v>31090183.668809813</v>
      </c>
    </row>
    <row r="392" spans="9:14" x14ac:dyDescent="0.15">
      <c r="I392" s="25">
        <v>389</v>
      </c>
      <c r="J392" s="24">
        <f>'[1]资源-钻石'!T392</f>
        <v>2005312.6318027221</v>
      </c>
      <c r="K392" s="24">
        <f>'[1]资源-钻石'!U392</f>
        <v>2873116.060438368</v>
      </c>
      <c r="L392" s="24">
        <f>'[1]资源-钻石'!V392</f>
        <v>4859373.5405114163</v>
      </c>
      <c r="M392" s="24">
        <f>'[1]资源-钻石'!W392</f>
        <v>13079274.833288634</v>
      </c>
      <c r="N392" s="24">
        <f>'[1]资源-钻石'!X392</f>
        <v>31159162.088441912</v>
      </c>
    </row>
    <row r="393" spans="9:14" x14ac:dyDescent="0.15">
      <c r="I393" s="23">
        <v>390</v>
      </c>
      <c r="J393" s="24">
        <f>'[1]资源-钻石'!T393</f>
        <v>2009553.1602345069</v>
      </c>
      <c r="K393" s="24">
        <f>'[1]资源-钻石'!U393</f>
        <v>2879789.1896445486</v>
      </c>
      <c r="L393" s="24">
        <f>'[1]资源-钻石'!V393</f>
        <v>4869549.4439547416</v>
      </c>
      <c r="M393" s="24">
        <f>'[1]资源-钻石'!W393</f>
        <v>13105697.709349221</v>
      </c>
      <c r="N393" s="24">
        <f>'[1]资源-钻石'!X393</f>
        <v>31228140.508074015</v>
      </c>
    </row>
    <row r="394" spans="9:14" x14ac:dyDescent="0.15">
      <c r="I394" s="23">
        <v>391</v>
      </c>
      <c r="J394" s="24">
        <f>'[1]资源-钻石'!T394</f>
        <v>2013793.688666292</v>
      </c>
      <c r="K394" s="24">
        <f>'[1]资源-钻石'!U394</f>
        <v>2886462.3188507291</v>
      </c>
      <c r="L394" s="24">
        <f>'[1]资源-钻石'!V394</f>
        <v>4879725.347398066</v>
      </c>
      <c r="M394" s="24">
        <f>'[1]资源-钻石'!W394</f>
        <v>13132120.585409805</v>
      </c>
      <c r="N394" s="24">
        <f>'[1]资源-钻石'!X394</f>
        <v>31297118.927706115</v>
      </c>
    </row>
    <row r="395" spans="9:14" x14ac:dyDescent="0.15">
      <c r="I395" s="23">
        <v>392</v>
      </c>
      <c r="J395" s="24">
        <f>'[1]资源-钻石'!T395</f>
        <v>2018034.2170980768</v>
      </c>
      <c r="K395" s="24">
        <f>'[1]资源-钻石'!U395</f>
        <v>2893135.4480569097</v>
      </c>
      <c r="L395" s="24">
        <f>'[1]资源-钻石'!V395</f>
        <v>4889901.2508413913</v>
      </c>
      <c r="M395" s="24">
        <f>'[1]资源-钻石'!W395</f>
        <v>13158543.461470392</v>
      </c>
      <c r="N395" s="24">
        <f>'[1]资源-钻石'!X395</f>
        <v>31366097.347338215</v>
      </c>
    </row>
    <row r="396" spans="9:14" x14ac:dyDescent="0.15">
      <c r="I396" s="23">
        <v>393</v>
      </c>
      <c r="J396" s="24">
        <f>'[1]资源-钻石'!T396</f>
        <v>2022274.7455298619</v>
      </c>
      <c r="K396" s="24">
        <f>'[1]资源-钻石'!U396</f>
        <v>2899808.5772630903</v>
      </c>
      <c r="L396" s="24">
        <f>'[1]资源-钻石'!V396</f>
        <v>4900077.1542847157</v>
      </c>
      <c r="M396" s="24">
        <f>'[1]资源-钻石'!W396</f>
        <v>13184966.337530976</v>
      </c>
      <c r="N396" s="24">
        <f>'[1]资源-钻石'!X396</f>
        <v>31435075.766970318</v>
      </c>
    </row>
    <row r="397" spans="9:14" x14ac:dyDescent="0.15">
      <c r="I397" s="23">
        <v>394</v>
      </c>
      <c r="J397" s="24">
        <f>'[1]资源-钻石'!T397</f>
        <v>2026515.2739616467</v>
      </c>
      <c r="K397" s="24">
        <f>'[1]资源-钻石'!U397</f>
        <v>2906481.7064692709</v>
      </c>
      <c r="L397" s="24">
        <f>'[1]资源-钻石'!V397</f>
        <v>4910253.057728041</v>
      </c>
      <c r="M397" s="24">
        <f>'[1]资源-钻石'!W397</f>
        <v>13211389.213591563</v>
      </c>
      <c r="N397" s="24">
        <f>'[1]资源-钻石'!X397</f>
        <v>31504054.186602417</v>
      </c>
    </row>
    <row r="398" spans="9:14" x14ac:dyDescent="0.15">
      <c r="I398" s="25">
        <v>395</v>
      </c>
      <c r="J398" s="24">
        <f>'[1]资源-钻石'!T398</f>
        <v>2030755.8023934318</v>
      </c>
      <c r="K398" s="24">
        <f>'[1]资源-钻石'!U398</f>
        <v>2913154.8356754514</v>
      </c>
      <c r="L398" s="24">
        <f>'[1]资源-钻石'!V398</f>
        <v>4920428.9611713653</v>
      </c>
      <c r="M398" s="24">
        <f>'[1]资源-钻石'!W398</f>
        <v>13237812.089652147</v>
      </c>
      <c r="N398" s="24">
        <f>'[1]资源-钻石'!X398</f>
        <v>31573032.606234521</v>
      </c>
    </row>
    <row r="399" spans="9:14" x14ac:dyDescent="0.15">
      <c r="I399" s="23">
        <v>396</v>
      </c>
      <c r="J399" s="24">
        <f>'[1]资源-钻石'!T399</f>
        <v>2034996.3308252166</v>
      </c>
      <c r="K399" s="24">
        <f>'[1]资源-钻石'!U399</f>
        <v>2919827.964881632</v>
      </c>
      <c r="L399" s="24">
        <f>'[1]资源-钻石'!V399</f>
        <v>4930604.8646146897</v>
      </c>
      <c r="M399" s="24">
        <f>'[1]资源-钻石'!W399</f>
        <v>13264234.965712734</v>
      </c>
      <c r="N399" s="24">
        <f>'[1]资源-钻石'!X399</f>
        <v>31642011.02586662</v>
      </c>
    </row>
    <row r="400" spans="9:14" x14ac:dyDescent="0.15">
      <c r="I400" s="23">
        <v>397</v>
      </c>
      <c r="J400" s="24">
        <f>'[1]资源-钻石'!T400</f>
        <v>2039236.8592570017</v>
      </c>
      <c r="K400" s="24">
        <f>'[1]资源-钻石'!U400</f>
        <v>2926501.0940878126</v>
      </c>
      <c r="L400" s="24">
        <f>'[1]资源-钻石'!V400</f>
        <v>4940780.768058015</v>
      </c>
      <c r="M400" s="24">
        <f>'[1]资源-钻石'!W400</f>
        <v>13290657.841773318</v>
      </c>
      <c r="N400" s="24">
        <f>'[1]资源-钻石'!X400</f>
        <v>31710989.445498724</v>
      </c>
    </row>
    <row r="401" spans="9:14" x14ac:dyDescent="0.15">
      <c r="I401" s="25">
        <v>398</v>
      </c>
      <c r="J401" s="24">
        <f>'[1]资源-钻石'!T401</f>
        <v>2043477.3876887865</v>
      </c>
      <c r="K401" s="24">
        <f>'[1]资源-钻石'!U401</f>
        <v>2933174.2232939932</v>
      </c>
      <c r="L401" s="24">
        <f>'[1]资源-钻石'!V401</f>
        <v>4950956.6715013394</v>
      </c>
      <c r="M401" s="24">
        <f>'[1]资源-钻石'!W401</f>
        <v>13317080.717833905</v>
      </c>
      <c r="N401" s="24">
        <f>'[1]资源-钻石'!X401</f>
        <v>31779967.865130823</v>
      </c>
    </row>
    <row r="402" spans="9:14" x14ac:dyDescent="0.15">
      <c r="I402" s="23">
        <v>399</v>
      </c>
      <c r="J402" s="24">
        <f>'[1]资源-钻石'!T402</f>
        <v>2047717.9161205715</v>
      </c>
      <c r="K402" s="24">
        <f>'[1]资源-钻石'!U402</f>
        <v>2939847.3525001737</v>
      </c>
      <c r="L402" s="24">
        <f>'[1]资源-钻石'!V402</f>
        <v>4961132.5749446647</v>
      </c>
      <c r="M402" s="24">
        <f>'[1]资源-钻石'!W402</f>
        <v>13343503.593894489</v>
      </c>
      <c r="N402" s="24">
        <f>'[1]资源-钻石'!X402</f>
        <v>31848946.284762923</v>
      </c>
    </row>
    <row r="403" spans="9:14" x14ac:dyDescent="0.15">
      <c r="I403" s="23">
        <v>400</v>
      </c>
      <c r="J403" s="24">
        <f>'[1]资源-钻石'!T403</f>
        <v>2051958.4445523564</v>
      </c>
      <c r="K403" s="24">
        <f>'[1]资源-钻石'!U403</f>
        <v>2946520.4817063543</v>
      </c>
      <c r="L403" s="24">
        <f>'[1]资源-钻石'!V403</f>
        <v>4971308.4783879891</v>
      </c>
      <c r="M403" s="24">
        <f>'[1]资源-钻石'!W403</f>
        <v>13369926.469955076</v>
      </c>
      <c r="N403" s="24">
        <f>'[1]资源-钻石'!X403</f>
        <v>31917924.704395026</v>
      </c>
    </row>
    <row r="404" spans="9:14" x14ac:dyDescent="0.15">
      <c r="I404" s="23">
        <v>401</v>
      </c>
      <c r="J404" s="24">
        <f>'[1]资源-钻石'!T404</f>
        <v>2056198.9729841414</v>
      </c>
      <c r="K404" s="24">
        <f>'[1]资源-钻石'!U404</f>
        <v>2953193.6109125349</v>
      </c>
      <c r="L404" s="24">
        <f>'[1]资源-钻石'!V404</f>
        <v>4981484.3818313144</v>
      </c>
      <c r="M404" s="24">
        <f>'[1]资源-钻石'!W404</f>
        <v>13396349.34601566</v>
      </c>
      <c r="N404" s="24">
        <f>'[1]资源-钻石'!X404</f>
        <v>31986903.124027126</v>
      </c>
    </row>
    <row r="405" spans="9:14" x14ac:dyDescent="0.15">
      <c r="I405" s="23">
        <v>402</v>
      </c>
      <c r="J405" s="24">
        <f>'[1]资源-钻石'!T405</f>
        <v>2060439.5014159263</v>
      </c>
      <c r="K405" s="24">
        <f>'[1]资源-钻石'!U405</f>
        <v>2959866.7401187154</v>
      </c>
      <c r="L405" s="24">
        <f>'[1]资源-钻石'!V405</f>
        <v>4991660.2852746388</v>
      </c>
      <c r="M405" s="24">
        <f>'[1]资源-钻石'!W405</f>
        <v>13422772.222076247</v>
      </c>
      <c r="N405" s="24">
        <f>'[1]资源-钻石'!X405</f>
        <v>32055881.543659229</v>
      </c>
    </row>
    <row r="406" spans="9:14" x14ac:dyDescent="0.15">
      <c r="I406" s="23">
        <v>403</v>
      </c>
      <c r="J406" s="24">
        <f>'[1]资源-钻石'!T406</f>
        <v>2064680.0298477113</v>
      </c>
      <c r="K406" s="24">
        <f>'[1]资源-钻石'!U406</f>
        <v>2966539.869324896</v>
      </c>
      <c r="L406" s="24">
        <f>'[1]资源-钻石'!V406</f>
        <v>5001836.1887179632</v>
      </c>
      <c r="M406" s="24">
        <f>'[1]资源-钻石'!W406</f>
        <v>13449195.098136831</v>
      </c>
      <c r="N406" s="24">
        <f>'[1]资源-钻石'!X406</f>
        <v>32124859.963291328</v>
      </c>
    </row>
    <row r="407" spans="9:14" x14ac:dyDescent="0.15">
      <c r="I407" s="25">
        <v>404</v>
      </c>
      <c r="J407" s="24">
        <f>'[1]资源-钻石'!T407</f>
        <v>2068920.5582794962</v>
      </c>
      <c r="K407" s="24">
        <f>'[1]资源-钻石'!U407</f>
        <v>2973212.9985310766</v>
      </c>
      <c r="L407" s="24">
        <f>'[1]资源-钻石'!V407</f>
        <v>5012012.0921612885</v>
      </c>
      <c r="M407" s="24">
        <f>'[1]资源-钻石'!W407</f>
        <v>13475617.974197417</v>
      </c>
      <c r="N407" s="24">
        <f>'[1]资源-钻石'!X407</f>
        <v>32193838.382923432</v>
      </c>
    </row>
    <row r="408" spans="9:14" x14ac:dyDescent="0.15">
      <c r="I408" s="23">
        <v>405</v>
      </c>
      <c r="J408" s="24">
        <f>'[1]资源-钻石'!T408</f>
        <v>2073161.0867112812</v>
      </c>
      <c r="K408" s="24">
        <f>'[1]资源-钻石'!U408</f>
        <v>2979886.1277372572</v>
      </c>
      <c r="L408" s="24">
        <f>'[1]资源-钻石'!V408</f>
        <v>5022187.9956046129</v>
      </c>
      <c r="M408" s="24">
        <f>'[1]资源-钻石'!W408</f>
        <v>13502040.850258002</v>
      </c>
      <c r="N408" s="24">
        <f>'[1]资源-钻石'!X408</f>
        <v>32262816.802555531</v>
      </c>
    </row>
    <row r="409" spans="9:14" x14ac:dyDescent="0.15">
      <c r="I409" s="23">
        <v>406</v>
      </c>
      <c r="J409" s="24">
        <f>'[1]资源-钻石'!T409</f>
        <v>2077401.6151430663</v>
      </c>
      <c r="K409" s="24">
        <f>'[1]资源-钻石'!U409</f>
        <v>2986559.2569434377</v>
      </c>
      <c r="L409" s="24">
        <f>'[1]资源-钻石'!V409</f>
        <v>5031776.7973865988</v>
      </c>
      <c r="M409" s="24">
        <f>'[1]资源-钻石'!W409</f>
        <v>13528463.726318587</v>
      </c>
      <c r="N409" s="24">
        <f>'[1]资源-钻石'!X409</f>
        <v>32331795.222187631</v>
      </c>
    </row>
    <row r="410" spans="9:14" x14ac:dyDescent="0.15">
      <c r="I410" s="25">
        <v>407</v>
      </c>
      <c r="J410" s="24">
        <f>'[1]资源-钻石'!T410</f>
        <v>2081642.1435748511</v>
      </c>
      <c r="K410" s="24">
        <f>'[1]资源-钻石'!U410</f>
        <v>2993232.3861496183</v>
      </c>
      <c r="L410" s="24">
        <f>'[1]资源-钻石'!V410</f>
        <v>5041283.9021658525</v>
      </c>
      <c r="M410" s="24">
        <f>'[1]资源-钻石'!W410</f>
        <v>13554886.602379173</v>
      </c>
      <c r="N410" s="24">
        <f>'[1]资源-钻石'!X410</f>
        <v>32400773.641819734</v>
      </c>
    </row>
    <row r="411" spans="9:14" x14ac:dyDescent="0.15">
      <c r="I411" s="23">
        <v>408</v>
      </c>
      <c r="J411" s="24">
        <f>'[1]资源-钻石'!T411</f>
        <v>2085882.6720066362</v>
      </c>
      <c r="K411" s="24">
        <f>'[1]资源-钻石'!U411</f>
        <v>2999905.5153557989</v>
      </c>
      <c r="L411" s="24">
        <f>'[1]资源-钻石'!V411</f>
        <v>5050791.0069451071</v>
      </c>
      <c r="M411" s="24">
        <f>'[1]资源-钻石'!W411</f>
        <v>13581309.478439759</v>
      </c>
      <c r="N411" s="24">
        <f>'[1]资源-钻石'!X411</f>
        <v>32469752.061451834</v>
      </c>
    </row>
    <row r="412" spans="9:14" x14ac:dyDescent="0.15">
      <c r="I412" s="23">
        <v>409</v>
      </c>
      <c r="J412" s="24">
        <f>'[1]资源-钻石'!T412</f>
        <v>2090123.200438421</v>
      </c>
      <c r="K412" s="24">
        <f>'[1]资源-钻石'!U412</f>
        <v>3006578.6445619795</v>
      </c>
      <c r="L412" s="24">
        <f>'[1]资源-钻石'!V412</f>
        <v>5060298.1117243608</v>
      </c>
      <c r="M412" s="24">
        <f>'[1]资源-钻石'!W412</f>
        <v>13607732.354500344</v>
      </c>
      <c r="N412" s="24">
        <f>'[1]资源-钻石'!X412</f>
        <v>32538730.481083937</v>
      </c>
    </row>
    <row r="413" spans="9:14" x14ac:dyDescent="0.15">
      <c r="I413" s="23">
        <v>410</v>
      </c>
      <c r="J413" s="24">
        <f>'[1]资源-钻石'!T413</f>
        <v>2094363.728870206</v>
      </c>
      <c r="K413" s="24">
        <f>'[1]资源-钻石'!U413</f>
        <v>3013251.77376816</v>
      </c>
      <c r="L413" s="24">
        <f>'[1]资源-钻石'!V413</f>
        <v>5069805.2165036155</v>
      </c>
      <c r="M413" s="24">
        <f>'[1]资源-钻石'!W413</f>
        <v>13633676.975755177</v>
      </c>
      <c r="N413" s="24">
        <f>'[1]资源-钻石'!X413</f>
        <v>32607708.900716037</v>
      </c>
    </row>
    <row r="414" spans="9:14" x14ac:dyDescent="0.15">
      <c r="I414" s="23">
        <v>411</v>
      </c>
      <c r="J414" s="24">
        <f>'[1]资源-钻石'!T414</f>
        <v>2098604.2573019909</v>
      </c>
      <c r="K414" s="24">
        <f>'[1]资源-钻石'!U414</f>
        <v>3019924.9029743406</v>
      </c>
      <c r="L414" s="24">
        <f>'[1]资源-钻石'!V414</f>
        <v>5079312.3212828692</v>
      </c>
      <c r="M414" s="24">
        <f>'[1]资源-钻石'!W414</f>
        <v>13657618.946479546</v>
      </c>
      <c r="N414" s="24">
        <f>'[1]资源-钻石'!X414</f>
        <v>32676687.320348136</v>
      </c>
    </row>
    <row r="415" spans="9:14" x14ac:dyDescent="0.15">
      <c r="I415" s="23">
        <v>412</v>
      </c>
      <c r="J415" s="24">
        <f>'[1]资源-钻石'!T415</f>
        <v>2102844.7857337757</v>
      </c>
      <c r="K415" s="24">
        <f>'[1]资源-钻石'!U415</f>
        <v>3026634.281040546</v>
      </c>
      <c r="L415" s="24">
        <f>'[1]资源-钻石'!V415</f>
        <v>5088819.4260621229</v>
      </c>
      <c r="M415" s="24">
        <f>'[1]资源-钻石'!W415</f>
        <v>13681560.917203916</v>
      </c>
      <c r="N415" s="24">
        <f>'[1]资源-钻石'!X415</f>
        <v>32745665.739980239</v>
      </c>
    </row>
    <row r="416" spans="9:14" x14ac:dyDescent="0.15">
      <c r="I416" s="25">
        <v>413</v>
      </c>
      <c r="J416" s="24">
        <f>'[1]资源-钻石'!T416</f>
        <v>2107085.314165561</v>
      </c>
      <c r="K416" s="24">
        <f>'[1]资源-钻石'!U416</f>
        <v>3033475.693240731</v>
      </c>
      <c r="L416" s="24">
        <f>'[1]资源-钻石'!V416</f>
        <v>5098326.5308413776</v>
      </c>
      <c r="M416" s="24">
        <f>'[1]资源-钻石'!W416</f>
        <v>13705502.887928287</v>
      </c>
      <c r="N416" s="24">
        <f>'[1]资源-钻石'!X416</f>
        <v>32813177.520543896</v>
      </c>
    </row>
    <row r="417" spans="9:14" x14ac:dyDescent="0.15">
      <c r="I417" s="23">
        <v>414</v>
      </c>
      <c r="J417" s="24">
        <f>'[1]资源-钻石'!T417</f>
        <v>2111325.8425973458</v>
      </c>
      <c r="K417" s="24">
        <f>'[1]资源-钻石'!U417</f>
        <v>3040317.1054409156</v>
      </c>
      <c r="L417" s="24">
        <f>'[1]资源-钻石'!V417</f>
        <v>5107833.6356206313</v>
      </c>
      <c r="M417" s="24">
        <f>'[1]资源-钻石'!W417</f>
        <v>13729444.858652655</v>
      </c>
      <c r="N417" s="24">
        <f>'[1]资源-钻石'!X417</f>
        <v>32878570.540580135</v>
      </c>
    </row>
    <row r="418" spans="9:14" x14ac:dyDescent="0.15">
      <c r="I418" s="23">
        <v>415</v>
      </c>
      <c r="J418" s="24">
        <f>'[1]资源-钻石'!T418</f>
        <v>2115530.3705840097</v>
      </c>
      <c r="K418" s="24">
        <f>'[1]资源-钻石'!U418</f>
        <v>3047158.5176411006</v>
      </c>
      <c r="L418" s="24">
        <f>'[1]资源-钻石'!V418</f>
        <v>5117340.7403998859</v>
      </c>
      <c r="M418" s="24">
        <f>'[1]资源-钻石'!W418</f>
        <v>13753386.829377025</v>
      </c>
      <c r="N418" s="24">
        <f>'[1]资源-钻石'!X418</f>
        <v>32943963.560616378</v>
      </c>
    </row>
    <row r="419" spans="9:14" x14ac:dyDescent="0.15">
      <c r="I419" s="25">
        <v>416</v>
      </c>
      <c r="J419" s="24">
        <f>'[1]资源-钻石'!T419</f>
        <v>2119486.923512415</v>
      </c>
      <c r="K419" s="24">
        <f>'[1]资源-钻石'!U419</f>
        <v>3053999.9298412856</v>
      </c>
      <c r="L419" s="24">
        <f>'[1]资源-钻石'!V419</f>
        <v>5126847.8451791396</v>
      </c>
      <c r="M419" s="24">
        <f>'[1]资源-钻石'!W419</f>
        <v>13777328.800101396</v>
      </c>
      <c r="N419" s="24">
        <f>'[1]资源-钻石'!X419</f>
        <v>33009356.580652617</v>
      </c>
    </row>
    <row r="420" spans="9:14" x14ac:dyDescent="0.15">
      <c r="I420" s="23">
        <v>417</v>
      </c>
      <c r="J420" s="24">
        <f>'[1]资源-钻石'!T420</f>
        <v>2123443.4764408199</v>
      </c>
      <c r="K420" s="24">
        <f>'[1]资源-钻石'!U420</f>
        <v>3060841.3420414701</v>
      </c>
      <c r="L420" s="24">
        <f>'[1]资源-钻石'!V420</f>
        <v>5136354.9499583943</v>
      </c>
      <c r="M420" s="24">
        <f>'[1]资源-钻石'!W420</f>
        <v>13801270.770825764</v>
      </c>
      <c r="N420" s="24">
        <f>'[1]资源-钻石'!X420</f>
        <v>33074749.600688856</v>
      </c>
    </row>
    <row r="421" spans="9:14" x14ac:dyDescent="0.15">
      <c r="I421" s="23">
        <v>418</v>
      </c>
      <c r="J421" s="24">
        <f>'[1]资源-钻石'!T421</f>
        <v>2127400.0293692248</v>
      </c>
      <c r="K421" s="24">
        <f>'[1]资源-钻石'!U421</f>
        <v>3067682.7542416551</v>
      </c>
      <c r="L421" s="24">
        <f>'[1]资源-钻石'!V421</f>
        <v>5145862.054737648</v>
      </c>
      <c r="M421" s="24">
        <f>'[1]资源-钻石'!W421</f>
        <v>13825212.741550134</v>
      </c>
      <c r="N421" s="24">
        <f>'[1]资源-钻石'!X421</f>
        <v>33140142.620725095</v>
      </c>
    </row>
    <row r="422" spans="9:14" x14ac:dyDescent="0.15">
      <c r="I422" s="23">
        <v>419</v>
      </c>
      <c r="J422" s="24">
        <f>'[1]资源-钻石'!T422</f>
        <v>2131356.5822976301</v>
      </c>
      <c r="K422" s="24">
        <f>'[1]资源-钻石'!U422</f>
        <v>3074524.1664418397</v>
      </c>
      <c r="L422" s="24">
        <f>'[1]资源-钻石'!V422</f>
        <v>5155369.1595169017</v>
      </c>
      <c r="M422" s="24">
        <f>'[1]资源-钻石'!W422</f>
        <v>13849154.712274503</v>
      </c>
      <c r="N422" s="24">
        <f>'[1]资源-钻石'!X422</f>
        <v>33205535.640761338</v>
      </c>
    </row>
    <row r="423" spans="9:14" x14ac:dyDescent="0.15">
      <c r="I423" s="23">
        <v>420</v>
      </c>
      <c r="J423" s="24">
        <f>'[1]资源-钻石'!T423</f>
        <v>2135313.135226035</v>
      </c>
      <c r="K423" s="24">
        <f>'[1]资源-钻石'!U423</f>
        <v>3081365.5786420247</v>
      </c>
      <c r="L423" s="24">
        <f>'[1]资源-钻石'!V423</f>
        <v>5164876.2642961564</v>
      </c>
      <c r="M423" s="24">
        <f>'[1]资源-钻石'!W423</f>
        <v>13873096.682998873</v>
      </c>
      <c r="N423" s="24">
        <f>'[1]资源-钻石'!X423</f>
        <v>33270928.660797577</v>
      </c>
    </row>
    <row r="424" spans="9:14" x14ac:dyDescent="0.15">
      <c r="I424" s="23">
        <v>421</v>
      </c>
      <c r="J424" s="24">
        <f>'[1]资源-钻石'!T424</f>
        <v>2139269.6881544404</v>
      </c>
      <c r="K424" s="24">
        <f>'[1]资源-钻石'!U424</f>
        <v>3088206.9908422097</v>
      </c>
      <c r="L424" s="24">
        <f>'[1]资源-钻石'!V424</f>
        <v>5174383.3690754101</v>
      </c>
      <c r="M424" s="24">
        <f>'[1]资源-钻石'!W424</f>
        <v>13897038.653723244</v>
      </c>
      <c r="N424" s="24">
        <f>'[1]资源-钻石'!X424</f>
        <v>33336321.680833817</v>
      </c>
    </row>
    <row r="425" spans="9:14" x14ac:dyDescent="0.15">
      <c r="I425" s="25">
        <v>422</v>
      </c>
      <c r="J425" s="24">
        <f>'[1]资源-钻石'!T425</f>
        <v>2143226.2410828453</v>
      </c>
      <c r="K425" s="24">
        <f>'[1]资源-钻石'!U425</f>
        <v>3095048.4030423942</v>
      </c>
      <c r="L425" s="24">
        <f>'[1]资源-钻石'!V425</f>
        <v>5183890.4738546647</v>
      </c>
      <c r="M425" s="24">
        <f>'[1]资源-钻石'!W425</f>
        <v>13920980.624447612</v>
      </c>
      <c r="N425" s="24">
        <f>'[1]资源-钻石'!X425</f>
        <v>33401714.700870056</v>
      </c>
    </row>
    <row r="426" spans="9:14" x14ac:dyDescent="0.15">
      <c r="I426" s="23">
        <v>423</v>
      </c>
      <c r="J426" s="24">
        <f>'[1]资源-钻石'!T426</f>
        <v>2147182.7940112506</v>
      </c>
      <c r="K426" s="24">
        <f>'[1]资源-钻石'!U426</f>
        <v>3101889.8152425792</v>
      </c>
      <c r="L426" s="24">
        <f>'[1]资源-钻石'!V426</f>
        <v>5193397.5786339184</v>
      </c>
      <c r="M426" s="24">
        <f>'[1]资源-钻石'!W426</f>
        <v>13944922.595171982</v>
      </c>
      <c r="N426" s="24">
        <f>'[1]资源-钻石'!X426</f>
        <v>33467107.720906295</v>
      </c>
    </row>
    <row r="427" spans="9:14" x14ac:dyDescent="0.15">
      <c r="I427" s="23">
        <v>424</v>
      </c>
      <c r="J427" s="24">
        <f>'[1]资源-钻石'!T427</f>
        <v>2151139.3469396555</v>
      </c>
      <c r="K427" s="24">
        <f>'[1]资源-钻石'!U427</f>
        <v>3108731.2274427637</v>
      </c>
      <c r="L427" s="24">
        <f>'[1]资源-钻石'!V427</f>
        <v>5202904.6834131721</v>
      </c>
      <c r="M427" s="24">
        <f>'[1]资源-钻石'!W427</f>
        <v>13968864.565896351</v>
      </c>
      <c r="N427" s="24">
        <f>'[1]资源-钻石'!X427</f>
        <v>33532500.740942538</v>
      </c>
    </row>
    <row r="428" spans="9:14" x14ac:dyDescent="0.15">
      <c r="I428" s="25">
        <v>425</v>
      </c>
      <c r="J428" s="24">
        <f>'[1]资源-钻石'!T428</f>
        <v>2155095.8998680608</v>
      </c>
      <c r="K428" s="24">
        <f>'[1]资源-钻石'!U428</f>
        <v>3115572.6396429488</v>
      </c>
      <c r="L428" s="24">
        <f>'[1]资源-钻石'!V428</f>
        <v>5212411.7881924268</v>
      </c>
      <c r="M428" s="24">
        <f>'[1]资源-钻石'!W428</f>
        <v>13992806.536620721</v>
      </c>
      <c r="N428" s="24">
        <f>'[1]资源-钻石'!X428</f>
        <v>33597893.760978773</v>
      </c>
    </row>
    <row r="429" spans="9:14" x14ac:dyDescent="0.15">
      <c r="I429" s="23">
        <v>426</v>
      </c>
      <c r="J429" s="24">
        <f>'[1]资源-钻石'!T429</f>
        <v>2159052.4527964657</v>
      </c>
      <c r="K429" s="24">
        <f>'[1]资源-钻石'!U429</f>
        <v>3122414.0518431333</v>
      </c>
      <c r="L429" s="24">
        <f>'[1]资源-钻石'!V429</f>
        <v>5221918.8929716805</v>
      </c>
      <c r="M429" s="24">
        <f>'[1]资源-钻石'!W429</f>
        <v>14016748.507345092</v>
      </c>
      <c r="N429" s="24">
        <f>'[1]资源-钻石'!X429</f>
        <v>33663286.781015016</v>
      </c>
    </row>
    <row r="430" spans="9:14" x14ac:dyDescent="0.15">
      <c r="I430" s="23">
        <v>427</v>
      </c>
      <c r="J430" s="24">
        <f>'[1]资源-钻石'!T430</f>
        <v>2163009.0057248706</v>
      </c>
      <c r="K430" s="24">
        <f>'[1]资源-钻石'!U430</f>
        <v>3129255.4640433183</v>
      </c>
      <c r="L430" s="24">
        <f>'[1]资源-钻石'!V430</f>
        <v>5231425.9977509351</v>
      </c>
      <c r="M430" s="24">
        <f>'[1]资源-钻石'!W430</f>
        <v>14040690.47806946</v>
      </c>
      <c r="N430" s="24">
        <f>'[1]资源-钻石'!X430</f>
        <v>33728679.801051259</v>
      </c>
    </row>
    <row r="431" spans="9:14" x14ac:dyDescent="0.15">
      <c r="I431" s="23">
        <v>428</v>
      </c>
      <c r="J431" s="24">
        <f>'[1]资源-钻石'!T431</f>
        <v>2166965.5586532759</v>
      </c>
      <c r="K431" s="24">
        <f>'[1]资源-钻石'!U431</f>
        <v>3136096.8762435033</v>
      </c>
      <c r="L431" s="24">
        <f>'[1]资源-钻石'!V431</f>
        <v>5240933.1025301889</v>
      </c>
      <c r="M431" s="24">
        <f>'[1]资源-钻石'!W431</f>
        <v>14064632.44879383</v>
      </c>
      <c r="N431" s="24">
        <f>'[1]资源-钻石'!X431</f>
        <v>33794072.821087494</v>
      </c>
    </row>
    <row r="432" spans="9:14" x14ac:dyDescent="0.15">
      <c r="I432" s="23">
        <v>429</v>
      </c>
      <c r="J432" s="24">
        <f>'[1]资源-钻石'!T432</f>
        <v>2170922.1115816808</v>
      </c>
      <c r="K432" s="24">
        <f>'[1]资源-钻石'!U432</f>
        <v>3142938.2884436878</v>
      </c>
      <c r="L432" s="24">
        <f>'[1]资源-钻石'!V432</f>
        <v>5250440.2073094426</v>
      </c>
      <c r="M432" s="24">
        <f>'[1]资源-钻石'!W432</f>
        <v>14088574.419518201</v>
      </c>
      <c r="N432" s="24">
        <f>'[1]资源-钻石'!X432</f>
        <v>33859465.841123737</v>
      </c>
    </row>
    <row r="433" spans="9:14" x14ac:dyDescent="0.15">
      <c r="I433" s="23">
        <v>430</v>
      </c>
      <c r="J433" s="24">
        <f>'[1]资源-钻石'!T433</f>
        <v>2174878.6645100862</v>
      </c>
      <c r="K433" s="24">
        <f>'[1]资源-钻石'!U433</f>
        <v>3149779.7006438728</v>
      </c>
      <c r="L433" s="24">
        <f>'[1]资源-钻石'!V433</f>
        <v>5259947.3120886972</v>
      </c>
      <c r="M433" s="24">
        <f>'[1]资源-钻石'!W433</f>
        <v>14112516.390242569</v>
      </c>
      <c r="N433" s="24">
        <f>'[1]资源-钻石'!X433</f>
        <v>33924858.86115998</v>
      </c>
    </row>
    <row r="434" spans="9:14" x14ac:dyDescent="0.15">
      <c r="I434" s="25">
        <v>431</v>
      </c>
      <c r="J434" s="24">
        <f>'[1]资源-钻石'!T434</f>
        <v>2178835.2174384911</v>
      </c>
      <c r="K434" s="24">
        <f>'[1]资源-钻石'!U434</f>
        <v>3156621.1128440574</v>
      </c>
      <c r="L434" s="24">
        <f>'[1]资源-钻石'!V434</f>
        <v>5269454.4168679509</v>
      </c>
      <c r="M434" s="24">
        <f>'[1]资源-钻石'!W434</f>
        <v>14136458.360966939</v>
      </c>
      <c r="N434" s="24">
        <f>'[1]资源-钻石'!X434</f>
        <v>33990251.881196216</v>
      </c>
    </row>
    <row r="435" spans="9:14" x14ac:dyDescent="0.15">
      <c r="I435" s="23">
        <v>432</v>
      </c>
      <c r="J435" s="24">
        <f>'[1]资源-钻石'!T435</f>
        <v>2182791.7703668964</v>
      </c>
      <c r="K435" s="24">
        <f>'[1]资源-钻石'!U435</f>
        <v>3163462.5250442424</v>
      </c>
      <c r="L435" s="24">
        <f>'[1]资源-钻石'!V435</f>
        <v>5278961.5216472056</v>
      </c>
      <c r="M435" s="24">
        <f>'[1]资源-钻石'!W435</f>
        <v>14160400.331691308</v>
      </c>
      <c r="N435" s="24">
        <f>'[1]资源-钻石'!X435</f>
        <v>34055644.901232459</v>
      </c>
    </row>
    <row r="436" spans="9:14" x14ac:dyDescent="0.15">
      <c r="I436" s="23">
        <v>433</v>
      </c>
      <c r="J436" s="24">
        <f>'[1]资源-钻石'!T436</f>
        <v>2186748.3232953013</v>
      </c>
      <c r="K436" s="24">
        <f>'[1]资源-钻石'!U436</f>
        <v>3170303.9372444274</v>
      </c>
      <c r="L436" s="24">
        <f>'[1]资源-钻石'!V436</f>
        <v>5288468.6264264593</v>
      </c>
      <c r="M436" s="24">
        <f>'[1]资源-钻石'!W436</f>
        <v>14184342.302415678</v>
      </c>
      <c r="N436" s="24">
        <f>'[1]资源-钻石'!X436</f>
        <v>34121037.921268694</v>
      </c>
    </row>
    <row r="437" spans="9:14" x14ac:dyDescent="0.15">
      <c r="I437" s="25">
        <v>434</v>
      </c>
      <c r="J437" s="24">
        <f>'[1]资源-钻石'!T437</f>
        <v>2190704.8762237066</v>
      </c>
      <c r="K437" s="24">
        <f>'[1]资源-钻石'!U437</f>
        <v>3177145.3494446119</v>
      </c>
      <c r="L437" s="24">
        <f>'[1]资源-钻石'!V437</f>
        <v>5297796.0221466022</v>
      </c>
      <c r="M437" s="24">
        <f>'[1]资源-钻石'!W437</f>
        <v>14208284.273140049</v>
      </c>
      <c r="N437" s="24">
        <f>'[1]资源-钻石'!X437</f>
        <v>34186430.941304937</v>
      </c>
    </row>
    <row r="438" spans="9:14" x14ac:dyDescent="0.15">
      <c r="I438" s="23">
        <v>435</v>
      </c>
      <c r="J438" s="24">
        <f>'[1]资源-钻石'!T438</f>
        <v>2194661.4291521115</v>
      </c>
      <c r="K438" s="24">
        <f>'[1]资源-钻石'!U438</f>
        <v>3183986.7616447969</v>
      </c>
      <c r="L438" s="24">
        <f>'[1]资源-钻石'!V438</f>
        <v>5306737.4936040323</v>
      </c>
      <c r="M438" s="24">
        <f>'[1]资源-钻石'!W438</f>
        <v>14232226.243864417</v>
      </c>
      <c r="N438" s="24">
        <f>'[1]资源-钻石'!X438</f>
        <v>34251823.96134118</v>
      </c>
    </row>
    <row r="439" spans="9:14" x14ac:dyDescent="0.15">
      <c r="I439" s="23">
        <v>436</v>
      </c>
      <c r="J439" s="24">
        <f>'[1]资源-钻石'!T439</f>
        <v>2198617.9820805169</v>
      </c>
      <c r="K439" s="24">
        <f>'[1]资源-钻石'!U439</f>
        <v>3190828.1738449815</v>
      </c>
      <c r="L439" s="24">
        <f>'[1]资源-钻石'!V439</f>
        <v>5315678.9650614625</v>
      </c>
      <c r="M439" s="24">
        <f>'[1]资源-钻石'!W439</f>
        <v>14256168.214588787</v>
      </c>
      <c r="N439" s="24">
        <f>'[1]资源-钻石'!X439</f>
        <v>34317216.981377415</v>
      </c>
    </row>
    <row r="440" spans="9:14" x14ac:dyDescent="0.15">
      <c r="I440" s="23">
        <v>437</v>
      </c>
      <c r="J440" s="24">
        <f>'[1]资源-钻石'!T440</f>
        <v>2202574.5350089218</v>
      </c>
      <c r="K440" s="24">
        <f>'[1]资源-钻石'!U440</f>
        <v>3197669.5860451665</v>
      </c>
      <c r="L440" s="24">
        <f>'[1]资源-钻石'!V440</f>
        <v>5324620.4365188917</v>
      </c>
      <c r="M440" s="24">
        <f>'[1]资源-钻石'!W440</f>
        <v>14280110.185313158</v>
      </c>
      <c r="N440" s="24">
        <f>'[1]资源-钻石'!X440</f>
        <v>34382610.001413658</v>
      </c>
    </row>
    <row r="441" spans="9:14" x14ac:dyDescent="0.15">
      <c r="I441" s="23">
        <v>438</v>
      </c>
      <c r="J441" s="24">
        <f>'[1]资源-钻石'!T441</f>
        <v>2206531.0879373271</v>
      </c>
      <c r="K441" s="24">
        <f>'[1]资源-钻石'!U441</f>
        <v>3204510.998245351</v>
      </c>
      <c r="L441" s="24">
        <f>'[1]资源-钻石'!V441</f>
        <v>5333561.9079763219</v>
      </c>
      <c r="M441" s="24">
        <f>'[1]资源-钻石'!W441</f>
        <v>14304052.156037526</v>
      </c>
      <c r="N441" s="24">
        <f>'[1]资源-钻石'!X441</f>
        <v>34448003.021449894</v>
      </c>
    </row>
    <row r="442" spans="9:14" x14ac:dyDescent="0.15">
      <c r="I442" s="23">
        <v>439</v>
      </c>
      <c r="J442" s="24">
        <f>'[1]资源-钻石'!T442</f>
        <v>2210487.640865732</v>
      </c>
      <c r="K442" s="24">
        <f>'[1]资源-钻石'!U442</f>
        <v>3210379.0420882953</v>
      </c>
      <c r="L442" s="24">
        <f>'[1]资源-钻石'!V442</f>
        <v>5342503.379433752</v>
      </c>
      <c r="M442" s="24">
        <f>'[1]资源-钻石'!W442</f>
        <v>14327994.126761897</v>
      </c>
      <c r="N442" s="24">
        <f>'[1]资源-钻石'!X442</f>
        <v>34513396.041486137</v>
      </c>
    </row>
    <row r="443" spans="9:14" x14ac:dyDescent="0.15">
      <c r="I443" s="25">
        <v>440</v>
      </c>
      <c r="J443" s="24">
        <f>'[1]资源-钻石'!T443</f>
        <v>2214444.1937941369</v>
      </c>
      <c r="K443" s="24">
        <f>'[1]资源-钻石'!U443</f>
        <v>3216099.836792232</v>
      </c>
      <c r="L443" s="24">
        <f>'[1]资源-钻石'!V443</f>
        <v>5351444.8508911822</v>
      </c>
      <c r="M443" s="24">
        <f>'[1]资源-钻石'!W443</f>
        <v>14351936.097486265</v>
      </c>
      <c r="N443" s="24">
        <f>'[1]资源-钻石'!X443</f>
        <v>34578789.06152238</v>
      </c>
    </row>
    <row r="444" spans="9:14" x14ac:dyDescent="0.15">
      <c r="I444" s="23">
        <v>441</v>
      </c>
      <c r="J444" s="24">
        <f>'[1]资源-钻石'!T444</f>
        <v>2218400.7467225422</v>
      </c>
      <c r="K444" s="24">
        <f>'[1]资源-钻石'!U444</f>
        <v>3221820.6314961691</v>
      </c>
      <c r="L444" s="24">
        <f>'[1]资源-钻石'!V444</f>
        <v>5360386.3223486124</v>
      </c>
      <c r="M444" s="24">
        <f>'[1]资源-钻石'!W444</f>
        <v>14375878.068210635</v>
      </c>
      <c r="N444" s="24">
        <f>'[1]资源-钻石'!X444</f>
        <v>34638847.930576347</v>
      </c>
    </row>
    <row r="445" spans="9:14" x14ac:dyDescent="0.15">
      <c r="I445" s="23">
        <v>442</v>
      </c>
      <c r="J445" s="24">
        <f>'[1]资源-钻石'!T445</f>
        <v>2222357.2996509471</v>
      </c>
      <c r="K445" s="24">
        <f>'[1]资源-钻石'!U445</f>
        <v>3227541.4262001063</v>
      </c>
      <c r="L445" s="24">
        <f>'[1]资源-钻石'!V445</f>
        <v>5369327.7938060425</v>
      </c>
      <c r="M445" s="24">
        <f>'[1]资源-钻石'!W445</f>
        <v>14399749.670909123</v>
      </c>
      <c r="N445" s="24">
        <f>'[1]资源-钻石'!X445</f>
        <v>34697330.33680132</v>
      </c>
    </row>
    <row r="446" spans="9:14" x14ac:dyDescent="0.15">
      <c r="I446" s="25">
        <v>443</v>
      </c>
      <c r="J446" s="24">
        <f>'[1]资源-钻石'!T446</f>
        <v>2226313.8525793524</v>
      </c>
      <c r="K446" s="24">
        <f>'[1]资源-钻石'!U446</f>
        <v>3233262.2209040429</v>
      </c>
      <c r="L446" s="24">
        <f>'[1]资源-钻石'!V446</f>
        <v>5378269.2652634718</v>
      </c>
      <c r="M446" s="24">
        <f>'[1]资源-钻石'!W446</f>
        <v>14422724.430963699</v>
      </c>
      <c r="N446" s="24">
        <f>'[1]资源-钻石'!X446</f>
        <v>34755812.743026294</v>
      </c>
    </row>
    <row r="447" spans="9:14" x14ac:dyDescent="0.15">
      <c r="I447" s="23">
        <v>444</v>
      </c>
      <c r="J447" s="24">
        <f>'[1]资源-钻石'!T447</f>
        <v>2230270.4055077573</v>
      </c>
      <c r="K447" s="24">
        <f>'[1]资源-钻石'!U447</f>
        <v>3238983.0156079801</v>
      </c>
      <c r="L447" s="24">
        <f>'[1]资源-钻石'!V447</f>
        <v>5387210.7367209019</v>
      </c>
      <c r="M447" s="24">
        <f>'[1]资源-钻石'!W447</f>
        <v>14445699.191018272</v>
      </c>
      <c r="N447" s="24">
        <f>'[1]资源-钻石'!X447</f>
        <v>34814295.149251275</v>
      </c>
    </row>
    <row r="448" spans="9:14" x14ac:dyDescent="0.15">
      <c r="I448" s="23">
        <v>445</v>
      </c>
      <c r="J448" s="24">
        <f>'[1]资源-钻石'!T448</f>
        <v>2234153.2704020734</v>
      </c>
      <c r="K448" s="24">
        <f>'[1]资源-钻石'!U448</f>
        <v>3244703.8103119172</v>
      </c>
      <c r="L448" s="24">
        <f>'[1]资源-钻石'!V448</f>
        <v>5396152.2081783321</v>
      </c>
      <c r="M448" s="24">
        <f>'[1]资源-钻石'!W448</f>
        <v>14468673.951072847</v>
      </c>
      <c r="N448" s="24">
        <f>'[1]资源-钻石'!X448</f>
        <v>34872777.555476248</v>
      </c>
    </row>
    <row r="449" spans="9:14" x14ac:dyDescent="0.15">
      <c r="I449" s="23">
        <v>446</v>
      </c>
      <c r="J449" s="24">
        <f>'[1]资源-钻石'!T449</f>
        <v>2237844.8648170372</v>
      </c>
      <c r="K449" s="24">
        <f>'[1]资源-钻石'!U449</f>
        <v>3250424.6050158539</v>
      </c>
      <c r="L449" s="24">
        <f>'[1]资源-钻石'!V449</f>
        <v>5405093.6796357622</v>
      </c>
      <c r="M449" s="24">
        <f>'[1]资源-钻石'!W449</f>
        <v>14491648.711127423</v>
      </c>
      <c r="N449" s="24">
        <f>'[1]资源-钻石'!X449</f>
        <v>34931259.961701229</v>
      </c>
    </row>
    <row r="450" spans="9:14" x14ac:dyDescent="0.15">
      <c r="I450" s="23">
        <v>447</v>
      </c>
      <c r="J450" s="24">
        <f>'[1]资源-钻石'!T450</f>
        <v>2241536.4592320006</v>
      </c>
      <c r="K450" s="24">
        <f>'[1]资源-钻石'!U450</f>
        <v>3256145.399719791</v>
      </c>
      <c r="L450" s="24">
        <f>'[1]资源-钻石'!V450</f>
        <v>5414035.1510931924</v>
      </c>
      <c r="M450" s="24">
        <f>'[1]资源-钻石'!W450</f>
        <v>14514623.471181998</v>
      </c>
      <c r="N450" s="24">
        <f>'[1]资源-钻石'!X450</f>
        <v>34989742.367926203</v>
      </c>
    </row>
    <row r="451" spans="9:14" x14ac:dyDescent="0.15">
      <c r="I451" s="23">
        <v>448</v>
      </c>
      <c r="J451" s="24">
        <f>'[1]资源-钻石'!T451</f>
        <v>2245228.053646964</v>
      </c>
      <c r="K451" s="24">
        <f>'[1]资源-钻石'!U451</f>
        <v>3261866.1944237282</v>
      </c>
      <c r="L451" s="24">
        <f>'[1]资源-钻石'!V451</f>
        <v>5422976.6225506226</v>
      </c>
      <c r="M451" s="24">
        <f>'[1]资源-钻石'!W451</f>
        <v>14537598.231236573</v>
      </c>
      <c r="N451" s="24">
        <f>'[1]资源-钻石'!X451</f>
        <v>35048224.774151184</v>
      </c>
    </row>
    <row r="452" spans="9:14" x14ac:dyDescent="0.15">
      <c r="I452" s="25">
        <v>449</v>
      </c>
      <c r="J452" s="24">
        <f>'[1]资源-钻石'!T452</f>
        <v>2248919.6480619279</v>
      </c>
      <c r="K452" s="24">
        <f>'[1]资源-钻石'!U452</f>
        <v>3267586.9891276648</v>
      </c>
      <c r="L452" s="24">
        <f>'[1]资源-钻石'!V452</f>
        <v>5431918.0940080518</v>
      </c>
      <c r="M452" s="24">
        <f>'[1]资源-钻石'!W452</f>
        <v>14560572.991291147</v>
      </c>
      <c r="N452" s="24">
        <f>'[1]资源-钻石'!X452</f>
        <v>35106707.180376157</v>
      </c>
    </row>
    <row r="453" spans="9:14" x14ac:dyDescent="0.15">
      <c r="I453" s="23">
        <v>450</v>
      </c>
      <c r="J453" s="24">
        <f>'[1]资源-钻石'!T453</f>
        <v>2252611.2424768913</v>
      </c>
      <c r="K453" s="24">
        <f>'[1]资源-钻石'!U453</f>
        <v>3273307.783831602</v>
      </c>
      <c r="L453" s="24">
        <f>'[1]资源-钻石'!V453</f>
        <v>5440859.565465482</v>
      </c>
      <c r="M453" s="24">
        <f>'[1]资源-钻石'!W453</f>
        <v>14583547.751345722</v>
      </c>
      <c r="N453" s="24">
        <f>'[1]资源-钻石'!X453</f>
        <v>35165189.586601138</v>
      </c>
    </row>
    <row r="454" spans="9:14" x14ac:dyDescent="0.15">
      <c r="I454" s="23">
        <v>451</v>
      </c>
      <c r="J454" s="24">
        <f>'[1]资源-钻石'!T454</f>
        <v>2256302.8368918546</v>
      </c>
      <c r="K454" s="24">
        <f>'[1]资源-钻石'!U454</f>
        <v>3279028.5785355391</v>
      </c>
      <c r="L454" s="24">
        <f>'[1]资源-钻石'!V454</f>
        <v>5449801.0369229121</v>
      </c>
      <c r="M454" s="24">
        <f>'[1]资源-钻石'!W454</f>
        <v>14606522.511400297</v>
      </c>
      <c r="N454" s="24">
        <f>'[1]资源-钻石'!X454</f>
        <v>35223671.992826112</v>
      </c>
    </row>
    <row r="455" spans="9:14" x14ac:dyDescent="0.15">
      <c r="I455" s="25">
        <v>452</v>
      </c>
      <c r="J455" s="24">
        <f>'[1]资源-钻石'!T455</f>
        <v>2259994.4313068185</v>
      </c>
      <c r="K455" s="24">
        <f>'[1]资源-钻石'!U455</f>
        <v>3284749.3732394758</v>
      </c>
      <c r="L455" s="24">
        <f>'[1]资源-钻石'!V455</f>
        <v>5458742.5083803423</v>
      </c>
      <c r="M455" s="24">
        <f>'[1]资源-钻石'!W455</f>
        <v>14629497.271454873</v>
      </c>
      <c r="N455" s="24">
        <f>'[1]资源-钻石'!X455</f>
        <v>35282154.399051085</v>
      </c>
    </row>
    <row r="456" spans="9:14" x14ac:dyDescent="0.15">
      <c r="I456" s="23">
        <v>453</v>
      </c>
      <c r="J456" s="24">
        <f>'[1]资源-钻石'!T456</f>
        <v>2263686.0257217819</v>
      </c>
      <c r="K456" s="24">
        <f>'[1]资源-钻石'!U456</f>
        <v>3290470.1679434129</v>
      </c>
      <c r="L456" s="24">
        <f>'[1]资源-钻石'!V456</f>
        <v>5467683.9798377724</v>
      </c>
      <c r="M456" s="24">
        <f>'[1]资源-钻石'!W456</f>
        <v>14652472.031509446</v>
      </c>
      <c r="N456" s="24">
        <f>'[1]资源-钻石'!X456</f>
        <v>35340636.805276066</v>
      </c>
    </row>
    <row r="457" spans="9:14" x14ac:dyDescent="0.15">
      <c r="I457" s="23">
        <v>454</v>
      </c>
      <c r="J457" s="24">
        <f>'[1]资源-钻石'!T457</f>
        <v>2267377.6201367457</v>
      </c>
      <c r="K457" s="24">
        <f>'[1]资源-钻石'!U457</f>
        <v>3296190.96264735</v>
      </c>
      <c r="L457" s="24">
        <f>'[1]资源-钻石'!V457</f>
        <v>5476625.4512952026</v>
      </c>
      <c r="M457" s="24">
        <f>'[1]资源-钻石'!W457</f>
        <v>14675446.791564021</v>
      </c>
      <c r="N457" s="24">
        <f>'[1]资源-钻石'!X457</f>
        <v>35399119.21150104</v>
      </c>
    </row>
    <row r="458" spans="9:14" x14ac:dyDescent="0.15">
      <c r="I458" s="23">
        <v>455</v>
      </c>
      <c r="J458" s="24">
        <f>'[1]资源-钻石'!T458</f>
        <v>2271069.2145517091</v>
      </c>
      <c r="K458" s="24">
        <f>'[1]资源-钻石'!U458</f>
        <v>3301911.7573512867</v>
      </c>
      <c r="L458" s="24">
        <f>'[1]资源-钻石'!V458</f>
        <v>5485566.9227526318</v>
      </c>
      <c r="M458" s="24">
        <f>'[1]资源-钻石'!W458</f>
        <v>14698421.551618597</v>
      </c>
      <c r="N458" s="24">
        <f>'[1]资源-钻石'!X458</f>
        <v>35457601.617726021</v>
      </c>
    </row>
    <row r="459" spans="9:14" x14ac:dyDescent="0.15">
      <c r="I459" s="23">
        <v>456</v>
      </c>
      <c r="J459" s="24">
        <f>'[1]资源-钻石'!T459</f>
        <v>2274760.8089666725</v>
      </c>
      <c r="K459" s="24">
        <f>'[1]资源-钻石'!U459</f>
        <v>3307632.5520552238</v>
      </c>
      <c r="L459" s="24">
        <f>'[1]资源-钻石'!V459</f>
        <v>5494508.394210062</v>
      </c>
      <c r="M459" s="24">
        <f>'[1]资源-钻石'!W459</f>
        <v>14721396.311673172</v>
      </c>
      <c r="N459" s="24">
        <f>'[1]资源-钻石'!X459</f>
        <v>35516084.023950994</v>
      </c>
    </row>
    <row r="460" spans="9:14" x14ac:dyDescent="0.15">
      <c r="I460" s="23">
        <v>457</v>
      </c>
      <c r="J460" s="24">
        <f>'[1]资源-钻石'!T460</f>
        <v>2278452.4033816364</v>
      </c>
      <c r="K460" s="24">
        <f>'[1]资源-钻石'!U460</f>
        <v>3313353.346759161</v>
      </c>
      <c r="L460" s="24">
        <f>'[1]资源-钻石'!V460</f>
        <v>5503449.8656674922</v>
      </c>
      <c r="M460" s="24">
        <f>'[1]资源-钻石'!W460</f>
        <v>14744371.071727747</v>
      </c>
      <c r="N460" s="24">
        <f>'[1]资源-钻石'!X460</f>
        <v>35574566.430175975</v>
      </c>
    </row>
    <row r="461" spans="9:14" x14ac:dyDescent="0.15">
      <c r="I461" s="25">
        <v>458</v>
      </c>
      <c r="J461" s="24">
        <f>'[1]资源-钻石'!T461</f>
        <v>2282143.9977965998</v>
      </c>
      <c r="K461" s="24">
        <f>'[1]资源-钻石'!U461</f>
        <v>3319074.1414630977</v>
      </c>
      <c r="L461" s="24">
        <f>'[1]资源-钻石'!V461</f>
        <v>5512391.3371249223</v>
      </c>
      <c r="M461" s="24">
        <f>'[1]资源-钻石'!W461</f>
        <v>14767345.831782321</v>
      </c>
      <c r="N461" s="24">
        <f>'[1]资源-钻石'!X461</f>
        <v>35633048.836400948</v>
      </c>
    </row>
    <row r="462" spans="9:14" x14ac:dyDescent="0.15">
      <c r="I462" s="23">
        <v>459</v>
      </c>
      <c r="J462" s="24">
        <f>'[1]资源-钻石'!T462</f>
        <v>2285835.5922115636</v>
      </c>
      <c r="K462" s="24">
        <f>'[1]资源-钻石'!U462</f>
        <v>3324794.9361670348</v>
      </c>
      <c r="L462" s="24">
        <f>'[1]资源-钻石'!V462</f>
        <v>5521332.8085823525</v>
      </c>
      <c r="M462" s="24">
        <f>'[1]资源-钻石'!W462</f>
        <v>14790320.591836896</v>
      </c>
      <c r="N462" s="24">
        <f>'[1]资源-钻石'!X462</f>
        <v>35691531.242625929</v>
      </c>
    </row>
    <row r="463" spans="9:14" x14ac:dyDescent="0.15">
      <c r="I463" s="23">
        <v>460</v>
      </c>
      <c r="J463" s="24">
        <f>'[1]资源-钻石'!T463</f>
        <v>2289527.186626527</v>
      </c>
      <c r="K463" s="24">
        <f>'[1]资源-钻石'!U463</f>
        <v>3330515.7308709719</v>
      </c>
      <c r="L463" s="24">
        <f>'[1]资源-钻石'!V463</f>
        <v>5530274.2800397826</v>
      </c>
      <c r="M463" s="24">
        <f>'[1]资源-钻石'!W463</f>
        <v>14813295.351891471</v>
      </c>
      <c r="N463" s="24">
        <f>'[1]资源-钻石'!X463</f>
        <v>35750013.648850903</v>
      </c>
    </row>
    <row r="464" spans="9:14" x14ac:dyDescent="0.15">
      <c r="I464" s="25">
        <v>461</v>
      </c>
      <c r="J464" s="24">
        <f>'[1]资源-钻石'!T464</f>
        <v>2293218.7810414904</v>
      </c>
      <c r="K464" s="24">
        <f>'[1]资源-钻石'!U464</f>
        <v>3336236.5255749086</v>
      </c>
      <c r="L464" s="24">
        <f>'[1]资源-钻石'!V464</f>
        <v>5539215.7514972119</v>
      </c>
      <c r="M464" s="24">
        <f>'[1]资源-钻石'!W464</f>
        <v>14836270.111946046</v>
      </c>
      <c r="N464" s="24">
        <f>'[1]资源-钻石'!X464</f>
        <v>35808496.055075884</v>
      </c>
    </row>
    <row r="465" spans="9:14" x14ac:dyDescent="0.15">
      <c r="I465" s="23">
        <v>462</v>
      </c>
      <c r="J465" s="24">
        <f>'[1]资源-钻石'!T465</f>
        <v>2296910.3754564542</v>
      </c>
      <c r="K465" s="24">
        <f>'[1]资源-钻石'!U465</f>
        <v>3341957.3202788457</v>
      </c>
      <c r="L465" s="24">
        <f>'[1]资源-钻石'!V465</f>
        <v>5548157.222954642</v>
      </c>
      <c r="M465" s="24">
        <f>'[1]资源-钻石'!W465</f>
        <v>14859244.872000622</v>
      </c>
      <c r="N465" s="24">
        <f>'[1]资源-钻石'!X465</f>
        <v>35866978.461300857</v>
      </c>
    </row>
    <row r="466" spans="9:14" x14ac:dyDescent="0.15">
      <c r="I466" s="23">
        <v>463</v>
      </c>
      <c r="J466" s="24">
        <f>'[1]资源-钻石'!T466</f>
        <v>2300601.9698714176</v>
      </c>
      <c r="K466" s="24">
        <f>'[1]资源-钻石'!U466</f>
        <v>3347678.1149827829</v>
      </c>
      <c r="L466" s="24">
        <f>'[1]资源-钻石'!V466</f>
        <v>5557098.6944120722</v>
      </c>
      <c r="M466" s="24">
        <f>'[1]资源-钻石'!W466</f>
        <v>14882219.632055195</v>
      </c>
      <c r="N466" s="24">
        <f>'[1]资源-钻石'!X466</f>
        <v>35925460.867525831</v>
      </c>
    </row>
    <row r="467" spans="9:14" x14ac:dyDescent="0.15">
      <c r="I467" s="23">
        <v>464</v>
      </c>
      <c r="J467" s="24">
        <f>'[1]资源-钻石'!T467</f>
        <v>2304293.564286381</v>
      </c>
      <c r="K467" s="24">
        <f>'[1]资源-钻石'!U467</f>
        <v>3353398.9096867195</v>
      </c>
      <c r="L467" s="24">
        <f>'[1]资源-钻石'!V467</f>
        <v>5566040.1658695024</v>
      </c>
      <c r="M467" s="24">
        <f>'[1]资源-钻石'!W467</f>
        <v>14905194.39210977</v>
      </c>
      <c r="N467" s="24">
        <f>'[1]资源-钻石'!X467</f>
        <v>35983943.273750812</v>
      </c>
    </row>
    <row r="468" spans="9:14" x14ac:dyDescent="0.15">
      <c r="I468" s="23">
        <v>465</v>
      </c>
      <c r="J468" s="24">
        <f>'[1]资源-钻石'!T468</f>
        <v>2307985.1587013449</v>
      </c>
      <c r="K468" s="24">
        <f>'[1]资源-钻石'!U468</f>
        <v>3359119.7043906567</v>
      </c>
      <c r="L468" s="24">
        <f>'[1]资源-钻石'!V468</f>
        <v>5574570.5614718767</v>
      </c>
      <c r="M468" s="24">
        <f>'[1]资源-钻石'!W468</f>
        <v>14928169.152164346</v>
      </c>
      <c r="N468" s="24">
        <f>'[1]资源-钻石'!X468</f>
        <v>36042425.679975785</v>
      </c>
    </row>
    <row r="469" spans="9:14" x14ac:dyDescent="0.15">
      <c r="I469" s="23">
        <v>466</v>
      </c>
      <c r="J469" s="24">
        <f>'[1]资源-钻石'!T469</f>
        <v>2311676.7531163082</v>
      </c>
      <c r="K469" s="24">
        <f>'[1]资源-钻石'!U469</f>
        <v>3364840.4990945938</v>
      </c>
      <c r="L469" s="24">
        <f>'[1]资源-钻石'!V469</f>
        <v>5583079.7220447995</v>
      </c>
      <c r="M469" s="24">
        <f>'[1]资源-钻石'!W469</f>
        <v>14951143.912218921</v>
      </c>
      <c r="N469" s="24">
        <f>'[1]资源-钻石'!X469</f>
        <v>36100908.086200766</v>
      </c>
    </row>
    <row r="470" spans="9:14" x14ac:dyDescent="0.15">
      <c r="I470" s="25">
        <v>467</v>
      </c>
      <c r="J470" s="24">
        <f>'[1]资源-钻石'!T470</f>
        <v>2315368.3475312721</v>
      </c>
      <c r="K470" s="24">
        <f>'[1]资源-钻石'!U470</f>
        <v>3370561.2937985305</v>
      </c>
      <c r="L470" s="24">
        <f>'[1]资源-钻石'!V470</f>
        <v>5591588.8826177213</v>
      </c>
      <c r="M470" s="24">
        <f>'[1]资源-钻石'!W470</f>
        <v>14974118.672273496</v>
      </c>
      <c r="N470" s="24">
        <f>'[1]资源-钻石'!X470</f>
        <v>36159390.49242574</v>
      </c>
    </row>
    <row r="471" spans="9:14" x14ac:dyDescent="0.15">
      <c r="I471" s="23">
        <v>468</v>
      </c>
      <c r="J471" s="24">
        <f>'[1]资源-钻石'!T471</f>
        <v>2319059.9419462355</v>
      </c>
      <c r="K471" s="24">
        <f>'[1]资源-钻石'!U471</f>
        <v>3376282.0885024676</v>
      </c>
      <c r="L471" s="24">
        <f>'[1]资源-钻石'!V471</f>
        <v>5600098.0431906441</v>
      </c>
      <c r="M471" s="24">
        <f>'[1]资源-钻石'!W471</f>
        <v>14997093.43232807</v>
      </c>
      <c r="N471" s="24">
        <f>'[1]资源-钻石'!X471</f>
        <v>36217872.898650721</v>
      </c>
    </row>
    <row r="472" spans="9:14" x14ac:dyDescent="0.15">
      <c r="I472" s="23">
        <v>469</v>
      </c>
      <c r="J472" s="24">
        <f>'[1]资源-钻石'!T472</f>
        <v>2322751.5363611989</v>
      </c>
      <c r="K472" s="24">
        <f>'[1]资源-钻石'!U472</f>
        <v>3382002.8832064047</v>
      </c>
      <c r="L472" s="24">
        <f>'[1]资源-钻石'!V472</f>
        <v>5608607.203763566</v>
      </c>
      <c r="M472" s="24">
        <f>'[1]资源-钻石'!W472</f>
        <v>15020068.192382645</v>
      </c>
      <c r="N472" s="24">
        <f>'[1]资源-钻石'!X472</f>
        <v>36276355.304875694</v>
      </c>
    </row>
    <row r="473" spans="9:14" x14ac:dyDescent="0.15">
      <c r="I473" s="25">
        <v>470</v>
      </c>
      <c r="J473" s="24">
        <f>'[1]资源-钻石'!T473</f>
        <v>2326443.1307761627</v>
      </c>
      <c r="K473" s="24">
        <f>'[1]资源-钻石'!U473</f>
        <v>3387651.2359218784</v>
      </c>
      <c r="L473" s="24">
        <f>'[1]资源-钻石'!V473</f>
        <v>5617116.3643364878</v>
      </c>
      <c r="M473" s="24">
        <f>'[1]资源-钻石'!W473</f>
        <v>15043042.95243722</v>
      </c>
      <c r="N473" s="24">
        <f>'[1]资源-钻石'!X473</f>
        <v>36334837.711100675</v>
      </c>
    </row>
    <row r="474" spans="9:14" x14ac:dyDescent="0.15">
      <c r="I474" s="23">
        <v>471</v>
      </c>
      <c r="J474" s="24">
        <f>'[1]资源-钻石'!T474</f>
        <v>2330134.7251911261</v>
      </c>
      <c r="K474" s="24">
        <f>'[1]资源-钻石'!U474</f>
        <v>3393171.2790012322</v>
      </c>
      <c r="L474" s="24">
        <f>'[1]资源-钻石'!V474</f>
        <v>5625625.5249094106</v>
      </c>
      <c r="M474" s="24">
        <f>'[1]资源-钻石'!W474</f>
        <v>15066017.712491795</v>
      </c>
      <c r="N474" s="24">
        <f>'[1]资源-钻石'!X474</f>
        <v>36393320.117325649</v>
      </c>
    </row>
    <row r="475" spans="9:14" x14ac:dyDescent="0.15">
      <c r="I475" s="23">
        <v>472</v>
      </c>
      <c r="J475" s="24">
        <f>'[1]资源-钻石'!T475</f>
        <v>2333826.3196060895</v>
      </c>
      <c r="K475" s="24">
        <f>'[1]资源-钻石'!U475</f>
        <v>3398691.3220805861</v>
      </c>
      <c r="L475" s="24">
        <f>'[1]资源-钻石'!V475</f>
        <v>5634134.6854823325</v>
      </c>
      <c r="M475" s="24">
        <f>'[1]资源-钻石'!W475</f>
        <v>15088992.472546369</v>
      </c>
      <c r="N475" s="24">
        <f>'[1]资源-钻石'!X475</f>
        <v>36447930.640112273</v>
      </c>
    </row>
    <row r="476" spans="9:14" x14ac:dyDescent="0.15">
      <c r="I476" s="23">
        <v>473</v>
      </c>
      <c r="J476" s="24">
        <f>'[1]资源-钻石'!T476</f>
        <v>2337517.9140210534</v>
      </c>
      <c r="K476" s="24">
        <f>'[1]资源-钻石'!U476</f>
        <v>3404211.3651599404</v>
      </c>
      <c r="L476" s="24">
        <f>'[1]资源-钻石'!V476</f>
        <v>5642643.8460552553</v>
      </c>
      <c r="M476" s="24">
        <f>'[1]资源-钻石'!W476</f>
        <v>15111967.232600944</v>
      </c>
      <c r="N476" s="24">
        <f>'[1]资源-钻石'!X476</f>
        <v>36501957.129538395</v>
      </c>
    </row>
    <row r="477" spans="9:14" x14ac:dyDescent="0.15">
      <c r="I477" s="23">
        <v>474</v>
      </c>
      <c r="J477" s="24">
        <f>'[1]资源-钻石'!T477</f>
        <v>2341209.5084360167</v>
      </c>
      <c r="K477" s="24">
        <f>'[1]资源-钻石'!U477</f>
        <v>3409731.4082392943</v>
      </c>
      <c r="L477" s="24">
        <f>'[1]资源-钻石'!V477</f>
        <v>5651153.0066281771</v>
      </c>
      <c r="M477" s="24">
        <f>'[1]资源-钻石'!W477</f>
        <v>15134941.992655519</v>
      </c>
      <c r="N477" s="24">
        <f>'[1]资源-钻石'!X477</f>
        <v>36555983.618964508</v>
      </c>
    </row>
    <row r="478" spans="9:14" x14ac:dyDescent="0.15">
      <c r="I478" s="23">
        <v>475</v>
      </c>
      <c r="J478" s="24">
        <f>'[1]资源-钻石'!T478</f>
        <v>2344901.1028509806</v>
      </c>
      <c r="K478" s="24">
        <f>'[1]资源-钻石'!U478</f>
        <v>3415251.4513186482</v>
      </c>
      <c r="L478" s="24">
        <f>'[1]资源-钻石'!V478</f>
        <v>5659662.167201099</v>
      </c>
      <c r="M478" s="24">
        <f>'[1]资源-钻石'!W478</f>
        <v>15157916.752710095</v>
      </c>
      <c r="N478" s="24">
        <f>'[1]资源-钻石'!X478</f>
        <v>36610010.108390629</v>
      </c>
    </row>
    <row r="479" spans="9:14" x14ac:dyDescent="0.15">
      <c r="I479" s="25">
        <v>476</v>
      </c>
      <c r="J479" s="24">
        <f>'[1]资源-钻石'!T479</f>
        <v>2348592.697265944</v>
      </c>
      <c r="K479" s="24">
        <f>'[1]资源-钻石'!U479</f>
        <v>3420771.4943980025</v>
      </c>
      <c r="L479" s="24">
        <f>'[1]资源-钻石'!V479</f>
        <v>5668171.3277740218</v>
      </c>
      <c r="M479" s="24">
        <f>'[1]资源-钻石'!W479</f>
        <v>15181162.732209465</v>
      </c>
      <c r="N479" s="24">
        <f>'[1]资源-钻石'!X479</f>
        <v>36664036.59781675</v>
      </c>
    </row>
    <row r="480" spans="9:14" x14ac:dyDescent="0.15">
      <c r="I480" s="23">
        <v>477</v>
      </c>
      <c r="J480" s="24">
        <f>'[1]资源-钻石'!T480</f>
        <v>2352213.3141844417</v>
      </c>
      <c r="K480" s="24">
        <f>'[1]资源-钻石'!U480</f>
        <v>3426291.5374773564</v>
      </c>
      <c r="L480" s="24">
        <f>'[1]资源-钻石'!V480</f>
        <v>5676680.4883469436</v>
      </c>
      <c r="M480" s="24">
        <f>'[1]资源-钻石'!W480</f>
        <v>15204589.135264317</v>
      </c>
      <c r="N480" s="24">
        <f>'[1]资源-钻石'!X480</f>
        <v>36718063.087242872</v>
      </c>
    </row>
    <row r="481" spans="9:14" x14ac:dyDescent="0.15">
      <c r="I481" s="23">
        <v>478</v>
      </c>
      <c r="J481" s="24">
        <f>'[1]资源-钻石'!T481</f>
        <v>2355657.6935649756</v>
      </c>
      <c r="K481" s="24">
        <f>'[1]资源-钻石'!U481</f>
        <v>3431811.5805567107</v>
      </c>
      <c r="L481" s="24">
        <f>'[1]资源-钻石'!V481</f>
        <v>5685189.6489198664</v>
      </c>
      <c r="M481" s="24">
        <f>'[1]资源-钻石'!W481</f>
        <v>15228015.538319169</v>
      </c>
      <c r="N481" s="24">
        <f>'[1]资源-钻石'!X481</f>
        <v>36772089.576668985</v>
      </c>
    </row>
    <row r="482" spans="9:14" x14ac:dyDescent="0.15">
      <c r="I482" s="25">
        <v>479</v>
      </c>
      <c r="J482" s="24">
        <f>'[1]资源-钻石'!T482</f>
        <v>2359102.0729455096</v>
      </c>
      <c r="K482" s="24">
        <f>'[1]资源-钻石'!U482</f>
        <v>3437331.6236360646</v>
      </c>
      <c r="L482" s="24">
        <f>'[1]资源-钻石'!V482</f>
        <v>5693698.8094927883</v>
      </c>
      <c r="M482" s="24">
        <f>'[1]资源-钻石'!W482</f>
        <v>15251441.941374021</v>
      </c>
      <c r="N482" s="24">
        <f>'[1]资源-钻石'!X482</f>
        <v>36826116.066095106</v>
      </c>
    </row>
    <row r="483" spans="9:14" x14ac:dyDescent="0.15">
      <c r="I483" s="23">
        <v>480</v>
      </c>
      <c r="J483" s="24">
        <f>'[1]资源-钻石'!T483</f>
        <v>2362546.452326044</v>
      </c>
      <c r="K483" s="24">
        <f>'[1]资源-钻石'!U483</f>
        <v>3442851.6667154185</v>
      </c>
      <c r="L483" s="24">
        <f>'[1]资源-钻石'!V483</f>
        <v>5702207.9700657101</v>
      </c>
      <c r="M483" s="24">
        <f>'[1]资源-钻石'!W483</f>
        <v>15274868.344428873</v>
      </c>
      <c r="N483" s="24">
        <f>'[1]资源-钻石'!X483</f>
        <v>36880142.555521227</v>
      </c>
    </row>
    <row r="484" spans="9:14" x14ac:dyDescent="0.15">
      <c r="I484" s="23">
        <v>481</v>
      </c>
      <c r="J484" s="24">
        <f>'[1]资源-钻石'!T484</f>
        <v>2365990.8317065779</v>
      </c>
      <c r="K484" s="24">
        <f>'[1]资源-钻石'!U484</f>
        <v>3448371.7097947728</v>
      </c>
      <c r="L484" s="24">
        <f>'[1]资源-钻石'!V484</f>
        <v>5710717.1306386329</v>
      </c>
      <c r="M484" s="24">
        <f>'[1]资源-钻石'!W484</f>
        <v>15298294.747483725</v>
      </c>
      <c r="N484" s="24">
        <f>'[1]资源-钻石'!X484</f>
        <v>36934169.044947341</v>
      </c>
    </row>
    <row r="485" spans="9:14" x14ac:dyDescent="0.15">
      <c r="I485" s="23">
        <v>482</v>
      </c>
      <c r="J485" s="24">
        <f>'[1]资源-钻石'!T485</f>
        <v>2369435.2110871118</v>
      </c>
      <c r="K485" s="24">
        <f>'[1]资源-钻石'!U485</f>
        <v>3453891.7528741267</v>
      </c>
      <c r="L485" s="24">
        <f>'[1]资源-钻石'!V485</f>
        <v>5719226.2912115548</v>
      </c>
      <c r="M485" s="24">
        <f>'[1]资源-钻石'!W485</f>
        <v>15321721.150538577</v>
      </c>
      <c r="N485" s="24">
        <f>'[1]资源-钻石'!X485</f>
        <v>36988195.534373462</v>
      </c>
    </row>
    <row r="486" spans="9:14" x14ac:dyDescent="0.15">
      <c r="I486" s="23">
        <v>483</v>
      </c>
      <c r="J486" s="24">
        <f>'[1]资源-钻石'!T486</f>
        <v>2372879.5904676458</v>
      </c>
      <c r="K486" s="24">
        <f>'[1]资源-钻石'!U486</f>
        <v>3459411.7959534805</v>
      </c>
      <c r="L486" s="24">
        <f>'[1]资源-钻石'!V486</f>
        <v>5727735.4517844766</v>
      </c>
      <c r="M486" s="24">
        <f>'[1]资源-钻石'!W486</f>
        <v>15345147.553593429</v>
      </c>
      <c r="N486" s="24">
        <f>'[1]资源-钻石'!X486</f>
        <v>37042222.023799583</v>
      </c>
    </row>
    <row r="487" spans="9:14" x14ac:dyDescent="0.15">
      <c r="I487" s="23">
        <v>484</v>
      </c>
      <c r="J487" s="24">
        <f>'[1]资源-钻石'!T487</f>
        <v>2376323.9698481797</v>
      </c>
      <c r="K487" s="24">
        <f>'[1]资源-钻石'!U487</f>
        <v>3464931.8390328349</v>
      </c>
      <c r="L487" s="24">
        <f>'[1]资源-钻石'!V487</f>
        <v>5736244.6123573994</v>
      </c>
      <c r="M487" s="24">
        <f>'[1]资源-钻石'!W487</f>
        <v>15368573.956648281</v>
      </c>
      <c r="N487" s="24">
        <f>'[1]资源-钻石'!X487</f>
        <v>37096248.513225704</v>
      </c>
    </row>
    <row r="488" spans="9:14" x14ac:dyDescent="0.15">
      <c r="I488" s="25">
        <v>485</v>
      </c>
      <c r="J488" s="24">
        <f>'[1]资源-钻石'!T488</f>
        <v>2379768.3492287137</v>
      </c>
      <c r="K488" s="24">
        <f>'[1]资源-钻石'!U488</f>
        <v>3470451.8821121887</v>
      </c>
      <c r="L488" s="24">
        <f>'[1]资源-钻石'!V488</f>
        <v>5744753.7729303213</v>
      </c>
      <c r="M488" s="24">
        <f>'[1]资源-钻石'!W488</f>
        <v>15392000.359703133</v>
      </c>
      <c r="N488" s="24">
        <f>'[1]资源-钻石'!X488</f>
        <v>37150275.002651818</v>
      </c>
    </row>
    <row r="489" spans="9:14" x14ac:dyDescent="0.15">
      <c r="I489" s="23">
        <v>486</v>
      </c>
      <c r="J489" s="24">
        <f>'[1]资源-钻石'!T489</f>
        <v>2383212.7286092481</v>
      </c>
      <c r="K489" s="24">
        <f>'[1]资源-钻石'!U489</f>
        <v>3475971.9251915431</v>
      </c>
      <c r="L489" s="24">
        <f>'[1]资源-钻石'!V489</f>
        <v>5753262.9335032441</v>
      </c>
      <c r="M489" s="24">
        <f>'[1]资源-钻石'!W489</f>
        <v>15415426.762757985</v>
      </c>
      <c r="N489" s="24">
        <f>'[1]资源-钻石'!X489</f>
        <v>37204301.492077939</v>
      </c>
    </row>
    <row r="490" spans="9:14" x14ac:dyDescent="0.15">
      <c r="I490" s="23">
        <v>487</v>
      </c>
      <c r="J490" s="24">
        <f>'[1]资源-钻石'!T490</f>
        <v>2386657.107989782</v>
      </c>
      <c r="K490" s="24">
        <f>'[1]资源-钻石'!U490</f>
        <v>3481491.9682708969</v>
      </c>
      <c r="L490" s="24">
        <f>'[1]资源-钻石'!V490</f>
        <v>5761772.0940761659</v>
      </c>
      <c r="M490" s="24">
        <f>'[1]资源-钻石'!W490</f>
        <v>15438853.165812837</v>
      </c>
      <c r="N490" s="24">
        <f>'[1]资源-钻石'!X490</f>
        <v>37258327.98150406</v>
      </c>
    </row>
    <row r="491" spans="9:14" x14ac:dyDescent="0.15">
      <c r="I491" s="25">
        <v>488</v>
      </c>
      <c r="J491" s="24">
        <f>'[1]资源-钻石'!T491</f>
        <v>2390101.4873703159</v>
      </c>
      <c r="K491" s="24">
        <f>'[1]资源-钻石'!U491</f>
        <v>3487012.0113502508</v>
      </c>
      <c r="L491" s="24">
        <f>'[1]资源-钻石'!V491</f>
        <v>5770281.2546490878</v>
      </c>
      <c r="M491" s="24">
        <f>'[1]资源-钻石'!W491</f>
        <v>15462279.568867689</v>
      </c>
      <c r="N491" s="24">
        <f>'[1]资源-钻石'!X491</f>
        <v>37312354.470930181</v>
      </c>
    </row>
    <row r="492" spans="9:14" x14ac:dyDescent="0.15">
      <c r="I492" s="23">
        <v>489</v>
      </c>
      <c r="J492" s="24">
        <f>'[1]资源-钻石'!T492</f>
        <v>2393545.8667508499</v>
      </c>
      <c r="K492" s="24">
        <f>'[1]资源-钻石'!U492</f>
        <v>3492532.0544296051</v>
      </c>
      <c r="L492" s="24">
        <f>'[1]资源-钻石'!V492</f>
        <v>5778790.4152220106</v>
      </c>
      <c r="M492" s="24">
        <f>'[1]资源-钻石'!W492</f>
        <v>15485705.971922541</v>
      </c>
      <c r="N492" s="24">
        <f>'[1]资源-钻石'!X492</f>
        <v>37366380.960356295</v>
      </c>
    </row>
    <row r="493" spans="9:14" x14ac:dyDescent="0.15">
      <c r="I493" s="23">
        <v>490</v>
      </c>
      <c r="J493" s="24">
        <f>'[1]资源-钻石'!T493</f>
        <v>2396990.2461313838</v>
      </c>
      <c r="K493" s="24">
        <f>'[1]资源-钻石'!U493</f>
        <v>3498052.097508959</v>
      </c>
      <c r="L493" s="24">
        <f>'[1]资源-钻石'!V493</f>
        <v>5787299.5757949324</v>
      </c>
      <c r="M493" s="24">
        <f>'[1]资源-钻石'!W493</f>
        <v>15509132.374977393</v>
      </c>
      <c r="N493" s="24">
        <f>'[1]资源-钻石'!X493</f>
        <v>37420407.449782416</v>
      </c>
    </row>
    <row r="494" spans="9:14" x14ac:dyDescent="0.15">
      <c r="I494" s="23">
        <v>491</v>
      </c>
      <c r="J494" s="24">
        <f>'[1]资源-钻石'!T494</f>
        <v>2400434.6255119178</v>
      </c>
      <c r="K494" s="24">
        <f>'[1]资源-钻石'!U494</f>
        <v>3503572.1405883129</v>
      </c>
      <c r="L494" s="24">
        <f>'[1]资源-钻石'!V494</f>
        <v>5795808.7363678552</v>
      </c>
      <c r="M494" s="24">
        <f>'[1]资源-钻石'!W494</f>
        <v>15532558.778032245</v>
      </c>
      <c r="N494" s="24">
        <f>'[1]资源-钻石'!X494</f>
        <v>37474433.939208537</v>
      </c>
    </row>
    <row r="495" spans="9:14" x14ac:dyDescent="0.15">
      <c r="I495" s="23">
        <v>492</v>
      </c>
      <c r="J495" s="24">
        <f>'[1]资源-钻石'!T495</f>
        <v>2403879.0048924522</v>
      </c>
      <c r="K495" s="24">
        <f>'[1]资源-钻石'!U495</f>
        <v>3509092.1836676672</v>
      </c>
      <c r="L495" s="24">
        <f>'[1]资源-钻石'!V495</f>
        <v>5804317.8969407771</v>
      </c>
      <c r="M495" s="24">
        <f>'[1]资源-钻石'!W495</f>
        <v>15555985.181087097</v>
      </c>
      <c r="N495" s="24">
        <f>'[1]资源-钻石'!X495</f>
        <v>37528460.428634658</v>
      </c>
    </row>
    <row r="496" spans="9:14" x14ac:dyDescent="0.15">
      <c r="I496" s="23">
        <v>493</v>
      </c>
      <c r="J496" s="24">
        <f>'[1]资源-钻石'!T496</f>
        <v>2407323.3842729861</v>
      </c>
      <c r="K496" s="24">
        <f>'[1]资源-钻石'!U496</f>
        <v>3514612.2267470211</v>
      </c>
      <c r="L496" s="24">
        <f>'[1]资源-钻石'!V496</f>
        <v>5812827.0575136989</v>
      </c>
      <c r="M496" s="24">
        <f>'[1]资源-钻石'!W496</f>
        <v>15579411.584141949</v>
      </c>
      <c r="N496" s="24">
        <f>'[1]资源-钻石'!X496</f>
        <v>37582486.918060772</v>
      </c>
    </row>
    <row r="497" spans="9:14" x14ac:dyDescent="0.15">
      <c r="I497" s="25">
        <v>494</v>
      </c>
      <c r="J497" s="24">
        <f>'[1]资源-钻石'!T497</f>
        <v>2410767.76365352</v>
      </c>
      <c r="K497" s="24">
        <f>'[1]资源-钻石'!U497</f>
        <v>3520132.2698263754</v>
      </c>
      <c r="L497" s="24">
        <f>'[1]资源-钻石'!V497</f>
        <v>5821336.2180866217</v>
      </c>
      <c r="M497" s="24">
        <f>'[1]资源-钻石'!W497</f>
        <v>15602837.987196801</v>
      </c>
      <c r="N497" s="24">
        <f>'[1]资源-钻石'!X497</f>
        <v>37636513.407486893</v>
      </c>
    </row>
    <row r="498" spans="9:14" x14ac:dyDescent="0.15">
      <c r="I498" s="23">
        <v>495</v>
      </c>
      <c r="J498" s="24">
        <f>'[1]资源-钻石'!T498</f>
        <v>2414212.143034054</v>
      </c>
      <c r="K498" s="24">
        <f>'[1]资源-钻石'!U498</f>
        <v>3525652.3129057293</v>
      </c>
      <c r="L498" s="24">
        <f>'[1]资源-钻石'!V498</f>
        <v>5829845.3786595436</v>
      </c>
      <c r="M498" s="24">
        <f>'[1]资源-钻石'!W498</f>
        <v>15626264.390251655</v>
      </c>
      <c r="N498" s="24">
        <f>'[1]资源-钻石'!X498</f>
        <v>37690539.896913014</v>
      </c>
    </row>
    <row r="499" spans="9:14" x14ac:dyDescent="0.15">
      <c r="I499" s="23">
        <v>496</v>
      </c>
      <c r="J499" s="24">
        <f>'[1]资源-钻石'!T499</f>
        <v>2417656.5224145879</v>
      </c>
      <c r="K499" s="24">
        <f>'[1]资源-钻石'!U499</f>
        <v>3531172.3559850832</v>
      </c>
      <c r="L499" s="24">
        <f>'[1]资源-钻石'!V499</f>
        <v>5838332.7818853296</v>
      </c>
      <c r="M499" s="24">
        <f>'[1]资源-钻石'!W499</f>
        <v>15649690.793306507</v>
      </c>
      <c r="N499" s="24">
        <f>'[1]资源-钻石'!X499</f>
        <v>37744566.386339135</v>
      </c>
    </row>
    <row r="500" spans="9:14" x14ac:dyDescent="0.15">
      <c r="I500" s="25">
        <v>497</v>
      </c>
      <c r="J500" s="24">
        <f>'[1]资源-钻石'!T500</f>
        <v>2421100.9017951223</v>
      </c>
      <c r="K500" s="24">
        <f>'[1]资源-钻石'!U500</f>
        <v>3536692.3990644375</v>
      </c>
      <c r="L500" s="24">
        <f>'[1]资源-钻石'!V500</f>
        <v>5846314.4889968773</v>
      </c>
      <c r="M500" s="24">
        <f>'[1]资源-钻石'!W500</f>
        <v>15673117.196361359</v>
      </c>
      <c r="N500" s="24">
        <f>'[1]资源-钻石'!X500</f>
        <v>37798592.875765249</v>
      </c>
    </row>
    <row r="501" spans="9:14" x14ac:dyDescent="0.15">
      <c r="I501" s="23">
        <v>498</v>
      </c>
      <c r="J501" s="24">
        <f>'[1]资源-钻石'!T501</f>
        <v>2424545.2811756562</v>
      </c>
      <c r="K501" s="24">
        <f>'[1]资源-钻石'!U501</f>
        <v>3542212.4421437914</v>
      </c>
      <c r="L501" s="24">
        <f>'[1]资源-钻石'!V501</f>
        <v>5854296.196108425</v>
      </c>
      <c r="M501" s="24">
        <f>'[1]资源-钻石'!W501</f>
        <v>15696543.599416211</v>
      </c>
      <c r="N501" s="24">
        <f>'[1]资源-钻石'!X501</f>
        <v>37852619.36519137</v>
      </c>
    </row>
    <row r="502" spans="9:14" x14ac:dyDescent="0.15">
      <c r="I502" s="23">
        <v>499</v>
      </c>
      <c r="J502" s="24">
        <f>'[1]资源-钻石'!T502</f>
        <v>2427989.6605561902</v>
      </c>
      <c r="K502" s="24">
        <f>'[1]资源-钻石'!U502</f>
        <v>3547732.4852231452</v>
      </c>
      <c r="L502" s="24">
        <f>'[1]资源-钻石'!V502</f>
        <v>5862277.9032199718</v>
      </c>
      <c r="M502" s="24">
        <f>'[1]资源-钻石'!W502</f>
        <v>15719970.002471063</v>
      </c>
      <c r="N502" s="24">
        <f>'[1]资源-钻石'!X502</f>
        <v>37906645.854617491</v>
      </c>
    </row>
    <row r="503" spans="9:14" x14ac:dyDescent="0.15">
      <c r="I503" s="23">
        <v>500</v>
      </c>
      <c r="J503" s="24">
        <f>'[1]资源-钻石'!T503</f>
        <v>2431434.0399367241</v>
      </c>
      <c r="K503" s="24">
        <f>'[1]资源-钻石'!U503</f>
        <v>3553252.5283024996</v>
      </c>
      <c r="L503" s="24">
        <f>'[1]资源-钻石'!V503</f>
        <v>5870259.6103315195</v>
      </c>
      <c r="M503" s="24">
        <f>'[1]资源-钻石'!W503</f>
        <v>15743396.405525915</v>
      </c>
      <c r="N503" s="24">
        <f>'[1]资源-钻石'!X503</f>
        <v>37960672.344043612</v>
      </c>
    </row>
  </sheetData>
  <mergeCells count="18">
    <mergeCell ref="B2:G2"/>
    <mergeCell ref="I2:N2"/>
    <mergeCell ref="Q2:U2"/>
    <mergeCell ref="V2:Z2"/>
    <mergeCell ref="AD2:AH2"/>
    <mergeCell ref="BN5:BR5"/>
    <mergeCell ref="BF5:BG5"/>
    <mergeCell ref="AL139:AM140"/>
    <mergeCell ref="AO140:AS140"/>
    <mergeCell ref="AL184:AM185"/>
    <mergeCell ref="AO185:AS185"/>
    <mergeCell ref="AL4:AM5"/>
    <mergeCell ref="AO5:AS5"/>
    <mergeCell ref="AL49:AM50"/>
    <mergeCell ref="AO50:AS50"/>
    <mergeCell ref="AL94:AM95"/>
    <mergeCell ref="AO95:AS95"/>
    <mergeCell ref="AX5:BB5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3840-F677-41C6-83BD-94927A2F1122}">
  <dimension ref="A4:Y19"/>
  <sheetViews>
    <sheetView workbookViewId="0">
      <selection activeCell="G10" sqref="G6:G10"/>
    </sheetView>
  </sheetViews>
  <sheetFormatPr defaultRowHeight="11.25" x14ac:dyDescent="0.15"/>
  <cols>
    <col min="1" max="12" width="9" style="48" customWidth="1"/>
    <col min="13" max="15" width="9" style="57" customWidth="1"/>
    <col min="16" max="18" width="9" style="48" customWidth="1"/>
    <col min="19" max="20" width="9" style="57" customWidth="1"/>
    <col min="21" max="24" width="9" style="48" customWidth="1"/>
    <col min="25" max="25" width="38.875" style="48" bestFit="1" customWidth="1"/>
    <col min="26" max="16384" width="9" style="48"/>
  </cols>
  <sheetData>
    <row r="4" spans="1:25" x14ac:dyDescent="0.15">
      <c r="A4" s="48" t="s">
        <v>205</v>
      </c>
    </row>
    <row r="5" spans="1:25" s="47" customFormat="1" ht="33.75" customHeight="1" x14ac:dyDescent="0.15">
      <c r="A5" s="47" t="s">
        <v>167</v>
      </c>
      <c r="B5" s="47" t="s">
        <v>223</v>
      </c>
      <c r="C5" s="47" t="s">
        <v>224</v>
      </c>
      <c r="D5" s="47" t="s">
        <v>228</v>
      </c>
      <c r="E5" s="47" t="s">
        <v>225</v>
      </c>
      <c r="F5" s="47" t="s">
        <v>226</v>
      </c>
      <c r="G5" s="47" t="s">
        <v>182</v>
      </c>
      <c r="H5" s="47" t="s">
        <v>186</v>
      </c>
      <c r="I5" s="47" t="s">
        <v>187</v>
      </c>
      <c r="J5" s="47" t="s">
        <v>194</v>
      </c>
      <c r="K5" s="47" t="s">
        <v>195</v>
      </c>
      <c r="L5" s="47" t="s">
        <v>196</v>
      </c>
      <c r="M5" s="59" t="s">
        <v>197</v>
      </c>
      <c r="N5" s="59" t="s">
        <v>198</v>
      </c>
      <c r="O5" s="59" t="s">
        <v>199</v>
      </c>
      <c r="P5" s="47" t="s">
        <v>200</v>
      </c>
      <c r="Q5" s="47" t="s">
        <v>201</v>
      </c>
      <c r="R5" s="47" t="s">
        <v>202</v>
      </c>
      <c r="S5" s="59" t="s">
        <v>203</v>
      </c>
      <c r="T5" s="59" t="s">
        <v>204</v>
      </c>
      <c r="U5" s="47" t="s">
        <v>209</v>
      </c>
      <c r="V5" s="47" t="s">
        <v>215</v>
      </c>
      <c r="W5" s="47" t="s">
        <v>216</v>
      </c>
      <c r="X5" s="47" t="s">
        <v>211</v>
      </c>
      <c r="Y5" s="47" t="s">
        <v>219</v>
      </c>
    </row>
    <row r="6" spans="1:25" x14ac:dyDescent="0.15">
      <c r="A6" s="48">
        <v>1</v>
      </c>
      <c r="B6" s="48">
        <v>30</v>
      </c>
      <c r="C6" s="48">
        <v>3600</v>
      </c>
      <c r="D6" s="48">
        <v>50</v>
      </c>
      <c r="E6" s="48">
        <v>3</v>
      </c>
      <c r="F6" s="48">
        <v>30</v>
      </c>
      <c r="G6" s="48">
        <v>55</v>
      </c>
      <c r="H6" s="48" t="s">
        <v>74</v>
      </c>
      <c r="I6" s="48">
        <v>10</v>
      </c>
      <c r="J6" s="46">
        <f>INDEX(其他调用!$BN$7:$BR$166,$G6,MATCH($H6,其他调用!$BN$6:$BR$6,0))*$I6</f>
        <v>5533599020</v>
      </c>
      <c r="K6" s="48" t="s">
        <v>78</v>
      </c>
      <c r="L6" s="46">
        <f>INDEX(其他调用!$BN$7:$BR$166,$G6,MATCH($K6,其他调用!$BN$6:$BR$6,0))</f>
        <v>953529031</v>
      </c>
      <c r="M6" s="58">
        <f>J6/L6</f>
        <v>5.8032832143523905</v>
      </c>
      <c r="N6" s="58">
        <f>1/P6</f>
        <v>0.37037037037037035</v>
      </c>
      <c r="O6" s="77">
        <f>I6/3</f>
        <v>3.3333333333333335</v>
      </c>
      <c r="P6" s="57">
        <v>2.7</v>
      </c>
      <c r="Q6" s="48">
        <v>1.2</v>
      </c>
      <c r="R6" s="48">
        <v>1.2</v>
      </c>
      <c r="S6" s="60">
        <f>(1/4*N6*O6*P6*P6+1/2*Q6*O6*P6+1/4*N6*R6*P6+1/2*Q6*R6)/1.5</f>
        <v>5.78</v>
      </c>
      <c r="T6" s="57">
        <f>M6-S6</f>
        <v>2.3283214352390225E-2</v>
      </c>
      <c r="U6" s="48" t="s">
        <v>207</v>
      </c>
      <c r="V6" s="48" t="s">
        <v>214</v>
      </c>
      <c r="W6" s="48" t="s">
        <v>217</v>
      </c>
      <c r="X6" s="48" t="s">
        <v>221</v>
      </c>
      <c r="Y6" s="48" t="s">
        <v>230</v>
      </c>
    </row>
    <row r="7" spans="1:25" x14ac:dyDescent="0.15">
      <c r="A7" s="48">
        <v>2</v>
      </c>
      <c r="B7" s="48">
        <v>15</v>
      </c>
      <c r="C7" s="48">
        <v>3600</v>
      </c>
      <c r="D7" s="48">
        <v>120</v>
      </c>
      <c r="E7" s="48">
        <v>3</v>
      </c>
      <c r="F7" s="70">
        <v>30</v>
      </c>
      <c r="G7" s="48">
        <v>75</v>
      </c>
      <c r="H7" s="48" t="s">
        <v>75</v>
      </c>
      <c r="I7" s="48">
        <v>12</v>
      </c>
      <c r="J7" s="46">
        <f>INDEX(其他调用!$BN$7:$BR$166,$G7,MATCH($H7,其他调用!$BN$6:$BR$6,0))*$I7</f>
        <v>41832935220</v>
      </c>
      <c r="K7" s="48" t="s">
        <v>78</v>
      </c>
      <c r="L7" s="46">
        <f>INDEX(其他调用!$BN$7:$BR$166,$G7,MATCH($K7,其他调用!$BN$6:$BR$6,0))</f>
        <v>6014399407</v>
      </c>
      <c r="M7" s="58">
        <f t="shared" ref="M7:M10" si="0">J7/L7</f>
        <v>6.9554634451632458</v>
      </c>
      <c r="N7" s="58">
        <f t="shared" ref="N7:N10" si="1">1/P7</f>
        <v>0.3623188405797102</v>
      </c>
      <c r="O7" s="77">
        <f t="shared" ref="O7:O10" si="2">I7/3</f>
        <v>4</v>
      </c>
      <c r="P7" s="57">
        <v>2.76</v>
      </c>
      <c r="Q7" s="48">
        <v>1.2</v>
      </c>
      <c r="R7" s="48">
        <v>1.2</v>
      </c>
      <c r="S7" s="60">
        <f t="shared" ref="S7:S10" si="3">(1/4*N7*O7*P7*P7+1/2*Q7*O7*P7+1/4*N7*R7*P7+1/2*Q7*R7)/1.5</f>
        <v>6.9360000000000008</v>
      </c>
      <c r="T7" s="57">
        <f t="shared" ref="T7:T10" si="4">M7-S7</f>
        <v>1.9463445163244941E-2</v>
      </c>
      <c r="U7" s="48" t="s">
        <v>212</v>
      </c>
      <c r="V7" s="48" t="s">
        <v>214</v>
      </c>
      <c r="W7" s="48" t="s">
        <v>217</v>
      </c>
      <c r="X7" s="48" t="s">
        <v>221</v>
      </c>
      <c r="Y7" s="52" t="s">
        <v>230</v>
      </c>
    </row>
    <row r="8" spans="1:25" x14ac:dyDescent="0.15">
      <c r="A8" s="48">
        <v>3</v>
      </c>
      <c r="B8" s="48">
        <v>10</v>
      </c>
      <c r="C8" s="48">
        <v>3600</v>
      </c>
      <c r="D8" s="48">
        <v>200</v>
      </c>
      <c r="E8" s="48">
        <v>3</v>
      </c>
      <c r="F8" s="70">
        <v>30</v>
      </c>
      <c r="G8" s="73">
        <v>90</v>
      </c>
      <c r="H8" s="48" t="s">
        <v>76</v>
      </c>
      <c r="I8" s="48">
        <v>14</v>
      </c>
      <c r="J8" s="46">
        <f>INDEX(其他调用!$BN$7:$BR$166,$G8,MATCH($H8,其他调用!$BN$6:$BR$6,0))*$I8</f>
        <v>245766617726</v>
      </c>
      <c r="K8" s="48" t="s">
        <v>78</v>
      </c>
      <c r="L8" s="46">
        <f>INDEX(其他调用!$BN$7:$BR$166,$G8,MATCH($K8,其他调用!$BN$6:$BR$6,0))</f>
        <v>22019987091</v>
      </c>
      <c r="M8" s="58">
        <f t="shared" si="0"/>
        <v>11.161070018358441</v>
      </c>
      <c r="N8" s="58">
        <f t="shared" si="1"/>
        <v>0.25252525252525254</v>
      </c>
      <c r="O8" s="77">
        <f t="shared" si="2"/>
        <v>4.666666666666667</v>
      </c>
      <c r="P8" s="57">
        <v>3.96</v>
      </c>
      <c r="Q8" s="48">
        <v>1.2</v>
      </c>
      <c r="R8" s="48">
        <v>1.2</v>
      </c>
      <c r="S8" s="60">
        <f t="shared" si="3"/>
        <v>11.152000000000001</v>
      </c>
      <c r="T8" s="57">
        <f t="shared" si="4"/>
        <v>9.0700183584395688E-3</v>
      </c>
      <c r="U8" s="48" t="s">
        <v>213</v>
      </c>
      <c r="V8" s="48" t="s">
        <v>214</v>
      </c>
      <c r="W8" s="48" t="s">
        <v>217</v>
      </c>
      <c r="X8" s="48" t="s">
        <v>221</v>
      </c>
      <c r="Y8" s="52" t="s">
        <v>230</v>
      </c>
    </row>
    <row r="9" spans="1:25" x14ac:dyDescent="0.15">
      <c r="A9" s="48">
        <v>4</v>
      </c>
      <c r="B9" s="48">
        <v>5</v>
      </c>
      <c r="C9" s="48">
        <v>3600</v>
      </c>
      <c r="D9" s="48">
        <v>300</v>
      </c>
      <c r="E9" s="48">
        <v>3</v>
      </c>
      <c r="F9" s="70">
        <v>30</v>
      </c>
      <c r="G9" s="73">
        <v>100</v>
      </c>
      <c r="H9" s="48" t="s">
        <v>77</v>
      </c>
      <c r="I9" s="48">
        <v>16</v>
      </c>
      <c r="J9" s="46">
        <f>INDEX(其他调用!$BN$7:$BR$166,$G9,MATCH($H9,其他调用!$BN$6:$BR$6,0))*$I9</f>
        <v>573778662208</v>
      </c>
      <c r="K9" s="48" t="s">
        <v>78</v>
      </c>
      <c r="L9" s="46">
        <f>INDEX(其他调用!$BN$7:$BR$166,$G9,MATCH($K9,其他调用!$BN$6:$BR$6,0))</f>
        <v>37337177917</v>
      </c>
      <c r="M9" s="58">
        <f t="shared" si="0"/>
        <v>15.367488766384582</v>
      </c>
      <c r="N9" s="58">
        <f t="shared" si="1"/>
        <v>0.20576131687242796</v>
      </c>
      <c r="O9" s="77">
        <f t="shared" si="2"/>
        <v>5.333333333333333</v>
      </c>
      <c r="P9" s="57">
        <v>4.8600000000000003</v>
      </c>
      <c r="Q9" s="48">
        <v>1.2</v>
      </c>
      <c r="R9" s="48">
        <v>1.2</v>
      </c>
      <c r="S9" s="60">
        <f t="shared" si="3"/>
        <v>15.368</v>
      </c>
      <c r="T9" s="57">
        <f t="shared" si="4"/>
        <v>-5.1123361541804968E-4</v>
      </c>
      <c r="U9" s="48" t="s">
        <v>210</v>
      </c>
      <c r="V9" s="48" t="s">
        <v>214</v>
      </c>
      <c r="W9" s="48" t="s">
        <v>218</v>
      </c>
      <c r="X9" s="48" t="s">
        <v>222</v>
      </c>
      <c r="Y9" s="52" t="s">
        <v>230</v>
      </c>
    </row>
    <row r="10" spans="1:25" x14ac:dyDescent="0.15">
      <c r="A10" s="48">
        <v>5</v>
      </c>
      <c r="B10" s="48">
        <v>1</v>
      </c>
      <c r="C10" s="48">
        <v>3600</v>
      </c>
      <c r="D10" s="48">
        <v>500</v>
      </c>
      <c r="E10" s="48">
        <v>3</v>
      </c>
      <c r="F10" s="70">
        <v>30</v>
      </c>
      <c r="G10" s="73">
        <v>110</v>
      </c>
      <c r="H10" s="48" t="s">
        <v>78</v>
      </c>
      <c r="I10" s="48">
        <v>20</v>
      </c>
      <c r="J10" s="46">
        <f>INDEX(其他调用!$BN$7:$BR$166,$G10,MATCH($H10,其他调用!$BN$6:$BR$6,0))*$I10</f>
        <v>1078964974560</v>
      </c>
      <c r="K10" s="48" t="s">
        <v>78</v>
      </c>
      <c r="L10" s="46">
        <f>INDEX(其他调用!$BN$7:$BR$166,$G10,MATCH($K10,其他调用!$BN$6:$BR$6,0))</f>
        <v>53948248728</v>
      </c>
      <c r="M10" s="58">
        <f t="shared" si="0"/>
        <v>20</v>
      </c>
      <c r="N10" s="58">
        <f t="shared" si="1"/>
        <v>0.19556077050943579</v>
      </c>
      <c r="O10" s="77">
        <f t="shared" si="2"/>
        <v>6.666666666666667</v>
      </c>
      <c r="P10" s="57">
        <v>5.1135000000000002</v>
      </c>
      <c r="Q10" s="48">
        <v>1.2</v>
      </c>
      <c r="R10" s="48">
        <v>1.2</v>
      </c>
      <c r="S10" s="60">
        <f t="shared" si="3"/>
        <v>19.997666666666667</v>
      </c>
      <c r="T10" s="57">
        <f t="shared" si="4"/>
        <v>2.3333333333326323E-3</v>
      </c>
      <c r="U10" s="48" t="s">
        <v>208</v>
      </c>
      <c r="V10" s="48" t="s">
        <v>214</v>
      </c>
      <c r="W10" s="48" t="s">
        <v>217</v>
      </c>
      <c r="X10" s="48" t="s">
        <v>220</v>
      </c>
      <c r="Y10" s="52" t="s">
        <v>230</v>
      </c>
    </row>
    <row r="13" spans="1:25" x14ac:dyDescent="0.15">
      <c r="P13" s="75"/>
    </row>
    <row r="14" spans="1:25" s="47" customFormat="1" ht="22.5" customHeight="1" x14ac:dyDescent="0.15">
      <c r="M14" s="59"/>
      <c r="N14" s="59"/>
      <c r="O14" s="59"/>
      <c r="P14" s="75"/>
      <c r="S14" s="59"/>
      <c r="T14" s="59"/>
    </row>
    <row r="16" spans="1:25" x14ac:dyDescent="0.15">
      <c r="P16" s="75"/>
    </row>
    <row r="17" spans="16:16" x14ac:dyDescent="0.15">
      <c r="P17" s="75"/>
    </row>
    <row r="18" spans="16:16" x14ac:dyDescent="0.15">
      <c r="P18" s="75"/>
    </row>
    <row r="19" spans="16:16" x14ac:dyDescent="0.15">
      <c r="P19" s="7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3616-3B8E-4123-969C-E8ACF9A802AA}">
  <dimension ref="B1:IC169"/>
  <sheetViews>
    <sheetView workbookViewId="0">
      <selection activeCell="C8" sqref="B8:G14"/>
    </sheetView>
  </sheetViews>
  <sheetFormatPr defaultRowHeight="11.25" outlineLevelCol="1" x14ac:dyDescent="0.15"/>
  <cols>
    <col min="1" max="2" width="9" style="49"/>
    <col min="3" max="3" width="13.875" style="49" customWidth="1"/>
    <col min="4" max="4" width="10.5" style="49" customWidth="1"/>
    <col min="5" max="7" width="9" style="49" customWidth="1"/>
    <col min="8" max="11" width="9" style="49"/>
    <col min="12" max="12" width="9" style="65"/>
    <col min="13" max="14" width="9" style="49"/>
    <col min="15" max="15" width="9" style="49" customWidth="1"/>
    <col min="16" max="36" width="9" style="49" hidden="1" customWidth="1" outlineLevel="1"/>
    <col min="37" max="41" width="9" style="65" hidden="1" customWidth="1" outlineLevel="1"/>
    <col min="42" max="46" width="9" style="49" hidden="1" customWidth="1" outlineLevel="1"/>
    <col min="47" max="47" width="9" style="51" hidden="1" customWidth="1" outlineLevel="1"/>
    <col min="48" max="48" width="9" style="62" collapsed="1"/>
    <col min="49" max="50" width="9" style="51" hidden="1" customWidth="1" outlineLevel="1"/>
    <col min="51" max="75" width="9" style="49" hidden="1" customWidth="1" outlineLevel="1"/>
    <col min="76" max="80" width="9" style="65" hidden="1" customWidth="1" outlineLevel="1"/>
    <col min="81" max="81" width="9" style="49" hidden="1" customWidth="1" outlineLevel="1"/>
    <col min="82" max="82" width="9" style="63" collapsed="1"/>
    <col min="83" max="84" width="9" style="51" hidden="1" customWidth="1" outlineLevel="1"/>
    <col min="85" max="109" width="9" style="49" hidden="1" customWidth="1" outlineLevel="1"/>
    <col min="110" max="114" width="9" style="65" hidden="1" customWidth="1" outlineLevel="1"/>
    <col min="115" max="115" width="9" style="49" hidden="1" customWidth="1" outlineLevel="1"/>
    <col min="116" max="116" width="9" style="63" collapsed="1"/>
    <col min="117" max="118" width="9" style="51" hidden="1" customWidth="1" outlineLevel="1"/>
    <col min="119" max="143" width="9" style="49" hidden="1" customWidth="1" outlineLevel="1"/>
    <col min="144" max="148" width="9" style="65" hidden="1" customWidth="1" outlineLevel="1"/>
    <col min="149" max="149" width="9" style="49" hidden="1" customWidth="1" outlineLevel="1"/>
    <col min="150" max="150" width="9" style="63" collapsed="1"/>
    <col min="151" max="151" width="9" style="49" hidden="1" customWidth="1" outlineLevel="1"/>
    <col min="152" max="152" width="9" style="51" hidden="1" customWidth="1" outlineLevel="1"/>
    <col min="153" max="177" width="9" style="49" hidden="1" customWidth="1" outlineLevel="1"/>
    <col min="178" max="182" width="9" style="65" hidden="1" customWidth="1" outlineLevel="1"/>
    <col min="183" max="183" width="9" style="49" hidden="1" customWidth="1" outlineLevel="1"/>
    <col min="184" max="218" width="9" style="65" hidden="1" customWidth="1" outlineLevel="1"/>
    <col min="219" max="219" width="9" style="63" collapsed="1"/>
    <col min="220" max="227" width="9" style="51" hidden="1" customWidth="1" outlineLevel="1"/>
    <col min="228" max="228" width="9" style="63" collapsed="1"/>
    <col min="229" max="236" width="9" style="72" hidden="1" customWidth="1" outlineLevel="1"/>
    <col min="237" max="237" width="9" style="63" collapsed="1"/>
    <col min="238" max="16384" width="9" style="49"/>
  </cols>
  <sheetData>
    <row r="1" spans="2:237" x14ac:dyDescent="0.15">
      <c r="AV1" s="88" t="s">
        <v>243</v>
      </c>
      <c r="CD1" s="88" t="s">
        <v>244</v>
      </c>
      <c r="DL1" s="88" t="s">
        <v>245</v>
      </c>
      <c r="ET1" s="88" t="s">
        <v>247</v>
      </c>
      <c r="HK1" s="88" t="s">
        <v>250</v>
      </c>
      <c r="HT1" s="88" t="s">
        <v>253</v>
      </c>
      <c r="IC1" s="88" t="s">
        <v>296</v>
      </c>
    </row>
    <row r="2" spans="2:237" x14ac:dyDescent="0.15">
      <c r="B2" s="34" t="s">
        <v>227</v>
      </c>
      <c r="C2" s="49">
        <v>3</v>
      </c>
      <c r="AV2" s="88"/>
      <c r="CD2" s="88"/>
      <c r="DL2" s="88"/>
      <c r="ET2" s="88"/>
      <c r="HK2" s="88"/>
      <c r="HT2" s="88"/>
      <c r="IC2" s="88"/>
    </row>
    <row r="3" spans="2:237" x14ac:dyDescent="0.15">
      <c r="B3" s="34"/>
      <c r="AV3" s="88"/>
      <c r="CD3" s="88"/>
      <c r="DL3" s="88"/>
      <c r="EH3" s="65"/>
      <c r="EI3" s="65"/>
      <c r="EJ3" s="65"/>
      <c r="EK3" s="65"/>
      <c r="ET3" s="88"/>
      <c r="HK3" s="88"/>
      <c r="HT3" s="88"/>
      <c r="IC3" s="88"/>
    </row>
    <row r="4" spans="2:237" x14ac:dyDescent="0.15">
      <c r="B4" s="34"/>
      <c r="AV4" s="88"/>
      <c r="CD4" s="88"/>
      <c r="DL4" s="88"/>
      <c r="ET4" s="88"/>
      <c r="HK4" s="88"/>
      <c r="HT4" s="88"/>
      <c r="IC4" s="88"/>
    </row>
    <row r="5" spans="2:237" x14ac:dyDescent="0.15">
      <c r="B5" s="34"/>
      <c r="AV5" s="88"/>
      <c r="CD5" s="88"/>
      <c r="DL5" s="88"/>
      <c r="ET5" s="88"/>
      <c r="HK5" s="88"/>
      <c r="HT5" s="88"/>
      <c r="IC5" s="88"/>
    </row>
    <row r="6" spans="2:237" x14ac:dyDescent="0.15">
      <c r="B6" s="34"/>
      <c r="AV6" s="88"/>
      <c r="CD6" s="88"/>
      <c r="DL6" s="88"/>
      <c r="ET6" s="88"/>
      <c r="HK6" s="88"/>
      <c r="HT6" s="88"/>
      <c r="IC6" s="88"/>
    </row>
    <row r="7" spans="2:237" x14ac:dyDescent="0.15">
      <c r="B7" s="49" t="s">
        <v>206</v>
      </c>
      <c r="K7" s="71" t="s">
        <v>286</v>
      </c>
      <c r="AV7" s="88"/>
      <c r="CD7" s="88"/>
      <c r="CG7" s="51" t="s">
        <v>1</v>
      </c>
      <c r="CH7" s="51"/>
      <c r="CI7" s="51"/>
      <c r="CJ7" s="51"/>
      <c r="CK7" s="51"/>
      <c r="CL7" s="51" t="s">
        <v>2</v>
      </c>
      <c r="CM7" s="51"/>
      <c r="CN7" s="51"/>
      <c r="CO7" s="51"/>
      <c r="CP7" s="51"/>
      <c r="CQ7" s="51" t="s">
        <v>0</v>
      </c>
      <c r="CR7" s="51"/>
      <c r="CS7" s="51"/>
      <c r="CT7" s="51"/>
      <c r="CU7" s="51"/>
      <c r="CV7" s="51" t="s">
        <v>265</v>
      </c>
      <c r="CW7" s="51"/>
      <c r="CX7" s="51"/>
      <c r="CY7" s="51"/>
      <c r="CZ7" s="51"/>
      <c r="DA7" s="51" t="s">
        <v>29</v>
      </c>
      <c r="DB7" s="51"/>
      <c r="DC7" s="51"/>
      <c r="DD7" s="51"/>
      <c r="DE7" s="51"/>
      <c r="DF7" s="65" t="s">
        <v>266</v>
      </c>
      <c r="DL7" s="88"/>
      <c r="ET7" s="88"/>
      <c r="EW7" s="49" t="s">
        <v>1</v>
      </c>
      <c r="FB7" s="49" t="s">
        <v>2</v>
      </c>
      <c r="FG7" s="49" t="s">
        <v>0</v>
      </c>
      <c r="FL7" s="49" t="s">
        <v>265</v>
      </c>
      <c r="FQ7" s="49" t="s">
        <v>29</v>
      </c>
      <c r="FV7" s="65" t="s">
        <v>266</v>
      </c>
      <c r="HK7" s="88"/>
      <c r="HT7" s="88"/>
      <c r="IC7" s="88"/>
    </row>
    <row r="8" spans="2:237" x14ac:dyDescent="0.15">
      <c r="B8" s="48"/>
      <c r="C8" s="87" t="s">
        <v>182</v>
      </c>
      <c r="D8" s="87"/>
      <c r="E8" s="87"/>
      <c r="F8" s="87"/>
      <c r="G8" s="87"/>
      <c r="H8" s="81" t="s">
        <v>229</v>
      </c>
      <c r="I8" s="81"/>
      <c r="J8" s="81"/>
      <c r="K8" s="81"/>
      <c r="L8" s="81"/>
      <c r="M8" s="81"/>
      <c r="Q8" s="85" t="s">
        <v>234</v>
      </c>
      <c r="R8" s="85"/>
      <c r="S8" s="85"/>
      <c r="T8" s="85"/>
      <c r="U8" s="85"/>
      <c r="V8" s="85" t="s">
        <v>235</v>
      </c>
      <c r="W8" s="85"/>
      <c r="X8" s="85"/>
      <c r="Y8" s="85"/>
      <c r="Z8" s="85"/>
      <c r="AA8" s="85" t="s">
        <v>236</v>
      </c>
      <c r="AB8" s="85"/>
      <c r="AC8" s="85"/>
      <c r="AD8" s="85"/>
      <c r="AE8" s="85"/>
      <c r="AF8" s="85" t="s">
        <v>273</v>
      </c>
      <c r="AG8" s="85"/>
      <c r="AH8" s="85"/>
      <c r="AI8" s="85"/>
      <c r="AJ8" s="85"/>
      <c r="AK8" s="85" t="s">
        <v>237</v>
      </c>
      <c r="AL8" s="85"/>
      <c r="AM8" s="85"/>
      <c r="AN8" s="85"/>
      <c r="AO8" s="85"/>
      <c r="AP8" s="85" t="s">
        <v>274</v>
      </c>
      <c r="AQ8" s="85"/>
      <c r="AR8" s="85"/>
      <c r="AS8" s="85"/>
      <c r="AT8" s="85"/>
      <c r="AY8" s="85" t="s">
        <v>275</v>
      </c>
      <c r="AZ8" s="85"/>
      <c r="BA8" s="85"/>
      <c r="BB8" s="85"/>
      <c r="BC8" s="85"/>
      <c r="BD8" s="85" t="s">
        <v>276</v>
      </c>
      <c r="BE8" s="85"/>
      <c r="BF8" s="85"/>
      <c r="BG8" s="85"/>
      <c r="BH8" s="85"/>
      <c r="BI8" s="85" t="s">
        <v>277</v>
      </c>
      <c r="BJ8" s="85"/>
      <c r="BK8" s="85"/>
      <c r="BL8" s="85"/>
      <c r="BM8" s="85"/>
      <c r="BN8" s="85" t="s">
        <v>278</v>
      </c>
      <c r="BO8" s="85"/>
      <c r="BP8" s="85"/>
      <c r="BQ8" s="85"/>
      <c r="BR8" s="85"/>
      <c r="BS8" s="85" t="s">
        <v>239</v>
      </c>
      <c r="BT8" s="85"/>
      <c r="BU8" s="85"/>
      <c r="BV8" s="85"/>
      <c r="BW8" s="85"/>
      <c r="BX8" s="85" t="s">
        <v>279</v>
      </c>
      <c r="BY8" s="85"/>
      <c r="BZ8" s="85"/>
      <c r="CA8" s="85"/>
      <c r="CB8" s="85"/>
      <c r="CG8" s="85" t="s">
        <v>240</v>
      </c>
      <c r="CH8" s="85"/>
      <c r="CI8" s="85"/>
      <c r="CJ8" s="85"/>
      <c r="CK8" s="85"/>
      <c r="CL8" s="85" t="s">
        <v>241</v>
      </c>
      <c r="CM8" s="85"/>
      <c r="CN8" s="85"/>
      <c r="CO8" s="85"/>
      <c r="CP8" s="85"/>
      <c r="CQ8" s="85" t="s">
        <v>242</v>
      </c>
      <c r="CR8" s="85"/>
      <c r="CS8" s="85"/>
      <c r="CT8" s="85"/>
      <c r="CU8" s="85"/>
      <c r="CV8" s="85" t="s">
        <v>280</v>
      </c>
      <c r="CW8" s="85"/>
      <c r="CX8" s="85"/>
      <c r="CY8" s="85"/>
      <c r="CZ8" s="85"/>
      <c r="DA8" s="85" t="s">
        <v>246</v>
      </c>
      <c r="DB8" s="85"/>
      <c r="DC8" s="85"/>
      <c r="DD8" s="85"/>
      <c r="DE8" s="85"/>
      <c r="DF8" s="85" t="s">
        <v>246</v>
      </c>
      <c r="DG8" s="85"/>
      <c r="DH8" s="85"/>
      <c r="DI8" s="85"/>
      <c r="DJ8" s="85"/>
      <c r="DO8" s="85" t="s">
        <v>281</v>
      </c>
      <c r="DP8" s="85"/>
      <c r="DQ8" s="85"/>
      <c r="DR8" s="85"/>
      <c r="DS8" s="85"/>
      <c r="DT8" s="85" t="s">
        <v>282</v>
      </c>
      <c r="DU8" s="85"/>
      <c r="DV8" s="85"/>
      <c r="DW8" s="85"/>
      <c r="DX8" s="85"/>
      <c r="DY8" s="85" t="s">
        <v>283</v>
      </c>
      <c r="DZ8" s="85"/>
      <c r="EA8" s="85"/>
      <c r="EB8" s="85"/>
      <c r="EC8" s="85"/>
      <c r="ED8" s="85" t="s">
        <v>284</v>
      </c>
      <c r="EE8" s="85"/>
      <c r="EF8" s="85"/>
      <c r="EG8" s="85"/>
      <c r="EH8" s="85"/>
      <c r="EI8" s="85" t="s">
        <v>248</v>
      </c>
      <c r="EJ8" s="85"/>
      <c r="EK8" s="85"/>
      <c r="EL8" s="85"/>
      <c r="EM8" s="85"/>
      <c r="EN8" s="85" t="s">
        <v>285</v>
      </c>
      <c r="EO8" s="85"/>
      <c r="EP8" s="85"/>
      <c r="EQ8" s="85"/>
      <c r="ER8" s="85"/>
      <c r="EW8" s="85" t="s">
        <v>287</v>
      </c>
      <c r="EX8" s="85"/>
      <c r="EY8" s="85"/>
      <c r="EZ8" s="85"/>
      <c r="FA8" s="85"/>
      <c r="FB8" s="85" t="s">
        <v>288</v>
      </c>
      <c r="FC8" s="85"/>
      <c r="FD8" s="85"/>
      <c r="FE8" s="85"/>
      <c r="FF8" s="85"/>
      <c r="FG8" s="85" t="s">
        <v>289</v>
      </c>
      <c r="FH8" s="85"/>
      <c r="FI8" s="85"/>
      <c r="FJ8" s="85"/>
      <c r="FK8" s="85"/>
      <c r="FL8" s="85" t="s">
        <v>290</v>
      </c>
      <c r="FM8" s="85"/>
      <c r="FN8" s="85"/>
      <c r="FO8" s="85"/>
      <c r="FP8" s="85"/>
      <c r="FQ8" s="85" t="s">
        <v>249</v>
      </c>
      <c r="FR8" s="85"/>
      <c r="FS8" s="85"/>
      <c r="FT8" s="85"/>
      <c r="FU8" s="85"/>
      <c r="FV8" s="85" t="s">
        <v>291</v>
      </c>
      <c r="FW8" s="85"/>
      <c r="FX8" s="85"/>
      <c r="FY8" s="85"/>
      <c r="FZ8" s="85"/>
      <c r="GB8" s="85" t="s">
        <v>264</v>
      </c>
      <c r="GC8" s="85"/>
      <c r="GD8" s="85"/>
      <c r="GE8" s="85"/>
      <c r="GF8" s="85"/>
      <c r="GG8" s="85"/>
      <c r="GH8" s="85" t="s">
        <v>267</v>
      </c>
      <c r="GI8" s="85"/>
      <c r="GJ8" s="85"/>
      <c r="GK8" s="85"/>
      <c r="GL8" s="85"/>
      <c r="GM8" s="85"/>
      <c r="GN8" s="85" t="s">
        <v>268</v>
      </c>
      <c r="GO8" s="85"/>
      <c r="GP8" s="85"/>
      <c r="GQ8" s="85"/>
      <c r="GR8" s="85"/>
      <c r="GS8" s="85"/>
      <c r="GT8" s="85" t="s">
        <v>269</v>
      </c>
      <c r="GU8" s="85"/>
      <c r="GV8" s="85"/>
      <c r="GW8" s="85"/>
      <c r="GX8" s="85"/>
      <c r="GY8" s="85"/>
      <c r="GZ8" s="85" t="s">
        <v>270</v>
      </c>
      <c r="HA8" s="85"/>
      <c r="HB8" s="85"/>
      <c r="HC8" s="85"/>
      <c r="HD8" s="85"/>
      <c r="HE8" s="85"/>
      <c r="HN8" s="85" t="s">
        <v>254</v>
      </c>
      <c r="HO8" s="85"/>
      <c r="HP8" s="85"/>
      <c r="HQ8" s="85"/>
      <c r="HR8" s="85"/>
      <c r="HW8" s="85" t="s">
        <v>254</v>
      </c>
      <c r="HX8" s="85"/>
      <c r="HY8" s="85"/>
      <c r="HZ8" s="85"/>
      <c r="IA8" s="85"/>
    </row>
    <row r="9" spans="2:237" x14ac:dyDescent="0.15">
      <c r="B9" s="50" t="s">
        <v>167</v>
      </c>
      <c r="C9" s="49" t="s">
        <v>74</v>
      </c>
      <c r="D9" s="49" t="s">
        <v>75</v>
      </c>
      <c r="E9" s="49" t="s">
        <v>76</v>
      </c>
      <c r="F9" s="49" t="s">
        <v>77</v>
      </c>
      <c r="G9" s="49" t="s">
        <v>78</v>
      </c>
      <c r="H9" s="67" t="s">
        <v>1</v>
      </c>
      <c r="I9" s="67" t="s">
        <v>2</v>
      </c>
      <c r="J9" s="67" t="s">
        <v>0</v>
      </c>
      <c r="K9" s="67" t="s">
        <v>265</v>
      </c>
      <c r="L9" s="67" t="s">
        <v>29</v>
      </c>
      <c r="M9" s="67" t="s">
        <v>266</v>
      </c>
      <c r="P9" s="49" t="s">
        <v>180</v>
      </c>
      <c r="Q9" s="49" t="s">
        <v>74</v>
      </c>
      <c r="R9" s="49" t="s">
        <v>75</v>
      </c>
      <c r="S9" s="49" t="s">
        <v>76</v>
      </c>
      <c r="T9" s="49" t="s">
        <v>77</v>
      </c>
      <c r="U9" s="49" t="s">
        <v>78</v>
      </c>
      <c r="V9" s="49" t="s">
        <v>74</v>
      </c>
      <c r="W9" s="49" t="s">
        <v>75</v>
      </c>
      <c r="X9" s="49" t="s">
        <v>76</v>
      </c>
      <c r="Y9" s="49" t="s">
        <v>77</v>
      </c>
      <c r="Z9" s="49" t="s">
        <v>78</v>
      </c>
      <c r="AA9" s="51" t="s">
        <v>74</v>
      </c>
      <c r="AB9" s="51" t="s">
        <v>75</v>
      </c>
      <c r="AC9" s="51" t="s">
        <v>76</v>
      </c>
      <c r="AD9" s="51" t="s">
        <v>77</v>
      </c>
      <c r="AE9" s="51" t="s">
        <v>78</v>
      </c>
      <c r="AF9" s="51" t="s">
        <v>74</v>
      </c>
      <c r="AG9" s="51" t="s">
        <v>75</v>
      </c>
      <c r="AH9" s="51" t="s">
        <v>76</v>
      </c>
      <c r="AI9" s="51" t="s">
        <v>77</v>
      </c>
      <c r="AJ9" s="51" t="s">
        <v>78</v>
      </c>
      <c r="AK9" s="65" t="s">
        <v>74</v>
      </c>
      <c r="AL9" s="65" t="s">
        <v>75</v>
      </c>
      <c r="AM9" s="65" t="s">
        <v>76</v>
      </c>
      <c r="AN9" s="65" t="s">
        <v>77</v>
      </c>
      <c r="AO9" s="65" t="s">
        <v>78</v>
      </c>
      <c r="AP9" s="51" t="s">
        <v>74</v>
      </c>
      <c r="AQ9" s="51" t="s">
        <v>75</v>
      </c>
      <c r="AR9" s="51" t="s">
        <v>76</v>
      </c>
      <c r="AS9" s="51" t="s">
        <v>77</v>
      </c>
      <c r="AT9" s="51" t="s">
        <v>78</v>
      </c>
      <c r="AX9" s="51" t="s">
        <v>180</v>
      </c>
      <c r="AY9" s="51" t="s">
        <v>74</v>
      </c>
      <c r="AZ9" s="51" t="s">
        <v>75</v>
      </c>
      <c r="BA9" s="51" t="s">
        <v>76</v>
      </c>
      <c r="BB9" s="51" t="s">
        <v>77</v>
      </c>
      <c r="BC9" s="51" t="s">
        <v>78</v>
      </c>
      <c r="BD9" s="51" t="s">
        <v>74</v>
      </c>
      <c r="BE9" s="51" t="s">
        <v>75</v>
      </c>
      <c r="BF9" s="51" t="s">
        <v>76</v>
      </c>
      <c r="BG9" s="51" t="s">
        <v>77</v>
      </c>
      <c r="BH9" s="51" t="s">
        <v>78</v>
      </c>
      <c r="BI9" s="51" t="s">
        <v>74</v>
      </c>
      <c r="BJ9" s="51" t="s">
        <v>75</v>
      </c>
      <c r="BK9" s="51" t="s">
        <v>76</v>
      </c>
      <c r="BL9" s="51" t="s">
        <v>77</v>
      </c>
      <c r="BM9" s="51" t="s">
        <v>78</v>
      </c>
      <c r="BN9" s="51" t="s">
        <v>74</v>
      </c>
      <c r="BO9" s="51" t="s">
        <v>75</v>
      </c>
      <c r="BP9" s="51" t="s">
        <v>76</v>
      </c>
      <c r="BQ9" s="51" t="s">
        <v>77</v>
      </c>
      <c r="BR9" s="51" t="s">
        <v>78</v>
      </c>
      <c r="BS9" s="51" t="s">
        <v>74</v>
      </c>
      <c r="BT9" s="51" t="s">
        <v>75</v>
      </c>
      <c r="BU9" s="51" t="s">
        <v>76</v>
      </c>
      <c r="BV9" s="51" t="s">
        <v>77</v>
      </c>
      <c r="BW9" s="51" t="s">
        <v>78</v>
      </c>
      <c r="BX9" s="65" t="s">
        <v>74</v>
      </c>
      <c r="BY9" s="65" t="s">
        <v>75</v>
      </c>
      <c r="BZ9" s="65" t="s">
        <v>76</v>
      </c>
      <c r="CA9" s="65" t="s">
        <v>77</v>
      </c>
      <c r="CB9" s="65" t="s">
        <v>78</v>
      </c>
      <c r="CF9" s="51" t="s">
        <v>180</v>
      </c>
      <c r="CG9" s="51" t="s">
        <v>74</v>
      </c>
      <c r="CH9" s="51" t="s">
        <v>75</v>
      </c>
      <c r="CI9" s="51" t="s">
        <v>76</v>
      </c>
      <c r="CJ9" s="51" t="s">
        <v>77</v>
      </c>
      <c r="CK9" s="51" t="s">
        <v>78</v>
      </c>
      <c r="CL9" s="51" t="s">
        <v>74</v>
      </c>
      <c r="CM9" s="51" t="s">
        <v>75</v>
      </c>
      <c r="CN9" s="51" t="s">
        <v>76</v>
      </c>
      <c r="CO9" s="51" t="s">
        <v>77</v>
      </c>
      <c r="CP9" s="51" t="s">
        <v>78</v>
      </c>
      <c r="CQ9" s="51" t="s">
        <v>74</v>
      </c>
      <c r="CR9" s="51" t="s">
        <v>75</v>
      </c>
      <c r="CS9" s="51" t="s">
        <v>76</v>
      </c>
      <c r="CT9" s="51" t="s">
        <v>77</v>
      </c>
      <c r="CU9" s="51" t="s">
        <v>78</v>
      </c>
      <c r="CV9" s="51" t="s">
        <v>74</v>
      </c>
      <c r="CW9" s="51" t="s">
        <v>75</v>
      </c>
      <c r="CX9" s="51" t="s">
        <v>76</v>
      </c>
      <c r="CY9" s="51" t="s">
        <v>77</v>
      </c>
      <c r="CZ9" s="51" t="s">
        <v>78</v>
      </c>
      <c r="DA9" s="51" t="s">
        <v>74</v>
      </c>
      <c r="DB9" s="51" t="s">
        <v>75</v>
      </c>
      <c r="DC9" s="51" t="s">
        <v>76</v>
      </c>
      <c r="DD9" s="51" t="s">
        <v>77</v>
      </c>
      <c r="DE9" s="51" t="s">
        <v>78</v>
      </c>
      <c r="DF9" s="65" t="s">
        <v>74</v>
      </c>
      <c r="DG9" s="65" t="s">
        <v>75</v>
      </c>
      <c r="DH9" s="65" t="s">
        <v>76</v>
      </c>
      <c r="DI9" s="65" t="s">
        <v>77</v>
      </c>
      <c r="DJ9" s="65" t="s">
        <v>78</v>
      </c>
      <c r="DN9" s="51" t="s">
        <v>180</v>
      </c>
      <c r="DO9" s="51" t="s">
        <v>74</v>
      </c>
      <c r="DP9" s="51" t="s">
        <v>75</v>
      </c>
      <c r="DQ9" s="51" t="s">
        <v>76</v>
      </c>
      <c r="DR9" s="51" t="s">
        <v>77</v>
      </c>
      <c r="DS9" s="51" t="s">
        <v>78</v>
      </c>
      <c r="DT9" s="51" t="s">
        <v>74</v>
      </c>
      <c r="DU9" s="51" t="s">
        <v>75</v>
      </c>
      <c r="DV9" s="51" t="s">
        <v>76</v>
      </c>
      <c r="DW9" s="51" t="s">
        <v>77</v>
      </c>
      <c r="DX9" s="51" t="s">
        <v>78</v>
      </c>
      <c r="DY9" s="51" t="s">
        <v>74</v>
      </c>
      <c r="DZ9" s="51" t="s">
        <v>75</v>
      </c>
      <c r="EA9" s="51" t="s">
        <v>76</v>
      </c>
      <c r="EB9" s="51" t="s">
        <v>77</v>
      </c>
      <c r="EC9" s="51" t="s">
        <v>78</v>
      </c>
      <c r="ED9" s="51" t="s">
        <v>74</v>
      </c>
      <c r="EE9" s="51" t="s">
        <v>75</v>
      </c>
      <c r="EF9" s="51" t="s">
        <v>76</v>
      </c>
      <c r="EG9" s="51" t="s">
        <v>77</v>
      </c>
      <c r="EH9" s="51" t="s">
        <v>78</v>
      </c>
      <c r="EI9" s="51" t="s">
        <v>74</v>
      </c>
      <c r="EJ9" s="51" t="s">
        <v>75</v>
      </c>
      <c r="EK9" s="51" t="s">
        <v>76</v>
      </c>
      <c r="EL9" s="51" t="s">
        <v>77</v>
      </c>
      <c r="EM9" s="51" t="s">
        <v>78</v>
      </c>
      <c r="EN9" s="65" t="s">
        <v>74</v>
      </c>
      <c r="EO9" s="65" t="s">
        <v>75</v>
      </c>
      <c r="EP9" s="65" t="s">
        <v>76</v>
      </c>
      <c r="EQ9" s="65" t="s">
        <v>77</v>
      </c>
      <c r="ER9" s="65" t="s">
        <v>78</v>
      </c>
      <c r="EV9" s="51" t="s">
        <v>180</v>
      </c>
      <c r="EW9" s="51" t="s">
        <v>74</v>
      </c>
      <c r="EX9" s="51" t="s">
        <v>75</v>
      </c>
      <c r="EY9" s="51" t="s">
        <v>76</v>
      </c>
      <c r="EZ9" s="51" t="s">
        <v>77</v>
      </c>
      <c r="FA9" s="51" t="s">
        <v>78</v>
      </c>
      <c r="FB9" s="51" t="s">
        <v>74</v>
      </c>
      <c r="FC9" s="51" t="s">
        <v>75</v>
      </c>
      <c r="FD9" s="51" t="s">
        <v>76</v>
      </c>
      <c r="FE9" s="51" t="s">
        <v>77</v>
      </c>
      <c r="FF9" s="51" t="s">
        <v>78</v>
      </c>
      <c r="FG9" s="51" t="s">
        <v>74</v>
      </c>
      <c r="FH9" s="51" t="s">
        <v>75</v>
      </c>
      <c r="FI9" s="51" t="s">
        <v>76</v>
      </c>
      <c r="FJ9" s="51" t="s">
        <v>77</v>
      </c>
      <c r="FK9" s="51" t="s">
        <v>78</v>
      </c>
      <c r="FL9" s="51" t="s">
        <v>74</v>
      </c>
      <c r="FM9" s="51" t="s">
        <v>75</v>
      </c>
      <c r="FN9" s="51" t="s">
        <v>76</v>
      </c>
      <c r="FO9" s="51" t="s">
        <v>77</v>
      </c>
      <c r="FP9" s="51" t="s">
        <v>78</v>
      </c>
      <c r="FQ9" s="51" t="s">
        <v>74</v>
      </c>
      <c r="FR9" s="51" t="s">
        <v>75</v>
      </c>
      <c r="FS9" s="51" t="s">
        <v>76</v>
      </c>
      <c r="FT9" s="51" t="s">
        <v>77</v>
      </c>
      <c r="FU9" s="51" t="s">
        <v>78</v>
      </c>
      <c r="FV9" s="65" t="s">
        <v>74</v>
      </c>
      <c r="FW9" s="65" t="s">
        <v>75</v>
      </c>
      <c r="FX9" s="65" t="s">
        <v>76</v>
      </c>
      <c r="FY9" s="65" t="s">
        <v>77</v>
      </c>
      <c r="FZ9" s="65" t="s">
        <v>78</v>
      </c>
      <c r="GB9" s="65" t="s">
        <v>1</v>
      </c>
      <c r="GC9" s="65" t="s">
        <v>2</v>
      </c>
      <c r="GD9" s="65" t="s">
        <v>0</v>
      </c>
      <c r="GE9" s="65" t="s">
        <v>265</v>
      </c>
      <c r="GF9" s="65" t="s">
        <v>29</v>
      </c>
      <c r="GG9" s="65" t="s">
        <v>266</v>
      </c>
      <c r="GH9" s="65" t="s">
        <v>1</v>
      </c>
      <c r="GI9" s="65" t="s">
        <v>2</v>
      </c>
      <c r="GJ9" s="65" t="s">
        <v>0</v>
      </c>
      <c r="GK9" s="65" t="s">
        <v>265</v>
      </c>
      <c r="GL9" s="65" t="s">
        <v>29</v>
      </c>
      <c r="GM9" s="65" t="s">
        <v>266</v>
      </c>
      <c r="GN9" s="65" t="s">
        <v>1</v>
      </c>
      <c r="GO9" s="65" t="s">
        <v>2</v>
      </c>
      <c r="GP9" s="65" t="s">
        <v>0</v>
      </c>
      <c r="GQ9" s="65" t="s">
        <v>265</v>
      </c>
      <c r="GR9" s="65" t="s">
        <v>29</v>
      </c>
      <c r="GS9" s="65" t="s">
        <v>266</v>
      </c>
      <c r="GT9" s="65" t="s">
        <v>1</v>
      </c>
      <c r="GU9" s="65" t="s">
        <v>2</v>
      </c>
      <c r="GV9" s="65" t="s">
        <v>0</v>
      </c>
      <c r="GW9" s="65" t="s">
        <v>265</v>
      </c>
      <c r="GX9" s="65" t="s">
        <v>29</v>
      </c>
      <c r="GY9" s="65" t="s">
        <v>266</v>
      </c>
      <c r="GZ9" s="65" t="s">
        <v>1</v>
      </c>
      <c r="HA9" s="65" t="s">
        <v>2</v>
      </c>
      <c r="HB9" s="65" t="s">
        <v>0</v>
      </c>
      <c r="HC9" s="65" t="s">
        <v>265</v>
      </c>
      <c r="HD9" s="65" t="s">
        <v>29</v>
      </c>
      <c r="HE9" s="65" t="s">
        <v>266</v>
      </c>
      <c r="HM9" s="51" t="s">
        <v>180</v>
      </c>
      <c r="HN9" s="51" t="s">
        <v>74</v>
      </c>
      <c r="HO9" s="51" t="s">
        <v>75</v>
      </c>
      <c r="HP9" s="51" t="s">
        <v>76</v>
      </c>
      <c r="HQ9" s="51" t="s">
        <v>77</v>
      </c>
      <c r="HR9" s="51" t="s">
        <v>78</v>
      </c>
      <c r="HV9" s="72" t="s">
        <v>180</v>
      </c>
      <c r="HW9" s="72" t="s">
        <v>74</v>
      </c>
      <c r="HX9" s="72" t="s">
        <v>75</v>
      </c>
      <c r="HY9" s="72" t="s">
        <v>76</v>
      </c>
      <c r="HZ9" s="72" t="s">
        <v>77</v>
      </c>
      <c r="IA9" s="72" t="s">
        <v>78</v>
      </c>
    </row>
    <row r="10" spans="2:237" x14ac:dyDescent="0.15">
      <c r="B10" s="48">
        <v>1</v>
      </c>
      <c r="C10" s="61">
        <f>INDEX(军团势力点难度设计!$G$6:$G$10,$B10)</f>
        <v>55</v>
      </c>
      <c r="D10" s="48">
        <f>求节点(其他调用!BO$7:BO$166,其他调用!$BM$7:$BM$166,INDEX(其他调用!$BN$7:$BN$166,$C10))</f>
        <v>54.535188156527234</v>
      </c>
      <c r="E10" s="48">
        <f>求节点(其他调用!BP$7:BP$166,其他调用!$BM$7:$BM$166,INDEX(其他调用!$BN$7:$BN$166,$C10))</f>
        <v>52.970650211454966</v>
      </c>
      <c r="F10" s="48">
        <f>求节点(其他调用!BQ$7:BQ$166,其他调用!$BM$7:$BM$166,INDEX(其他调用!$BN$7:$BN$166,$C10))</f>
        <v>51.017084146183635</v>
      </c>
      <c r="G10" s="48">
        <f>求节点(其他调用!BR$7:BR$166,其他调用!$BM$7:$BM$166,INDEX(其他调用!$BN$7:$BN$166,$C10))</f>
        <v>50.155395336429322</v>
      </c>
      <c r="H10" s="48">
        <v>5</v>
      </c>
      <c r="I10" s="48">
        <v>1</v>
      </c>
      <c r="J10" s="48"/>
      <c r="K10" s="48"/>
      <c r="L10" s="66"/>
      <c r="M10" s="48"/>
      <c r="P10" s="49">
        <v>1</v>
      </c>
      <c r="Q10" s="44">
        <f>IF($P10&lt;C$10,0,求节点(C$10:C$14,$H$10:$H$14,$P10)*$C$2*节奏总纲!W4)</f>
        <v>0</v>
      </c>
      <c r="R10" s="44">
        <f>IF($P10&lt;D$10,0,求节点(D$10:D$14,$H$10:$H$14,$P10)*$C$2*节奏总纲!X4)</f>
        <v>0</v>
      </c>
      <c r="S10" s="44">
        <f>IF($P10&lt;E$10,0,求节点(E$10:E$14,$H$10:$H$14,$P10)*$C$2*节奏总纲!Y4)</f>
        <v>0</v>
      </c>
      <c r="T10" s="44">
        <f>IF($P10&lt;F$10,0,求节点(F$10:F$14,$H$10:$H$14,$P10)*$C$2*节奏总纲!Z4)</f>
        <v>0</v>
      </c>
      <c r="U10" s="44">
        <f>IF($P10&lt;G$10,0,求节点(G$10:G$14,$H$10:$H$14,$P10)*$C$2*节奏总纲!AA4)</f>
        <v>0</v>
      </c>
      <c r="V10" s="44">
        <f>IF($P10&lt;C$10,0,求节点(C$10:C$14,$I$10:$I$14,$P10)*$C$2*节奏总纲!W4)</f>
        <v>0</v>
      </c>
      <c r="W10" s="44">
        <f>IF($P10&lt;D$10,0,求节点(D$10:D$14,$I$10:$I$14,$P10)*$C$2*节奏总纲!X4)</f>
        <v>0</v>
      </c>
      <c r="X10" s="44">
        <f>IF($P10&lt;E$10,0,求节点(E$10:E$14,$I$10:$I$14,$P10)*$C$2*节奏总纲!Y4)</f>
        <v>0</v>
      </c>
      <c r="Y10" s="44">
        <f>IF($P10&lt;F$10,0,求节点(F$10:F$14,$I$10:$I$14,$P10)*$C$2*节奏总纲!Z4)</f>
        <v>0</v>
      </c>
      <c r="Z10" s="44">
        <f>IF($P10&lt;G$10,0,求节点(G$10:G$14,$I$10:$I$14,$P10)*$C$2*节奏总纲!AA4)</f>
        <v>0</v>
      </c>
      <c r="AA10" s="44">
        <f>IF($P10&lt;C$10,0,求节点(C$10:C$14,$J$10:$J$14,$P10)*$C$2*节奏总纲!W4)+军团势力点排行奖励设计!M10</f>
        <v>0</v>
      </c>
      <c r="AB10" s="44">
        <f>IF($P10&lt;D$10,0,求节点(D$10:D$14,$J$10:$J$14,$P10)*$C$2*节奏总纲!X4)+军团势力点排行奖励设计!N10</f>
        <v>0</v>
      </c>
      <c r="AC10" s="44">
        <f>IF($P10&lt;E$10,0,求节点(E$10:E$14,$J$10:$J$14,$P10)*$C$2*节奏总纲!Y4)+军团势力点排行奖励设计!O10</f>
        <v>0</v>
      </c>
      <c r="AD10" s="44">
        <f>IF($P10&lt;F$10,0,求节点(F$10:F$14,$J$10:$J$14,$P10)*$C$2*节奏总纲!Z4)+军团势力点排行奖励设计!P10</f>
        <v>0</v>
      </c>
      <c r="AE10" s="44">
        <f>IF($P10&lt;G$10,0,求节点(G$10:G$14,$J$10:$J$14,$P10)*$C$2*节奏总纲!AA4)+军团势力点排行奖励设计!Q10</f>
        <v>0</v>
      </c>
      <c r="AF10" s="44">
        <f>IF($P10&lt;C$10,0,求节点(C$10:C$14,$K$10:$K$14,$P10)*$C$2*节奏总纲!W4)</f>
        <v>0</v>
      </c>
      <c r="AG10" s="44">
        <f>IF($P10&lt;D$10,0,求节点(D$10:D$14,$K$10:$K$14,$P10)*$C$2*节奏总纲!X4)</f>
        <v>0</v>
      </c>
      <c r="AH10" s="44">
        <f>IF($P10&lt;E$10,0,求节点(E$10:E$14,$K$10:$K$14,$P10)*$C$2*节奏总纲!Y4)</f>
        <v>0</v>
      </c>
      <c r="AI10" s="44">
        <f>IF($P10&lt;F$10,0,求节点(F$10:F$14,$K$10:$K$14,$P10)*$C$2*节奏总纲!Z4)</f>
        <v>0</v>
      </c>
      <c r="AJ10" s="44">
        <f>IF($P10&lt;G$10,0,求节点(G$10:G$14,$K$10:$K$14,$P10)*$C$2*节奏总纲!AA4)</f>
        <v>0</v>
      </c>
      <c r="AK10" s="44">
        <f>IF($P10&lt;C$10,0,求节点(C$10:C$14,$L$10:$L$14,$P10)*$C$2*节奏总纲!W4)+军团势力点排行奖励设计!R10</f>
        <v>0</v>
      </c>
      <c r="AL10" s="44">
        <f>IF($P10&lt;D$10,0,求节点(D$10:D$14,$L$10:$L$14,$P10)*$C$2*节奏总纲!X4)+军团势力点排行奖励设计!S10</f>
        <v>0</v>
      </c>
      <c r="AM10" s="44">
        <f>IF($P10&lt;E$10,0,求节点(E$10:E$14,$L$10:$L$14,$P10)*$C$2*节奏总纲!Y4)+军团势力点排行奖励设计!T10</f>
        <v>0</v>
      </c>
      <c r="AN10" s="44">
        <f>IF($P10&lt;F$10,0,求节点(F$10:F$14,$L$10:$L$14,$P10)*$C$2*节奏总纲!Z4)+军团势力点排行奖励设计!U10</f>
        <v>0</v>
      </c>
      <c r="AO10" s="44">
        <f>IF($P10&lt;G$10,0,求节点(G$10:G$14,$L$10:$L$14,$P10)*$C$2*节奏总纲!AA4)+军团势力点排行奖励设计!V10</f>
        <v>0</v>
      </c>
      <c r="AP10" s="44">
        <f>IF($P10&lt;C$10,0,求节点(C$10:C$14,$M$10:$M$14,$P10)*$C$2*节奏总纲!W4)</f>
        <v>0</v>
      </c>
      <c r="AQ10" s="44">
        <f>IF($P10&lt;D$10,0,求节点(D$10:D$14,$M$10:$M$14,$P10)*$C$2*节奏总纲!X4)</f>
        <v>0</v>
      </c>
      <c r="AR10" s="44">
        <f>IF($P10&lt;E$10,0,求节点(E$10:E$14,$M$10:$M$14,$P10)*$C$2*节奏总纲!Y4)</f>
        <v>0</v>
      </c>
      <c r="AS10" s="44">
        <f>IF($P10&lt;F$10,0,求节点(F$10:F$14,$M$10:$M$14,$P10)*$C$2*节奏总纲!Z4)</f>
        <v>0</v>
      </c>
      <c r="AT10" s="44">
        <f>IF($P10&lt;G$10,0,求节点(G$10:G$14,$M$10:$M$14,$P10)*$C$2*节奏总纲!AA4)</f>
        <v>0</v>
      </c>
      <c r="AX10" s="51">
        <v>1</v>
      </c>
      <c r="AY10" s="44">
        <f>IF($AX10&lt;C$10,0,求节点(C$10:C$14,$H$19:$H$23,$AX10)*$C$2*节奏总纲!W4)</f>
        <v>0</v>
      </c>
      <c r="AZ10" s="44">
        <f>IF($AX10&lt;D$10,0,求节点(D$10:D$14,$H$19:$H$23,$AX10)*$C$2*节奏总纲!X4)</f>
        <v>0</v>
      </c>
      <c r="BA10" s="44">
        <f>IF($AX10&lt;E$10,0,求节点(E$10:E$14,$H$19:$H$23,$AX10)*$C$2*节奏总纲!Y4)</f>
        <v>0</v>
      </c>
      <c r="BB10" s="44">
        <f>IF($AX10&lt;F$10,0,求节点(F$10:F$14,$H$19:$H$23,$AX10)*$C$2*节奏总纲!Z4)</f>
        <v>0</v>
      </c>
      <c r="BC10" s="44">
        <f>IF($AX10&lt;G$10,0,求节点(G$10:G$14,$H$19:$H$23,$AX10)*$C$2*节奏总纲!AA4)</f>
        <v>0</v>
      </c>
      <c r="BD10" s="44">
        <f>IF($AX10&lt;C$10,0,求节点(C$10:C$14,$I$19:$I$23,$AX10)*$C$2*节奏总纲!W4)</f>
        <v>0</v>
      </c>
      <c r="BE10" s="44">
        <f>IF($AX10&lt;D$10,0,求节点(D$10:D$14,$I$19:$I$23,$AX10)*$C$2*节奏总纲!X4)</f>
        <v>0</v>
      </c>
      <c r="BF10" s="44">
        <f>IF($AX10&lt;E$10,0,求节点(E$10:E$14,$I$19:$I$23,$AX10)*$C$2*节奏总纲!Y4)</f>
        <v>0</v>
      </c>
      <c r="BG10" s="44">
        <f>IF($AX10&lt;F$10,0,求节点(F$10:F$14,$I$19:$I$23,$AX10)*$C$2*节奏总纲!Z4)</f>
        <v>0</v>
      </c>
      <c r="BH10" s="44">
        <f>IF($AX10&lt;G$10,0,求节点(G$10:G$14,$I$19:$I$23,$AX10)*$C$2*节奏总纲!AA4)</f>
        <v>0</v>
      </c>
      <c r="BI10" s="44">
        <f>IF($AX10&lt;C$10,0,求节点(C$10:C$14,$J$19:$J$23,$AX10)*$C$2*节奏总纲!W4)+军团势力点排行奖励设计!W10</f>
        <v>0</v>
      </c>
      <c r="BJ10" s="44">
        <f>IF($AX10&lt;D$10,0,求节点(D$10:D$14,$J$19:$J$23,$AX10)*$C$2*节奏总纲!X4)+军团势力点排行奖励设计!X10</f>
        <v>0</v>
      </c>
      <c r="BK10" s="44">
        <f>IF($AX10&lt;E$10,0,求节点(E$10:E$14,$J$19:$J$23,$AX10)*$C$2*节奏总纲!Y4)+军团势力点排行奖励设计!Y10</f>
        <v>0</v>
      </c>
      <c r="BL10" s="44">
        <f>IF($AX10&lt;F$10,0,求节点(F$10:F$14,$J$19:$J$23,$AX10)*$C$2*节奏总纲!Z4)+军团势力点排行奖励设计!Z10</f>
        <v>0</v>
      </c>
      <c r="BM10" s="44">
        <f>IF($AX10&lt;G$10,0,求节点(G$10:G$14,$J$19:$J$23,$AX10)*$C$2*节奏总纲!AA4)+军团势力点排行奖励设计!AA10</f>
        <v>0</v>
      </c>
      <c r="BN10" s="44">
        <f>IF($AX10&lt;C$10,0,求节点(C$10:C$14,$K$19:$K$23,$AX10)*$C$2*节奏总纲!W4)</f>
        <v>0</v>
      </c>
      <c r="BO10" s="44">
        <f>IF($AX10&lt;D$10,0,求节点(D$10:D$14,$K$19:$K$23,$AX10)*$C$2*节奏总纲!X4)</f>
        <v>0</v>
      </c>
      <c r="BP10" s="44">
        <f>IF($AX10&lt;E$10,0,求节点(E$10:E$14,$K$19:$K$23,$AX10)*$C$2*节奏总纲!Y4)</f>
        <v>0</v>
      </c>
      <c r="BQ10" s="44">
        <f>IF($AX10&lt;F$10,0,求节点(F$10:F$14,$K$19:$K$23,$AX10)*$C$2*节奏总纲!Z4)</f>
        <v>0</v>
      </c>
      <c r="BR10" s="44">
        <f>IF($AX10&lt;G$10,0,求节点(G$10:G$14,$K$19:$K$23,$AX10)*$C$2*节奏总纲!AA4)</f>
        <v>0</v>
      </c>
      <c r="BS10" s="44">
        <f>IF($AX10&lt;C$10,0,求节点(C$10:C$14,$L$19:$L$23,$AX10)*$C$2*节奏总纲!W4)+军团势力点排行奖励设计!AB10</f>
        <v>0</v>
      </c>
      <c r="BT10" s="44">
        <f>IF($AX10&lt;D$10,0,求节点(D$10:D$14,$L$19:$L$23,$AX10)*$C$2*节奏总纲!X4)+军团势力点排行奖励设计!AC10</f>
        <v>0</v>
      </c>
      <c r="BU10" s="44">
        <f>IF($AX10&lt;E$10,0,求节点(E$10:E$14,$L$19:$L$23,$AX10)*$C$2*节奏总纲!Y4)+军团势力点排行奖励设计!AD10</f>
        <v>0</v>
      </c>
      <c r="BV10" s="44">
        <f>IF($AX10&lt;F$10,0,求节点(F$10:F$14,$L$19:$L$23,$AX10)*$C$2*节奏总纲!Z4)+军团势力点排行奖励设计!AE10</f>
        <v>0</v>
      </c>
      <c r="BW10" s="44">
        <f>IF($AX10&lt;G$10,0,求节点(G$10:G$14,$L$19:$L$23,$AX10)*$C$2*节奏总纲!AA4)+军团势力点排行奖励设计!AF10</f>
        <v>0</v>
      </c>
      <c r="BX10" s="44">
        <f>IF($AX10&lt;C$10,0,求节点(C$10:C$14,$M$19:$M$23,$AX10)*$C$2*节奏总纲!W4)</f>
        <v>0</v>
      </c>
      <c r="BY10" s="44">
        <f>IF($AX10&lt;D$10,0,求节点(D$10:D$14,$M$19:$M$23,$AX10)*$C$2*节奏总纲!X4)</f>
        <v>0</v>
      </c>
      <c r="BZ10" s="44">
        <f>IF($AX10&lt;E$10,0,求节点(E$10:E$14,$M$19:$M$23,$AX10)*$C$2*节奏总纲!Y4)</f>
        <v>0</v>
      </c>
      <c r="CA10" s="44">
        <f>IF($AX10&lt;F$10,0,求节点(F$10:F$14,$M$19:$M$23,$AX10)*$C$2*节奏总纲!Z4)</f>
        <v>0</v>
      </c>
      <c r="CB10" s="44">
        <f>IF($AX10&lt;G$10,0,求节点(G$10:G$14,$M$19:$M$23,$AX10)*$C$2*节奏总纲!AA4)</f>
        <v>0</v>
      </c>
      <c r="CF10" s="51">
        <v>1</v>
      </c>
      <c r="CG10" s="49">
        <f>AY10*INDEX($I$37:$N$41,MATCH($CG$7,$B$37:$B$41,0),MATCH($CG$7,$I$36:$N$36,0))</f>
        <v>0</v>
      </c>
      <c r="CH10" s="65">
        <f t="shared" ref="CH10:CK10" si="0">AZ10*INDEX($I$37:$N$41,MATCH($CG$7,$B$37:$B$41,0),MATCH($CG$7,$I$36:$N$36,0))</f>
        <v>0</v>
      </c>
      <c r="CI10" s="65">
        <f t="shared" si="0"/>
        <v>0</v>
      </c>
      <c r="CJ10" s="65">
        <f t="shared" si="0"/>
        <v>0</v>
      </c>
      <c r="CK10" s="65">
        <f t="shared" si="0"/>
        <v>0</v>
      </c>
      <c r="CL10" s="65">
        <f>BD10*INDEX($I$37:$N$41,MATCH($CL$7,$B$37:$B$41,0),MATCH($CL$7,$I$36:$N$36,0))</f>
        <v>0</v>
      </c>
      <c r="CM10" s="65">
        <f t="shared" ref="CM10:CP10" si="1">BE10*INDEX($I$37:$N$41,MATCH($CL$7,$B$37:$B$41,0),MATCH($CL$7,$I$36:$N$36,0))</f>
        <v>0</v>
      </c>
      <c r="CN10" s="65">
        <f t="shared" si="1"/>
        <v>0</v>
      </c>
      <c r="CO10" s="65">
        <f t="shared" si="1"/>
        <v>0</v>
      </c>
      <c r="CP10" s="65">
        <f t="shared" si="1"/>
        <v>0</v>
      </c>
      <c r="CQ10" s="65">
        <f>BI10*INDEX($I$37:$N$41,MATCH($CQ$7,$B$37:$B$41,0),MATCH($CQ$7,$I$36:$N$36,0))</f>
        <v>0</v>
      </c>
      <c r="CR10" s="65">
        <f t="shared" ref="CR10:CU10" si="2">BJ10*INDEX($I$37:$N$41,MATCH($CQ$7,$B$37:$B$41,0),MATCH($CQ$7,$I$36:$N$36,0))</f>
        <v>0</v>
      </c>
      <c r="CS10" s="65">
        <f t="shared" si="2"/>
        <v>0</v>
      </c>
      <c r="CT10" s="65">
        <f t="shared" si="2"/>
        <v>0</v>
      </c>
      <c r="CU10" s="65">
        <f t="shared" si="2"/>
        <v>0</v>
      </c>
      <c r="CV10" s="65">
        <f>BN10*INDEX($I$37:$N$41,MATCH($CV$7,$B$37:$B$41,0),MATCH($CV$7,$I$36:$N$36,0))</f>
        <v>0</v>
      </c>
      <c r="CW10" s="65">
        <f t="shared" ref="CW10:CZ10" si="3">BO10*INDEX($I$37:$N$41,MATCH($CV$7,$B$37:$B$41,0),MATCH($CV$7,$I$36:$N$36,0))</f>
        <v>0</v>
      </c>
      <c r="CX10" s="65">
        <f t="shared" si="3"/>
        <v>0</v>
      </c>
      <c r="CY10" s="65">
        <f t="shared" si="3"/>
        <v>0</v>
      </c>
      <c r="CZ10" s="65">
        <f t="shared" si="3"/>
        <v>0</v>
      </c>
      <c r="DA10" s="65">
        <f>BS10*INDEX($I$37:$N$42,MATCH($DA$7,$B$37:$B$42,0),MATCH($DA$7,$I$36:$N$36,0))</f>
        <v>0</v>
      </c>
      <c r="DB10" s="65">
        <f t="shared" ref="DB10:DE10" si="4">BT10*INDEX($I$37:$N$42,MATCH($DA$7,$B$37:$B$42,0),MATCH($DA$7,$I$36:$N$36,0))</f>
        <v>0</v>
      </c>
      <c r="DC10" s="65">
        <f t="shared" si="4"/>
        <v>0</v>
      </c>
      <c r="DD10" s="65">
        <f t="shared" si="4"/>
        <v>0</v>
      </c>
      <c r="DE10" s="65">
        <f t="shared" si="4"/>
        <v>0</v>
      </c>
      <c r="DF10" s="65">
        <f>BX10*INDEX($I$37:$N$42,MATCH($DF$7,$B$37:$B$42,0),MATCH($DF$7,$I$36:$N$36,0))</f>
        <v>0</v>
      </c>
      <c r="DG10" s="65">
        <f t="shared" ref="DG10:DJ10" si="5">BY10*INDEX($I$37:$N$42,MATCH($DF$7,$B$37:$B$42,0),MATCH($DF$7,$I$36:$N$36,0))</f>
        <v>0</v>
      </c>
      <c r="DH10" s="65">
        <f t="shared" si="5"/>
        <v>0</v>
      </c>
      <c r="DI10" s="65">
        <f t="shared" si="5"/>
        <v>0</v>
      </c>
      <c r="DJ10" s="65">
        <f t="shared" si="5"/>
        <v>0</v>
      </c>
      <c r="DN10" s="51">
        <v>1</v>
      </c>
      <c r="DO10" s="49">
        <f>IFERROR(Q10/CG10,0)</f>
        <v>0</v>
      </c>
      <c r="DP10" s="65">
        <f t="shared" ref="DP10:ER10" si="6">IFERROR(R10/CH10,0)</f>
        <v>0</v>
      </c>
      <c r="DQ10" s="65">
        <f t="shared" si="6"/>
        <v>0</v>
      </c>
      <c r="DR10" s="65">
        <f t="shared" si="6"/>
        <v>0</v>
      </c>
      <c r="DS10" s="65">
        <f t="shared" si="6"/>
        <v>0</v>
      </c>
      <c r="DT10" s="65">
        <f t="shared" si="6"/>
        <v>0</v>
      </c>
      <c r="DU10" s="65">
        <f t="shared" si="6"/>
        <v>0</v>
      </c>
      <c r="DV10" s="65">
        <f t="shared" si="6"/>
        <v>0</v>
      </c>
      <c r="DW10" s="65">
        <f t="shared" si="6"/>
        <v>0</v>
      </c>
      <c r="DX10" s="65">
        <f t="shared" si="6"/>
        <v>0</v>
      </c>
      <c r="DY10" s="65">
        <f t="shared" si="6"/>
        <v>0</v>
      </c>
      <c r="DZ10" s="65">
        <f t="shared" si="6"/>
        <v>0</v>
      </c>
      <c r="EA10" s="65">
        <f t="shared" si="6"/>
        <v>0</v>
      </c>
      <c r="EB10" s="65">
        <f t="shared" si="6"/>
        <v>0</v>
      </c>
      <c r="EC10" s="65">
        <f t="shared" si="6"/>
        <v>0</v>
      </c>
      <c r="ED10" s="65">
        <f t="shared" si="6"/>
        <v>0</v>
      </c>
      <c r="EE10" s="65">
        <f t="shared" si="6"/>
        <v>0</v>
      </c>
      <c r="EF10" s="65">
        <f t="shared" si="6"/>
        <v>0</v>
      </c>
      <c r="EG10" s="65">
        <f t="shared" si="6"/>
        <v>0</v>
      </c>
      <c r="EH10" s="65">
        <f t="shared" si="6"/>
        <v>0</v>
      </c>
      <c r="EI10" s="65">
        <f t="shared" si="6"/>
        <v>0</v>
      </c>
      <c r="EJ10" s="65">
        <f t="shared" si="6"/>
        <v>0</v>
      </c>
      <c r="EK10" s="65">
        <f t="shared" si="6"/>
        <v>0</v>
      </c>
      <c r="EL10" s="65">
        <f t="shared" si="6"/>
        <v>0</v>
      </c>
      <c r="EM10" s="65">
        <f t="shared" si="6"/>
        <v>0</v>
      </c>
      <c r="EN10" s="65">
        <f t="shared" si="6"/>
        <v>0</v>
      </c>
      <c r="EO10" s="65">
        <f t="shared" si="6"/>
        <v>0</v>
      </c>
      <c r="EP10" s="65">
        <f t="shared" si="6"/>
        <v>0</v>
      </c>
      <c r="EQ10" s="65">
        <f t="shared" si="6"/>
        <v>0</v>
      </c>
      <c r="ER10" s="65">
        <f t="shared" si="6"/>
        <v>0</v>
      </c>
      <c r="EV10" s="51">
        <v>1</v>
      </c>
      <c r="EW10" s="49">
        <f>AY10*MIN(DO10,1)*INDEX($C$37:$H$42,1,MATCH($EW$7,$C$36:$H$36,0))+BD10*MIN(DT10,1)*INDEX($C$37:$H$42,2,MATCH($EW$7,$C$36:$H$36,0))+BI10*MIN(DY10,1)*INDEX($C$37:$H$42,3,MATCH($EW$7,$C$36:$H$36,0))+BN10*MIN(ED10,1)*INDEX($C$37:$H$42,4,MATCH($EW$7,$C$36:$H$36,0))+BS10*MIN(EI10,1)*INDEX($C$37:$H$42,5,MATCH($EW$7,$C$36:$H$36,0))+BX10*MIN(EN10,1)*INDEX($C$37:$H$42,6,MATCH($EW$7,$C$36:$H$36,0))</f>
        <v>0</v>
      </c>
      <c r="EX10" s="65">
        <f t="shared" ref="EX10:FA10" si="7">AZ10*MIN(DP10,1)*INDEX($C$37:$H$42,1,MATCH($EW$7,$C$36:$H$36,0))+BE10*MIN(DU10,1)*INDEX($C$37:$H$42,2,MATCH($EW$7,$C$36:$H$36,0))+BJ10*MIN(DZ10,1)*INDEX($C$37:$H$42,3,MATCH($EW$7,$C$36:$H$36,0))+BO10*MIN(EE10,1)*INDEX($C$37:$H$42,4,MATCH($EW$7,$C$36:$H$36,0))+BT10*MIN(EJ10,1)*INDEX($C$37:$H$42,5,MATCH($EW$7,$C$36:$H$36,0))+BY10*MIN(EO10,1)*INDEX($C$37:$H$42,6,MATCH($EW$7,$C$36:$H$36,0))</f>
        <v>0</v>
      </c>
      <c r="EY10" s="65">
        <f t="shared" si="7"/>
        <v>0</v>
      </c>
      <c r="EZ10" s="65">
        <f t="shared" si="7"/>
        <v>0</v>
      </c>
      <c r="FA10" s="65">
        <f t="shared" si="7"/>
        <v>0</v>
      </c>
      <c r="FB10" s="65">
        <f>AY10*MIN(DO10,1)*INDEX($C$37:$H$42,1,MATCH($FB$7,$C$36:$H$36,0))+BD10*MIN(DT10,1)*INDEX($C$37:$H$42,2,MATCH($FB$7,$C$36:$H$36,0))+BI10*MIN(DY10,1)*INDEX($C$37:$H$42,3,MATCH($FB$7,$C$36:$H$36,0))+BN10*MIN(ED10,1)*INDEX($C$37:$H$42,4,MATCH($FB$7,$C$36:$H$36,0))+BS10*MIN(EI10,1)*INDEX($C$37:$H$42,5,MATCH($FB$7,$C$36:$H$36,0))+BX10*MIN(EN10,1)*INDEX($C$37:$H$42,6,MATCH($FB$7,$C$36:$H$36,0))</f>
        <v>0</v>
      </c>
      <c r="FC10" s="65">
        <f t="shared" ref="FC10:FF10" si="8">AZ10*MIN(DP10,1)*INDEX($C$37:$H$42,1,MATCH($FB$7,$C$36:$H$36,0))+BE10*MIN(DU10,1)*INDEX($C$37:$H$42,2,MATCH($FB$7,$C$36:$H$36,0))+BJ10*MIN(DZ10,1)*INDEX($C$37:$H$42,3,MATCH($FB$7,$C$36:$H$36,0))+BO10*MIN(EE10,1)*INDEX($C$37:$H$42,4,MATCH($FB$7,$C$36:$H$36,0))+BT10*MIN(EJ10,1)*INDEX($C$37:$H$42,5,MATCH($FB$7,$C$36:$H$36,0))+BY10*MIN(EO10,1)*INDEX($C$37:$H$42,6,MATCH($FB$7,$C$36:$H$36,0))</f>
        <v>0</v>
      </c>
      <c r="FD10" s="65">
        <f t="shared" si="8"/>
        <v>0</v>
      </c>
      <c r="FE10" s="65">
        <f t="shared" si="8"/>
        <v>0</v>
      </c>
      <c r="FF10" s="65">
        <f t="shared" si="8"/>
        <v>0</v>
      </c>
      <c r="FG10" s="65">
        <f>AY10*MIN(DO10,1)*INDEX($C$37:$H$42,1,MATCH($FG$7,$C$36:$H$36,0))+BD10*MIN(DT10,1)*INDEX($C$37:$H$42,2,MATCH($FG$7,$C$36:$H$36,0))+BI10*MIN(DY10,1)*INDEX($C$37:$H$42,3,MATCH($FG$7,$C$36:$H$36,0))+BN10*MIN(ED10,1)*INDEX($C$37:$H$42,4,MATCH($FG$7,$C$36:$H$36,0))+BS10*MIN(EI10,1)*INDEX($C$37:$H$42,5,MATCH($FG$7,$C$36:$H$36,0))+BX10*MIN(EN10,1)*INDEX($C$37:$H$42,6,MATCH($FG$7,$C$36:$H$36,0))</f>
        <v>0</v>
      </c>
      <c r="FH10" s="65">
        <f t="shared" ref="FH10:FK10" si="9">AZ10*MIN(DP10,1)*INDEX($C$37:$H$42,1,MATCH($FG$7,$C$36:$H$36,0))+BE10*MIN(DU10,1)*INDEX($C$37:$H$42,2,MATCH($FG$7,$C$36:$H$36,0))+BJ10*MIN(DZ10,1)*INDEX($C$37:$H$42,3,MATCH($FG$7,$C$36:$H$36,0))+BO10*MIN(EE10,1)*INDEX($C$37:$H$42,4,MATCH($FG$7,$C$36:$H$36,0))+BT10*MIN(EJ10,1)*INDEX($C$37:$H$42,5,MATCH($FG$7,$C$36:$H$36,0))+BY10*MIN(EO10,1)*INDEX($C$37:$H$42,6,MATCH($FG$7,$C$36:$H$36,0))</f>
        <v>0</v>
      </c>
      <c r="FI10" s="65">
        <f t="shared" si="9"/>
        <v>0</v>
      </c>
      <c r="FJ10" s="65">
        <f t="shared" si="9"/>
        <v>0</v>
      </c>
      <c r="FK10" s="65">
        <f t="shared" si="9"/>
        <v>0</v>
      </c>
      <c r="FL10" s="51">
        <f>AY10*MIN(DO10,1)*INDEX($C$37:$H$42,1,MATCH($FL$7,$C$36:$H$36,0))+BD10*MIN(DT10,1)*INDEX($C$37:$H$42,2,MATCH($FL$7,$C$36:$H$36,0))+BI10*MIN(DY10,1)*INDEX($C$37:$H$42,3,MATCH($FL$7,$C$36:$H$36,0))+BN10*MIN(ED10,1)*INDEX($C$37:$H$42,4,MATCH($FL$7,$C$36:$H$36,0))+BS10*MIN(EI10,1)*INDEX($C$37:$H$42,5,MATCH($FL$7,$C$36:$H$36,0))+BX10*MIN(EN10,1)*INDEX($C$37:$H$42,6,MATCH($FL$7,$C$36:$H$36,0))</f>
        <v>0</v>
      </c>
      <c r="FM10" s="65">
        <f t="shared" ref="FM10:FP10" si="10">AZ10*MIN(DP10,1)*INDEX($C$37:$H$42,1,MATCH($FL$7,$C$36:$H$36,0))+BE10*MIN(DU10,1)*INDEX($C$37:$H$42,2,MATCH($FL$7,$C$36:$H$36,0))+BJ10*MIN(DZ10,1)*INDEX($C$37:$H$42,3,MATCH($FL$7,$C$36:$H$36,0))+BO10*MIN(EE10,1)*INDEX($C$37:$H$42,4,MATCH($FL$7,$C$36:$H$36,0))+BT10*MIN(EJ10,1)*INDEX($C$37:$H$42,5,MATCH($FL$7,$C$36:$H$36,0))+BY10*MIN(EO10,1)*INDEX($C$37:$H$42,6,MATCH($FL$7,$C$36:$H$36,0))</f>
        <v>0</v>
      </c>
      <c r="FN10" s="65">
        <f t="shared" si="10"/>
        <v>0</v>
      </c>
      <c r="FO10" s="65">
        <f t="shared" si="10"/>
        <v>0</v>
      </c>
      <c r="FP10" s="65">
        <f t="shared" si="10"/>
        <v>0</v>
      </c>
      <c r="FQ10" s="65">
        <f>AY10*MIN(DO10,1)*INDEX($C$37:$H$42,1,MATCH($FQ$7,$C$36:$H$36,0))+BD10*MIN(DT10,1)*INDEX($C$37:$H$42,2,MATCH($FQ$7,$C$36:$H$36,0))+BI10*MIN(DY10,1)*INDEX($C$37:$H$42,3,MATCH($FQ$7,$C$36:$H$36,0))+BN10*MIN(ED10,1)*INDEX($C$37:$H$42,4,MATCH($FQ$7,$C$36:$H$36,0))+BS10*MIN(EI10,1)*INDEX($C$37:$H$42,5,MATCH($FQ$7,$C$36:$H$36,0))+BX10*MIN(EN10,1)*INDEX($C$37:$H$42,6,MATCH($FQ$7,$C$36:$H$36,0))</f>
        <v>0</v>
      </c>
      <c r="FR10" s="65">
        <f t="shared" ref="FR10:FU10" si="11">AZ10*MIN(DP10,1)*INDEX($C$37:$H$42,1,MATCH($FQ$7,$C$36:$H$36,0))+BE10*MIN(DU10,1)*INDEX($C$37:$H$42,2,MATCH($FQ$7,$C$36:$H$36,0))+BJ10*MIN(DZ10,1)*INDEX($C$37:$H$42,3,MATCH($FQ$7,$C$36:$H$36,0))+BO10*MIN(EE10,1)*INDEX($C$37:$H$42,4,MATCH($FQ$7,$C$36:$H$36,0))+BT10*MIN(EJ10,1)*INDEX($C$37:$H$42,5,MATCH($FQ$7,$C$36:$H$36,0))+BY10*MIN(EO10,1)*INDEX($C$37:$H$42,6,MATCH($FQ$7,$C$36:$H$36,0))</f>
        <v>0</v>
      </c>
      <c r="FS10" s="65">
        <f t="shared" si="11"/>
        <v>0</v>
      </c>
      <c r="FT10" s="65">
        <f t="shared" si="11"/>
        <v>0</v>
      </c>
      <c r="FU10" s="65">
        <f t="shared" si="11"/>
        <v>0</v>
      </c>
      <c r="FV10" s="65">
        <f>AY10*MIN(DO10,1)*INDEX($C$37:$H$42,1,MATCH($FV$7,$C$36:$H$36,0))+BD10*MIN(DT10,1)*INDEX($C$37:$H$42,2,MATCH($FV$7,$C$36:$H$36,0))+BI10*MIN(DY10,1)*INDEX($C$37:$H$42,3,MATCH($FV$7,$C$36:$H$36,0))+BN10*MIN(ED10,1)*INDEX($C$37:$H$42,4,MATCH($FV$7,$C$36:$H$36,0))+BS10*MIN(EI10,1)*INDEX($C$37:$H$42,5,MATCH($FV$7,$C$36:$H$36,0))+BX10*MIN(EN10,1)*INDEX($C$37:$H$42,6,MATCH($FV$7,$C$36:$H$36,0))</f>
        <v>0</v>
      </c>
      <c r="FW10" s="65">
        <f t="shared" ref="FW10:FZ10" si="12">AZ10*MIN(DP10,1)*INDEX($C$37:$H$42,1,MATCH($FV$7,$C$36:$H$36,0))+BE10*MIN(DU10,1)*INDEX($C$37:$H$42,2,MATCH($FV$7,$C$36:$H$36,0))+BJ10*MIN(DZ10,1)*INDEX($C$37:$H$42,3,MATCH($FV$7,$C$36:$H$36,0))+BO10*MIN(EE10,1)*INDEX($C$37:$H$42,4,MATCH($FV$7,$C$36:$H$36,0))+BT10*MIN(EJ10,1)*INDEX($C$37:$H$42,5,MATCH($FV$7,$C$36:$H$36,0))+BY10*MIN(EO10,1)*INDEX($C$37:$H$42,6,MATCH($FV$7,$C$36:$H$36,0))</f>
        <v>0</v>
      </c>
      <c r="FX10" s="65">
        <f t="shared" si="12"/>
        <v>0</v>
      </c>
      <c r="FY10" s="65">
        <f t="shared" si="12"/>
        <v>0</v>
      </c>
      <c r="FZ10" s="65">
        <f t="shared" si="12"/>
        <v>0</v>
      </c>
      <c r="GB10" s="65">
        <f>EW10</f>
        <v>0</v>
      </c>
      <c r="GC10" s="65">
        <f>FB10</f>
        <v>0</v>
      </c>
      <c r="GD10" s="65">
        <f>FG10</f>
        <v>0</v>
      </c>
      <c r="GE10" s="65">
        <f>FL10</f>
        <v>0</v>
      </c>
      <c r="GF10" s="65">
        <f>FQ10</f>
        <v>0</v>
      </c>
      <c r="GG10" s="65">
        <f>FV10</f>
        <v>0</v>
      </c>
      <c r="GH10" s="65">
        <f>EX10</f>
        <v>0</v>
      </c>
      <c r="GI10" s="65">
        <f>FC10</f>
        <v>0</v>
      </c>
      <c r="GJ10" s="65">
        <f>FH10</f>
        <v>0</v>
      </c>
      <c r="GK10" s="65">
        <f>FM10</f>
        <v>0</v>
      </c>
      <c r="GL10" s="65">
        <f>FR10</f>
        <v>0</v>
      </c>
      <c r="GM10" s="65">
        <f>FW10</f>
        <v>0</v>
      </c>
      <c r="GN10" s="65">
        <f>EY10</f>
        <v>0</v>
      </c>
      <c r="GO10" s="65">
        <f>FD10</f>
        <v>0</v>
      </c>
      <c r="GP10" s="65">
        <f>FI10</f>
        <v>0</v>
      </c>
      <c r="GQ10" s="65">
        <f>FN10</f>
        <v>0</v>
      </c>
      <c r="GR10" s="65">
        <f>FS10</f>
        <v>0</v>
      </c>
      <c r="GS10" s="65">
        <f>FX10</f>
        <v>0</v>
      </c>
      <c r="GT10" s="65">
        <f>EZ10</f>
        <v>0</v>
      </c>
      <c r="GU10" s="65">
        <f>FE10</f>
        <v>0</v>
      </c>
      <c r="GV10" s="65">
        <f>FJ10</f>
        <v>0</v>
      </c>
      <c r="GW10" s="65">
        <f>FO10</f>
        <v>0</v>
      </c>
      <c r="GX10" s="65">
        <f>FT10</f>
        <v>0</v>
      </c>
      <c r="GY10" s="65">
        <f>FY10</f>
        <v>0</v>
      </c>
      <c r="GZ10" s="65">
        <f>FA10</f>
        <v>0</v>
      </c>
      <c r="HA10" s="65">
        <f>FF10</f>
        <v>0</v>
      </c>
      <c r="HB10" s="65">
        <f>FK10</f>
        <v>0</v>
      </c>
      <c r="HC10" s="65">
        <f>FP10</f>
        <v>0</v>
      </c>
      <c r="HD10" s="65">
        <f>FU10</f>
        <v>0</v>
      </c>
      <c r="HE10" s="65">
        <f>FZ10</f>
        <v>0</v>
      </c>
      <c r="HM10" s="51">
        <v>1</v>
      </c>
      <c r="HN10" s="44">
        <f>EW10*$D$46+FB10*$D$47+FG10*$D$48+FL10*$D$49+IF($HM10&lt;C$10,0,求节点(C$10:C$14,$H$28:$H$32,$HM10)*$C$2*节奏总纲!W4)</f>
        <v>0</v>
      </c>
      <c r="HO10" s="44">
        <f>EX10*$D$46+FC10*$D$47+FH10*$D$48+FM10*$D$49+IF($HM10&lt;D$10,0,求节点(D$10:D$14,$H$28:$H$32,$HM10)*$C$2*节奏总纲!X4)</f>
        <v>0</v>
      </c>
      <c r="HP10" s="44">
        <f>EY10*$D$46+FD10*$D$47+FI10*$D$48+FN10*$D$49+IF($HM10&lt;E$10,0,求节点(E$10:E$14,$H$28:$H$32,$HM10)*$C$2*节奏总纲!Y4)</f>
        <v>0</v>
      </c>
      <c r="HQ10" s="44">
        <f>EZ10*$D$46+FE10*$D$47+FJ10*$D$48+FO10*$D$49+IF($HM10&lt;F$10,0,求节点(F$10:F$14,$H$28:$H$32,$HM10)*$C$2*节奏总纲!Z4)</f>
        <v>0</v>
      </c>
      <c r="HR10" s="44">
        <f>FA10*$D$46+FF10*$D$47+FK10*$D$48+FP10*$D$49+IF($HM10&lt;G$10,0,求节点(G$10:G$14,$H$28:$H$32,$HM10)*$C$2*节奏总纲!AA4)</f>
        <v>0</v>
      </c>
      <c r="HV10" s="72">
        <v>1</v>
      </c>
      <c r="HW10" s="44">
        <f>IF($HV10&lt;C$10,0,求节点(C$10:C$14,$I$28:$I$32,$HV10)*$C$2*节奏总纲!W4)</f>
        <v>0</v>
      </c>
      <c r="HX10" s="44">
        <f>IF($HV10&lt;D$10,0,求节点(D$10:D$14,$I$28:$I$32,$HV10)*$C$2*节奏总纲!X4)</f>
        <v>0</v>
      </c>
      <c r="HY10" s="44">
        <f>IF($HV10&lt;E$10,0,求节点(E$10:E$14,$I$28:$I$32,$HV10)*$C$2*节奏总纲!Y4)</f>
        <v>0</v>
      </c>
      <c r="HZ10" s="44">
        <f>IF($HV10&lt;F$10,0,求节点(F$10:F$14,$I$28:$I$32,$HV10)*$C$2*节奏总纲!Z4)</f>
        <v>0</v>
      </c>
      <c r="IA10" s="44">
        <f>IF($HV10&lt;G$10,0,求节点(G$10:G$14,$I$28:$I$32,$HV10)*$C$2*节奏总纲!AA4)</f>
        <v>0</v>
      </c>
    </row>
    <row r="11" spans="2:237" x14ac:dyDescent="0.15">
      <c r="B11" s="48">
        <v>2</v>
      </c>
      <c r="C11" s="48">
        <f>求节点(其他调用!BN$7:BN$166,其他调用!$BM$7:$BM$166,INDEX(其他调用!$BO$7:$BO$166,$D11))</f>
        <v>75.295399795852902</v>
      </c>
      <c r="D11" s="61">
        <f>INDEX(军团势力点难度设计!$G$6:$G$10,$B11)</f>
        <v>75</v>
      </c>
      <c r="E11" s="48">
        <f>求节点(其他调用!BP$7:BP$166,其他调用!$BM$7:$BM$166,INDEX(其他调用!$BO$7:$BO$166,$D11))</f>
        <v>72.784751359975189</v>
      </c>
      <c r="F11" s="48">
        <f>求节点(其他调用!BQ$7:BQ$166,其他调用!$BM$7:$BM$166,INDEX(其他调用!$BO$7:$BO$166,$D11))</f>
        <v>69.851593833685897</v>
      </c>
      <c r="G11" s="48">
        <f>求节点(其他调用!BR$7:BR$166,其他调用!$BM$7:$BM$166,INDEX(其他调用!$BO$7:$BO$166,$D11))</f>
        <v>69.175564497452385</v>
      </c>
      <c r="H11" s="48">
        <v>5</v>
      </c>
      <c r="I11" s="48">
        <v>5</v>
      </c>
      <c r="J11" s="48"/>
      <c r="K11" s="48"/>
      <c r="L11" s="66"/>
      <c r="M11" s="48"/>
      <c r="P11" s="49">
        <v>2</v>
      </c>
      <c r="Q11" s="49">
        <f>IF($P11&lt;C$10,0,求节点(C$10:C$14,$H$10:$H$14,$P11)*$C$2*节奏总纲!W5)+Q10</f>
        <v>0</v>
      </c>
      <c r="R11" s="51">
        <f>IF($P11&lt;D$10,0,求节点(D$10:D$14,$H$10:$H$14,$P11)*$C$2*节奏总纲!X5)+R10</f>
        <v>0</v>
      </c>
      <c r="S11" s="51">
        <f>IF($P11&lt;E$10,0,求节点(E$10:E$14,$H$10:$H$14,$P11)*$C$2*节奏总纲!Y5)+S10</f>
        <v>0</v>
      </c>
      <c r="T11" s="51">
        <f>IF($P11&lt;F$10,0,求节点(F$10:F$14,$H$10:$H$14,$P11)*$C$2*节奏总纲!Z5)+T10</f>
        <v>0</v>
      </c>
      <c r="U11" s="51">
        <f>IF($P11&lt;G$10,0,求节点(G$10:G$14,$H$10:$H$14,$P11)*$C$2*节奏总纲!AA5)+U10</f>
        <v>0</v>
      </c>
      <c r="V11" s="49">
        <f>IF($P11&lt;C$10,0,求节点(C$10:C$14,$I$10:$I$14,$P11)*$C$2*节奏总纲!W5)+V10</f>
        <v>0</v>
      </c>
      <c r="W11" s="51">
        <f>IF($P11&lt;D$10,0,求节点(D$10:D$14,$I$10:$I$14,$P11)*$C$2*节奏总纲!X5)+W10</f>
        <v>0</v>
      </c>
      <c r="X11" s="51">
        <f>IF($P11&lt;E$10,0,求节点(E$10:E$14,$I$10:$I$14,$P11)*$C$2*节奏总纲!Y5)+X10</f>
        <v>0</v>
      </c>
      <c r="Y11" s="51">
        <f>IF($P11&lt;F$10,0,求节点(F$10:F$14,$I$10:$I$14,$P11)*$C$2*节奏总纲!Z5)+Y10</f>
        <v>0</v>
      </c>
      <c r="Z11" s="51">
        <f>IF($P11&lt;G$10,0,求节点(G$10:G$14,$I$10:$I$14,$P11)*$C$2*节奏总纲!AA5)+Z10</f>
        <v>0</v>
      </c>
      <c r="AA11" s="51">
        <f>IF($P11&lt;C$10,0,求节点(C$10:C$14,$J$10:$J$14,$P11)*$C$2*节奏总纲!W5)+AA10+军团势力点排行奖励设计!M11-军团势力点排行奖励设计!M10</f>
        <v>0</v>
      </c>
      <c r="AB11" s="65">
        <f>IF($P11&lt;D$10,0,求节点(D$10:D$14,$J$10:$J$14,$P11)*$C$2*节奏总纲!X5)+AB10+军团势力点排行奖励设计!N11-军团势力点排行奖励设计!N10</f>
        <v>0</v>
      </c>
      <c r="AC11" s="65">
        <f>IF($P11&lt;E$10,0,求节点(E$10:E$14,$J$10:$J$14,$P11)*$C$2*节奏总纲!Y5)+AC10+军团势力点排行奖励设计!O11-军团势力点排行奖励设计!O10</f>
        <v>0</v>
      </c>
      <c r="AD11" s="65">
        <f>IF($P11&lt;F$10,0,求节点(F$10:F$14,$J$10:$J$14,$P11)*$C$2*节奏总纲!Z5)+AD10+军团势力点排行奖励设计!P11-军团势力点排行奖励设计!P10</f>
        <v>0</v>
      </c>
      <c r="AE11" s="65">
        <f>IF($P11&lt;G$10,0,求节点(G$10:G$14,$J$10:$J$14,$P11)*$C$2*节奏总纲!AA5)+AE10+军团势力点排行奖励设计!Q11-军团势力点排行奖励设计!Q10</f>
        <v>0</v>
      </c>
      <c r="AF11" s="51">
        <f>IF($P11&lt;C$10,0,求节点(C$10:C$14,$K$10:$K$14,$P11)*$C$2*节奏总纲!W5)+AF10</f>
        <v>0</v>
      </c>
      <c r="AG11" s="65">
        <f>IF($P11&lt;D$10,0,求节点(D$10:D$14,$K$10:$K$14,$P11)*$C$2*节奏总纲!X5)+AG10</f>
        <v>0</v>
      </c>
      <c r="AH11" s="65">
        <f>IF($P11&lt;E$10,0,求节点(E$10:E$14,$K$10:$K$14,$P11)*$C$2*节奏总纲!Y5)+AH10</f>
        <v>0</v>
      </c>
      <c r="AI11" s="65">
        <f>IF($P11&lt;F$10,0,求节点(F$10:F$14,$K$10:$K$14,$P11)*$C$2*节奏总纲!Z5)+AI10</f>
        <v>0</v>
      </c>
      <c r="AJ11" s="65">
        <f>IF($P11&lt;G$10,0,求节点(G$10:G$14,$K$10:$K$14,$P11)*$C$2*节奏总纲!AA5)+AJ10</f>
        <v>0</v>
      </c>
      <c r="AK11" s="65">
        <f>IF($P11&lt;C$10,0,求节点(C$10:C$14,$L$10:$L$14,$P11)*$C$2*节奏总纲!W5)+AK10+军团势力点排行奖励设计!R11-军团势力点排行奖励设计!R10</f>
        <v>0</v>
      </c>
      <c r="AL11" s="65">
        <f>IF($P11&lt;D$10,0,求节点(D$10:D$14,$L$10:$L$14,$P11)*$C$2*节奏总纲!X5)+AL10+军团势力点排行奖励设计!S11-军团势力点排行奖励设计!S10</f>
        <v>0</v>
      </c>
      <c r="AM11" s="65">
        <f>IF($P11&lt;E$10,0,求节点(E$10:E$14,$L$10:$L$14,$P11)*$C$2*节奏总纲!Y5)+AM10+军团势力点排行奖励设计!T11-军团势力点排行奖励设计!T10</f>
        <v>0</v>
      </c>
      <c r="AN11" s="65">
        <f>IF($P11&lt;F$10,0,求节点(F$10:F$14,$L$10:$L$14,$P11)*$C$2*节奏总纲!Z5)+AN10+军团势力点排行奖励设计!U11-军团势力点排行奖励设计!U10</f>
        <v>0</v>
      </c>
      <c r="AO11" s="65">
        <f>IF($P11&lt;G$10,0,求节点(G$10:G$14,$L$10:$L$14,$P11)*$C$2*节奏总纲!AA5)+AO10+军团势力点排行奖励设计!V11-军团势力点排行奖励设计!V10</f>
        <v>0</v>
      </c>
      <c r="AP11" s="51">
        <f>IF($P11&lt;C$10,0,求节点(C$10:C$14,$M$10:$M$14,$P11)*$C$2*节奏总纲!W5)+AP10</f>
        <v>0</v>
      </c>
      <c r="AQ11" s="65">
        <f>IF($P11&lt;D$10,0,求节点(D$10:D$14,$M$10:$M$14,$P11)*$C$2*节奏总纲!X5)+AQ10</f>
        <v>0</v>
      </c>
      <c r="AR11" s="65">
        <f>IF($P11&lt;E$10,0,求节点(E$10:E$14,$M$10:$M$14,$P11)*$C$2*节奏总纲!Y5)+AR10</f>
        <v>0</v>
      </c>
      <c r="AS11" s="65">
        <f>IF($P11&lt;F$10,0,求节点(F$10:F$14,$M$10:$M$14,$P11)*$C$2*节奏总纲!Z5)+AS10</f>
        <v>0</v>
      </c>
      <c r="AT11" s="65">
        <f>IF($P11&lt;G$10,0,求节点(G$10:G$14,$M$10:$M$14,$P11)*$C$2*节奏总纲!AA5)+AT10</f>
        <v>0</v>
      </c>
      <c r="AX11" s="51">
        <v>2</v>
      </c>
      <c r="AY11" s="51">
        <f>IF($AX11&lt;C$10,0,求节点(C$10:C$14,$H$19:$H$23,$AX11)*$C$2*节奏总纲!W5)+AY10</f>
        <v>0</v>
      </c>
      <c r="AZ11" s="51">
        <f>IF($AX11&lt;D$10,0,求节点(D$10:D$14,$H$19:$H$23,$AX11)*$C$2*节奏总纲!X5)+AZ10</f>
        <v>0</v>
      </c>
      <c r="BA11" s="51">
        <f>IF($AX11&lt;E$10,0,求节点(E$10:E$14,$H$19:$H$23,$AX11)*$C$2*节奏总纲!Y5)+BA10</f>
        <v>0</v>
      </c>
      <c r="BB11" s="51">
        <f>IF($AX11&lt;F$10,0,求节点(F$10:F$14,$H$19:$H$23,$AX11)*$C$2*节奏总纲!Z5)+BB10</f>
        <v>0</v>
      </c>
      <c r="BC11" s="51">
        <f>IF($AX11&lt;G$10,0,求节点(G$10:G$14,$H$19:$H$23,$AX11)*$C$2*节奏总纲!AA5)+BC10</f>
        <v>0</v>
      </c>
      <c r="BD11" s="51">
        <f>IF($AX11&lt;C$10,0,求节点(C$10:C$14,$I$19:$I$23,$AX11)*$C$2*节奏总纲!W5)+BD10</f>
        <v>0</v>
      </c>
      <c r="BE11" s="51">
        <f>IF($AX11&lt;D$10,0,求节点(D$10:D$14,$I$19:$I$23,$AX11)*$C$2*节奏总纲!X5)+BE10</f>
        <v>0</v>
      </c>
      <c r="BF11" s="51">
        <f>IF($AX11&lt;E$10,0,求节点(E$10:E$14,$I$19:$I$23,$AX11)*$C$2*节奏总纲!Y5)+BF10</f>
        <v>0</v>
      </c>
      <c r="BG11" s="51">
        <f>IF($AX11&lt;F$10,0,求节点(F$10:F$14,$I$19:$I$23,$AX11)*$C$2*节奏总纲!Z5)+BG10</f>
        <v>0</v>
      </c>
      <c r="BH11" s="51">
        <f>IF($AX11&lt;G$10,0,求节点(G$10:G$14,$I$19:$I$23,$AX11)*$C$2*节奏总纲!AA5)+BH10</f>
        <v>0</v>
      </c>
      <c r="BI11" s="51">
        <f>IF($AX11&lt;C$10,0,求节点(C$10:C$14,$J$19:$J$23,$AX11)*$C$2*节奏总纲!W5)+BI10+军团势力点排行奖励设计!W11-军团势力点排行奖励设计!W10</f>
        <v>0</v>
      </c>
      <c r="BJ11" s="65">
        <f>IF($AX11&lt;D$10,0,求节点(D$10:D$14,$J$19:$J$23,$AX11)*$C$2*节奏总纲!X5)+BJ10+军团势力点排行奖励设计!X11-军团势力点排行奖励设计!X10</f>
        <v>0</v>
      </c>
      <c r="BK11" s="65">
        <f>IF($AX11&lt;E$10,0,求节点(E$10:E$14,$J$19:$J$23,$AX11)*$C$2*节奏总纲!Y5)+BK10+军团势力点排行奖励设计!Y11-军团势力点排行奖励设计!Y10</f>
        <v>0</v>
      </c>
      <c r="BL11" s="65">
        <f>IF($AX11&lt;F$10,0,求节点(F$10:F$14,$J$19:$J$23,$AX11)*$C$2*节奏总纲!Z5)+BL10+军团势力点排行奖励设计!Z11-军团势力点排行奖励设计!Z10</f>
        <v>0</v>
      </c>
      <c r="BM11" s="65">
        <f>IF($AX11&lt;G$10,0,求节点(G$10:G$14,$J$19:$J$23,$AX11)*$C$2*节奏总纲!AA5)+BM10+军团势力点排行奖励设计!AA11-军团势力点排行奖励设计!AA10</f>
        <v>0</v>
      </c>
      <c r="BN11" s="51">
        <f>IF($AX11&lt;C$10,0,求节点(C$10:C$14,$K$19:$K$23,$AX11)*$C$2*节奏总纲!W5)+BN10</f>
        <v>0</v>
      </c>
      <c r="BO11" s="65">
        <f>IF($AX11&lt;D$10,0,求节点(D$10:D$14,$K$19:$K$23,$AX11)*$C$2*节奏总纲!X5)+BO10</f>
        <v>0</v>
      </c>
      <c r="BP11" s="65">
        <f>IF($AX11&lt;E$10,0,求节点(E$10:E$14,$K$19:$K$23,$AX11)*$C$2*节奏总纲!Y5)+BP10</f>
        <v>0</v>
      </c>
      <c r="BQ11" s="65">
        <f>IF($AX11&lt;F$10,0,求节点(F$10:F$14,$K$19:$K$23,$AX11)*$C$2*节奏总纲!Z5)+BQ10</f>
        <v>0</v>
      </c>
      <c r="BR11" s="65">
        <f>IF($AX11&lt;G$10,0,求节点(G$10:G$14,$K$19:$K$23,$AX11)*$C$2*节奏总纲!AA5)+BR10</f>
        <v>0</v>
      </c>
      <c r="BS11" s="51">
        <f>IF($AX11&lt;C$10,0,求节点(C$10:C$14,$L$19:$L$23,$AX11)*$C$2*节奏总纲!W5)+BS10+军团势力点排行奖励设计!AB11-军团势力点排行奖励设计!AB10</f>
        <v>0</v>
      </c>
      <c r="BT11" s="65">
        <f>IF($AX11&lt;D$10,0,求节点(D$10:D$14,$L$19:$L$23,$AX11)*$C$2*节奏总纲!X5)+BT10+军团势力点排行奖励设计!AC11-军团势力点排行奖励设计!AC10</f>
        <v>0</v>
      </c>
      <c r="BU11" s="65">
        <f>IF($AX11&lt;E$10,0,求节点(E$10:E$14,$L$19:$L$23,$AX11)*$C$2*节奏总纲!Y5)+BU10+军团势力点排行奖励设计!AD11-军团势力点排行奖励设计!AD10</f>
        <v>0</v>
      </c>
      <c r="BV11" s="65">
        <f>IF($AX11&lt;F$10,0,求节点(F$10:F$14,$L$19:$L$23,$AX11)*$C$2*节奏总纲!Z5)+BV10+军团势力点排行奖励设计!AE11-军团势力点排行奖励设计!AE10</f>
        <v>0</v>
      </c>
      <c r="BW11" s="65">
        <f>IF($AX11&lt;G$10,0,求节点(G$10:G$14,$L$19:$L$23,$AX11)*$C$2*节奏总纲!AA5)+BW10+军团势力点排行奖励设计!AF11-军团势力点排行奖励设计!AF10</f>
        <v>0</v>
      </c>
      <c r="BX11" s="65">
        <f>IF($AX11&lt;C$10,0,求节点(C$10:C$14,$M$19:$M$23,$AX11)*$C$2*节奏总纲!W5)+BX10</f>
        <v>0</v>
      </c>
      <c r="BY11" s="65">
        <f>IF($AX11&lt;D$10,0,求节点(D$10:D$14,$M$19:$M$23,$AX11)*$C$2*节奏总纲!X5)+BY10</f>
        <v>0</v>
      </c>
      <c r="BZ11" s="65">
        <f>IF($AX11&lt;E$10,0,求节点(E$10:E$14,$M$19:$M$23,$AX11)*$C$2*节奏总纲!Y5)+BZ10</f>
        <v>0</v>
      </c>
      <c r="CA11" s="65">
        <f>IF($AX11&lt;F$10,0,求节点(F$10:F$14,$M$19:$M$23,$AX11)*$C$2*节奏总纲!Z5)+CA10</f>
        <v>0</v>
      </c>
      <c r="CB11" s="65">
        <f>IF($AX11&lt;G$10,0,求节点(G$10:G$14,$M$19:$M$23,$AX11)*$C$2*节奏总纲!AA5)+CB10</f>
        <v>0</v>
      </c>
      <c r="CF11" s="51">
        <v>2</v>
      </c>
      <c r="CG11" s="65">
        <f t="shared" ref="CG11:CG74" si="13">AY11*INDEX($I$37:$N$41,MATCH($CG$7,$B$37:$B$41,0),MATCH($CG$7,$I$36:$N$36,0))</f>
        <v>0</v>
      </c>
      <c r="CH11" s="65">
        <f t="shared" ref="CH11:CH74" si="14">AZ11*INDEX($I$37:$N$41,MATCH($CG$7,$B$37:$B$41,0),MATCH($CG$7,$I$36:$N$36,0))</f>
        <v>0</v>
      </c>
      <c r="CI11" s="65">
        <f t="shared" ref="CI11:CI74" si="15">BA11*INDEX($I$37:$N$41,MATCH($CG$7,$B$37:$B$41,0),MATCH($CG$7,$I$36:$N$36,0))</f>
        <v>0</v>
      </c>
      <c r="CJ11" s="65">
        <f t="shared" ref="CJ11:CJ74" si="16">BB11*INDEX($I$37:$N$41,MATCH($CG$7,$B$37:$B$41,0),MATCH($CG$7,$I$36:$N$36,0))</f>
        <v>0</v>
      </c>
      <c r="CK11" s="65">
        <f t="shared" ref="CK11:CK74" si="17">BC11*INDEX($I$37:$N$41,MATCH($CG$7,$B$37:$B$41,0),MATCH($CG$7,$I$36:$N$36,0))</f>
        <v>0</v>
      </c>
      <c r="CL11" s="65">
        <f t="shared" ref="CL11:CL74" si="18">BD11*INDEX($I$37:$N$41,MATCH($CL$7,$B$37:$B$41,0),MATCH($CL$7,$I$36:$N$36,0))</f>
        <v>0</v>
      </c>
      <c r="CM11" s="65">
        <f t="shared" ref="CM11:CM74" si="19">BE11*INDEX($I$37:$N$41,MATCH($CL$7,$B$37:$B$41,0),MATCH($CL$7,$I$36:$N$36,0))</f>
        <v>0</v>
      </c>
      <c r="CN11" s="65">
        <f t="shared" ref="CN11:CN74" si="20">BF11*INDEX($I$37:$N$41,MATCH($CL$7,$B$37:$B$41,0),MATCH($CL$7,$I$36:$N$36,0))</f>
        <v>0</v>
      </c>
      <c r="CO11" s="65">
        <f t="shared" ref="CO11:CO74" si="21">BG11*INDEX($I$37:$N$41,MATCH($CL$7,$B$37:$B$41,0),MATCH($CL$7,$I$36:$N$36,0))</f>
        <v>0</v>
      </c>
      <c r="CP11" s="65">
        <f t="shared" ref="CP11:CP74" si="22">BH11*INDEX($I$37:$N$41,MATCH($CL$7,$B$37:$B$41,0),MATCH($CL$7,$I$36:$N$36,0))</f>
        <v>0</v>
      </c>
      <c r="CQ11" s="65">
        <f t="shared" ref="CQ11:CQ74" si="23">BI11*INDEX($I$37:$N$41,MATCH($CQ$7,$B$37:$B$41,0),MATCH($CQ$7,$I$36:$N$36,0))</f>
        <v>0</v>
      </c>
      <c r="CR11" s="65">
        <f t="shared" ref="CR11:CR74" si="24">BJ11*INDEX($I$37:$N$41,MATCH($CQ$7,$B$37:$B$41,0),MATCH($CQ$7,$I$36:$N$36,0))</f>
        <v>0</v>
      </c>
      <c r="CS11" s="65">
        <f t="shared" ref="CS11:CS74" si="25">BK11*INDEX($I$37:$N$41,MATCH($CQ$7,$B$37:$B$41,0),MATCH($CQ$7,$I$36:$N$36,0))</f>
        <v>0</v>
      </c>
      <c r="CT11" s="65">
        <f t="shared" ref="CT11:CT74" si="26">BL11*INDEX($I$37:$N$41,MATCH($CQ$7,$B$37:$B$41,0),MATCH($CQ$7,$I$36:$N$36,0))</f>
        <v>0</v>
      </c>
      <c r="CU11" s="65">
        <f t="shared" ref="CU11:CU74" si="27">BM11*INDEX($I$37:$N$41,MATCH($CQ$7,$B$37:$B$41,0),MATCH($CQ$7,$I$36:$N$36,0))</f>
        <v>0</v>
      </c>
      <c r="CV11" s="65">
        <f t="shared" ref="CV11:CV74" si="28">BN11*INDEX($I$37:$N$41,MATCH($CV$7,$B$37:$B$41,0),MATCH($CV$7,$I$36:$N$36,0))</f>
        <v>0</v>
      </c>
      <c r="CW11" s="65">
        <f t="shared" ref="CW11:CW74" si="29">BO11*INDEX($I$37:$N$41,MATCH($CV$7,$B$37:$B$41,0),MATCH($CV$7,$I$36:$N$36,0))</f>
        <v>0</v>
      </c>
      <c r="CX11" s="65">
        <f t="shared" ref="CX11:CX74" si="30">BP11*INDEX($I$37:$N$41,MATCH($CV$7,$B$37:$B$41,0),MATCH($CV$7,$I$36:$N$36,0))</f>
        <v>0</v>
      </c>
      <c r="CY11" s="65">
        <f t="shared" ref="CY11:CY74" si="31">BQ11*INDEX($I$37:$N$41,MATCH($CV$7,$B$37:$B$41,0),MATCH($CV$7,$I$36:$N$36,0))</f>
        <v>0</v>
      </c>
      <c r="CZ11" s="65">
        <f t="shared" ref="CZ11:CZ74" si="32">BR11*INDEX($I$37:$N$41,MATCH($CV$7,$B$37:$B$41,0),MATCH($CV$7,$I$36:$N$36,0))</f>
        <v>0</v>
      </c>
      <c r="DA11" s="65">
        <f t="shared" ref="DA11:DA74" si="33">BS11*INDEX($I$37:$N$42,MATCH($DA$7,$B$37:$B$42,0),MATCH($DA$7,$I$36:$N$36,0))</f>
        <v>0</v>
      </c>
      <c r="DB11" s="65">
        <f t="shared" ref="DB11:DB74" si="34">BT11*INDEX($I$37:$N$42,MATCH($DA$7,$B$37:$B$42,0),MATCH($DA$7,$I$36:$N$36,0))</f>
        <v>0</v>
      </c>
      <c r="DC11" s="65">
        <f t="shared" ref="DC11:DC74" si="35">BU11*INDEX($I$37:$N$42,MATCH($DA$7,$B$37:$B$42,0),MATCH($DA$7,$I$36:$N$36,0))</f>
        <v>0</v>
      </c>
      <c r="DD11" s="65">
        <f t="shared" ref="DD11:DD74" si="36">BV11*INDEX($I$37:$N$42,MATCH($DA$7,$B$37:$B$42,0),MATCH($DA$7,$I$36:$N$36,0))</f>
        <v>0</v>
      </c>
      <c r="DE11" s="65">
        <f t="shared" ref="DE11:DE74" si="37">BW11*INDEX($I$37:$N$42,MATCH($DA$7,$B$37:$B$42,0),MATCH($DA$7,$I$36:$N$36,0))</f>
        <v>0</v>
      </c>
      <c r="DF11" s="65">
        <f t="shared" ref="DF11:DF74" si="38">BX11*INDEX($I$37:$N$42,MATCH($DF$7,$B$37:$B$42,0),MATCH($DF$7,$I$36:$N$36,0))</f>
        <v>0</v>
      </c>
      <c r="DG11" s="65">
        <f t="shared" ref="DG11:DG74" si="39">BY11*INDEX($I$37:$N$42,MATCH($DF$7,$B$37:$B$42,0),MATCH($DF$7,$I$36:$N$36,0))</f>
        <v>0</v>
      </c>
      <c r="DH11" s="65">
        <f t="shared" ref="DH11:DH74" si="40">BZ11*INDEX($I$37:$N$42,MATCH($DF$7,$B$37:$B$42,0),MATCH($DF$7,$I$36:$N$36,0))</f>
        <v>0</v>
      </c>
      <c r="DI11" s="65">
        <f t="shared" ref="DI11:DI74" si="41">CA11*INDEX($I$37:$N$42,MATCH($DF$7,$B$37:$B$42,0),MATCH($DF$7,$I$36:$N$36,0))</f>
        <v>0</v>
      </c>
      <c r="DJ11" s="65">
        <f t="shared" ref="DJ11:DJ74" si="42">CB11*INDEX($I$37:$N$42,MATCH($DF$7,$B$37:$B$42,0),MATCH($DF$7,$I$36:$N$36,0))</f>
        <v>0</v>
      </c>
      <c r="DN11" s="51">
        <v>2</v>
      </c>
      <c r="DO11" s="65">
        <f t="shared" ref="DO11:DO74" si="43">IFERROR(Q11/CG11,0)</f>
        <v>0</v>
      </c>
      <c r="DP11" s="65">
        <f t="shared" ref="DP11:DP74" si="44">IFERROR(R11/CH11,0)</f>
        <v>0</v>
      </c>
      <c r="DQ11" s="65">
        <f t="shared" ref="DQ11:DQ74" si="45">IFERROR(S11/CI11,0)</f>
        <v>0</v>
      </c>
      <c r="DR11" s="65">
        <f t="shared" ref="DR11:DR74" si="46">IFERROR(T11/CJ11,0)</f>
        <v>0</v>
      </c>
      <c r="DS11" s="65">
        <f t="shared" ref="DS11:DS74" si="47">IFERROR(U11/CK11,0)</f>
        <v>0</v>
      </c>
      <c r="DT11" s="65">
        <f t="shared" ref="DT11:DT74" si="48">IFERROR(V11/CL11,0)</f>
        <v>0</v>
      </c>
      <c r="DU11" s="65">
        <f t="shared" ref="DU11:DU74" si="49">IFERROR(W11/CM11,0)</f>
        <v>0</v>
      </c>
      <c r="DV11" s="65">
        <f t="shared" ref="DV11:DV74" si="50">IFERROR(X11/CN11,0)</f>
        <v>0</v>
      </c>
      <c r="DW11" s="65">
        <f t="shared" ref="DW11:DW74" si="51">IFERROR(Y11/CO11,0)</f>
        <v>0</v>
      </c>
      <c r="DX11" s="65">
        <f t="shared" ref="DX11:DX74" si="52">IFERROR(Z11/CP11,0)</f>
        <v>0</v>
      </c>
      <c r="DY11" s="65">
        <f t="shared" ref="DY11:DY74" si="53">IFERROR(AA11/CQ11,0)</f>
        <v>0</v>
      </c>
      <c r="DZ11" s="65">
        <f t="shared" ref="DZ11:DZ74" si="54">IFERROR(AB11/CR11,0)</f>
        <v>0</v>
      </c>
      <c r="EA11" s="65">
        <f t="shared" ref="EA11:EA74" si="55">IFERROR(AC11/CS11,0)</f>
        <v>0</v>
      </c>
      <c r="EB11" s="65">
        <f t="shared" ref="EB11:EB74" si="56">IFERROR(AD11/CT11,0)</f>
        <v>0</v>
      </c>
      <c r="EC11" s="65">
        <f t="shared" ref="EC11:EC74" si="57">IFERROR(AE11/CU11,0)</f>
        <v>0</v>
      </c>
      <c r="ED11" s="65">
        <f t="shared" ref="ED11:ED74" si="58">IFERROR(AF11/CV11,0)</f>
        <v>0</v>
      </c>
      <c r="EE11" s="65">
        <f t="shared" ref="EE11:EE74" si="59">IFERROR(AG11/CW11,0)</f>
        <v>0</v>
      </c>
      <c r="EF11" s="65">
        <f t="shared" ref="EF11:EF74" si="60">IFERROR(AH11/CX11,0)</f>
        <v>0</v>
      </c>
      <c r="EG11" s="65">
        <f t="shared" ref="EG11:EG74" si="61">IFERROR(AI11/CY11,0)</f>
        <v>0</v>
      </c>
      <c r="EH11" s="65">
        <f t="shared" ref="EH11:EH74" si="62">IFERROR(AJ11/CZ11,0)</f>
        <v>0</v>
      </c>
      <c r="EI11" s="65">
        <f t="shared" ref="EI11:EI74" si="63">IFERROR(AK11/DA11,0)</f>
        <v>0</v>
      </c>
      <c r="EJ11" s="65">
        <f t="shared" ref="EJ11:EJ74" si="64">IFERROR(AL11/DB11,0)</f>
        <v>0</v>
      </c>
      <c r="EK11" s="65">
        <f t="shared" ref="EK11:EK74" si="65">IFERROR(AM11/DC11,0)</f>
        <v>0</v>
      </c>
      <c r="EL11" s="65">
        <f t="shared" ref="EL11:EL74" si="66">IFERROR(AN11/DD11,0)</f>
        <v>0</v>
      </c>
      <c r="EM11" s="65">
        <f t="shared" ref="EM11:EM74" si="67">IFERROR(AO11/DE11,0)</f>
        <v>0</v>
      </c>
      <c r="EN11" s="65">
        <f t="shared" ref="EN11:EN74" si="68">IFERROR(AP11/DF11,0)</f>
        <v>0</v>
      </c>
      <c r="EO11" s="65">
        <f t="shared" ref="EO11:EO74" si="69">IFERROR(AQ11/DG11,0)</f>
        <v>0</v>
      </c>
      <c r="EP11" s="65">
        <f t="shared" ref="EP11:EP74" si="70">IFERROR(AR11/DH11,0)</f>
        <v>0</v>
      </c>
      <c r="EQ11" s="65">
        <f t="shared" ref="EQ11:EQ74" si="71">IFERROR(AS11/DI11,0)</f>
        <v>0</v>
      </c>
      <c r="ER11" s="65">
        <f t="shared" ref="ER11:ER74" si="72">IFERROR(AT11/DJ11,0)</f>
        <v>0</v>
      </c>
      <c r="EV11" s="51">
        <v>2</v>
      </c>
      <c r="EW11" s="65">
        <f t="shared" ref="EW11:EW74" si="73">AY11*MIN(DO11,1)*INDEX($C$37:$H$42,1,MATCH($EW$7,$C$36:$H$36,0))+BD11*MIN(DT11,1)*INDEX($C$37:$H$42,2,MATCH($EW$7,$C$36:$H$36,0))+BI11*MIN(DY11,1)*INDEX($C$37:$H$42,3,MATCH($EW$7,$C$36:$H$36,0))+BN11*MIN(ED11,1)*INDEX($C$37:$H$42,4,MATCH($EW$7,$C$36:$H$36,0))+BS11*MIN(EI11,1)*INDEX($C$37:$H$42,5,MATCH($EW$7,$C$36:$H$36,0))+BX11*MIN(EN11,1)*INDEX($C$37:$H$42,6,MATCH($EW$7,$C$36:$H$36,0))</f>
        <v>0</v>
      </c>
      <c r="EX11" s="65">
        <f t="shared" ref="EX11:EX74" si="74">AZ11*MIN(DP11,1)*INDEX($C$37:$H$42,1,MATCH($EW$7,$C$36:$H$36,0))+BE11*MIN(DU11,1)*INDEX($C$37:$H$42,2,MATCH($EW$7,$C$36:$H$36,0))+BJ11*MIN(DZ11,1)*INDEX($C$37:$H$42,3,MATCH($EW$7,$C$36:$H$36,0))+BO11*MIN(EE11,1)*INDEX($C$37:$H$42,4,MATCH($EW$7,$C$36:$H$36,0))+BT11*MIN(EJ11,1)*INDEX($C$37:$H$42,5,MATCH($EW$7,$C$36:$H$36,0))+BY11*MIN(EO11,1)*INDEX($C$37:$H$42,6,MATCH($EW$7,$C$36:$H$36,0))</f>
        <v>0</v>
      </c>
      <c r="EY11" s="65">
        <f t="shared" ref="EY11:EY74" si="75">BA11*MIN(DQ11,1)*INDEX($C$37:$H$42,1,MATCH($EW$7,$C$36:$H$36,0))+BF11*MIN(DV11,1)*INDEX($C$37:$H$42,2,MATCH($EW$7,$C$36:$H$36,0))+BK11*MIN(EA11,1)*INDEX($C$37:$H$42,3,MATCH($EW$7,$C$36:$H$36,0))+BP11*MIN(EF11,1)*INDEX($C$37:$H$42,4,MATCH($EW$7,$C$36:$H$36,0))+BU11*MIN(EK11,1)*INDEX($C$37:$H$42,5,MATCH($EW$7,$C$36:$H$36,0))+BZ11*MIN(EP11,1)*INDEX($C$37:$H$42,6,MATCH($EW$7,$C$36:$H$36,0))</f>
        <v>0</v>
      </c>
      <c r="EZ11" s="65">
        <f t="shared" ref="EZ11:EZ74" si="76">BB11*MIN(DR11,1)*INDEX($C$37:$H$42,1,MATCH($EW$7,$C$36:$H$36,0))+BG11*MIN(DW11,1)*INDEX($C$37:$H$42,2,MATCH($EW$7,$C$36:$H$36,0))+BL11*MIN(EB11,1)*INDEX($C$37:$H$42,3,MATCH($EW$7,$C$36:$H$36,0))+BQ11*MIN(EG11,1)*INDEX($C$37:$H$42,4,MATCH($EW$7,$C$36:$H$36,0))+BV11*MIN(EL11,1)*INDEX($C$37:$H$42,5,MATCH($EW$7,$C$36:$H$36,0))+CA11*MIN(EQ11,1)*INDEX($C$37:$H$42,6,MATCH($EW$7,$C$36:$H$36,0))</f>
        <v>0</v>
      </c>
      <c r="FA11" s="65">
        <f t="shared" ref="FA11:FA74" si="77">BC11*MIN(DS11,1)*INDEX($C$37:$H$42,1,MATCH($EW$7,$C$36:$H$36,0))+BH11*MIN(DX11,1)*INDEX($C$37:$H$42,2,MATCH($EW$7,$C$36:$H$36,0))+BM11*MIN(EC11,1)*INDEX($C$37:$H$42,3,MATCH($EW$7,$C$36:$H$36,0))+BR11*MIN(EH11,1)*INDEX($C$37:$H$42,4,MATCH($EW$7,$C$36:$H$36,0))+BW11*MIN(EM11,1)*INDEX($C$37:$H$42,5,MATCH($EW$7,$C$36:$H$36,0))+CB11*MIN(ER11,1)*INDEX($C$37:$H$42,6,MATCH($EW$7,$C$36:$H$36,0))</f>
        <v>0</v>
      </c>
      <c r="FB11" s="65">
        <f t="shared" ref="FB11:FB74" si="78">AY11*MIN(DO11,1)*INDEX($C$37:$H$42,1,MATCH($FB$7,$C$36:$H$36,0))+BD11*MIN(DT11,1)*INDEX($C$37:$H$42,2,MATCH($FB$7,$C$36:$H$36,0))+BI11*MIN(DY11,1)*INDEX($C$37:$H$42,3,MATCH($FB$7,$C$36:$H$36,0))+BN11*MIN(ED11,1)*INDEX($C$37:$H$42,4,MATCH($FB$7,$C$36:$H$36,0))+BS11*MIN(EI11,1)*INDEX($C$37:$H$42,5,MATCH($FB$7,$C$36:$H$36,0))+BX11*MIN(EN11,1)*INDEX($C$37:$H$42,6,MATCH($FB$7,$C$36:$H$36,0))</f>
        <v>0</v>
      </c>
      <c r="FC11" s="65">
        <f t="shared" ref="FC11:FC74" si="79">AZ11*MIN(DP11,1)*INDEX($C$37:$H$42,1,MATCH($FB$7,$C$36:$H$36,0))+BE11*MIN(DU11,1)*INDEX($C$37:$H$42,2,MATCH($FB$7,$C$36:$H$36,0))+BJ11*MIN(DZ11,1)*INDEX($C$37:$H$42,3,MATCH($FB$7,$C$36:$H$36,0))+BO11*MIN(EE11,1)*INDEX($C$37:$H$42,4,MATCH($FB$7,$C$36:$H$36,0))+BT11*MIN(EJ11,1)*INDEX($C$37:$H$42,5,MATCH($FB$7,$C$36:$H$36,0))+BY11*MIN(EO11,1)*INDEX($C$37:$H$42,6,MATCH($FB$7,$C$36:$H$36,0))</f>
        <v>0</v>
      </c>
      <c r="FD11" s="65">
        <f t="shared" ref="FD11:FD74" si="80">BA11*MIN(DQ11,1)*INDEX($C$37:$H$42,1,MATCH($FB$7,$C$36:$H$36,0))+BF11*MIN(DV11,1)*INDEX($C$37:$H$42,2,MATCH($FB$7,$C$36:$H$36,0))+BK11*MIN(EA11,1)*INDEX($C$37:$H$42,3,MATCH($FB$7,$C$36:$H$36,0))+BP11*MIN(EF11,1)*INDEX($C$37:$H$42,4,MATCH($FB$7,$C$36:$H$36,0))+BU11*MIN(EK11,1)*INDEX($C$37:$H$42,5,MATCH($FB$7,$C$36:$H$36,0))+BZ11*MIN(EP11,1)*INDEX($C$37:$H$42,6,MATCH($FB$7,$C$36:$H$36,0))</f>
        <v>0</v>
      </c>
      <c r="FE11" s="65">
        <f t="shared" ref="FE11:FE74" si="81">BB11*MIN(DR11,1)*INDEX($C$37:$H$42,1,MATCH($FB$7,$C$36:$H$36,0))+BG11*MIN(DW11,1)*INDEX($C$37:$H$42,2,MATCH($FB$7,$C$36:$H$36,0))+BL11*MIN(EB11,1)*INDEX($C$37:$H$42,3,MATCH($FB$7,$C$36:$H$36,0))+BQ11*MIN(EG11,1)*INDEX($C$37:$H$42,4,MATCH($FB$7,$C$36:$H$36,0))+BV11*MIN(EL11,1)*INDEX($C$37:$H$42,5,MATCH($FB$7,$C$36:$H$36,0))+CA11*MIN(EQ11,1)*INDEX($C$37:$H$42,6,MATCH($FB$7,$C$36:$H$36,0))</f>
        <v>0</v>
      </c>
      <c r="FF11" s="65">
        <f t="shared" ref="FF11:FF74" si="82">BC11*MIN(DS11,1)*INDEX($C$37:$H$42,1,MATCH($FB$7,$C$36:$H$36,0))+BH11*MIN(DX11,1)*INDEX($C$37:$H$42,2,MATCH($FB$7,$C$36:$H$36,0))+BM11*MIN(EC11,1)*INDEX($C$37:$H$42,3,MATCH($FB$7,$C$36:$H$36,0))+BR11*MIN(EH11,1)*INDEX($C$37:$H$42,4,MATCH($FB$7,$C$36:$H$36,0))+BW11*MIN(EM11,1)*INDEX($C$37:$H$42,5,MATCH($FB$7,$C$36:$H$36,0))+CB11*MIN(ER11,1)*INDEX($C$37:$H$42,6,MATCH($FB$7,$C$36:$H$36,0))</f>
        <v>0</v>
      </c>
      <c r="FG11" s="65">
        <f t="shared" ref="FG11:FG74" si="83">AY11*MIN(DO11,1)*INDEX($C$37:$H$42,1,MATCH($FG$7,$C$36:$H$36,0))+BD11*MIN(DT11,1)*INDEX($C$37:$H$42,2,MATCH($FG$7,$C$36:$H$36,0))+BI11*MIN(DY11,1)*INDEX($C$37:$H$42,3,MATCH($FG$7,$C$36:$H$36,0))+BN11*MIN(ED11,1)*INDEX($C$37:$H$42,4,MATCH($FG$7,$C$36:$H$36,0))+BS11*MIN(EI11,1)*INDEX($C$37:$H$42,5,MATCH($FG$7,$C$36:$H$36,0))+BX11*MIN(EN11,1)*INDEX($C$37:$H$42,6,MATCH($FG$7,$C$36:$H$36,0))</f>
        <v>0</v>
      </c>
      <c r="FH11" s="65">
        <f t="shared" ref="FH11:FH74" si="84">AZ11*MIN(DP11,1)*INDEX($C$37:$H$42,1,MATCH($FG$7,$C$36:$H$36,0))+BE11*MIN(DU11,1)*INDEX($C$37:$H$42,2,MATCH($FG$7,$C$36:$H$36,0))+BJ11*MIN(DZ11,1)*INDEX($C$37:$H$42,3,MATCH($FG$7,$C$36:$H$36,0))+BO11*MIN(EE11,1)*INDEX($C$37:$H$42,4,MATCH($FG$7,$C$36:$H$36,0))+BT11*MIN(EJ11,1)*INDEX($C$37:$H$42,5,MATCH($FG$7,$C$36:$H$36,0))+BY11*MIN(EO11,1)*INDEX($C$37:$H$42,6,MATCH($FG$7,$C$36:$H$36,0))</f>
        <v>0</v>
      </c>
      <c r="FI11" s="65">
        <f t="shared" ref="FI11:FI74" si="85">BA11*MIN(DQ11,1)*INDEX($C$37:$H$42,1,MATCH($FG$7,$C$36:$H$36,0))+BF11*MIN(DV11,1)*INDEX($C$37:$H$42,2,MATCH($FG$7,$C$36:$H$36,0))+BK11*MIN(EA11,1)*INDEX($C$37:$H$42,3,MATCH($FG$7,$C$36:$H$36,0))+BP11*MIN(EF11,1)*INDEX($C$37:$H$42,4,MATCH($FG$7,$C$36:$H$36,0))+BU11*MIN(EK11,1)*INDEX($C$37:$H$42,5,MATCH($FG$7,$C$36:$H$36,0))+BZ11*MIN(EP11,1)*INDEX($C$37:$H$42,6,MATCH($FG$7,$C$36:$H$36,0))</f>
        <v>0</v>
      </c>
      <c r="FJ11" s="65">
        <f t="shared" ref="FJ11:FJ74" si="86">BB11*MIN(DR11,1)*INDEX($C$37:$H$42,1,MATCH($FG$7,$C$36:$H$36,0))+BG11*MIN(DW11,1)*INDEX($C$37:$H$42,2,MATCH($FG$7,$C$36:$H$36,0))+BL11*MIN(EB11,1)*INDEX($C$37:$H$42,3,MATCH($FG$7,$C$36:$H$36,0))+BQ11*MIN(EG11,1)*INDEX($C$37:$H$42,4,MATCH($FG$7,$C$36:$H$36,0))+BV11*MIN(EL11,1)*INDEX($C$37:$H$42,5,MATCH($FG$7,$C$36:$H$36,0))+CA11*MIN(EQ11,1)*INDEX($C$37:$H$42,6,MATCH($FG$7,$C$36:$H$36,0))</f>
        <v>0</v>
      </c>
      <c r="FK11" s="65">
        <f t="shared" ref="FK11:FK74" si="87">BC11*MIN(DS11,1)*INDEX($C$37:$H$42,1,MATCH($FG$7,$C$36:$H$36,0))+BH11*MIN(DX11,1)*INDEX($C$37:$H$42,2,MATCH($FG$7,$C$36:$H$36,0))+BM11*MIN(EC11,1)*INDEX($C$37:$H$42,3,MATCH($FG$7,$C$36:$H$36,0))+BR11*MIN(EH11,1)*INDEX($C$37:$H$42,4,MATCH($FG$7,$C$36:$H$36,0))+BW11*MIN(EM11,1)*INDEX($C$37:$H$42,5,MATCH($FG$7,$C$36:$H$36,0))+CB11*MIN(ER11,1)*INDEX($C$37:$H$42,6,MATCH($FG$7,$C$36:$H$36,0))</f>
        <v>0</v>
      </c>
      <c r="FL11" s="65">
        <f t="shared" ref="FL11:FL74" si="88">AY11*MIN(DO11,1)*INDEX($C$37:$H$42,1,MATCH($FL$7,$C$36:$H$36,0))+BD11*MIN(DT11,1)*INDEX($C$37:$H$42,2,MATCH($FL$7,$C$36:$H$36,0))+BI11*MIN(DY11,1)*INDEX($C$37:$H$42,3,MATCH($FL$7,$C$36:$H$36,0))+BN11*MIN(ED11,1)*INDEX($C$37:$H$42,4,MATCH($FL$7,$C$36:$H$36,0))+BS11*MIN(EI11,1)*INDEX($C$37:$H$42,5,MATCH($FL$7,$C$36:$H$36,0))+BX11*MIN(EN11,1)*INDEX($C$37:$H$42,6,MATCH($FL$7,$C$36:$H$36,0))</f>
        <v>0</v>
      </c>
      <c r="FM11" s="65">
        <f t="shared" ref="FM11:FM74" si="89">AZ11*MIN(DP11,1)*INDEX($C$37:$H$42,1,MATCH($FL$7,$C$36:$H$36,0))+BE11*MIN(DU11,1)*INDEX($C$37:$H$42,2,MATCH($FL$7,$C$36:$H$36,0))+BJ11*MIN(DZ11,1)*INDEX($C$37:$H$42,3,MATCH($FL$7,$C$36:$H$36,0))+BO11*MIN(EE11,1)*INDEX($C$37:$H$42,4,MATCH($FL$7,$C$36:$H$36,0))+BT11*MIN(EJ11,1)*INDEX($C$37:$H$42,5,MATCH($FL$7,$C$36:$H$36,0))+BY11*MIN(EO11,1)*INDEX($C$37:$H$42,6,MATCH($FL$7,$C$36:$H$36,0))</f>
        <v>0</v>
      </c>
      <c r="FN11" s="65">
        <f t="shared" ref="FN11:FN74" si="90">BA11*MIN(DQ11,1)*INDEX($C$37:$H$42,1,MATCH($FL$7,$C$36:$H$36,0))+BF11*MIN(DV11,1)*INDEX($C$37:$H$42,2,MATCH($FL$7,$C$36:$H$36,0))+BK11*MIN(EA11,1)*INDEX($C$37:$H$42,3,MATCH($FL$7,$C$36:$H$36,0))+BP11*MIN(EF11,1)*INDEX($C$37:$H$42,4,MATCH($FL$7,$C$36:$H$36,0))+BU11*MIN(EK11,1)*INDEX($C$37:$H$42,5,MATCH($FL$7,$C$36:$H$36,0))+BZ11*MIN(EP11,1)*INDEX($C$37:$H$42,6,MATCH($FL$7,$C$36:$H$36,0))</f>
        <v>0</v>
      </c>
      <c r="FO11" s="65">
        <f t="shared" ref="FO11:FO74" si="91">BB11*MIN(DR11,1)*INDEX($C$37:$H$42,1,MATCH($FL$7,$C$36:$H$36,0))+BG11*MIN(DW11,1)*INDEX($C$37:$H$42,2,MATCH($FL$7,$C$36:$H$36,0))+BL11*MIN(EB11,1)*INDEX($C$37:$H$42,3,MATCH($FL$7,$C$36:$H$36,0))+BQ11*MIN(EG11,1)*INDEX($C$37:$H$42,4,MATCH($FL$7,$C$36:$H$36,0))+BV11*MIN(EL11,1)*INDEX($C$37:$H$42,5,MATCH($FL$7,$C$36:$H$36,0))+CA11*MIN(EQ11,1)*INDEX($C$37:$H$42,6,MATCH($FL$7,$C$36:$H$36,0))</f>
        <v>0</v>
      </c>
      <c r="FP11" s="65">
        <f t="shared" ref="FP11:FP74" si="92">BC11*MIN(DS11,1)*INDEX($C$37:$H$42,1,MATCH($FL$7,$C$36:$H$36,0))+BH11*MIN(DX11,1)*INDEX($C$37:$H$42,2,MATCH($FL$7,$C$36:$H$36,0))+BM11*MIN(EC11,1)*INDEX($C$37:$H$42,3,MATCH($FL$7,$C$36:$H$36,0))+BR11*MIN(EH11,1)*INDEX($C$37:$H$42,4,MATCH($FL$7,$C$36:$H$36,0))+BW11*MIN(EM11,1)*INDEX($C$37:$H$42,5,MATCH($FL$7,$C$36:$H$36,0))+CB11*MIN(ER11,1)*INDEX($C$37:$H$42,6,MATCH($FL$7,$C$36:$H$36,0))</f>
        <v>0</v>
      </c>
      <c r="FQ11" s="65">
        <f t="shared" ref="FQ11:FQ74" si="93">AY11*MIN(DO11,1)*INDEX($C$37:$H$42,1,MATCH($FQ$7,$C$36:$H$36,0))+BD11*MIN(DT11,1)*INDEX($C$37:$H$42,2,MATCH($FQ$7,$C$36:$H$36,0))+BI11*MIN(DY11,1)*INDEX($C$37:$H$42,3,MATCH($FQ$7,$C$36:$H$36,0))+BN11*MIN(ED11,1)*INDEX($C$37:$H$42,4,MATCH($FQ$7,$C$36:$H$36,0))+BS11*MIN(EI11,1)*INDEX($C$37:$H$42,5,MATCH($FQ$7,$C$36:$H$36,0))+BX11*MIN(EN11,1)*INDEX($C$37:$H$42,6,MATCH($FQ$7,$C$36:$H$36,0))</f>
        <v>0</v>
      </c>
      <c r="FR11" s="65">
        <f t="shared" ref="FR11:FR74" si="94">AZ11*MIN(DP11,1)*INDEX($C$37:$H$42,1,MATCH($FQ$7,$C$36:$H$36,0))+BE11*MIN(DU11,1)*INDEX($C$37:$H$42,2,MATCH($FQ$7,$C$36:$H$36,0))+BJ11*MIN(DZ11,1)*INDEX($C$37:$H$42,3,MATCH($FQ$7,$C$36:$H$36,0))+BO11*MIN(EE11,1)*INDEX($C$37:$H$42,4,MATCH($FQ$7,$C$36:$H$36,0))+BT11*MIN(EJ11,1)*INDEX($C$37:$H$42,5,MATCH($FQ$7,$C$36:$H$36,0))+BY11*MIN(EO11,1)*INDEX($C$37:$H$42,6,MATCH($FQ$7,$C$36:$H$36,0))</f>
        <v>0</v>
      </c>
      <c r="FS11" s="65">
        <f t="shared" ref="FS11:FS74" si="95">BA11*MIN(DQ11,1)*INDEX($C$37:$H$42,1,MATCH($FQ$7,$C$36:$H$36,0))+BF11*MIN(DV11,1)*INDEX($C$37:$H$42,2,MATCH($FQ$7,$C$36:$H$36,0))+BK11*MIN(EA11,1)*INDEX($C$37:$H$42,3,MATCH($FQ$7,$C$36:$H$36,0))+BP11*MIN(EF11,1)*INDEX($C$37:$H$42,4,MATCH($FQ$7,$C$36:$H$36,0))+BU11*MIN(EK11,1)*INDEX($C$37:$H$42,5,MATCH($FQ$7,$C$36:$H$36,0))+BZ11*MIN(EP11,1)*INDEX($C$37:$H$42,6,MATCH($FQ$7,$C$36:$H$36,0))</f>
        <v>0</v>
      </c>
      <c r="FT11" s="65">
        <f t="shared" ref="FT11:FT74" si="96">BB11*MIN(DR11,1)*INDEX($C$37:$H$42,1,MATCH($FQ$7,$C$36:$H$36,0))+BG11*MIN(DW11,1)*INDEX($C$37:$H$42,2,MATCH($FQ$7,$C$36:$H$36,0))+BL11*MIN(EB11,1)*INDEX($C$37:$H$42,3,MATCH($FQ$7,$C$36:$H$36,0))+BQ11*MIN(EG11,1)*INDEX($C$37:$H$42,4,MATCH($FQ$7,$C$36:$H$36,0))+BV11*MIN(EL11,1)*INDEX($C$37:$H$42,5,MATCH($FQ$7,$C$36:$H$36,0))+CA11*MIN(EQ11,1)*INDEX($C$37:$H$42,6,MATCH($FQ$7,$C$36:$H$36,0))</f>
        <v>0</v>
      </c>
      <c r="FU11" s="65">
        <f t="shared" ref="FU11:FU74" si="97">BC11*MIN(DS11,1)*INDEX($C$37:$H$42,1,MATCH($FQ$7,$C$36:$H$36,0))+BH11*MIN(DX11,1)*INDEX($C$37:$H$42,2,MATCH($FQ$7,$C$36:$H$36,0))+BM11*MIN(EC11,1)*INDEX($C$37:$H$42,3,MATCH($FQ$7,$C$36:$H$36,0))+BR11*MIN(EH11,1)*INDEX($C$37:$H$42,4,MATCH($FQ$7,$C$36:$H$36,0))+BW11*MIN(EM11,1)*INDEX($C$37:$H$42,5,MATCH($FQ$7,$C$36:$H$36,0))+CB11*MIN(ER11,1)*INDEX($C$37:$H$42,6,MATCH($FQ$7,$C$36:$H$36,0))</f>
        <v>0</v>
      </c>
      <c r="FV11" s="65">
        <f t="shared" ref="FV11:FV74" si="98">AY11*MIN(DO11,1)*INDEX($C$37:$H$42,1,MATCH($FV$7,$C$36:$H$36,0))+BD11*MIN(DT11,1)*INDEX($C$37:$H$42,2,MATCH($FV$7,$C$36:$H$36,0))+BI11*MIN(DY11,1)*INDEX($C$37:$H$42,3,MATCH($FV$7,$C$36:$H$36,0))+BN11*MIN(ED11,1)*INDEX($C$37:$H$42,4,MATCH($FV$7,$C$36:$H$36,0))+BS11*MIN(EI11,1)*INDEX($C$37:$H$42,5,MATCH($FV$7,$C$36:$H$36,0))+BX11*MIN(EN11,1)*INDEX($C$37:$H$42,6,MATCH($FV$7,$C$36:$H$36,0))</f>
        <v>0</v>
      </c>
      <c r="FW11" s="65">
        <f t="shared" ref="FW11:FW74" si="99">AZ11*MIN(DP11,1)*INDEX($C$37:$H$42,1,MATCH($FV$7,$C$36:$H$36,0))+BE11*MIN(DU11,1)*INDEX($C$37:$H$42,2,MATCH($FV$7,$C$36:$H$36,0))+BJ11*MIN(DZ11,1)*INDEX($C$37:$H$42,3,MATCH($FV$7,$C$36:$H$36,0))+BO11*MIN(EE11,1)*INDEX($C$37:$H$42,4,MATCH($FV$7,$C$36:$H$36,0))+BT11*MIN(EJ11,1)*INDEX($C$37:$H$42,5,MATCH($FV$7,$C$36:$H$36,0))+BY11*MIN(EO11,1)*INDEX($C$37:$H$42,6,MATCH($FV$7,$C$36:$H$36,0))</f>
        <v>0</v>
      </c>
      <c r="FX11" s="65">
        <f t="shared" ref="FX11:FX74" si="100">BA11*MIN(DQ11,1)*INDEX($C$37:$H$42,1,MATCH($FV$7,$C$36:$H$36,0))+BF11*MIN(DV11,1)*INDEX($C$37:$H$42,2,MATCH($FV$7,$C$36:$H$36,0))+BK11*MIN(EA11,1)*INDEX($C$37:$H$42,3,MATCH($FV$7,$C$36:$H$36,0))+BP11*MIN(EF11,1)*INDEX($C$37:$H$42,4,MATCH($FV$7,$C$36:$H$36,0))+BU11*MIN(EK11,1)*INDEX($C$37:$H$42,5,MATCH($FV$7,$C$36:$H$36,0))+BZ11*MIN(EP11,1)*INDEX($C$37:$H$42,6,MATCH($FV$7,$C$36:$H$36,0))</f>
        <v>0</v>
      </c>
      <c r="FY11" s="65">
        <f t="shared" ref="FY11:FY74" si="101">BB11*MIN(DR11,1)*INDEX($C$37:$H$42,1,MATCH($FV$7,$C$36:$H$36,0))+BG11*MIN(DW11,1)*INDEX($C$37:$H$42,2,MATCH($FV$7,$C$36:$H$36,0))+BL11*MIN(EB11,1)*INDEX($C$37:$H$42,3,MATCH($FV$7,$C$36:$H$36,0))+BQ11*MIN(EG11,1)*INDEX($C$37:$H$42,4,MATCH($FV$7,$C$36:$H$36,0))+BV11*MIN(EL11,1)*INDEX($C$37:$H$42,5,MATCH($FV$7,$C$36:$H$36,0))+CA11*MIN(EQ11,1)*INDEX($C$37:$H$42,6,MATCH($FV$7,$C$36:$H$36,0))</f>
        <v>0</v>
      </c>
      <c r="FZ11" s="65">
        <f t="shared" ref="FZ11:FZ74" si="102">BC11*MIN(DS11,1)*INDEX($C$37:$H$42,1,MATCH($FV$7,$C$36:$H$36,0))+BH11*MIN(DX11,1)*INDEX($C$37:$H$42,2,MATCH($FV$7,$C$36:$H$36,0))+BM11*MIN(EC11,1)*INDEX($C$37:$H$42,3,MATCH($FV$7,$C$36:$H$36,0))+BR11*MIN(EH11,1)*INDEX($C$37:$H$42,4,MATCH($FV$7,$C$36:$H$36,0))+BW11*MIN(EM11,1)*INDEX($C$37:$H$42,5,MATCH($FV$7,$C$36:$H$36,0))+CB11*MIN(ER11,1)*INDEX($C$37:$H$42,6,MATCH($FV$7,$C$36:$H$36,0))</f>
        <v>0</v>
      </c>
      <c r="GB11" s="65">
        <f t="shared" ref="GB11:GB74" si="103">EW11</f>
        <v>0</v>
      </c>
      <c r="GC11" s="65">
        <f t="shared" ref="GC11:GC74" si="104">FB11</f>
        <v>0</v>
      </c>
      <c r="GD11" s="65">
        <f t="shared" ref="GD11:GD74" si="105">FG11</f>
        <v>0</v>
      </c>
      <c r="GE11" s="65">
        <f t="shared" ref="GE11:GE74" si="106">FL11</f>
        <v>0</v>
      </c>
      <c r="GF11" s="65">
        <f t="shared" ref="GF11:GF74" si="107">FQ11</f>
        <v>0</v>
      </c>
      <c r="GG11" s="65">
        <f t="shared" ref="GG11:GG74" si="108">FV11</f>
        <v>0</v>
      </c>
      <c r="GH11" s="65">
        <f t="shared" ref="GH11:GH74" si="109">EX11</f>
        <v>0</v>
      </c>
      <c r="GI11" s="65">
        <f t="shared" ref="GI11:GI74" si="110">FC11</f>
        <v>0</v>
      </c>
      <c r="GJ11" s="65">
        <f t="shared" ref="GJ11:GJ74" si="111">FH11</f>
        <v>0</v>
      </c>
      <c r="GK11" s="65">
        <f t="shared" ref="GK11:GK74" si="112">FM11</f>
        <v>0</v>
      </c>
      <c r="GL11" s="65">
        <f t="shared" ref="GL11:GL74" si="113">FR11</f>
        <v>0</v>
      </c>
      <c r="GM11" s="65">
        <f t="shared" ref="GM11:GM74" si="114">FW11</f>
        <v>0</v>
      </c>
      <c r="GN11" s="65">
        <f t="shared" ref="GN11:GN74" si="115">EY11</f>
        <v>0</v>
      </c>
      <c r="GO11" s="65">
        <f t="shared" ref="GO11:GO74" si="116">FD11</f>
        <v>0</v>
      </c>
      <c r="GP11" s="65">
        <f t="shared" ref="GP11:GP74" si="117">FI11</f>
        <v>0</v>
      </c>
      <c r="GQ11" s="65">
        <f t="shared" ref="GQ11:GQ74" si="118">FN11</f>
        <v>0</v>
      </c>
      <c r="GR11" s="65">
        <f t="shared" ref="GR11:GR74" si="119">FS11</f>
        <v>0</v>
      </c>
      <c r="GS11" s="65">
        <f t="shared" ref="GS11:GS74" si="120">FX11</f>
        <v>0</v>
      </c>
      <c r="GT11" s="65">
        <f t="shared" ref="GT11:GT74" si="121">EZ11</f>
        <v>0</v>
      </c>
      <c r="GU11" s="65">
        <f t="shared" ref="GU11:GU74" si="122">FE11</f>
        <v>0</v>
      </c>
      <c r="GV11" s="65">
        <f t="shared" ref="GV11:GV74" si="123">FJ11</f>
        <v>0</v>
      </c>
      <c r="GW11" s="65">
        <f t="shared" ref="GW11:GW74" si="124">FO11</f>
        <v>0</v>
      </c>
      <c r="GX11" s="65">
        <f t="shared" ref="GX11:GX74" si="125">FT11</f>
        <v>0</v>
      </c>
      <c r="GY11" s="65">
        <f t="shared" ref="GY11:GY74" si="126">FY11</f>
        <v>0</v>
      </c>
      <c r="GZ11" s="65">
        <f t="shared" ref="GZ11:GZ74" si="127">FA11</f>
        <v>0</v>
      </c>
      <c r="HA11" s="65">
        <f t="shared" ref="HA11:HA74" si="128">FF11</f>
        <v>0</v>
      </c>
      <c r="HB11" s="65">
        <f t="shared" ref="HB11:HB74" si="129">FK11</f>
        <v>0</v>
      </c>
      <c r="HC11" s="65">
        <f t="shared" ref="HC11:HC74" si="130">FP11</f>
        <v>0</v>
      </c>
      <c r="HD11" s="65">
        <f t="shared" ref="HD11:HD74" si="131">FU11</f>
        <v>0</v>
      </c>
      <c r="HE11" s="65">
        <f t="shared" ref="HE11:HE74" si="132">FZ11</f>
        <v>0</v>
      </c>
      <c r="HM11" s="51">
        <v>2</v>
      </c>
      <c r="HN11" s="69">
        <f>(EW11-EW10)*$D$46+(FB11-FB10)*$D$47+(FG11-FG10)*$D$48+(FL11-FL10)*$D$49+IF($HM11&lt;C$10,0,求节点(C$10:C$14,$H$28:$H$32,$HM11)*$C$2*节奏总纲!W5)+HN10</f>
        <v>0</v>
      </c>
      <c r="HO11" s="72">
        <f>(EX11-EX10)*$D$46+(FC11-FC10)*$D$47+(FH11-FH10)*$D$48+(FM11-FM10)*$D$49+IF($HM11&lt;D$10,0,求节点(D$10:D$14,$H$28:$H$32,$HM11)*$C$2*节奏总纲!X5)+HO10</f>
        <v>0</v>
      </c>
      <c r="HP11" s="72">
        <f>(EY11-EY10)*$D$46+(FD11-FD10)*$D$47+(FI11-FI10)*$D$48+(FN11-FN10)*$D$49+IF($HM11&lt;E$10,0,求节点(E$10:E$14,$H$28:$H$32,$HM11)*$C$2*节奏总纲!Y5)+HP10</f>
        <v>0</v>
      </c>
      <c r="HQ11" s="72">
        <f>(EZ11-EZ10)*$D$46+(FE11-FE10)*$D$47+(FJ11-FJ10)*$D$48+(FO11-FO10)*$D$49+IF($HM11&lt;F$10,0,求节点(F$10:F$14,$H$28:$H$32,$HM11)*$C$2*节奏总纲!Z5)+HQ10</f>
        <v>0</v>
      </c>
      <c r="HR11" s="72">
        <f>(FA11-FA10)*$D$46+(FF11-FF10)*$D$47+(FK11-FK10)*$D$48+(FP11-FP10)*$D$49+IF($HM11&lt;G$10,0,求节点(G$10:G$14,$H$28:$H$32,$HM11)*$C$2*节奏总纲!AA5)+HR10</f>
        <v>0</v>
      </c>
      <c r="HV11" s="72">
        <v>2</v>
      </c>
      <c r="HW11" s="72">
        <f>IF($HV11&lt;C$10,0,求节点(C$10:C$14,$I$28:$I$32,$HV11)*$C$2*节奏总纲!W5)+HW10</f>
        <v>0</v>
      </c>
      <c r="HX11" s="72">
        <f>IF($HV11&lt;D$10,0,求节点(D$10:D$14,$I$28:$I$32,$HV11)*$C$2*节奏总纲!X5)+HX10</f>
        <v>0</v>
      </c>
      <c r="HY11" s="72">
        <f>IF($HV11&lt;E$10,0,求节点(E$10:E$14,$I$28:$I$32,$HV11)*$C$2*节奏总纲!Y5)+HY10</f>
        <v>0</v>
      </c>
      <c r="HZ11" s="72">
        <f>IF($HV11&lt;F$10,0,求节点(F$10:F$14,$I$28:$I$32,$HV11)*$C$2*节奏总纲!Z5)+HZ10</f>
        <v>0</v>
      </c>
      <c r="IA11" s="72">
        <f>IF($HV11&lt;G$10,0,求节点(G$10:G$14,$I$28:$I$32,$HV11)*$C$2*节奏总纲!AA5)+IA10</f>
        <v>0</v>
      </c>
    </row>
    <row r="12" spans="2:237" x14ac:dyDescent="0.15">
      <c r="B12" s="48">
        <v>3</v>
      </c>
      <c r="C12" s="48">
        <f>求节点(其他调用!BN$7:BN$166,其他调用!$BM$7:$BM$166,INDEX(其他调用!$BP$7:$BP$166,$E12))</f>
        <v>94.495670234283196</v>
      </c>
      <c r="D12" s="48">
        <f>求节点(其他调用!BO$7:BO$166,其他调用!$BM$7:$BM$166,INDEX(其他调用!$BP$7:$BP$166,$E12))</f>
        <v>92.745907317303093</v>
      </c>
      <c r="E12" s="61">
        <f>INDEX(军团势力点难度设计!$G$6:$G$10,$B12)</f>
        <v>90</v>
      </c>
      <c r="F12" s="48">
        <f>求节点(其他调用!BQ$7:BQ$166,其他调用!$BM$7:$BM$166,INDEX(其他调用!$BP$7:$BP$166,$E12))</f>
        <v>86.249057638145644</v>
      </c>
      <c r="G12" s="48">
        <f>求节点(其他调用!BR$7:BR$166,其他调用!$BM$7:$BM$166,INDEX(其他调用!$BP$7:$BP$166,$E12))</f>
        <v>86.672087714120067</v>
      </c>
      <c r="H12" s="48"/>
      <c r="I12" s="48">
        <v>5</v>
      </c>
      <c r="J12" s="48">
        <v>5</v>
      </c>
      <c r="K12" s="48"/>
      <c r="L12" s="66"/>
      <c r="M12" s="48"/>
      <c r="P12" s="49">
        <v>3</v>
      </c>
      <c r="Q12" s="51">
        <f>IF($P12&lt;C$10,0,求节点(C$10:C$14,$H$10:$H$14,$P12)*$C$2*节奏总纲!W6)+Q11</f>
        <v>0</v>
      </c>
      <c r="R12" s="51">
        <f>IF($P12&lt;D$10,0,求节点(D$10:D$14,$H$10:$H$14,$P12)*$C$2*节奏总纲!X6)+R11</f>
        <v>0</v>
      </c>
      <c r="S12" s="51">
        <f>IF($P12&lt;E$10,0,求节点(E$10:E$14,$H$10:$H$14,$P12)*$C$2*节奏总纲!Y6)+S11</f>
        <v>0</v>
      </c>
      <c r="T12" s="51">
        <f>IF($P12&lt;F$10,0,求节点(F$10:F$14,$H$10:$H$14,$P12)*$C$2*节奏总纲!Z6)+T11</f>
        <v>0</v>
      </c>
      <c r="U12" s="51">
        <f>IF($P12&lt;G$10,0,求节点(G$10:G$14,$H$10:$H$14,$P12)*$C$2*节奏总纲!AA6)+U11</f>
        <v>0</v>
      </c>
      <c r="V12" s="51">
        <f>IF($P12&lt;C$10,0,求节点(C$10:C$14,$I$10:$I$14,$P12)*$C$2*节奏总纲!W6)+V11</f>
        <v>0</v>
      </c>
      <c r="W12" s="51">
        <f>IF($P12&lt;D$10,0,求节点(D$10:D$14,$I$10:$I$14,$P12)*$C$2*节奏总纲!X6)+W11</f>
        <v>0</v>
      </c>
      <c r="X12" s="51">
        <f>IF($P12&lt;E$10,0,求节点(E$10:E$14,$I$10:$I$14,$P12)*$C$2*节奏总纲!Y6)+X11</f>
        <v>0</v>
      </c>
      <c r="Y12" s="51">
        <f>IF($P12&lt;F$10,0,求节点(F$10:F$14,$I$10:$I$14,$P12)*$C$2*节奏总纲!Z6)+Y11</f>
        <v>0</v>
      </c>
      <c r="Z12" s="51">
        <f>IF($P12&lt;G$10,0,求节点(G$10:G$14,$I$10:$I$14,$P12)*$C$2*节奏总纲!AA6)+Z11</f>
        <v>0</v>
      </c>
      <c r="AA12" s="65">
        <f>IF($P12&lt;C$10,0,求节点(C$10:C$14,$J$10:$J$14,$P12)*$C$2*节奏总纲!W6)+AA11+军团势力点排行奖励设计!M12-军团势力点排行奖励设计!M11</f>
        <v>0</v>
      </c>
      <c r="AB12" s="65">
        <f>IF($P12&lt;D$10,0,求节点(D$10:D$14,$J$10:$J$14,$P12)*$C$2*节奏总纲!X6)+AB11+军团势力点排行奖励设计!N12-军团势力点排行奖励设计!N11</f>
        <v>0</v>
      </c>
      <c r="AC12" s="65">
        <f>IF($P12&lt;E$10,0,求节点(E$10:E$14,$J$10:$J$14,$P12)*$C$2*节奏总纲!Y6)+AC11+军团势力点排行奖励设计!O12-军团势力点排行奖励设计!O11</f>
        <v>0</v>
      </c>
      <c r="AD12" s="65">
        <f>IF($P12&lt;F$10,0,求节点(F$10:F$14,$J$10:$J$14,$P12)*$C$2*节奏总纲!Z6)+AD11+军团势力点排行奖励设计!P12-军团势力点排行奖励设计!P11</f>
        <v>0</v>
      </c>
      <c r="AE12" s="65">
        <f>IF($P12&lt;G$10,0,求节点(G$10:G$14,$J$10:$J$14,$P12)*$C$2*节奏总纲!AA6)+AE11+军团势力点排行奖励设计!Q12-军团势力点排行奖励设计!Q11</f>
        <v>0</v>
      </c>
      <c r="AF12" s="65">
        <f>IF($P12&lt;C$10,0,求节点(C$10:C$14,$K$10:$K$14,$P12)*$C$2*节奏总纲!W6)+AF11</f>
        <v>0</v>
      </c>
      <c r="AG12" s="65">
        <f>IF($P12&lt;D$10,0,求节点(D$10:D$14,$K$10:$K$14,$P12)*$C$2*节奏总纲!X6)+AG11</f>
        <v>0</v>
      </c>
      <c r="AH12" s="65">
        <f>IF($P12&lt;E$10,0,求节点(E$10:E$14,$K$10:$K$14,$P12)*$C$2*节奏总纲!Y6)+AH11</f>
        <v>0</v>
      </c>
      <c r="AI12" s="65">
        <f>IF($P12&lt;F$10,0,求节点(F$10:F$14,$K$10:$K$14,$P12)*$C$2*节奏总纲!Z6)+AI11</f>
        <v>0</v>
      </c>
      <c r="AJ12" s="65">
        <f>IF($P12&lt;G$10,0,求节点(G$10:G$14,$K$10:$K$14,$P12)*$C$2*节奏总纲!AA6)+AJ11</f>
        <v>0</v>
      </c>
      <c r="AK12" s="65">
        <f>IF($P12&lt;C$10,0,求节点(C$10:C$14,$L$10:$L$14,$P12)*$C$2*节奏总纲!W6)+AK11+军团势力点排行奖励设计!R12-军团势力点排行奖励设计!R11</f>
        <v>0</v>
      </c>
      <c r="AL12" s="65">
        <f>IF($P12&lt;D$10,0,求节点(D$10:D$14,$L$10:$L$14,$P12)*$C$2*节奏总纲!X6)+AL11+军团势力点排行奖励设计!S12-军团势力点排行奖励设计!S11</f>
        <v>0</v>
      </c>
      <c r="AM12" s="65">
        <f>IF($P12&lt;E$10,0,求节点(E$10:E$14,$L$10:$L$14,$P12)*$C$2*节奏总纲!Y6)+AM11+军团势力点排行奖励设计!T12-军团势力点排行奖励设计!T11</f>
        <v>0</v>
      </c>
      <c r="AN12" s="65">
        <f>IF($P12&lt;F$10,0,求节点(F$10:F$14,$L$10:$L$14,$P12)*$C$2*节奏总纲!Z6)+AN11+军团势力点排行奖励设计!U12-军团势力点排行奖励设计!U11</f>
        <v>0</v>
      </c>
      <c r="AO12" s="65">
        <f>IF($P12&lt;G$10,0,求节点(G$10:G$14,$L$10:$L$14,$P12)*$C$2*节奏总纲!AA6)+AO11+军团势力点排行奖励设计!V12-军团势力点排行奖励设计!V11</f>
        <v>0</v>
      </c>
      <c r="AP12" s="65">
        <f>IF($P12&lt;C$10,0,求节点(C$10:C$14,$M$10:$M$14,$P12)*$C$2*节奏总纲!W6)+AP11</f>
        <v>0</v>
      </c>
      <c r="AQ12" s="65">
        <f>IF($P12&lt;D$10,0,求节点(D$10:D$14,$M$10:$M$14,$P12)*$C$2*节奏总纲!X6)+AQ11</f>
        <v>0</v>
      </c>
      <c r="AR12" s="65">
        <f>IF($P12&lt;E$10,0,求节点(E$10:E$14,$M$10:$M$14,$P12)*$C$2*节奏总纲!Y6)+AR11</f>
        <v>0</v>
      </c>
      <c r="AS12" s="65">
        <f>IF($P12&lt;F$10,0,求节点(F$10:F$14,$M$10:$M$14,$P12)*$C$2*节奏总纲!Z6)+AS11</f>
        <v>0</v>
      </c>
      <c r="AT12" s="65">
        <f>IF($P12&lt;G$10,0,求节点(G$10:G$14,$M$10:$M$14,$P12)*$C$2*节奏总纲!AA6)+AT11</f>
        <v>0</v>
      </c>
      <c r="AX12" s="51">
        <v>3</v>
      </c>
      <c r="AY12" s="51">
        <f>IF($AX12&lt;C$10,0,求节点(C$10:C$14,$H$19:$H$23,$AX12)*$C$2*节奏总纲!W6)+AY11</f>
        <v>0</v>
      </c>
      <c r="AZ12" s="51">
        <f>IF($AX12&lt;D$10,0,求节点(D$10:D$14,$H$19:$H$23,$AX12)*$C$2*节奏总纲!X6)+AZ11</f>
        <v>0</v>
      </c>
      <c r="BA12" s="51">
        <f>IF($AX12&lt;E$10,0,求节点(E$10:E$14,$H$19:$H$23,$AX12)*$C$2*节奏总纲!Y6)+BA11</f>
        <v>0</v>
      </c>
      <c r="BB12" s="51">
        <f>IF($AX12&lt;F$10,0,求节点(F$10:F$14,$H$19:$H$23,$AX12)*$C$2*节奏总纲!Z6)+BB11</f>
        <v>0</v>
      </c>
      <c r="BC12" s="51">
        <f>IF($AX12&lt;G$10,0,求节点(G$10:G$14,$H$19:$H$23,$AX12)*$C$2*节奏总纲!AA6)+BC11</f>
        <v>0</v>
      </c>
      <c r="BD12" s="51">
        <f>IF($AX12&lt;C$10,0,求节点(C$10:C$14,$I$19:$I$23,$AX12)*$C$2*节奏总纲!W6)+BD11</f>
        <v>0</v>
      </c>
      <c r="BE12" s="51">
        <f>IF($AX12&lt;D$10,0,求节点(D$10:D$14,$I$19:$I$23,$AX12)*$C$2*节奏总纲!X6)+BE11</f>
        <v>0</v>
      </c>
      <c r="BF12" s="51">
        <f>IF($AX12&lt;E$10,0,求节点(E$10:E$14,$I$19:$I$23,$AX12)*$C$2*节奏总纲!Y6)+BF11</f>
        <v>0</v>
      </c>
      <c r="BG12" s="51">
        <f>IF($AX12&lt;F$10,0,求节点(F$10:F$14,$I$19:$I$23,$AX12)*$C$2*节奏总纲!Z6)+BG11</f>
        <v>0</v>
      </c>
      <c r="BH12" s="51">
        <f>IF($AX12&lt;G$10,0,求节点(G$10:G$14,$I$19:$I$23,$AX12)*$C$2*节奏总纲!AA6)+BH11</f>
        <v>0</v>
      </c>
      <c r="BI12" s="65">
        <f>IF($AX12&lt;C$10,0,求节点(C$10:C$14,$J$19:$J$23,$AX12)*$C$2*节奏总纲!W6)+BI11+军团势力点排行奖励设计!W12-军团势力点排行奖励设计!W11</f>
        <v>0</v>
      </c>
      <c r="BJ12" s="65">
        <f>IF($AX12&lt;D$10,0,求节点(D$10:D$14,$J$19:$J$23,$AX12)*$C$2*节奏总纲!X6)+BJ11+军团势力点排行奖励设计!X12-军团势力点排行奖励设计!X11</f>
        <v>0</v>
      </c>
      <c r="BK12" s="65">
        <f>IF($AX12&lt;E$10,0,求节点(E$10:E$14,$J$19:$J$23,$AX12)*$C$2*节奏总纲!Y6)+BK11+军团势力点排行奖励设计!Y12-军团势力点排行奖励设计!Y11</f>
        <v>0</v>
      </c>
      <c r="BL12" s="65">
        <f>IF($AX12&lt;F$10,0,求节点(F$10:F$14,$J$19:$J$23,$AX12)*$C$2*节奏总纲!Z6)+BL11+军团势力点排行奖励设计!Z12-军团势力点排行奖励设计!Z11</f>
        <v>0</v>
      </c>
      <c r="BM12" s="65">
        <f>IF($AX12&lt;G$10,0,求节点(G$10:G$14,$J$19:$J$23,$AX12)*$C$2*节奏总纲!AA6)+BM11+军团势力点排行奖励设计!AA12-军团势力点排行奖励设计!AA11</f>
        <v>0</v>
      </c>
      <c r="BN12" s="65">
        <f>IF($AX12&lt;C$10,0,求节点(C$10:C$14,$K$19:$K$23,$AX12)*$C$2*节奏总纲!W6)+BN11</f>
        <v>0</v>
      </c>
      <c r="BO12" s="65">
        <f>IF($AX12&lt;D$10,0,求节点(D$10:D$14,$K$19:$K$23,$AX12)*$C$2*节奏总纲!X6)+BO11</f>
        <v>0</v>
      </c>
      <c r="BP12" s="65">
        <f>IF($AX12&lt;E$10,0,求节点(E$10:E$14,$K$19:$K$23,$AX12)*$C$2*节奏总纲!Y6)+BP11</f>
        <v>0</v>
      </c>
      <c r="BQ12" s="65">
        <f>IF($AX12&lt;F$10,0,求节点(F$10:F$14,$K$19:$K$23,$AX12)*$C$2*节奏总纲!Z6)+BQ11</f>
        <v>0</v>
      </c>
      <c r="BR12" s="65">
        <f>IF($AX12&lt;G$10,0,求节点(G$10:G$14,$K$19:$K$23,$AX12)*$C$2*节奏总纲!AA6)+BR11</f>
        <v>0</v>
      </c>
      <c r="BS12" s="65">
        <f>IF($AX12&lt;C$10,0,求节点(C$10:C$14,$L$19:$L$23,$AX12)*$C$2*节奏总纲!W6)+BS11+军团势力点排行奖励设计!AB12-军团势力点排行奖励设计!AB11</f>
        <v>0</v>
      </c>
      <c r="BT12" s="65">
        <f>IF($AX12&lt;D$10,0,求节点(D$10:D$14,$L$19:$L$23,$AX12)*$C$2*节奏总纲!X6)+BT11+军团势力点排行奖励设计!AC12-军团势力点排行奖励设计!AC11</f>
        <v>0</v>
      </c>
      <c r="BU12" s="65">
        <f>IF($AX12&lt;E$10,0,求节点(E$10:E$14,$L$19:$L$23,$AX12)*$C$2*节奏总纲!Y6)+BU11+军团势力点排行奖励设计!AD12-军团势力点排行奖励设计!AD11</f>
        <v>0</v>
      </c>
      <c r="BV12" s="65">
        <f>IF($AX12&lt;F$10,0,求节点(F$10:F$14,$L$19:$L$23,$AX12)*$C$2*节奏总纲!Z6)+BV11+军团势力点排行奖励设计!AE12-军团势力点排行奖励设计!AE11</f>
        <v>0</v>
      </c>
      <c r="BW12" s="65">
        <f>IF($AX12&lt;G$10,0,求节点(G$10:G$14,$L$19:$L$23,$AX12)*$C$2*节奏总纲!AA6)+BW11+军团势力点排行奖励设计!AF12-军团势力点排行奖励设计!AF11</f>
        <v>0</v>
      </c>
      <c r="BX12" s="65">
        <f>IF($AX12&lt;C$10,0,求节点(C$10:C$14,$M$19:$M$23,$AX12)*$C$2*节奏总纲!W6)+BX11</f>
        <v>0</v>
      </c>
      <c r="BY12" s="65">
        <f>IF($AX12&lt;D$10,0,求节点(D$10:D$14,$M$19:$M$23,$AX12)*$C$2*节奏总纲!X6)+BY11</f>
        <v>0</v>
      </c>
      <c r="BZ12" s="65">
        <f>IF($AX12&lt;E$10,0,求节点(E$10:E$14,$M$19:$M$23,$AX12)*$C$2*节奏总纲!Y6)+BZ11</f>
        <v>0</v>
      </c>
      <c r="CA12" s="65">
        <f>IF($AX12&lt;F$10,0,求节点(F$10:F$14,$M$19:$M$23,$AX12)*$C$2*节奏总纲!Z6)+CA11</f>
        <v>0</v>
      </c>
      <c r="CB12" s="65">
        <f>IF($AX12&lt;G$10,0,求节点(G$10:G$14,$M$19:$M$23,$AX12)*$C$2*节奏总纲!AA6)+CB11</f>
        <v>0</v>
      </c>
      <c r="CF12" s="51">
        <v>3</v>
      </c>
      <c r="CG12" s="65">
        <f t="shared" si="13"/>
        <v>0</v>
      </c>
      <c r="CH12" s="65">
        <f t="shared" si="14"/>
        <v>0</v>
      </c>
      <c r="CI12" s="65">
        <f t="shared" si="15"/>
        <v>0</v>
      </c>
      <c r="CJ12" s="65">
        <f t="shared" si="16"/>
        <v>0</v>
      </c>
      <c r="CK12" s="65">
        <f t="shared" si="17"/>
        <v>0</v>
      </c>
      <c r="CL12" s="65">
        <f t="shared" si="18"/>
        <v>0</v>
      </c>
      <c r="CM12" s="65">
        <f t="shared" si="19"/>
        <v>0</v>
      </c>
      <c r="CN12" s="65">
        <f t="shared" si="20"/>
        <v>0</v>
      </c>
      <c r="CO12" s="65">
        <f t="shared" si="21"/>
        <v>0</v>
      </c>
      <c r="CP12" s="65">
        <f t="shared" si="22"/>
        <v>0</v>
      </c>
      <c r="CQ12" s="65">
        <f t="shared" si="23"/>
        <v>0</v>
      </c>
      <c r="CR12" s="65">
        <f t="shared" si="24"/>
        <v>0</v>
      </c>
      <c r="CS12" s="65">
        <f t="shared" si="25"/>
        <v>0</v>
      </c>
      <c r="CT12" s="65">
        <f t="shared" si="26"/>
        <v>0</v>
      </c>
      <c r="CU12" s="65">
        <f t="shared" si="27"/>
        <v>0</v>
      </c>
      <c r="CV12" s="65">
        <f t="shared" si="28"/>
        <v>0</v>
      </c>
      <c r="CW12" s="65">
        <f t="shared" si="29"/>
        <v>0</v>
      </c>
      <c r="CX12" s="65">
        <f t="shared" si="30"/>
        <v>0</v>
      </c>
      <c r="CY12" s="65">
        <f t="shared" si="31"/>
        <v>0</v>
      </c>
      <c r="CZ12" s="65">
        <f t="shared" si="32"/>
        <v>0</v>
      </c>
      <c r="DA12" s="65">
        <f t="shared" si="33"/>
        <v>0</v>
      </c>
      <c r="DB12" s="65">
        <f t="shared" si="34"/>
        <v>0</v>
      </c>
      <c r="DC12" s="65">
        <f t="shared" si="35"/>
        <v>0</v>
      </c>
      <c r="DD12" s="65">
        <f t="shared" si="36"/>
        <v>0</v>
      </c>
      <c r="DE12" s="65">
        <f t="shared" si="37"/>
        <v>0</v>
      </c>
      <c r="DF12" s="65">
        <f t="shared" si="38"/>
        <v>0</v>
      </c>
      <c r="DG12" s="65">
        <f t="shared" si="39"/>
        <v>0</v>
      </c>
      <c r="DH12" s="65">
        <f t="shared" si="40"/>
        <v>0</v>
      </c>
      <c r="DI12" s="65">
        <f t="shared" si="41"/>
        <v>0</v>
      </c>
      <c r="DJ12" s="65">
        <f t="shared" si="42"/>
        <v>0</v>
      </c>
      <c r="DN12" s="51">
        <v>3</v>
      </c>
      <c r="DO12" s="65">
        <f t="shared" si="43"/>
        <v>0</v>
      </c>
      <c r="DP12" s="65">
        <f t="shared" si="44"/>
        <v>0</v>
      </c>
      <c r="DQ12" s="65">
        <f t="shared" si="45"/>
        <v>0</v>
      </c>
      <c r="DR12" s="65">
        <f t="shared" si="46"/>
        <v>0</v>
      </c>
      <c r="DS12" s="65">
        <f t="shared" si="47"/>
        <v>0</v>
      </c>
      <c r="DT12" s="65">
        <f t="shared" si="48"/>
        <v>0</v>
      </c>
      <c r="DU12" s="65">
        <f t="shared" si="49"/>
        <v>0</v>
      </c>
      <c r="DV12" s="65">
        <f t="shared" si="50"/>
        <v>0</v>
      </c>
      <c r="DW12" s="65">
        <f t="shared" si="51"/>
        <v>0</v>
      </c>
      <c r="DX12" s="65">
        <f t="shared" si="52"/>
        <v>0</v>
      </c>
      <c r="DY12" s="65">
        <f t="shared" si="53"/>
        <v>0</v>
      </c>
      <c r="DZ12" s="65">
        <f t="shared" si="54"/>
        <v>0</v>
      </c>
      <c r="EA12" s="65">
        <f t="shared" si="55"/>
        <v>0</v>
      </c>
      <c r="EB12" s="65">
        <f t="shared" si="56"/>
        <v>0</v>
      </c>
      <c r="EC12" s="65">
        <f t="shared" si="57"/>
        <v>0</v>
      </c>
      <c r="ED12" s="65">
        <f t="shared" si="58"/>
        <v>0</v>
      </c>
      <c r="EE12" s="65">
        <f t="shared" si="59"/>
        <v>0</v>
      </c>
      <c r="EF12" s="65">
        <f t="shared" si="60"/>
        <v>0</v>
      </c>
      <c r="EG12" s="65">
        <f t="shared" si="61"/>
        <v>0</v>
      </c>
      <c r="EH12" s="65">
        <f t="shared" si="62"/>
        <v>0</v>
      </c>
      <c r="EI12" s="65">
        <f t="shared" si="63"/>
        <v>0</v>
      </c>
      <c r="EJ12" s="65">
        <f t="shared" si="64"/>
        <v>0</v>
      </c>
      <c r="EK12" s="65">
        <f t="shared" si="65"/>
        <v>0</v>
      </c>
      <c r="EL12" s="65">
        <f t="shared" si="66"/>
        <v>0</v>
      </c>
      <c r="EM12" s="65">
        <f t="shared" si="67"/>
        <v>0</v>
      </c>
      <c r="EN12" s="65">
        <f t="shared" si="68"/>
        <v>0</v>
      </c>
      <c r="EO12" s="65">
        <f t="shared" si="69"/>
        <v>0</v>
      </c>
      <c r="EP12" s="65">
        <f t="shared" si="70"/>
        <v>0</v>
      </c>
      <c r="EQ12" s="65">
        <f t="shared" si="71"/>
        <v>0</v>
      </c>
      <c r="ER12" s="65">
        <f t="shared" si="72"/>
        <v>0</v>
      </c>
      <c r="EV12" s="51">
        <v>3</v>
      </c>
      <c r="EW12" s="65">
        <f t="shared" si="73"/>
        <v>0</v>
      </c>
      <c r="EX12" s="65">
        <f t="shared" si="74"/>
        <v>0</v>
      </c>
      <c r="EY12" s="65">
        <f t="shared" si="75"/>
        <v>0</v>
      </c>
      <c r="EZ12" s="65">
        <f t="shared" si="76"/>
        <v>0</v>
      </c>
      <c r="FA12" s="65">
        <f t="shared" si="77"/>
        <v>0</v>
      </c>
      <c r="FB12" s="65">
        <f t="shared" si="78"/>
        <v>0</v>
      </c>
      <c r="FC12" s="65">
        <f t="shared" si="79"/>
        <v>0</v>
      </c>
      <c r="FD12" s="65">
        <f t="shared" si="80"/>
        <v>0</v>
      </c>
      <c r="FE12" s="65">
        <f t="shared" si="81"/>
        <v>0</v>
      </c>
      <c r="FF12" s="65">
        <f t="shared" si="82"/>
        <v>0</v>
      </c>
      <c r="FG12" s="65">
        <f t="shared" si="83"/>
        <v>0</v>
      </c>
      <c r="FH12" s="65">
        <f t="shared" si="84"/>
        <v>0</v>
      </c>
      <c r="FI12" s="65">
        <f t="shared" si="85"/>
        <v>0</v>
      </c>
      <c r="FJ12" s="65">
        <f t="shared" si="86"/>
        <v>0</v>
      </c>
      <c r="FK12" s="65">
        <f t="shared" si="87"/>
        <v>0</v>
      </c>
      <c r="FL12" s="65">
        <f t="shared" si="88"/>
        <v>0</v>
      </c>
      <c r="FM12" s="65">
        <f t="shared" si="89"/>
        <v>0</v>
      </c>
      <c r="FN12" s="65">
        <f t="shared" si="90"/>
        <v>0</v>
      </c>
      <c r="FO12" s="65">
        <f t="shared" si="91"/>
        <v>0</v>
      </c>
      <c r="FP12" s="65">
        <f t="shared" si="92"/>
        <v>0</v>
      </c>
      <c r="FQ12" s="65">
        <f t="shared" si="93"/>
        <v>0</v>
      </c>
      <c r="FR12" s="65">
        <f t="shared" si="94"/>
        <v>0</v>
      </c>
      <c r="FS12" s="65">
        <f t="shared" si="95"/>
        <v>0</v>
      </c>
      <c r="FT12" s="65">
        <f t="shared" si="96"/>
        <v>0</v>
      </c>
      <c r="FU12" s="65">
        <f t="shared" si="97"/>
        <v>0</v>
      </c>
      <c r="FV12" s="65">
        <f t="shared" si="98"/>
        <v>0</v>
      </c>
      <c r="FW12" s="65">
        <f t="shared" si="99"/>
        <v>0</v>
      </c>
      <c r="FX12" s="65">
        <f t="shared" si="100"/>
        <v>0</v>
      </c>
      <c r="FY12" s="65">
        <f t="shared" si="101"/>
        <v>0</v>
      </c>
      <c r="FZ12" s="65">
        <f t="shared" si="102"/>
        <v>0</v>
      </c>
      <c r="GB12" s="65">
        <f t="shared" si="103"/>
        <v>0</v>
      </c>
      <c r="GC12" s="65">
        <f t="shared" si="104"/>
        <v>0</v>
      </c>
      <c r="GD12" s="65">
        <f t="shared" si="105"/>
        <v>0</v>
      </c>
      <c r="GE12" s="65">
        <f t="shared" si="106"/>
        <v>0</v>
      </c>
      <c r="GF12" s="65">
        <f t="shared" si="107"/>
        <v>0</v>
      </c>
      <c r="GG12" s="65">
        <f t="shared" si="108"/>
        <v>0</v>
      </c>
      <c r="GH12" s="65">
        <f t="shared" si="109"/>
        <v>0</v>
      </c>
      <c r="GI12" s="65">
        <f t="shared" si="110"/>
        <v>0</v>
      </c>
      <c r="GJ12" s="65">
        <f t="shared" si="111"/>
        <v>0</v>
      </c>
      <c r="GK12" s="65">
        <f t="shared" si="112"/>
        <v>0</v>
      </c>
      <c r="GL12" s="65">
        <f t="shared" si="113"/>
        <v>0</v>
      </c>
      <c r="GM12" s="65">
        <f t="shared" si="114"/>
        <v>0</v>
      </c>
      <c r="GN12" s="65">
        <f t="shared" si="115"/>
        <v>0</v>
      </c>
      <c r="GO12" s="65">
        <f t="shared" si="116"/>
        <v>0</v>
      </c>
      <c r="GP12" s="65">
        <f t="shared" si="117"/>
        <v>0</v>
      </c>
      <c r="GQ12" s="65">
        <f t="shared" si="118"/>
        <v>0</v>
      </c>
      <c r="GR12" s="65">
        <f t="shared" si="119"/>
        <v>0</v>
      </c>
      <c r="GS12" s="65">
        <f t="shared" si="120"/>
        <v>0</v>
      </c>
      <c r="GT12" s="65">
        <f t="shared" si="121"/>
        <v>0</v>
      </c>
      <c r="GU12" s="65">
        <f t="shared" si="122"/>
        <v>0</v>
      </c>
      <c r="GV12" s="65">
        <f t="shared" si="123"/>
        <v>0</v>
      </c>
      <c r="GW12" s="65">
        <f t="shared" si="124"/>
        <v>0</v>
      </c>
      <c r="GX12" s="65">
        <f t="shared" si="125"/>
        <v>0</v>
      </c>
      <c r="GY12" s="65">
        <f t="shared" si="126"/>
        <v>0</v>
      </c>
      <c r="GZ12" s="65">
        <f t="shared" si="127"/>
        <v>0</v>
      </c>
      <c r="HA12" s="65">
        <f t="shared" si="128"/>
        <v>0</v>
      </c>
      <c r="HB12" s="65">
        <f t="shared" si="129"/>
        <v>0</v>
      </c>
      <c r="HC12" s="65">
        <f t="shared" si="130"/>
        <v>0</v>
      </c>
      <c r="HD12" s="65">
        <f t="shared" si="131"/>
        <v>0</v>
      </c>
      <c r="HE12" s="65">
        <f t="shared" si="132"/>
        <v>0</v>
      </c>
      <c r="HM12" s="51">
        <v>3</v>
      </c>
      <c r="HN12" s="72">
        <f>(EW12-EW11)*$D$46+(FB12-FB11)*$D$47+(FG12-FG11)*$D$48+(FL12-FL11)*$D$49+IF($HM12&lt;C$10,0,求节点(C$10:C$14,$H$28:$H$32,$HM12)*$C$2*节奏总纲!W6)+HN11</f>
        <v>0</v>
      </c>
      <c r="HO12" s="72">
        <f>(EX12-EX11)*$D$46+(FC12-FC11)*$D$47+(FH12-FH11)*$D$48+(FM12-FM11)*$D$49+IF($HM12&lt;D$10,0,求节点(D$10:D$14,$H$28:$H$32,$HM12)*$C$2*节奏总纲!X6)+HO11</f>
        <v>0</v>
      </c>
      <c r="HP12" s="72">
        <f>(EY12-EY11)*$D$46+(FD12-FD11)*$D$47+(FI12-FI11)*$D$48+(FN12-FN11)*$D$49+IF($HM12&lt;E$10,0,求节点(E$10:E$14,$H$28:$H$32,$HM12)*$C$2*节奏总纲!Y6)+HP11</f>
        <v>0</v>
      </c>
      <c r="HQ12" s="72">
        <f>(EZ12-EZ11)*$D$46+(FE12-FE11)*$D$47+(FJ12-FJ11)*$D$48+(FO12-FO11)*$D$49+IF($HM12&lt;F$10,0,求节点(F$10:F$14,$H$28:$H$32,$HM12)*$C$2*节奏总纲!Z6)+HQ11</f>
        <v>0</v>
      </c>
      <c r="HR12" s="72">
        <f>(FA12-FA11)*$D$46+(FF12-FF11)*$D$47+(FK12-FK11)*$D$48+(FP12-FP11)*$D$49+IF($HM12&lt;G$10,0,求节点(G$10:G$14,$H$28:$H$32,$HM12)*$C$2*节奏总纲!AA6)+HR11</f>
        <v>0</v>
      </c>
      <c r="HV12" s="72">
        <v>3</v>
      </c>
      <c r="HW12" s="72">
        <f>IF($HV12&lt;C$10,0,求节点(C$10:C$14,$I$28:$I$32,$HV12)*$C$2*节奏总纲!W6)+HW11</f>
        <v>0</v>
      </c>
      <c r="HX12" s="72">
        <f>IF($HV12&lt;D$10,0,求节点(D$10:D$14,$I$28:$I$32,$HV12)*$C$2*节奏总纲!X6)+HX11</f>
        <v>0</v>
      </c>
      <c r="HY12" s="72">
        <f>IF($HV12&lt;E$10,0,求节点(E$10:E$14,$I$28:$I$32,$HV12)*$C$2*节奏总纲!Y6)+HY11</f>
        <v>0</v>
      </c>
      <c r="HZ12" s="72">
        <f>IF($HV12&lt;F$10,0,求节点(F$10:F$14,$I$28:$I$32,$HV12)*$C$2*节奏总纲!Z6)+HZ11</f>
        <v>0</v>
      </c>
      <c r="IA12" s="72">
        <f>IF($HV12&lt;G$10,0,求节点(G$10:G$14,$I$28:$I$32,$HV12)*$C$2*节奏总纲!AA6)+IA11</f>
        <v>0</v>
      </c>
    </row>
    <row r="13" spans="2:237" x14ac:dyDescent="0.15">
      <c r="B13" s="48">
        <v>4</v>
      </c>
      <c r="C13" s="48">
        <f>求节点(其他调用!BN$7:BN$166,其他调用!$BM$7:$BM$166,INDEX(其他调用!$BQ$7:$BQ$166,$F13))</f>
        <v>107.77296022218648</v>
      </c>
      <c r="D13" s="48">
        <f>求节点(其他调用!BO$7:BO$166,其他调用!$BM$7:$BM$166,INDEX(其他调用!$BQ$7:$BQ$166,$F13))</f>
        <v>105.29051350293935</v>
      </c>
      <c r="E13" s="48">
        <f>求节点(其他调用!BP$7:BP$166,其他调用!$BM$7:$BM$166,INDEX(其他调用!$BQ$7:$BQ$166,$F13))</f>
        <v>101.68535815480321</v>
      </c>
      <c r="F13" s="61">
        <f>INDEX(军团势力点难度设计!$G$6:$G$10,$B13)</f>
        <v>100</v>
      </c>
      <c r="G13" s="48">
        <f>求节点(其他调用!BR$7:BR$166,其他调用!$BM$7:$BM$166,INDEX(其他调用!$BQ$7:$BQ$166,$F13))</f>
        <v>98.918667154865915</v>
      </c>
      <c r="H13" s="48"/>
      <c r="I13" s="48"/>
      <c r="J13" s="48"/>
      <c r="K13" s="48">
        <v>10</v>
      </c>
      <c r="L13" s="66"/>
      <c r="M13" s="48"/>
      <c r="P13" s="49">
        <v>4</v>
      </c>
      <c r="Q13" s="51">
        <f>IF($P13&lt;C$10,0,求节点(C$10:C$14,$H$10:$H$14,$P13)*$C$2*节奏总纲!W7)+Q12</f>
        <v>0</v>
      </c>
      <c r="R13" s="51">
        <f>IF($P13&lt;D$10,0,求节点(D$10:D$14,$H$10:$H$14,$P13)*$C$2*节奏总纲!X7)+R12</f>
        <v>0</v>
      </c>
      <c r="S13" s="51">
        <f>IF($P13&lt;E$10,0,求节点(E$10:E$14,$H$10:$H$14,$P13)*$C$2*节奏总纲!Y7)+S12</f>
        <v>0</v>
      </c>
      <c r="T13" s="51">
        <f>IF($P13&lt;F$10,0,求节点(F$10:F$14,$H$10:$H$14,$P13)*$C$2*节奏总纲!Z7)+T12</f>
        <v>0</v>
      </c>
      <c r="U13" s="51">
        <f>IF($P13&lt;G$10,0,求节点(G$10:G$14,$H$10:$H$14,$P13)*$C$2*节奏总纲!AA7)+U12</f>
        <v>0</v>
      </c>
      <c r="V13" s="51">
        <f>IF($P13&lt;C$10,0,求节点(C$10:C$14,$I$10:$I$14,$P13)*$C$2*节奏总纲!W7)+V12</f>
        <v>0</v>
      </c>
      <c r="W13" s="51">
        <f>IF($P13&lt;D$10,0,求节点(D$10:D$14,$I$10:$I$14,$P13)*$C$2*节奏总纲!X7)+W12</f>
        <v>0</v>
      </c>
      <c r="X13" s="51">
        <f>IF($P13&lt;E$10,0,求节点(E$10:E$14,$I$10:$I$14,$P13)*$C$2*节奏总纲!Y7)+X12</f>
        <v>0</v>
      </c>
      <c r="Y13" s="51">
        <f>IF($P13&lt;F$10,0,求节点(F$10:F$14,$I$10:$I$14,$P13)*$C$2*节奏总纲!Z7)+Y12</f>
        <v>0</v>
      </c>
      <c r="Z13" s="51">
        <f>IF($P13&lt;G$10,0,求节点(G$10:G$14,$I$10:$I$14,$P13)*$C$2*节奏总纲!AA7)+Z12</f>
        <v>0</v>
      </c>
      <c r="AA13" s="65">
        <f>IF($P13&lt;C$10,0,求节点(C$10:C$14,$J$10:$J$14,$P13)*$C$2*节奏总纲!W7)+AA12+军团势力点排行奖励设计!M13-军团势力点排行奖励设计!M12</f>
        <v>0</v>
      </c>
      <c r="AB13" s="65">
        <f>IF($P13&lt;D$10,0,求节点(D$10:D$14,$J$10:$J$14,$P13)*$C$2*节奏总纲!X7)+AB12+军团势力点排行奖励设计!N13-军团势力点排行奖励设计!N12</f>
        <v>0</v>
      </c>
      <c r="AC13" s="65">
        <f>IF($P13&lt;E$10,0,求节点(E$10:E$14,$J$10:$J$14,$P13)*$C$2*节奏总纲!Y7)+AC12+军团势力点排行奖励设计!O13-军团势力点排行奖励设计!O12</f>
        <v>0</v>
      </c>
      <c r="AD13" s="65">
        <f>IF($P13&lt;F$10,0,求节点(F$10:F$14,$J$10:$J$14,$P13)*$C$2*节奏总纲!Z7)+AD12+军团势力点排行奖励设计!P13-军团势力点排行奖励设计!P12</f>
        <v>0</v>
      </c>
      <c r="AE13" s="65">
        <f>IF($P13&lt;G$10,0,求节点(G$10:G$14,$J$10:$J$14,$P13)*$C$2*节奏总纲!AA7)+AE12+军团势力点排行奖励设计!Q13-军团势力点排行奖励设计!Q12</f>
        <v>0</v>
      </c>
      <c r="AF13" s="65">
        <f>IF($P13&lt;C$10,0,求节点(C$10:C$14,$K$10:$K$14,$P13)*$C$2*节奏总纲!W7)+AF12</f>
        <v>0</v>
      </c>
      <c r="AG13" s="65">
        <f>IF($P13&lt;D$10,0,求节点(D$10:D$14,$K$10:$K$14,$P13)*$C$2*节奏总纲!X7)+AG12</f>
        <v>0</v>
      </c>
      <c r="AH13" s="65">
        <f>IF($P13&lt;E$10,0,求节点(E$10:E$14,$K$10:$K$14,$P13)*$C$2*节奏总纲!Y7)+AH12</f>
        <v>0</v>
      </c>
      <c r="AI13" s="65">
        <f>IF($P13&lt;F$10,0,求节点(F$10:F$14,$K$10:$K$14,$P13)*$C$2*节奏总纲!Z7)+AI12</f>
        <v>0</v>
      </c>
      <c r="AJ13" s="65">
        <f>IF($P13&lt;G$10,0,求节点(G$10:G$14,$K$10:$K$14,$P13)*$C$2*节奏总纲!AA7)+AJ12</f>
        <v>0</v>
      </c>
      <c r="AK13" s="65">
        <f>IF($P13&lt;C$10,0,求节点(C$10:C$14,$L$10:$L$14,$P13)*$C$2*节奏总纲!W7)+AK12+军团势力点排行奖励设计!R13-军团势力点排行奖励设计!R12</f>
        <v>0</v>
      </c>
      <c r="AL13" s="65">
        <f>IF($P13&lt;D$10,0,求节点(D$10:D$14,$L$10:$L$14,$P13)*$C$2*节奏总纲!X7)+AL12+军团势力点排行奖励设计!S13-军团势力点排行奖励设计!S12</f>
        <v>0</v>
      </c>
      <c r="AM13" s="65">
        <f>IF($P13&lt;E$10,0,求节点(E$10:E$14,$L$10:$L$14,$P13)*$C$2*节奏总纲!Y7)+AM12+军团势力点排行奖励设计!T13-军团势力点排行奖励设计!T12</f>
        <v>0</v>
      </c>
      <c r="AN13" s="65">
        <f>IF($P13&lt;F$10,0,求节点(F$10:F$14,$L$10:$L$14,$P13)*$C$2*节奏总纲!Z7)+AN12+军团势力点排行奖励设计!U13-军团势力点排行奖励设计!U12</f>
        <v>0</v>
      </c>
      <c r="AO13" s="65">
        <f>IF($P13&lt;G$10,0,求节点(G$10:G$14,$L$10:$L$14,$P13)*$C$2*节奏总纲!AA7)+AO12+军团势力点排行奖励设计!V13-军团势力点排行奖励设计!V12</f>
        <v>0</v>
      </c>
      <c r="AP13" s="65">
        <f>IF($P13&lt;C$10,0,求节点(C$10:C$14,$M$10:$M$14,$P13)*$C$2*节奏总纲!W7)+AP12</f>
        <v>0</v>
      </c>
      <c r="AQ13" s="65">
        <f>IF($P13&lt;D$10,0,求节点(D$10:D$14,$M$10:$M$14,$P13)*$C$2*节奏总纲!X7)+AQ12</f>
        <v>0</v>
      </c>
      <c r="AR13" s="65">
        <f>IF($P13&lt;E$10,0,求节点(E$10:E$14,$M$10:$M$14,$P13)*$C$2*节奏总纲!Y7)+AR12</f>
        <v>0</v>
      </c>
      <c r="AS13" s="65">
        <f>IF($P13&lt;F$10,0,求节点(F$10:F$14,$M$10:$M$14,$P13)*$C$2*节奏总纲!Z7)+AS12</f>
        <v>0</v>
      </c>
      <c r="AT13" s="65">
        <f>IF($P13&lt;G$10,0,求节点(G$10:G$14,$M$10:$M$14,$P13)*$C$2*节奏总纲!AA7)+AT12</f>
        <v>0</v>
      </c>
      <c r="AX13" s="51">
        <v>4</v>
      </c>
      <c r="AY13" s="51">
        <f>IF($AX13&lt;C$10,0,求节点(C$10:C$14,$H$19:$H$23,$AX13)*$C$2*节奏总纲!W7)+AY12</f>
        <v>0</v>
      </c>
      <c r="AZ13" s="51">
        <f>IF($AX13&lt;D$10,0,求节点(D$10:D$14,$H$19:$H$23,$AX13)*$C$2*节奏总纲!X7)+AZ12</f>
        <v>0</v>
      </c>
      <c r="BA13" s="51">
        <f>IF($AX13&lt;E$10,0,求节点(E$10:E$14,$H$19:$H$23,$AX13)*$C$2*节奏总纲!Y7)+BA12</f>
        <v>0</v>
      </c>
      <c r="BB13" s="51">
        <f>IF($AX13&lt;F$10,0,求节点(F$10:F$14,$H$19:$H$23,$AX13)*$C$2*节奏总纲!Z7)+BB12</f>
        <v>0</v>
      </c>
      <c r="BC13" s="51">
        <f>IF($AX13&lt;G$10,0,求节点(G$10:G$14,$H$19:$H$23,$AX13)*$C$2*节奏总纲!AA7)+BC12</f>
        <v>0</v>
      </c>
      <c r="BD13" s="51">
        <f>IF($AX13&lt;C$10,0,求节点(C$10:C$14,$I$19:$I$23,$AX13)*$C$2*节奏总纲!W7)+BD12</f>
        <v>0</v>
      </c>
      <c r="BE13" s="51">
        <f>IF($AX13&lt;D$10,0,求节点(D$10:D$14,$I$19:$I$23,$AX13)*$C$2*节奏总纲!X7)+BE12</f>
        <v>0</v>
      </c>
      <c r="BF13" s="51">
        <f>IF($AX13&lt;E$10,0,求节点(E$10:E$14,$I$19:$I$23,$AX13)*$C$2*节奏总纲!Y7)+BF12</f>
        <v>0</v>
      </c>
      <c r="BG13" s="51">
        <f>IF($AX13&lt;F$10,0,求节点(F$10:F$14,$I$19:$I$23,$AX13)*$C$2*节奏总纲!Z7)+BG12</f>
        <v>0</v>
      </c>
      <c r="BH13" s="51">
        <f>IF($AX13&lt;G$10,0,求节点(G$10:G$14,$I$19:$I$23,$AX13)*$C$2*节奏总纲!AA7)+BH12</f>
        <v>0</v>
      </c>
      <c r="BI13" s="65">
        <f>IF($AX13&lt;C$10,0,求节点(C$10:C$14,$J$19:$J$23,$AX13)*$C$2*节奏总纲!W7)+BI12+军团势力点排行奖励设计!W13-军团势力点排行奖励设计!W12</f>
        <v>0</v>
      </c>
      <c r="BJ13" s="65">
        <f>IF($AX13&lt;D$10,0,求节点(D$10:D$14,$J$19:$J$23,$AX13)*$C$2*节奏总纲!X7)+BJ12+军团势力点排行奖励设计!X13-军团势力点排行奖励设计!X12</f>
        <v>0</v>
      </c>
      <c r="BK13" s="65">
        <f>IF($AX13&lt;E$10,0,求节点(E$10:E$14,$J$19:$J$23,$AX13)*$C$2*节奏总纲!Y7)+BK12+军团势力点排行奖励设计!Y13-军团势力点排行奖励设计!Y12</f>
        <v>0</v>
      </c>
      <c r="BL13" s="65">
        <f>IF($AX13&lt;F$10,0,求节点(F$10:F$14,$J$19:$J$23,$AX13)*$C$2*节奏总纲!Z7)+BL12+军团势力点排行奖励设计!Z13-军团势力点排行奖励设计!Z12</f>
        <v>0</v>
      </c>
      <c r="BM13" s="65">
        <f>IF($AX13&lt;G$10,0,求节点(G$10:G$14,$J$19:$J$23,$AX13)*$C$2*节奏总纲!AA7)+BM12+军团势力点排行奖励设计!AA13-军团势力点排行奖励设计!AA12</f>
        <v>0</v>
      </c>
      <c r="BN13" s="65">
        <f>IF($AX13&lt;C$10,0,求节点(C$10:C$14,$K$19:$K$23,$AX13)*$C$2*节奏总纲!W7)+BN12</f>
        <v>0</v>
      </c>
      <c r="BO13" s="65">
        <f>IF($AX13&lt;D$10,0,求节点(D$10:D$14,$K$19:$K$23,$AX13)*$C$2*节奏总纲!X7)+BO12</f>
        <v>0</v>
      </c>
      <c r="BP13" s="65">
        <f>IF($AX13&lt;E$10,0,求节点(E$10:E$14,$K$19:$K$23,$AX13)*$C$2*节奏总纲!Y7)+BP12</f>
        <v>0</v>
      </c>
      <c r="BQ13" s="65">
        <f>IF($AX13&lt;F$10,0,求节点(F$10:F$14,$K$19:$K$23,$AX13)*$C$2*节奏总纲!Z7)+BQ12</f>
        <v>0</v>
      </c>
      <c r="BR13" s="65">
        <f>IF($AX13&lt;G$10,0,求节点(G$10:G$14,$K$19:$K$23,$AX13)*$C$2*节奏总纲!AA7)+BR12</f>
        <v>0</v>
      </c>
      <c r="BS13" s="65">
        <f>IF($AX13&lt;C$10,0,求节点(C$10:C$14,$L$19:$L$23,$AX13)*$C$2*节奏总纲!W7)+BS12+军团势力点排行奖励设计!AB13-军团势力点排行奖励设计!AB12</f>
        <v>0</v>
      </c>
      <c r="BT13" s="65">
        <f>IF($AX13&lt;D$10,0,求节点(D$10:D$14,$L$19:$L$23,$AX13)*$C$2*节奏总纲!X7)+BT12+军团势力点排行奖励设计!AC13-军团势力点排行奖励设计!AC12</f>
        <v>0</v>
      </c>
      <c r="BU13" s="65">
        <f>IF($AX13&lt;E$10,0,求节点(E$10:E$14,$L$19:$L$23,$AX13)*$C$2*节奏总纲!Y7)+BU12+军团势力点排行奖励设计!AD13-军团势力点排行奖励设计!AD12</f>
        <v>0</v>
      </c>
      <c r="BV13" s="65">
        <f>IF($AX13&lt;F$10,0,求节点(F$10:F$14,$L$19:$L$23,$AX13)*$C$2*节奏总纲!Z7)+BV12+军团势力点排行奖励设计!AE13-军团势力点排行奖励设计!AE12</f>
        <v>0</v>
      </c>
      <c r="BW13" s="65">
        <f>IF($AX13&lt;G$10,0,求节点(G$10:G$14,$L$19:$L$23,$AX13)*$C$2*节奏总纲!AA7)+BW12+军团势力点排行奖励设计!AF13-军团势力点排行奖励设计!AF12</f>
        <v>0</v>
      </c>
      <c r="BX13" s="65">
        <f>IF($AX13&lt;C$10,0,求节点(C$10:C$14,$M$19:$M$23,$AX13)*$C$2*节奏总纲!W7)+BX12</f>
        <v>0</v>
      </c>
      <c r="BY13" s="65">
        <f>IF($AX13&lt;D$10,0,求节点(D$10:D$14,$M$19:$M$23,$AX13)*$C$2*节奏总纲!X7)+BY12</f>
        <v>0</v>
      </c>
      <c r="BZ13" s="65">
        <f>IF($AX13&lt;E$10,0,求节点(E$10:E$14,$M$19:$M$23,$AX13)*$C$2*节奏总纲!Y7)+BZ12</f>
        <v>0</v>
      </c>
      <c r="CA13" s="65">
        <f>IF($AX13&lt;F$10,0,求节点(F$10:F$14,$M$19:$M$23,$AX13)*$C$2*节奏总纲!Z7)+CA12</f>
        <v>0</v>
      </c>
      <c r="CB13" s="65">
        <f>IF($AX13&lt;G$10,0,求节点(G$10:G$14,$M$19:$M$23,$AX13)*$C$2*节奏总纲!AA7)+CB12</f>
        <v>0</v>
      </c>
      <c r="CF13" s="51">
        <v>4</v>
      </c>
      <c r="CG13" s="65">
        <f t="shared" si="13"/>
        <v>0</v>
      </c>
      <c r="CH13" s="65">
        <f t="shared" si="14"/>
        <v>0</v>
      </c>
      <c r="CI13" s="65">
        <f t="shared" si="15"/>
        <v>0</v>
      </c>
      <c r="CJ13" s="65">
        <f t="shared" si="16"/>
        <v>0</v>
      </c>
      <c r="CK13" s="65">
        <f t="shared" si="17"/>
        <v>0</v>
      </c>
      <c r="CL13" s="65">
        <f t="shared" si="18"/>
        <v>0</v>
      </c>
      <c r="CM13" s="65">
        <f t="shared" si="19"/>
        <v>0</v>
      </c>
      <c r="CN13" s="65">
        <f t="shared" si="20"/>
        <v>0</v>
      </c>
      <c r="CO13" s="65">
        <f t="shared" si="21"/>
        <v>0</v>
      </c>
      <c r="CP13" s="65">
        <f t="shared" si="22"/>
        <v>0</v>
      </c>
      <c r="CQ13" s="65">
        <f t="shared" si="23"/>
        <v>0</v>
      </c>
      <c r="CR13" s="65">
        <f t="shared" si="24"/>
        <v>0</v>
      </c>
      <c r="CS13" s="65">
        <f t="shared" si="25"/>
        <v>0</v>
      </c>
      <c r="CT13" s="65">
        <f t="shared" si="26"/>
        <v>0</v>
      </c>
      <c r="CU13" s="65">
        <f t="shared" si="27"/>
        <v>0</v>
      </c>
      <c r="CV13" s="65">
        <f t="shared" si="28"/>
        <v>0</v>
      </c>
      <c r="CW13" s="65">
        <f t="shared" si="29"/>
        <v>0</v>
      </c>
      <c r="CX13" s="65">
        <f t="shared" si="30"/>
        <v>0</v>
      </c>
      <c r="CY13" s="65">
        <f t="shared" si="31"/>
        <v>0</v>
      </c>
      <c r="CZ13" s="65">
        <f t="shared" si="32"/>
        <v>0</v>
      </c>
      <c r="DA13" s="65">
        <f t="shared" si="33"/>
        <v>0</v>
      </c>
      <c r="DB13" s="65">
        <f t="shared" si="34"/>
        <v>0</v>
      </c>
      <c r="DC13" s="65">
        <f t="shared" si="35"/>
        <v>0</v>
      </c>
      <c r="DD13" s="65">
        <f t="shared" si="36"/>
        <v>0</v>
      </c>
      <c r="DE13" s="65">
        <f t="shared" si="37"/>
        <v>0</v>
      </c>
      <c r="DF13" s="65">
        <f t="shared" si="38"/>
        <v>0</v>
      </c>
      <c r="DG13" s="65">
        <f t="shared" si="39"/>
        <v>0</v>
      </c>
      <c r="DH13" s="65">
        <f t="shared" si="40"/>
        <v>0</v>
      </c>
      <c r="DI13" s="65">
        <f t="shared" si="41"/>
        <v>0</v>
      </c>
      <c r="DJ13" s="65">
        <f t="shared" si="42"/>
        <v>0</v>
      </c>
      <c r="DN13" s="51">
        <v>4</v>
      </c>
      <c r="DO13" s="65">
        <f t="shared" si="43"/>
        <v>0</v>
      </c>
      <c r="DP13" s="65">
        <f t="shared" si="44"/>
        <v>0</v>
      </c>
      <c r="DQ13" s="65">
        <f t="shared" si="45"/>
        <v>0</v>
      </c>
      <c r="DR13" s="65">
        <f t="shared" si="46"/>
        <v>0</v>
      </c>
      <c r="DS13" s="65">
        <f t="shared" si="47"/>
        <v>0</v>
      </c>
      <c r="DT13" s="65">
        <f t="shared" si="48"/>
        <v>0</v>
      </c>
      <c r="DU13" s="65">
        <f t="shared" si="49"/>
        <v>0</v>
      </c>
      <c r="DV13" s="65">
        <f t="shared" si="50"/>
        <v>0</v>
      </c>
      <c r="DW13" s="65">
        <f t="shared" si="51"/>
        <v>0</v>
      </c>
      <c r="DX13" s="65">
        <f t="shared" si="52"/>
        <v>0</v>
      </c>
      <c r="DY13" s="65">
        <f t="shared" si="53"/>
        <v>0</v>
      </c>
      <c r="DZ13" s="65">
        <f t="shared" si="54"/>
        <v>0</v>
      </c>
      <c r="EA13" s="65">
        <f t="shared" si="55"/>
        <v>0</v>
      </c>
      <c r="EB13" s="65">
        <f t="shared" si="56"/>
        <v>0</v>
      </c>
      <c r="EC13" s="65">
        <f t="shared" si="57"/>
        <v>0</v>
      </c>
      <c r="ED13" s="65">
        <f t="shared" si="58"/>
        <v>0</v>
      </c>
      <c r="EE13" s="65">
        <f t="shared" si="59"/>
        <v>0</v>
      </c>
      <c r="EF13" s="65">
        <f t="shared" si="60"/>
        <v>0</v>
      </c>
      <c r="EG13" s="65">
        <f t="shared" si="61"/>
        <v>0</v>
      </c>
      <c r="EH13" s="65">
        <f t="shared" si="62"/>
        <v>0</v>
      </c>
      <c r="EI13" s="65">
        <f t="shared" si="63"/>
        <v>0</v>
      </c>
      <c r="EJ13" s="65">
        <f t="shared" si="64"/>
        <v>0</v>
      </c>
      <c r="EK13" s="65">
        <f t="shared" si="65"/>
        <v>0</v>
      </c>
      <c r="EL13" s="65">
        <f t="shared" si="66"/>
        <v>0</v>
      </c>
      <c r="EM13" s="65">
        <f t="shared" si="67"/>
        <v>0</v>
      </c>
      <c r="EN13" s="65">
        <f t="shared" si="68"/>
        <v>0</v>
      </c>
      <c r="EO13" s="65">
        <f t="shared" si="69"/>
        <v>0</v>
      </c>
      <c r="EP13" s="65">
        <f t="shared" si="70"/>
        <v>0</v>
      </c>
      <c r="EQ13" s="65">
        <f t="shared" si="71"/>
        <v>0</v>
      </c>
      <c r="ER13" s="65">
        <f t="shared" si="72"/>
        <v>0</v>
      </c>
      <c r="EV13" s="51">
        <v>4</v>
      </c>
      <c r="EW13" s="65">
        <f t="shared" si="73"/>
        <v>0</v>
      </c>
      <c r="EX13" s="65">
        <f t="shared" si="74"/>
        <v>0</v>
      </c>
      <c r="EY13" s="65">
        <f t="shared" si="75"/>
        <v>0</v>
      </c>
      <c r="EZ13" s="65">
        <f t="shared" si="76"/>
        <v>0</v>
      </c>
      <c r="FA13" s="65">
        <f t="shared" si="77"/>
        <v>0</v>
      </c>
      <c r="FB13" s="65">
        <f t="shared" si="78"/>
        <v>0</v>
      </c>
      <c r="FC13" s="65">
        <f t="shared" si="79"/>
        <v>0</v>
      </c>
      <c r="FD13" s="65">
        <f t="shared" si="80"/>
        <v>0</v>
      </c>
      <c r="FE13" s="65">
        <f t="shared" si="81"/>
        <v>0</v>
      </c>
      <c r="FF13" s="65">
        <f t="shared" si="82"/>
        <v>0</v>
      </c>
      <c r="FG13" s="65">
        <f t="shared" si="83"/>
        <v>0</v>
      </c>
      <c r="FH13" s="65">
        <f t="shared" si="84"/>
        <v>0</v>
      </c>
      <c r="FI13" s="65">
        <f t="shared" si="85"/>
        <v>0</v>
      </c>
      <c r="FJ13" s="65">
        <f t="shared" si="86"/>
        <v>0</v>
      </c>
      <c r="FK13" s="65">
        <f t="shared" si="87"/>
        <v>0</v>
      </c>
      <c r="FL13" s="65">
        <f t="shared" si="88"/>
        <v>0</v>
      </c>
      <c r="FM13" s="65">
        <f t="shared" si="89"/>
        <v>0</v>
      </c>
      <c r="FN13" s="65">
        <f t="shared" si="90"/>
        <v>0</v>
      </c>
      <c r="FO13" s="65">
        <f t="shared" si="91"/>
        <v>0</v>
      </c>
      <c r="FP13" s="65">
        <f t="shared" si="92"/>
        <v>0</v>
      </c>
      <c r="FQ13" s="65">
        <f t="shared" si="93"/>
        <v>0</v>
      </c>
      <c r="FR13" s="65">
        <f t="shared" si="94"/>
        <v>0</v>
      </c>
      <c r="FS13" s="65">
        <f t="shared" si="95"/>
        <v>0</v>
      </c>
      <c r="FT13" s="65">
        <f t="shared" si="96"/>
        <v>0</v>
      </c>
      <c r="FU13" s="65">
        <f t="shared" si="97"/>
        <v>0</v>
      </c>
      <c r="FV13" s="65">
        <f t="shared" si="98"/>
        <v>0</v>
      </c>
      <c r="FW13" s="65">
        <f t="shared" si="99"/>
        <v>0</v>
      </c>
      <c r="FX13" s="65">
        <f t="shared" si="100"/>
        <v>0</v>
      </c>
      <c r="FY13" s="65">
        <f t="shared" si="101"/>
        <v>0</v>
      </c>
      <c r="FZ13" s="65">
        <f t="shared" si="102"/>
        <v>0</v>
      </c>
      <c r="GB13" s="65">
        <f t="shared" si="103"/>
        <v>0</v>
      </c>
      <c r="GC13" s="65">
        <f t="shared" si="104"/>
        <v>0</v>
      </c>
      <c r="GD13" s="65">
        <f t="shared" si="105"/>
        <v>0</v>
      </c>
      <c r="GE13" s="65">
        <f t="shared" si="106"/>
        <v>0</v>
      </c>
      <c r="GF13" s="65">
        <f t="shared" si="107"/>
        <v>0</v>
      </c>
      <c r="GG13" s="65">
        <f t="shared" si="108"/>
        <v>0</v>
      </c>
      <c r="GH13" s="65">
        <f t="shared" si="109"/>
        <v>0</v>
      </c>
      <c r="GI13" s="65">
        <f t="shared" si="110"/>
        <v>0</v>
      </c>
      <c r="GJ13" s="65">
        <f t="shared" si="111"/>
        <v>0</v>
      </c>
      <c r="GK13" s="65">
        <f t="shared" si="112"/>
        <v>0</v>
      </c>
      <c r="GL13" s="65">
        <f t="shared" si="113"/>
        <v>0</v>
      </c>
      <c r="GM13" s="65">
        <f t="shared" si="114"/>
        <v>0</v>
      </c>
      <c r="GN13" s="65">
        <f t="shared" si="115"/>
        <v>0</v>
      </c>
      <c r="GO13" s="65">
        <f t="shared" si="116"/>
        <v>0</v>
      </c>
      <c r="GP13" s="65">
        <f t="shared" si="117"/>
        <v>0</v>
      </c>
      <c r="GQ13" s="65">
        <f t="shared" si="118"/>
        <v>0</v>
      </c>
      <c r="GR13" s="65">
        <f t="shared" si="119"/>
        <v>0</v>
      </c>
      <c r="GS13" s="65">
        <f t="shared" si="120"/>
        <v>0</v>
      </c>
      <c r="GT13" s="65">
        <f t="shared" si="121"/>
        <v>0</v>
      </c>
      <c r="GU13" s="65">
        <f t="shared" si="122"/>
        <v>0</v>
      </c>
      <c r="GV13" s="65">
        <f t="shared" si="123"/>
        <v>0</v>
      </c>
      <c r="GW13" s="65">
        <f t="shared" si="124"/>
        <v>0</v>
      </c>
      <c r="GX13" s="65">
        <f t="shared" si="125"/>
        <v>0</v>
      </c>
      <c r="GY13" s="65">
        <f t="shared" si="126"/>
        <v>0</v>
      </c>
      <c r="GZ13" s="65">
        <f t="shared" si="127"/>
        <v>0</v>
      </c>
      <c r="HA13" s="65">
        <f t="shared" si="128"/>
        <v>0</v>
      </c>
      <c r="HB13" s="65">
        <f t="shared" si="129"/>
        <v>0</v>
      </c>
      <c r="HC13" s="65">
        <f t="shared" si="130"/>
        <v>0</v>
      </c>
      <c r="HD13" s="65">
        <f t="shared" si="131"/>
        <v>0</v>
      </c>
      <c r="HE13" s="65">
        <f t="shared" si="132"/>
        <v>0</v>
      </c>
      <c r="HM13" s="51">
        <v>4</v>
      </c>
      <c r="HN13" s="72">
        <f>(EW13-EW12)*$D$46+(FB13-FB12)*$D$47+(FG13-FG12)*$D$48+(FL13-FL12)*$D$49+IF($HM13&lt;C$10,0,求节点(C$10:C$14,$H$28:$H$32,$HM13)*$C$2*节奏总纲!W7)+HN12</f>
        <v>0</v>
      </c>
      <c r="HO13" s="72">
        <f>(EX13-EX12)*$D$46+(FC13-FC12)*$D$47+(FH13-FH12)*$D$48+(FM13-FM12)*$D$49+IF($HM13&lt;D$10,0,求节点(D$10:D$14,$H$28:$H$32,$HM13)*$C$2*节奏总纲!X7)+HO12</f>
        <v>0</v>
      </c>
      <c r="HP13" s="72">
        <f>(EY13-EY12)*$D$46+(FD13-FD12)*$D$47+(FI13-FI12)*$D$48+(FN13-FN12)*$D$49+IF($HM13&lt;E$10,0,求节点(E$10:E$14,$H$28:$H$32,$HM13)*$C$2*节奏总纲!Y7)+HP12</f>
        <v>0</v>
      </c>
      <c r="HQ13" s="72">
        <f>(EZ13-EZ12)*$D$46+(FE13-FE12)*$D$47+(FJ13-FJ12)*$D$48+(FO13-FO12)*$D$49+IF($HM13&lt;F$10,0,求节点(F$10:F$14,$H$28:$H$32,$HM13)*$C$2*节奏总纲!Z7)+HQ12</f>
        <v>0</v>
      </c>
      <c r="HR13" s="72">
        <f>(FA13-FA12)*$D$46+(FF13-FF12)*$D$47+(FK13-FK12)*$D$48+(FP13-FP12)*$D$49+IF($HM13&lt;G$10,0,求节点(G$10:G$14,$H$28:$H$32,$HM13)*$C$2*节奏总纲!AA7)+HR12</f>
        <v>0</v>
      </c>
      <c r="HV13" s="72">
        <v>4</v>
      </c>
      <c r="HW13" s="72">
        <f>IF($HV13&lt;C$10,0,求节点(C$10:C$14,$I$28:$I$32,$HV13)*$C$2*节奏总纲!W7)+HW12</f>
        <v>0</v>
      </c>
      <c r="HX13" s="72">
        <f>IF($HV13&lt;D$10,0,求节点(D$10:D$14,$I$28:$I$32,$HV13)*$C$2*节奏总纲!X7)+HX12</f>
        <v>0</v>
      </c>
      <c r="HY13" s="72">
        <f>IF($HV13&lt;E$10,0,求节点(E$10:E$14,$I$28:$I$32,$HV13)*$C$2*节奏总纲!Y7)+HY12</f>
        <v>0</v>
      </c>
      <c r="HZ13" s="72">
        <f>IF($HV13&lt;F$10,0,求节点(F$10:F$14,$I$28:$I$32,$HV13)*$C$2*节奏总纲!Z7)+HZ12</f>
        <v>0</v>
      </c>
      <c r="IA13" s="72">
        <f>IF($HV13&lt;G$10,0,求节点(G$10:G$14,$I$28:$I$32,$HV13)*$C$2*节奏总纲!AA7)+IA12</f>
        <v>0</v>
      </c>
    </row>
    <row r="14" spans="2:237" x14ac:dyDescent="0.15">
      <c r="B14" s="48">
        <v>5</v>
      </c>
      <c r="C14" s="48">
        <f>求节点(其他调用!BN$7:BN$166,其他调用!$BM$7:$BM$166,INDEX(其他调用!$BR$7:$BR$166,$G14))</f>
        <v>117.1063891588488</v>
      </c>
      <c r="D14" s="48">
        <f>求节点(其他调用!BO$7:BO$166,其他调用!$BM$7:$BM$166,INDEX(其他调用!$BR$7:$BR$166,$G14))</f>
        <v>113.90267360183978</v>
      </c>
      <c r="E14" s="48">
        <f>求节点(其他调用!BP$7:BP$166,其他调用!$BM$7:$BM$166,INDEX(其他调用!$BR$7:$BR$166,$G14))</f>
        <v>111.9354172451891</v>
      </c>
      <c r="F14" s="48">
        <f>求节点(其他调用!BQ$7:BQ$166,其他调用!$BM$7:$BM$166,INDEX(其他调用!$BR$7:$BR$166,$G14))</f>
        <v>111.01381395841578</v>
      </c>
      <c r="G14" s="61">
        <f>INDEX(军团势力点难度设计!$G$6:$G$10,$B14)</f>
        <v>110</v>
      </c>
      <c r="H14" s="48"/>
      <c r="I14" s="48"/>
      <c r="J14" s="48"/>
      <c r="K14" s="66">
        <v>5</v>
      </c>
      <c r="L14" s="66">
        <v>5</v>
      </c>
      <c r="M14" s="48"/>
      <c r="P14" s="49">
        <v>5</v>
      </c>
      <c r="Q14" s="51">
        <f>IF($P14&lt;C$10,0,求节点(C$10:C$14,$H$10:$H$14,$P14)*$C$2*节奏总纲!W8)+Q13</f>
        <v>0</v>
      </c>
      <c r="R14" s="51">
        <f>IF($P14&lt;D$10,0,求节点(D$10:D$14,$H$10:$H$14,$P14)*$C$2*节奏总纲!X8)+R13</f>
        <v>0</v>
      </c>
      <c r="S14" s="51">
        <f>IF($P14&lt;E$10,0,求节点(E$10:E$14,$H$10:$H$14,$P14)*$C$2*节奏总纲!Y8)+S13</f>
        <v>0</v>
      </c>
      <c r="T14" s="51">
        <f>IF($P14&lt;F$10,0,求节点(F$10:F$14,$H$10:$H$14,$P14)*$C$2*节奏总纲!Z8)+T13</f>
        <v>0</v>
      </c>
      <c r="U14" s="51">
        <f>IF($P14&lt;G$10,0,求节点(G$10:G$14,$H$10:$H$14,$P14)*$C$2*节奏总纲!AA8)+U13</f>
        <v>0</v>
      </c>
      <c r="V14" s="51">
        <f>IF($P14&lt;C$10,0,求节点(C$10:C$14,$I$10:$I$14,$P14)*$C$2*节奏总纲!W8)+V13</f>
        <v>0</v>
      </c>
      <c r="W14" s="51">
        <f>IF($P14&lt;D$10,0,求节点(D$10:D$14,$I$10:$I$14,$P14)*$C$2*节奏总纲!X8)+W13</f>
        <v>0</v>
      </c>
      <c r="X14" s="51">
        <f>IF($P14&lt;E$10,0,求节点(E$10:E$14,$I$10:$I$14,$P14)*$C$2*节奏总纲!Y8)+X13</f>
        <v>0</v>
      </c>
      <c r="Y14" s="51">
        <f>IF($P14&lt;F$10,0,求节点(F$10:F$14,$I$10:$I$14,$P14)*$C$2*节奏总纲!Z8)+Y13</f>
        <v>0</v>
      </c>
      <c r="Z14" s="51">
        <f>IF($P14&lt;G$10,0,求节点(G$10:G$14,$I$10:$I$14,$P14)*$C$2*节奏总纲!AA8)+Z13</f>
        <v>0</v>
      </c>
      <c r="AA14" s="65">
        <f>IF($P14&lt;C$10,0,求节点(C$10:C$14,$J$10:$J$14,$P14)*$C$2*节奏总纲!W8)+AA13+军团势力点排行奖励设计!M14-军团势力点排行奖励设计!M13</f>
        <v>0</v>
      </c>
      <c r="AB14" s="65">
        <f>IF($P14&lt;D$10,0,求节点(D$10:D$14,$J$10:$J$14,$P14)*$C$2*节奏总纲!X8)+AB13+军团势力点排行奖励设计!N14-军团势力点排行奖励设计!N13</f>
        <v>0</v>
      </c>
      <c r="AC14" s="65">
        <f>IF($P14&lt;E$10,0,求节点(E$10:E$14,$J$10:$J$14,$P14)*$C$2*节奏总纲!Y8)+AC13+军团势力点排行奖励设计!O14-军团势力点排行奖励设计!O13</f>
        <v>0</v>
      </c>
      <c r="AD14" s="65">
        <f>IF($P14&lt;F$10,0,求节点(F$10:F$14,$J$10:$J$14,$P14)*$C$2*节奏总纲!Z8)+AD13+军团势力点排行奖励设计!P14-军团势力点排行奖励设计!P13</f>
        <v>0</v>
      </c>
      <c r="AE14" s="65">
        <f>IF($P14&lt;G$10,0,求节点(G$10:G$14,$J$10:$J$14,$P14)*$C$2*节奏总纲!AA8)+AE13+军团势力点排行奖励设计!Q14-军团势力点排行奖励设计!Q13</f>
        <v>0</v>
      </c>
      <c r="AF14" s="65">
        <f>IF($P14&lt;C$10,0,求节点(C$10:C$14,$K$10:$K$14,$P14)*$C$2*节奏总纲!W8)+AF13</f>
        <v>0</v>
      </c>
      <c r="AG14" s="65">
        <f>IF($P14&lt;D$10,0,求节点(D$10:D$14,$K$10:$K$14,$P14)*$C$2*节奏总纲!X8)+AG13</f>
        <v>0</v>
      </c>
      <c r="AH14" s="65">
        <f>IF($P14&lt;E$10,0,求节点(E$10:E$14,$K$10:$K$14,$P14)*$C$2*节奏总纲!Y8)+AH13</f>
        <v>0</v>
      </c>
      <c r="AI14" s="65">
        <f>IF($P14&lt;F$10,0,求节点(F$10:F$14,$K$10:$K$14,$P14)*$C$2*节奏总纲!Z8)+AI13</f>
        <v>0</v>
      </c>
      <c r="AJ14" s="65">
        <f>IF($P14&lt;G$10,0,求节点(G$10:G$14,$K$10:$K$14,$P14)*$C$2*节奏总纲!AA8)+AJ13</f>
        <v>0</v>
      </c>
      <c r="AK14" s="65">
        <f>IF($P14&lt;C$10,0,求节点(C$10:C$14,$L$10:$L$14,$P14)*$C$2*节奏总纲!W8)+AK13+军团势力点排行奖励设计!R14-军团势力点排行奖励设计!R13</f>
        <v>0</v>
      </c>
      <c r="AL14" s="65">
        <f>IF($P14&lt;D$10,0,求节点(D$10:D$14,$L$10:$L$14,$P14)*$C$2*节奏总纲!X8)+AL13+军团势力点排行奖励设计!S14-军团势力点排行奖励设计!S13</f>
        <v>0</v>
      </c>
      <c r="AM14" s="65">
        <f>IF($P14&lt;E$10,0,求节点(E$10:E$14,$L$10:$L$14,$P14)*$C$2*节奏总纲!Y8)+AM13+军团势力点排行奖励设计!T14-军团势力点排行奖励设计!T13</f>
        <v>0</v>
      </c>
      <c r="AN14" s="65">
        <f>IF($P14&lt;F$10,0,求节点(F$10:F$14,$L$10:$L$14,$P14)*$C$2*节奏总纲!Z8)+AN13+军团势力点排行奖励设计!U14-军团势力点排行奖励设计!U13</f>
        <v>0</v>
      </c>
      <c r="AO14" s="65">
        <f>IF($P14&lt;G$10,0,求节点(G$10:G$14,$L$10:$L$14,$P14)*$C$2*节奏总纲!AA8)+AO13+军团势力点排行奖励设计!V14-军团势力点排行奖励设计!V13</f>
        <v>0</v>
      </c>
      <c r="AP14" s="65">
        <f>IF($P14&lt;C$10,0,求节点(C$10:C$14,$M$10:$M$14,$P14)*$C$2*节奏总纲!W8)+AP13</f>
        <v>0</v>
      </c>
      <c r="AQ14" s="65">
        <f>IF($P14&lt;D$10,0,求节点(D$10:D$14,$M$10:$M$14,$P14)*$C$2*节奏总纲!X8)+AQ13</f>
        <v>0</v>
      </c>
      <c r="AR14" s="65">
        <f>IF($P14&lt;E$10,0,求节点(E$10:E$14,$M$10:$M$14,$P14)*$C$2*节奏总纲!Y8)+AR13</f>
        <v>0</v>
      </c>
      <c r="AS14" s="65">
        <f>IF($P14&lt;F$10,0,求节点(F$10:F$14,$M$10:$M$14,$P14)*$C$2*节奏总纲!Z8)+AS13</f>
        <v>0</v>
      </c>
      <c r="AT14" s="65">
        <f>IF($P14&lt;G$10,0,求节点(G$10:G$14,$M$10:$M$14,$P14)*$C$2*节奏总纲!AA8)+AT13</f>
        <v>0</v>
      </c>
      <c r="AX14" s="51">
        <v>5</v>
      </c>
      <c r="AY14" s="51">
        <f>IF($AX14&lt;C$10,0,求节点(C$10:C$14,$H$19:$H$23,$AX14)*$C$2*节奏总纲!W8)+AY13</f>
        <v>0</v>
      </c>
      <c r="AZ14" s="51">
        <f>IF($AX14&lt;D$10,0,求节点(D$10:D$14,$H$19:$H$23,$AX14)*$C$2*节奏总纲!X8)+AZ13</f>
        <v>0</v>
      </c>
      <c r="BA14" s="51">
        <f>IF($AX14&lt;E$10,0,求节点(E$10:E$14,$H$19:$H$23,$AX14)*$C$2*节奏总纲!Y8)+BA13</f>
        <v>0</v>
      </c>
      <c r="BB14" s="51">
        <f>IF($AX14&lt;F$10,0,求节点(F$10:F$14,$H$19:$H$23,$AX14)*$C$2*节奏总纲!Z8)+BB13</f>
        <v>0</v>
      </c>
      <c r="BC14" s="51">
        <f>IF($AX14&lt;G$10,0,求节点(G$10:G$14,$H$19:$H$23,$AX14)*$C$2*节奏总纲!AA8)+BC13</f>
        <v>0</v>
      </c>
      <c r="BD14" s="51">
        <f>IF($AX14&lt;C$10,0,求节点(C$10:C$14,$I$19:$I$23,$AX14)*$C$2*节奏总纲!W8)+BD13</f>
        <v>0</v>
      </c>
      <c r="BE14" s="51">
        <f>IF($AX14&lt;D$10,0,求节点(D$10:D$14,$I$19:$I$23,$AX14)*$C$2*节奏总纲!X8)+BE13</f>
        <v>0</v>
      </c>
      <c r="BF14" s="51">
        <f>IF($AX14&lt;E$10,0,求节点(E$10:E$14,$I$19:$I$23,$AX14)*$C$2*节奏总纲!Y8)+BF13</f>
        <v>0</v>
      </c>
      <c r="BG14" s="51">
        <f>IF($AX14&lt;F$10,0,求节点(F$10:F$14,$I$19:$I$23,$AX14)*$C$2*节奏总纲!Z8)+BG13</f>
        <v>0</v>
      </c>
      <c r="BH14" s="51">
        <f>IF($AX14&lt;G$10,0,求节点(G$10:G$14,$I$19:$I$23,$AX14)*$C$2*节奏总纲!AA8)+BH13</f>
        <v>0</v>
      </c>
      <c r="BI14" s="65">
        <f>IF($AX14&lt;C$10,0,求节点(C$10:C$14,$J$19:$J$23,$AX14)*$C$2*节奏总纲!W8)+BI13+军团势力点排行奖励设计!W14-军团势力点排行奖励设计!W13</f>
        <v>0</v>
      </c>
      <c r="BJ14" s="65">
        <f>IF($AX14&lt;D$10,0,求节点(D$10:D$14,$J$19:$J$23,$AX14)*$C$2*节奏总纲!X8)+BJ13+军团势力点排行奖励设计!X14-军团势力点排行奖励设计!X13</f>
        <v>0</v>
      </c>
      <c r="BK14" s="65">
        <f>IF($AX14&lt;E$10,0,求节点(E$10:E$14,$J$19:$J$23,$AX14)*$C$2*节奏总纲!Y8)+BK13+军团势力点排行奖励设计!Y14-军团势力点排行奖励设计!Y13</f>
        <v>0</v>
      </c>
      <c r="BL14" s="65">
        <f>IF($AX14&lt;F$10,0,求节点(F$10:F$14,$J$19:$J$23,$AX14)*$C$2*节奏总纲!Z8)+BL13+军团势力点排行奖励设计!Z14-军团势力点排行奖励设计!Z13</f>
        <v>0</v>
      </c>
      <c r="BM14" s="65">
        <f>IF($AX14&lt;G$10,0,求节点(G$10:G$14,$J$19:$J$23,$AX14)*$C$2*节奏总纲!AA8)+BM13+军团势力点排行奖励设计!AA14-军团势力点排行奖励设计!AA13</f>
        <v>0</v>
      </c>
      <c r="BN14" s="65">
        <f>IF($AX14&lt;C$10,0,求节点(C$10:C$14,$K$19:$K$23,$AX14)*$C$2*节奏总纲!W8)+BN13</f>
        <v>0</v>
      </c>
      <c r="BO14" s="65">
        <f>IF($AX14&lt;D$10,0,求节点(D$10:D$14,$K$19:$K$23,$AX14)*$C$2*节奏总纲!X8)+BO13</f>
        <v>0</v>
      </c>
      <c r="BP14" s="65">
        <f>IF($AX14&lt;E$10,0,求节点(E$10:E$14,$K$19:$K$23,$AX14)*$C$2*节奏总纲!Y8)+BP13</f>
        <v>0</v>
      </c>
      <c r="BQ14" s="65">
        <f>IF($AX14&lt;F$10,0,求节点(F$10:F$14,$K$19:$K$23,$AX14)*$C$2*节奏总纲!Z8)+BQ13</f>
        <v>0</v>
      </c>
      <c r="BR14" s="65">
        <f>IF($AX14&lt;G$10,0,求节点(G$10:G$14,$K$19:$K$23,$AX14)*$C$2*节奏总纲!AA8)+BR13</f>
        <v>0</v>
      </c>
      <c r="BS14" s="65">
        <f>IF($AX14&lt;C$10,0,求节点(C$10:C$14,$L$19:$L$23,$AX14)*$C$2*节奏总纲!W8)+BS13+军团势力点排行奖励设计!AB14-军团势力点排行奖励设计!AB13</f>
        <v>0</v>
      </c>
      <c r="BT14" s="65">
        <f>IF($AX14&lt;D$10,0,求节点(D$10:D$14,$L$19:$L$23,$AX14)*$C$2*节奏总纲!X8)+BT13+军团势力点排行奖励设计!AC14-军团势力点排行奖励设计!AC13</f>
        <v>0</v>
      </c>
      <c r="BU14" s="65">
        <f>IF($AX14&lt;E$10,0,求节点(E$10:E$14,$L$19:$L$23,$AX14)*$C$2*节奏总纲!Y8)+BU13+军团势力点排行奖励设计!AD14-军团势力点排行奖励设计!AD13</f>
        <v>0</v>
      </c>
      <c r="BV14" s="65">
        <f>IF($AX14&lt;F$10,0,求节点(F$10:F$14,$L$19:$L$23,$AX14)*$C$2*节奏总纲!Z8)+BV13+军团势力点排行奖励设计!AE14-军团势力点排行奖励设计!AE13</f>
        <v>0</v>
      </c>
      <c r="BW14" s="65">
        <f>IF($AX14&lt;G$10,0,求节点(G$10:G$14,$L$19:$L$23,$AX14)*$C$2*节奏总纲!AA8)+BW13+军团势力点排行奖励设计!AF14-军团势力点排行奖励设计!AF13</f>
        <v>0</v>
      </c>
      <c r="BX14" s="65">
        <f>IF($AX14&lt;C$10,0,求节点(C$10:C$14,$M$19:$M$23,$AX14)*$C$2*节奏总纲!W8)+BX13</f>
        <v>0</v>
      </c>
      <c r="BY14" s="65">
        <f>IF($AX14&lt;D$10,0,求节点(D$10:D$14,$M$19:$M$23,$AX14)*$C$2*节奏总纲!X8)+BY13</f>
        <v>0</v>
      </c>
      <c r="BZ14" s="65">
        <f>IF($AX14&lt;E$10,0,求节点(E$10:E$14,$M$19:$M$23,$AX14)*$C$2*节奏总纲!Y8)+BZ13</f>
        <v>0</v>
      </c>
      <c r="CA14" s="65">
        <f>IF($AX14&lt;F$10,0,求节点(F$10:F$14,$M$19:$M$23,$AX14)*$C$2*节奏总纲!Z8)+CA13</f>
        <v>0</v>
      </c>
      <c r="CB14" s="65">
        <f>IF($AX14&lt;G$10,0,求节点(G$10:G$14,$M$19:$M$23,$AX14)*$C$2*节奏总纲!AA8)+CB13</f>
        <v>0</v>
      </c>
      <c r="CF14" s="51">
        <v>5</v>
      </c>
      <c r="CG14" s="65">
        <f t="shared" si="13"/>
        <v>0</v>
      </c>
      <c r="CH14" s="65">
        <f t="shared" si="14"/>
        <v>0</v>
      </c>
      <c r="CI14" s="65">
        <f t="shared" si="15"/>
        <v>0</v>
      </c>
      <c r="CJ14" s="65">
        <f t="shared" si="16"/>
        <v>0</v>
      </c>
      <c r="CK14" s="65">
        <f t="shared" si="17"/>
        <v>0</v>
      </c>
      <c r="CL14" s="65">
        <f t="shared" si="18"/>
        <v>0</v>
      </c>
      <c r="CM14" s="65">
        <f t="shared" si="19"/>
        <v>0</v>
      </c>
      <c r="CN14" s="65">
        <f t="shared" si="20"/>
        <v>0</v>
      </c>
      <c r="CO14" s="65">
        <f t="shared" si="21"/>
        <v>0</v>
      </c>
      <c r="CP14" s="65">
        <f t="shared" si="22"/>
        <v>0</v>
      </c>
      <c r="CQ14" s="65">
        <f t="shared" si="23"/>
        <v>0</v>
      </c>
      <c r="CR14" s="65">
        <f t="shared" si="24"/>
        <v>0</v>
      </c>
      <c r="CS14" s="65">
        <f t="shared" si="25"/>
        <v>0</v>
      </c>
      <c r="CT14" s="65">
        <f t="shared" si="26"/>
        <v>0</v>
      </c>
      <c r="CU14" s="65">
        <f t="shared" si="27"/>
        <v>0</v>
      </c>
      <c r="CV14" s="65">
        <f t="shared" si="28"/>
        <v>0</v>
      </c>
      <c r="CW14" s="65">
        <f t="shared" si="29"/>
        <v>0</v>
      </c>
      <c r="CX14" s="65">
        <f t="shared" si="30"/>
        <v>0</v>
      </c>
      <c r="CY14" s="65">
        <f t="shared" si="31"/>
        <v>0</v>
      </c>
      <c r="CZ14" s="65">
        <f t="shared" si="32"/>
        <v>0</v>
      </c>
      <c r="DA14" s="65">
        <f t="shared" si="33"/>
        <v>0</v>
      </c>
      <c r="DB14" s="65">
        <f t="shared" si="34"/>
        <v>0</v>
      </c>
      <c r="DC14" s="65">
        <f t="shared" si="35"/>
        <v>0</v>
      </c>
      <c r="DD14" s="65">
        <f t="shared" si="36"/>
        <v>0</v>
      </c>
      <c r="DE14" s="65">
        <f t="shared" si="37"/>
        <v>0</v>
      </c>
      <c r="DF14" s="65">
        <f t="shared" si="38"/>
        <v>0</v>
      </c>
      <c r="DG14" s="65">
        <f t="shared" si="39"/>
        <v>0</v>
      </c>
      <c r="DH14" s="65">
        <f t="shared" si="40"/>
        <v>0</v>
      </c>
      <c r="DI14" s="65">
        <f t="shared" si="41"/>
        <v>0</v>
      </c>
      <c r="DJ14" s="65">
        <f t="shared" si="42"/>
        <v>0</v>
      </c>
      <c r="DN14" s="51">
        <v>5</v>
      </c>
      <c r="DO14" s="65">
        <f t="shared" si="43"/>
        <v>0</v>
      </c>
      <c r="DP14" s="65">
        <f t="shared" si="44"/>
        <v>0</v>
      </c>
      <c r="DQ14" s="65">
        <f t="shared" si="45"/>
        <v>0</v>
      </c>
      <c r="DR14" s="65">
        <f t="shared" si="46"/>
        <v>0</v>
      </c>
      <c r="DS14" s="65">
        <f t="shared" si="47"/>
        <v>0</v>
      </c>
      <c r="DT14" s="65">
        <f t="shared" si="48"/>
        <v>0</v>
      </c>
      <c r="DU14" s="65">
        <f t="shared" si="49"/>
        <v>0</v>
      </c>
      <c r="DV14" s="65">
        <f t="shared" si="50"/>
        <v>0</v>
      </c>
      <c r="DW14" s="65">
        <f t="shared" si="51"/>
        <v>0</v>
      </c>
      <c r="DX14" s="65">
        <f t="shared" si="52"/>
        <v>0</v>
      </c>
      <c r="DY14" s="65">
        <f t="shared" si="53"/>
        <v>0</v>
      </c>
      <c r="DZ14" s="65">
        <f t="shared" si="54"/>
        <v>0</v>
      </c>
      <c r="EA14" s="65">
        <f t="shared" si="55"/>
        <v>0</v>
      </c>
      <c r="EB14" s="65">
        <f t="shared" si="56"/>
        <v>0</v>
      </c>
      <c r="EC14" s="65">
        <f t="shared" si="57"/>
        <v>0</v>
      </c>
      <c r="ED14" s="65">
        <f t="shared" si="58"/>
        <v>0</v>
      </c>
      <c r="EE14" s="65">
        <f t="shared" si="59"/>
        <v>0</v>
      </c>
      <c r="EF14" s="65">
        <f t="shared" si="60"/>
        <v>0</v>
      </c>
      <c r="EG14" s="65">
        <f t="shared" si="61"/>
        <v>0</v>
      </c>
      <c r="EH14" s="65">
        <f t="shared" si="62"/>
        <v>0</v>
      </c>
      <c r="EI14" s="65">
        <f t="shared" si="63"/>
        <v>0</v>
      </c>
      <c r="EJ14" s="65">
        <f t="shared" si="64"/>
        <v>0</v>
      </c>
      <c r="EK14" s="65">
        <f t="shared" si="65"/>
        <v>0</v>
      </c>
      <c r="EL14" s="65">
        <f t="shared" si="66"/>
        <v>0</v>
      </c>
      <c r="EM14" s="65">
        <f t="shared" si="67"/>
        <v>0</v>
      </c>
      <c r="EN14" s="65">
        <f t="shared" si="68"/>
        <v>0</v>
      </c>
      <c r="EO14" s="65">
        <f t="shared" si="69"/>
        <v>0</v>
      </c>
      <c r="EP14" s="65">
        <f t="shared" si="70"/>
        <v>0</v>
      </c>
      <c r="EQ14" s="65">
        <f t="shared" si="71"/>
        <v>0</v>
      </c>
      <c r="ER14" s="65">
        <f t="shared" si="72"/>
        <v>0</v>
      </c>
      <c r="EV14" s="51">
        <v>5</v>
      </c>
      <c r="EW14" s="65">
        <f t="shared" si="73"/>
        <v>0</v>
      </c>
      <c r="EX14" s="65">
        <f t="shared" si="74"/>
        <v>0</v>
      </c>
      <c r="EY14" s="65">
        <f t="shared" si="75"/>
        <v>0</v>
      </c>
      <c r="EZ14" s="65">
        <f t="shared" si="76"/>
        <v>0</v>
      </c>
      <c r="FA14" s="65">
        <f t="shared" si="77"/>
        <v>0</v>
      </c>
      <c r="FB14" s="65">
        <f t="shared" si="78"/>
        <v>0</v>
      </c>
      <c r="FC14" s="65">
        <f t="shared" si="79"/>
        <v>0</v>
      </c>
      <c r="FD14" s="65">
        <f t="shared" si="80"/>
        <v>0</v>
      </c>
      <c r="FE14" s="65">
        <f t="shared" si="81"/>
        <v>0</v>
      </c>
      <c r="FF14" s="65">
        <f t="shared" si="82"/>
        <v>0</v>
      </c>
      <c r="FG14" s="65">
        <f t="shared" si="83"/>
        <v>0</v>
      </c>
      <c r="FH14" s="65">
        <f t="shared" si="84"/>
        <v>0</v>
      </c>
      <c r="FI14" s="65">
        <f t="shared" si="85"/>
        <v>0</v>
      </c>
      <c r="FJ14" s="65">
        <f t="shared" si="86"/>
        <v>0</v>
      </c>
      <c r="FK14" s="65">
        <f t="shared" si="87"/>
        <v>0</v>
      </c>
      <c r="FL14" s="65">
        <f t="shared" si="88"/>
        <v>0</v>
      </c>
      <c r="FM14" s="65">
        <f t="shared" si="89"/>
        <v>0</v>
      </c>
      <c r="FN14" s="65">
        <f t="shared" si="90"/>
        <v>0</v>
      </c>
      <c r="FO14" s="65">
        <f t="shared" si="91"/>
        <v>0</v>
      </c>
      <c r="FP14" s="65">
        <f t="shared" si="92"/>
        <v>0</v>
      </c>
      <c r="FQ14" s="65">
        <f t="shared" si="93"/>
        <v>0</v>
      </c>
      <c r="FR14" s="65">
        <f t="shared" si="94"/>
        <v>0</v>
      </c>
      <c r="FS14" s="65">
        <f t="shared" si="95"/>
        <v>0</v>
      </c>
      <c r="FT14" s="65">
        <f t="shared" si="96"/>
        <v>0</v>
      </c>
      <c r="FU14" s="65">
        <f t="shared" si="97"/>
        <v>0</v>
      </c>
      <c r="FV14" s="65">
        <f t="shared" si="98"/>
        <v>0</v>
      </c>
      <c r="FW14" s="65">
        <f t="shared" si="99"/>
        <v>0</v>
      </c>
      <c r="FX14" s="65">
        <f t="shared" si="100"/>
        <v>0</v>
      </c>
      <c r="FY14" s="65">
        <f t="shared" si="101"/>
        <v>0</v>
      </c>
      <c r="FZ14" s="65">
        <f t="shared" si="102"/>
        <v>0</v>
      </c>
      <c r="GB14" s="65">
        <f t="shared" si="103"/>
        <v>0</v>
      </c>
      <c r="GC14" s="65">
        <f t="shared" si="104"/>
        <v>0</v>
      </c>
      <c r="GD14" s="65">
        <f t="shared" si="105"/>
        <v>0</v>
      </c>
      <c r="GE14" s="65">
        <f t="shared" si="106"/>
        <v>0</v>
      </c>
      <c r="GF14" s="65">
        <f t="shared" si="107"/>
        <v>0</v>
      </c>
      <c r="GG14" s="65">
        <f t="shared" si="108"/>
        <v>0</v>
      </c>
      <c r="GH14" s="65">
        <f t="shared" si="109"/>
        <v>0</v>
      </c>
      <c r="GI14" s="65">
        <f t="shared" si="110"/>
        <v>0</v>
      </c>
      <c r="GJ14" s="65">
        <f t="shared" si="111"/>
        <v>0</v>
      </c>
      <c r="GK14" s="65">
        <f t="shared" si="112"/>
        <v>0</v>
      </c>
      <c r="GL14" s="65">
        <f t="shared" si="113"/>
        <v>0</v>
      </c>
      <c r="GM14" s="65">
        <f t="shared" si="114"/>
        <v>0</v>
      </c>
      <c r="GN14" s="65">
        <f t="shared" si="115"/>
        <v>0</v>
      </c>
      <c r="GO14" s="65">
        <f t="shared" si="116"/>
        <v>0</v>
      </c>
      <c r="GP14" s="65">
        <f t="shared" si="117"/>
        <v>0</v>
      </c>
      <c r="GQ14" s="65">
        <f t="shared" si="118"/>
        <v>0</v>
      </c>
      <c r="GR14" s="65">
        <f t="shared" si="119"/>
        <v>0</v>
      </c>
      <c r="GS14" s="65">
        <f t="shared" si="120"/>
        <v>0</v>
      </c>
      <c r="GT14" s="65">
        <f t="shared" si="121"/>
        <v>0</v>
      </c>
      <c r="GU14" s="65">
        <f t="shared" si="122"/>
        <v>0</v>
      </c>
      <c r="GV14" s="65">
        <f t="shared" si="123"/>
        <v>0</v>
      </c>
      <c r="GW14" s="65">
        <f t="shared" si="124"/>
        <v>0</v>
      </c>
      <c r="GX14" s="65">
        <f t="shared" si="125"/>
        <v>0</v>
      </c>
      <c r="GY14" s="65">
        <f t="shared" si="126"/>
        <v>0</v>
      </c>
      <c r="GZ14" s="65">
        <f t="shared" si="127"/>
        <v>0</v>
      </c>
      <c r="HA14" s="65">
        <f t="shared" si="128"/>
        <v>0</v>
      </c>
      <c r="HB14" s="65">
        <f t="shared" si="129"/>
        <v>0</v>
      </c>
      <c r="HC14" s="65">
        <f t="shared" si="130"/>
        <v>0</v>
      </c>
      <c r="HD14" s="65">
        <f t="shared" si="131"/>
        <v>0</v>
      </c>
      <c r="HE14" s="65">
        <f t="shared" si="132"/>
        <v>0</v>
      </c>
      <c r="HM14" s="51">
        <v>5</v>
      </c>
      <c r="HN14" s="72">
        <f>(EW14-EW13)*$D$46+(FB14-FB13)*$D$47+(FG14-FG13)*$D$48+(FL14-FL13)*$D$49+IF($HM14&lt;C$10,0,求节点(C$10:C$14,$H$28:$H$32,$HM14)*$C$2*节奏总纲!W8)+HN13</f>
        <v>0</v>
      </c>
      <c r="HO14" s="72">
        <f>(EX14-EX13)*$D$46+(FC14-FC13)*$D$47+(FH14-FH13)*$D$48+(FM14-FM13)*$D$49+IF($HM14&lt;D$10,0,求节点(D$10:D$14,$H$28:$H$32,$HM14)*$C$2*节奏总纲!X8)+HO13</f>
        <v>0</v>
      </c>
      <c r="HP14" s="72">
        <f>(EY14-EY13)*$D$46+(FD14-FD13)*$D$47+(FI14-FI13)*$D$48+(FN14-FN13)*$D$49+IF($HM14&lt;E$10,0,求节点(E$10:E$14,$H$28:$H$32,$HM14)*$C$2*节奏总纲!Y8)+HP13</f>
        <v>0</v>
      </c>
      <c r="HQ14" s="72">
        <f>(EZ14-EZ13)*$D$46+(FE14-FE13)*$D$47+(FJ14-FJ13)*$D$48+(FO14-FO13)*$D$49+IF($HM14&lt;F$10,0,求节点(F$10:F$14,$H$28:$H$32,$HM14)*$C$2*节奏总纲!Z8)+HQ13</f>
        <v>0</v>
      </c>
      <c r="HR14" s="72">
        <f>(FA14-FA13)*$D$46+(FF14-FF13)*$D$47+(FK14-FK13)*$D$48+(FP14-FP13)*$D$49+IF($HM14&lt;G$10,0,求节点(G$10:G$14,$H$28:$H$32,$HM14)*$C$2*节奏总纲!AA8)+HR13</f>
        <v>0</v>
      </c>
      <c r="HV14" s="72">
        <v>5</v>
      </c>
      <c r="HW14" s="72">
        <f>IF($HV14&lt;C$10,0,求节点(C$10:C$14,$I$28:$I$32,$HV14)*$C$2*节奏总纲!W8)+HW13</f>
        <v>0</v>
      </c>
      <c r="HX14" s="72">
        <f>IF($HV14&lt;D$10,0,求节点(D$10:D$14,$I$28:$I$32,$HV14)*$C$2*节奏总纲!X8)+HX13</f>
        <v>0</v>
      </c>
      <c r="HY14" s="72">
        <f>IF($HV14&lt;E$10,0,求节点(E$10:E$14,$I$28:$I$32,$HV14)*$C$2*节奏总纲!Y8)+HY13</f>
        <v>0</v>
      </c>
      <c r="HZ14" s="72">
        <f>IF($HV14&lt;F$10,0,求节点(F$10:F$14,$I$28:$I$32,$HV14)*$C$2*节奏总纲!Z8)+HZ13</f>
        <v>0</v>
      </c>
      <c r="IA14" s="72">
        <f>IF($HV14&lt;G$10,0,求节点(G$10:G$14,$I$28:$I$32,$HV14)*$C$2*节奏总纲!AA8)+IA13</f>
        <v>0</v>
      </c>
    </row>
    <row r="15" spans="2:237" x14ac:dyDescent="0.15"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66"/>
      <c r="M15" s="48"/>
      <c r="N15" s="48"/>
      <c r="P15" s="49">
        <v>6</v>
      </c>
      <c r="Q15" s="51">
        <f>IF($P15&lt;C$10,0,求节点(C$10:C$14,$H$10:$H$14,$P15)*$C$2*节奏总纲!W9)+Q14</f>
        <v>0</v>
      </c>
      <c r="R15" s="51">
        <f>IF($P15&lt;D$10,0,求节点(D$10:D$14,$H$10:$H$14,$P15)*$C$2*节奏总纲!X9)+R14</f>
        <v>0</v>
      </c>
      <c r="S15" s="51">
        <f>IF($P15&lt;E$10,0,求节点(E$10:E$14,$H$10:$H$14,$P15)*$C$2*节奏总纲!Y9)+S14</f>
        <v>0</v>
      </c>
      <c r="T15" s="51">
        <f>IF($P15&lt;F$10,0,求节点(F$10:F$14,$H$10:$H$14,$P15)*$C$2*节奏总纲!Z9)+T14</f>
        <v>0</v>
      </c>
      <c r="U15" s="51">
        <f>IF($P15&lt;G$10,0,求节点(G$10:G$14,$H$10:$H$14,$P15)*$C$2*节奏总纲!AA9)+U14</f>
        <v>0</v>
      </c>
      <c r="V15" s="51">
        <f>IF($P15&lt;C$10,0,求节点(C$10:C$14,$I$10:$I$14,$P15)*$C$2*节奏总纲!W9)+V14</f>
        <v>0</v>
      </c>
      <c r="W15" s="51">
        <f>IF($P15&lt;D$10,0,求节点(D$10:D$14,$I$10:$I$14,$P15)*$C$2*节奏总纲!X9)+W14</f>
        <v>0</v>
      </c>
      <c r="X15" s="51">
        <f>IF($P15&lt;E$10,0,求节点(E$10:E$14,$I$10:$I$14,$P15)*$C$2*节奏总纲!Y9)+X14</f>
        <v>0</v>
      </c>
      <c r="Y15" s="51">
        <f>IF($P15&lt;F$10,0,求节点(F$10:F$14,$I$10:$I$14,$P15)*$C$2*节奏总纲!Z9)+Y14</f>
        <v>0</v>
      </c>
      <c r="Z15" s="51">
        <f>IF($P15&lt;G$10,0,求节点(G$10:G$14,$I$10:$I$14,$P15)*$C$2*节奏总纲!AA9)+Z14</f>
        <v>0</v>
      </c>
      <c r="AA15" s="65">
        <f>IF($P15&lt;C$10,0,求节点(C$10:C$14,$J$10:$J$14,$P15)*$C$2*节奏总纲!W9)+AA14+军团势力点排行奖励设计!M15-军团势力点排行奖励设计!M14</f>
        <v>0</v>
      </c>
      <c r="AB15" s="65">
        <f>IF($P15&lt;D$10,0,求节点(D$10:D$14,$J$10:$J$14,$P15)*$C$2*节奏总纲!X9)+AB14+军团势力点排行奖励设计!N15-军团势力点排行奖励设计!N14</f>
        <v>0</v>
      </c>
      <c r="AC15" s="65">
        <f>IF($P15&lt;E$10,0,求节点(E$10:E$14,$J$10:$J$14,$P15)*$C$2*节奏总纲!Y9)+AC14+军团势力点排行奖励设计!O15-军团势力点排行奖励设计!O14</f>
        <v>0</v>
      </c>
      <c r="AD15" s="65">
        <f>IF($P15&lt;F$10,0,求节点(F$10:F$14,$J$10:$J$14,$P15)*$C$2*节奏总纲!Z9)+AD14+军团势力点排行奖励设计!P15-军团势力点排行奖励设计!P14</f>
        <v>0</v>
      </c>
      <c r="AE15" s="65">
        <f>IF($P15&lt;G$10,0,求节点(G$10:G$14,$J$10:$J$14,$P15)*$C$2*节奏总纲!AA9)+AE14+军团势力点排行奖励设计!Q15-军团势力点排行奖励设计!Q14</f>
        <v>0</v>
      </c>
      <c r="AF15" s="65">
        <f>IF($P15&lt;C$10,0,求节点(C$10:C$14,$K$10:$K$14,$P15)*$C$2*节奏总纲!W9)+AF14</f>
        <v>0</v>
      </c>
      <c r="AG15" s="65">
        <f>IF($P15&lt;D$10,0,求节点(D$10:D$14,$K$10:$K$14,$P15)*$C$2*节奏总纲!X9)+AG14</f>
        <v>0</v>
      </c>
      <c r="AH15" s="65">
        <f>IF($P15&lt;E$10,0,求节点(E$10:E$14,$K$10:$K$14,$P15)*$C$2*节奏总纲!Y9)+AH14</f>
        <v>0</v>
      </c>
      <c r="AI15" s="65">
        <f>IF($P15&lt;F$10,0,求节点(F$10:F$14,$K$10:$K$14,$P15)*$C$2*节奏总纲!Z9)+AI14</f>
        <v>0</v>
      </c>
      <c r="AJ15" s="65">
        <f>IF($P15&lt;G$10,0,求节点(G$10:G$14,$K$10:$K$14,$P15)*$C$2*节奏总纲!AA9)+AJ14</f>
        <v>0</v>
      </c>
      <c r="AK15" s="65">
        <f>IF($P15&lt;C$10,0,求节点(C$10:C$14,$L$10:$L$14,$P15)*$C$2*节奏总纲!W9)+AK14+军团势力点排行奖励设计!R15-军团势力点排行奖励设计!R14</f>
        <v>0</v>
      </c>
      <c r="AL15" s="65">
        <f>IF($P15&lt;D$10,0,求节点(D$10:D$14,$L$10:$L$14,$P15)*$C$2*节奏总纲!X9)+AL14+军团势力点排行奖励设计!S15-军团势力点排行奖励设计!S14</f>
        <v>0</v>
      </c>
      <c r="AM15" s="65">
        <f>IF($P15&lt;E$10,0,求节点(E$10:E$14,$L$10:$L$14,$P15)*$C$2*节奏总纲!Y9)+AM14+军团势力点排行奖励设计!T15-军团势力点排行奖励设计!T14</f>
        <v>0</v>
      </c>
      <c r="AN15" s="65">
        <f>IF($P15&lt;F$10,0,求节点(F$10:F$14,$L$10:$L$14,$P15)*$C$2*节奏总纲!Z9)+AN14+军团势力点排行奖励设计!U15-军团势力点排行奖励设计!U14</f>
        <v>0</v>
      </c>
      <c r="AO15" s="65">
        <f>IF($P15&lt;G$10,0,求节点(G$10:G$14,$L$10:$L$14,$P15)*$C$2*节奏总纲!AA9)+AO14+军团势力点排行奖励设计!V15-军团势力点排行奖励设计!V14</f>
        <v>0</v>
      </c>
      <c r="AP15" s="65">
        <f>IF($P15&lt;C$10,0,求节点(C$10:C$14,$M$10:$M$14,$P15)*$C$2*节奏总纲!W9)+AP14</f>
        <v>0</v>
      </c>
      <c r="AQ15" s="65">
        <f>IF($P15&lt;D$10,0,求节点(D$10:D$14,$M$10:$M$14,$P15)*$C$2*节奏总纲!X9)+AQ14</f>
        <v>0</v>
      </c>
      <c r="AR15" s="65">
        <f>IF($P15&lt;E$10,0,求节点(E$10:E$14,$M$10:$M$14,$P15)*$C$2*节奏总纲!Y9)+AR14</f>
        <v>0</v>
      </c>
      <c r="AS15" s="65">
        <f>IF($P15&lt;F$10,0,求节点(F$10:F$14,$M$10:$M$14,$P15)*$C$2*节奏总纲!Z9)+AS14</f>
        <v>0</v>
      </c>
      <c r="AT15" s="65">
        <f>IF($P15&lt;G$10,0,求节点(G$10:G$14,$M$10:$M$14,$P15)*$C$2*节奏总纲!AA9)+AT14</f>
        <v>0</v>
      </c>
      <c r="AX15" s="51">
        <v>6</v>
      </c>
      <c r="AY15" s="51">
        <f>IF($AX15&lt;C$10,0,求节点(C$10:C$14,$H$19:$H$23,$AX15)*$C$2*节奏总纲!W9)+AY14</f>
        <v>0</v>
      </c>
      <c r="AZ15" s="51">
        <f>IF($AX15&lt;D$10,0,求节点(D$10:D$14,$H$19:$H$23,$AX15)*$C$2*节奏总纲!X9)+AZ14</f>
        <v>0</v>
      </c>
      <c r="BA15" s="51">
        <f>IF($AX15&lt;E$10,0,求节点(E$10:E$14,$H$19:$H$23,$AX15)*$C$2*节奏总纲!Y9)+BA14</f>
        <v>0</v>
      </c>
      <c r="BB15" s="51">
        <f>IF($AX15&lt;F$10,0,求节点(F$10:F$14,$H$19:$H$23,$AX15)*$C$2*节奏总纲!Z9)+BB14</f>
        <v>0</v>
      </c>
      <c r="BC15" s="51">
        <f>IF($AX15&lt;G$10,0,求节点(G$10:G$14,$H$19:$H$23,$AX15)*$C$2*节奏总纲!AA9)+BC14</f>
        <v>0</v>
      </c>
      <c r="BD15" s="51">
        <f>IF($AX15&lt;C$10,0,求节点(C$10:C$14,$I$19:$I$23,$AX15)*$C$2*节奏总纲!W9)+BD14</f>
        <v>0</v>
      </c>
      <c r="BE15" s="51">
        <f>IF($AX15&lt;D$10,0,求节点(D$10:D$14,$I$19:$I$23,$AX15)*$C$2*节奏总纲!X9)+BE14</f>
        <v>0</v>
      </c>
      <c r="BF15" s="51">
        <f>IF($AX15&lt;E$10,0,求节点(E$10:E$14,$I$19:$I$23,$AX15)*$C$2*节奏总纲!Y9)+BF14</f>
        <v>0</v>
      </c>
      <c r="BG15" s="51">
        <f>IF($AX15&lt;F$10,0,求节点(F$10:F$14,$I$19:$I$23,$AX15)*$C$2*节奏总纲!Z9)+BG14</f>
        <v>0</v>
      </c>
      <c r="BH15" s="51">
        <f>IF($AX15&lt;G$10,0,求节点(G$10:G$14,$I$19:$I$23,$AX15)*$C$2*节奏总纲!AA9)+BH14</f>
        <v>0</v>
      </c>
      <c r="BI15" s="65">
        <f>IF($AX15&lt;C$10,0,求节点(C$10:C$14,$J$19:$J$23,$AX15)*$C$2*节奏总纲!W9)+BI14+军团势力点排行奖励设计!W15-军团势力点排行奖励设计!W14</f>
        <v>0</v>
      </c>
      <c r="BJ15" s="65">
        <f>IF($AX15&lt;D$10,0,求节点(D$10:D$14,$J$19:$J$23,$AX15)*$C$2*节奏总纲!X9)+BJ14+军团势力点排行奖励设计!X15-军团势力点排行奖励设计!X14</f>
        <v>0</v>
      </c>
      <c r="BK15" s="65">
        <f>IF($AX15&lt;E$10,0,求节点(E$10:E$14,$J$19:$J$23,$AX15)*$C$2*节奏总纲!Y9)+BK14+军团势力点排行奖励设计!Y15-军团势力点排行奖励设计!Y14</f>
        <v>0</v>
      </c>
      <c r="BL15" s="65">
        <f>IF($AX15&lt;F$10,0,求节点(F$10:F$14,$J$19:$J$23,$AX15)*$C$2*节奏总纲!Z9)+BL14+军团势力点排行奖励设计!Z15-军团势力点排行奖励设计!Z14</f>
        <v>0</v>
      </c>
      <c r="BM15" s="65">
        <f>IF($AX15&lt;G$10,0,求节点(G$10:G$14,$J$19:$J$23,$AX15)*$C$2*节奏总纲!AA9)+BM14+军团势力点排行奖励设计!AA15-军团势力点排行奖励设计!AA14</f>
        <v>0</v>
      </c>
      <c r="BN15" s="65">
        <f>IF($AX15&lt;C$10,0,求节点(C$10:C$14,$K$19:$K$23,$AX15)*$C$2*节奏总纲!W9)+BN14</f>
        <v>0</v>
      </c>
      <c r="BO15" s="65">
        <f>IF($AX15&lt;D$10,0,求节点(D$10:D$14,$K$19:$K$23,$AX15)*$C$2*节奏总纲!X9)+BO14</f>
        <v>0</v>
      </c>
      <c r="BP15" s="65">
        <f>IF($AX15&lt;E$10,0,求节点(E$10:E$14,$K$19:$K$23,$AX15)*$C$2*节奏总纲!Y9)+BP14</f>
        <v>0</v>
      </c>
      <c r="BQ15" s="65">
        <f>IF($AX15&lt;F$10,0,求节点(F$10:F$14,$K$19:$K$23,$AX15)*$C$2*节奏总纲!Z9)+BQ14</f>
        <v>0</v>
      </c>
      <c r="BR15" s="65">
        <f>IF($AX15&lt;G$10,0,求节点(G$10:G$14,$K$19:$K$23,$AX15)*$C$2*节奏总纲!AA9)+BR14</f>
        <v>0</v>
      </c>
      <c r="BS15" s="65">
        <f>IF($AX15&lt;C$10,0,求节点(C$10:C$14,$L$19:$L$23,$AX15)*$C$2*节奏总纲!W9)+BS14+军团势力点排行奖励设计!AB15-军团势力点排行奖励设计!AB14</f>
        <v>0</v>
      </c>
      <c r="BT15" s="65">
        <f>IF($AX15&lt;D$10,0,求节点(D$10:D$14,$L$19:$L$23,$AX15)*$C$2*节奏总纲!X9)+BT14+军团势力点排行奖励设计!AC15-军团势力点排行奖励设计!AC14</f>
        <v>0</v>
      </c>
      <c r="BU15" s="65">
        <f>IF($AX15&lt;E$10,0,求节点(E$10:E$14,$L$19:$L$23,$AX15)*$C$2*节奏总纲!Y9)+BU14+军团势力点排行奖励设计!AD15-军团势力点排行奖励设计!AD14</f>
        <v>0</v>
      </c>
      <c r="BV15" s="65">
        <f>IF($AX15&lt;F$10,0,求节点(F$10:F$14,$L$19:$L$23,$AX15)*$C$2*节奏总纲!Z9)+BV14+军团势力点排行奖励设计!AE15-军团势力点排行奖励设计!AE14</f>
        <v>0</v>
      </c>
      <c r="BW15" s="65">
        <f>IF($AX15&lt;G$10,0,求节点(G$10:G$14,$L$19:$L$23,$AX15)*$C$2*节奏总纲!AA9)+BW14+军团势力点排行奖励设计!AF15-军团势力点排行奖励设计!AF14</f>
        <v>0</v>
      </c>
      <c r="BX15" s="65">
        <f>IF($AX15&lt;C$10,0,求节点(C$10:C$14,$M$19:$M$23,$AX15)*$C$2*节奏总纲!W9)+BX14</f>
        <v>0</v>
      </c>
      <c r="BY15" s="65">
        <f>IF($AX15&lt;D$10,0,求节点(D$10:D$14,$M$19:$M$23,$AX15)*$C$2*节奏总纲!X9)+BY14</f>
        <v>0</v>
      </c>
      <c r="BZ15" s="65">
        <f>IF($AX15&lt;E$10,0,求节点(E$10:E$14,$M$19:$M$23,$AX15)*$C$2*节奏总纲!Y9)+BZ14</f>
        <v>0</v>
      </c>
      <c r="CA15" s="65">
        <f>IF($AX15&lt;F$10,0,求节点(F$10:F$14,$M$19:$M$23,$AX15)*$C$2*节奏总纲!Z9)+CA14</f>
        <v>0</v>
      </c>
      <c r="CB15" s="65">
        <f>IF($AX15&lt;G$10,0,求节点(G$10:G$14,$M$19:$M$23,$AX15)*$C$2*节奏总纲!AA9)+CB14</f>
        <v>0</v>
      </c>
      <c r="CF15" s="51">
        <v>6</v>
      </c>
      <c r="CG15" s="65">
        <f t="shared" si="13"/>
        <v>0</v>
      </c>
      <c r="CH15" s="65">
        <f t="shared" si="14"/>
        <v>0</v>
      </c>
      <c r="CI15" s="65">
        <f t="shared" si="15"/>
        <v>0</v>
      </c>
      <c r="CJ15" s="65">
        <f t="shared" si="16"/>
        <v>0</v>
      </c>
      <c r="CK15" s="65">
        <f t="shared" si="17"/>
        <v>0</v>
      </c>
      <c r="CL15" s="65">
        <f t="shared" si="18"/>
        <v>0</v>
      </c>
      <c r="CM15" s="65">
        <f t="shared" si="19"/>
        <v>0</v>
      </c>
      <c r="CN15" s="65">
        <f t="shared" si="20"/>
        <v>0</v>
      </c>
      <c r="CO15" s="65">
        <f t="shared" si="21"/>
        <v>0</v>
      </c>
      <c r="CP15" s="65">
        <f t="shared" si="22"/>
        <v>0</v>
      </c>
      <c r="CQ15" s="65">
        <f t="shared" si="23"/>
        <v>0</v>
      </c>
      <c r="CR15" s="65">
        <f t="shared" si="24"/>
        <v>0</v>
      </c>
      <c r="CS15" s="65">
        <f t="shared" si="25"/>
        <v>0</v>
      </c>
      <c r="CT15" s="65">
        <f t="shared" si="26"/>
        <v>0</v>
      </c>
      <c r="CU15" s="65">
        <f t="shared" si="27"/>
        <v>0</v>
      </c>
      <c r="CV15" s="65">
        <f t="shared" si="28"/>
        <v>0</v>
      </c>
      <c r="CW15" s="65">
        <f t="shared" si="29"/>
        <v>0</v>
      </c>
      <c r="CX15" s="65">
        <f t="shared" si="30"/>
        <v>0</v>
      </c>
      <c r="CY15" s="65">
        <f t="shared" si="31"/>
        <v>0</v>
      </c>
      <c r="CZ15" s="65">
        <f t="shared" si="32"/>
        <v>0</v>
      </c>
      <c r="DA15" s="65">
        <f t="shared" si="33"/>
        <v>0</v>
      </c>
      <c r="DB15" s="65">
        <f t="shared" si="34"/>
        <v>0</v>
      </c>
      <c r="DC15" s="65">
        <f t="shared" si="35"/>
        <v>0</v>
      </c>
      <c r="DD15" s="65">
        <f t="shared" si="36"/>
        <v>0</v>
      </c>
      <c r="DE15" s="65">
        <f t="shared" si="37"/>
        <v>0</v>
      </c>
      <c r="DF15" s="65">
        <f t="shared" si="38"/>
        <v>0</v>
      </c>
      <c r="DG15" s="65">
        <f t="shared" si="39"/>
        <v>0</v>
      </c>
      <c r="DH15" s="65">
        <f t="shared" si="40"/>
        <v>0</v>
      </c>
      <c r="DI15" s="65">
        <f t="shared" si="41"/>
        <v>0</v>
      </c>
      <c r="DJ15" s="65">
        <f t="shared" si="42"/>
        <v>0</v>
      </c>
      <c r="DN15" s="51">
        <v>6</v>
      </c>
      <c r="DO15" s="65">
        <f t="shared" si="43"/>
        <v>0</v>
      </c>
      <c r="DP15" s="65">
        <f t="shared" si="44"/>
        <v>0</v>
      </c>
      <c r="DQ15" s="65">
        <f t="shared" si="45"/>
        <v>0</v>
      </c>
      <c r="DR15" s="65">
        <f t="shared" si="46"/>
        <v>0</v>
      </c>
      <c r="DS15" s="65">
        <f t="shared" si="47"/>
        <v>0</v>
      </c>
      <c r="DT15" s="65">
        <f t="shared" si="48"/>
        <v>0</v>
      </c>
      <c r="DU15" s="65">
        <f t="shared" si="49"/>
        <v>0</v>
      </c>
      <c r="DV15" s="65">
        <f t="shared" si="50"/>
        <v>0</v>
      </c>
      <c r="DW15" s="65">
        <f t="shared" si="51"/>
        <v>0</v>
      </c>
      <c r="DX15" s="65">
        <f t="shared" si="52"/>
        <v>0</v>
      </c>
      <c r="DY15" s="65">
        <f t="shared" si="53"/>
        <v>0</v>
      </c>
      <c r="DZ15" s="65">
        <f t="shared" si="54"/>
        <v>0</v>
      </c>
      <c r="EA15" s="65">
        <f t="shared" si="55"/>
        <v>0</v>
      </c>
      <c r="EB15" s="65">
        <f t="shared" si="56"/>
        <v>0</v>
      </c>
      <c r="EC15" s="65">
        <f t="shared" si="57"/>
        <v>0</v>
      </c>
      <c r="ED15" s="65">
        <f t="shared" si="58"/>
        <v>0</v>
      </c>
      <c r="EE15" s="65">
        <f t="shared" si="59"/>
        <v>0</v>
      </c>
      <c r="EF15" s="65">
        <f t="shared" si="60"/>
        <v>0</v>
      </c>
      <c r="EG15" s="65">
        <f t="shared" si="61"/>
        <v>0</v>
      </c>
      <c r="EH15" s="65">
        <f t="shared" si="62"/>
        <v>0</v>
      </c>
      <c r="EI15" s="65">
        <f t="shared" si="63"/>
        <v>0</v>
      </c>
      <c r="EJ15" s="65">
        <f t="shared" si="64"/>
        <v>0</v>
      </c>
      <c r="EK15" s="65">
        <f t="shared" si="65"/>
        <v>0</v>
      </c>
      <c r="EL15" s="65">
        <f t="shared" si="66"/>
        <v>0</v>
      </c>
      <c r="EM15" s="65">
        <f t="shared" si="67"/>
        <v>0</v>
      </c>
      <c r="EN15" s="65">
        <f t="shared" si="68"/>
        <v>0</v>
      </c>
      <c r="EO15" s="65">
        <f t="shared" si="69"/>
        <v>0</v>
      </c>
      <c r="EP15" s="65">
        <f t="shared" si="70"/>
        <v>0</v>
      </c>
      <c r="EQ15" s="65">
        <f t="shared" si="71"/>
        <v>0</v>
      </c>
      <c r="ER15" s="65">
        <f t="shared" si="72"/>
        <v>0</v>
      </c>
      <c r="EV15" s="51">
        <v>6</v>
      </c>
      <c r="EW15" s="65">
        <f t="shared" si="73"/>
        <v>0</v>
      </c>
      <c r="EX15" s="65">
        <f t="shared" si="74"/>
        <v>0</v>
      </c>
      <c r="EY15" s="65">
        <f t="shared" si="75"/>
        <v>0</v>
      </c>
      <c r="EZ15" s="65">
        <f t="shared" si="76"/>
        <v>0</v>
      </c>
      <c r="FA15" s="65">
        <f t="shared" si="77"/>
        <v>0</v>
      </c>
      <c r="FB15" s="65">
        <f t="shared" si="78"/>
        <v>0</v>
      </c>
      <c r="FC15" s="65">
        <f t="shared" si="79"/>
        <v>0</v>
      </c>
      <c r="FD15" s="65">
        <f t="shared" si="80"/>
        <v>0</v>
      </c>
      <c r="FE15" s="65">
        <f t="shared" si="81"/>
        <v>0</v>
      </c>
      <c r="FF15" s="65">
        <f t="shared" si="82"/>
        <v>0</v>
      </c>
      <c r="FG15" s="65">
        <f t="shared" si="83"/>
        <v>0</v>
      </c>
      <c r="FH15" s="65">
        <f t="shared" si="84"/>
        <v>0</v>
      </c>
      <c r="FI15" s="65">
        <f t="shared" si="85"/>
        <v>0</v>
      </c>
      <c r="FJ15" s="65">
        <f t="shared" si="86"/>
        <v>0</v>
      </c>
      <c r="FK15" s="65">
        <f t="shared" si="87"/>
        <v>0</v>
      </c>
      <c r="FL15" s="65">
        <f t="shared" si="88"/>
        <v>0</v>
      </c>
      <c r="FM15" s="65">
        <f t="shared" si="89"/>
        <v>0</v>
      </c>
      <c r="FN15" s="65">
        <f t="shared" si="90"/>
        <v>0</v>
      </c>
      <c r="FO15" s="65">
        <f t="shared" si="91"/>
        <v>0</v>
      </c>
      <c r="FP15" s="65">
        <f t="shared" si="92"/>
        <v>0</v>
      </c>
      <c r="FQ15" s="65">
        <f t="shared" si="93"/>
        <v>0</v>
      </c>
      <c r="FR15" s="65">
        <f t="shared" si="94"/>
        <v>0</v>
      </c>
      <c r="FS15" s="65">
        <f t="shared" si="95"/>
        <v>0</v>
      </c>
      <c r="FT15" s="65">
        <f t="shared" si="96"/>
        <v>0</v>
      </c>
      <c r="FU15" s="65">
        <f t="shared" si="97"/>
        <v>0</v>
      </c>
      <c r="FV15" s="65">
        <f t="shared" si="98"/>
        <v>0</v>
      </c>
      <c r="FW15" s="65">
        <f t="shared" si="99"/>
        <v>0</v>
      </c>
      <c r="FX15" s="65">
        <f t="shared" si="100"/>
        <v>0</v>
      </c>
      <c r="FY15" s="65">
        <f t="shared" si="101"/>
        <v>0</v>
      </c>
      <c r="FZ15" s="65">
        <f t="shared" si="102"/>
        <v>0</v>
      </c>
      <c r="GB15" s="65">
        <f t="shared" si="103"/>
        <v>0</v>
      </c>
      <c r="GC15" s="65">
        <f t="shared" si="104"/>
        <v>0</v>
      </c>
      <c r="GD15" s="65">
        <f t="shared" si="105"/>
        <v>0</v>
      </c>
      <c r="GE15" s="65">
        <f t="shared" si="106"/>
        <v>0</v>
      </c>
      <c r="GF15" s="65">
        <f t="shared" si="107"/>
        <v>0</v>
      </c>
      <c r="GG15" s="65">
        <f t="shared" si="108"/>
        <v>0</v>
      </c>
      <c r="GH15" s="65">
        <f t="shared" si="109"/>
        <v>0</v>
      </c>
      <c r="GI15" s="65">
        <f t="shared" si="110"/>
        <v>0</v>
      </c>
      <c r="GJ15" s="65">
        <f t="shared" si="111"/>
        <v>0</v>
      </c>
      <c r="GK15" s="65">
        <f t="shared" si="112"/>
        <v>0</v>
      </c>
      <c r="GL15" s="65">
        <f t="shared" si="113"/>
        <v>0</v>
      </c>
      <c r="GM15" s="65">
        <f t="shared" si="114"/>
        <v>0</v>
      </c>
      <c r="GN15" s="65">
        <f t="shared" si="115"/>
        <v>0</v>
      </c>
      <c r="GO15" s="65">
        <f t="shared" si="116"/>
        <v>0</v>
      </c>
      <c r="GP15" s="65">
        <f t="shared" si="117"/>
        <v>0</v>
      </c>
      <c r="GQ15" s="65">
        <f t="shared" si="118"/>
        <v>0</v>
      </c>
      <c r="GR15" s="65">
        <f t="shared" si="119"/>
        <v>0</v>
      </c>
      <c r="GS15" s="65">
        <f t="shared" si="120"/>
        <v>0</v>
      </c>
      <c r="GT15" s="65">
        <f t="shared" si="121"/>
        <v>0</v>
      </c>
      <c r="GU15" s="65">
        <f t="shared" si="122"/>
        <v>0</v>
      </c>
      <c r="GV15" s="65">
        <f t="shared" si="123"/>
        <v>0</v>
      </c>
      <c r="GW15" s="65">
        <f t="shared" si="124"/>
        <v>0</v>
      </c>
      <c r="GX15" s="65">
        <f t="shared" si="125"/>
        <v>0</v>
      </c>
      <c r="GY15" s="65">
        <f t="shared" si="126"/>
        <v>0</v>
      </c>
      <c r="GZ15" s="65">
        <f t="shared" si="127"/>
        <v>0</v>
      </c>
      <c r="HA15" s="65">
        <f t="shared" si="128"/>
        <v>0</v>
      </c>
      <c r="HB15" s="65">
        <f t="shared" si="129"/>
        <v>0</v>
      </c>
      <c r="HC15" s="65">
        <f t="shared" si="130"/>
        <v>0</v>
      </c>
      <c r="HD15" s="65">
        <f t="shared" si="131"/>
        <v>0</v>
      </c>
      <c r="HE15" s="65">
        <f t="shared" si="132"/>
        <v>0</v>
      </c>
      <c r="HM15" s="51">
        <v>6</v>
      </c>
      <c r="HN15" s="72">
        <f>(EW15-EW14)*$D$46+(FB15-FB14)*$D$47+(FG15-FG14)*$D$48+(FL15-FL14)*$D$49+IF($HM15&lt;C$10,0,求节点(C$10:C$14,$H$28:$H$32,$HM15)*$C$2*节奏总纲!W9)+HN14</f>
        <v>0</v>
      </c>
      <c r="HO15" s="72">
        <f>(EX15-EX14)*$D$46+(FC15-FC14)*$D$47+(FH15-FH14)*$D$48+(FM15-FM14)*$D$49+IF($HM15&lt;D$10,0,求节点(D$10:D$14,$H$28:$H$32,$HM15)*$C$2*节奏总纲!X9)+HO14</f>
        <v>0</v>
      </c>
      <c r="HP15" s="72">
        <f>(EY15-EY14)*$D$46+(FD15-FD14)*$D$47+(FI15-FI14)*$D$48+(FN15-FN14)*$D$49+IF($HM15&lt;E$10,0,求节点(E$10:E$14,$H$28:$H$32,$HM15)*$C$2*节奏总纲!Y9)+HP14</f>
        <v>0</v>
      </c>
      <c r="HQ15" s="72">
        <f>(EZ15-EZ14)*$D$46+(FE15-FE14)*$D$47+(FJ15-FJ14)*$D$48+(FO15-FO14)*$D$49+IF($HM15&lt;F$10,0,求节点(F$10:F$14,$H$28:$H$32,$HM15)*$C$2*节奏总纲!Z9)+HQ14</f>
        <v>0</v>
      </c>
      <c r="HR15" s="72">
        <f>(FA15-FA14)*$D$46+(FF15-FF14)*$D$47+(FK15-FK14)*$D$48+(FP15-FP14)*$D$49+IF($HM15&lt;G$10,0,求节点(G$10:G$14,$H$28:$H$32,$HM15)*$C$2*节奏总纲!AA9)+HR14</f>
        <v>0</v>
      </c>
      <c r="HV15" s="72">
        <v>6</v>
      </c>
      <c r="HW15" s="72">
        <f>IF($HV15&lt;C$10,0,求节点(C$10:C$14,$I$28:$I$32,$HV15)*$C$2*节奏总纲!W9)+HW14</f>
        <v>0</v>
      </c>
      <c r="HX15" s="72">
        <f>IF($HV15&lt;D$10,0,求节点(D$10:D$14,$I$28:$I$32,$HV15)*$C$2*节奏总纲!X9)+HX14</f>
        <v>0</v>
      </c>
      <c r="HY15" s="72">
        <f>IF($HV15&lt;E$10,0,求节点(E$10:E$14,$I$28:$I$32,$HV15)*$C$2*节奏总纲!Y9)+HY14</f>
        <v>0</v>
      </c>
      <c r="HZ15" s="72">
        <f>IF($HV15&lt;F$10,0,求节点(F$10:F$14,$I$28:$I$32,$HV15)*$C$2*节奏总纲!Z9)+HZ14</f>
        <v>0</v>
      </c>
      <c r="IA15" s="72">
        <f>IF($HV15&lt;G$10,0,求节点(G$10:G$14,$I$28:$I$32,$HV15)*$C$2*节奏总纲!AA9)+IA14</f>
        <v>0</v>
      </c>
    </row>
    <row r="16" spans="2:237" x14ac:dyDescent="0.15">
      <c r="P16" s="49">
        <v>7</v>
      </c>
      <c r="Q16" s="51">
        <f>IF($P16&lt;C$10,0,求节点(C$10:C$14,$H$10:$H$14,$P16)*$C$2*节奏总纲!W10)+Q15</f>
        <v>0</v>
      </c>
      <c r="R16" s="51">
        <f>IF($P16&lt;D$10,0,求节点(D$10:D$14,$H$10:$H$14,$P16)*$C$2*节奏总纲!X10)+R15</f>
        <v>0</v>
      </c>
      <c r="S16" s="51">
        <f>IF($P16&lt;E$10,0,求节点(E$10:E$14,$H$10:$H$14,$P16)*$C$2*节奏总纲!Y10)+S15</f>
        <v>0</v>
      </c>
      <c r="T16" s="51">
        <f>IF($P16&lt;F$10,0,求节点(F$10:F$14,$H$10:$H$14,$P16)*$C$2*节奏总纲!Z10)+T15</f>
        <v>0</v>
      </c>
      <c r="U16" s="51">
        <f>IF($P16&lt;G$10,0,求节点(G$10:G$14,$H$10:$H$14,$P16)*$C$2*节奏总纲!AA10)+U15</f>
        <v>0</v>
      </c>
      <c r="V16" s="51">
        <f>IF($P16&lt;C$10,0,求节点(C$10:C$14,$I$10:$I$14,$P16)*$C$2*节奏总纲!W10)+V15</f>
        <v>0</v>
      </c>
      <c r="W16" s="51">
        <f>IF($P16&lt;D$10,0,求节点(D$10:D$14,$I$10:$I$14,$P16)*$C$2*节奏总纲!X10)+W15</f>
        <v>0</v>
      </c>
      <c r="X16" s="51">
        <f>IF($P16&lt;E$10,0,求节点(E$10:E$14,$I$10:$I$14,$P16)*$C$2*节奏总纲!Y10)+X15</f>
        <v>0</v>
      </c>
      <c r="Y16" s="51">
        <f>IF($P16&lt;F$10,0,求节点(F$10:F$14,$I$10:$I$14,$P16)*$C$2*节奏总纲!Z10)+Y15</f>
        <v>0</v>
      </c>
      <c r="Z16" s="51">
        <f>IF($P16&lt;G$10,0,求节点(G$10:G$14,$I$10:$I$14,$P16)*$C$2*节奏总纲!AA10)+Z15</f>
        <v>0</v>
      </c>
      <c r="AA16" s="65">
        <f>IF($P16&lt;C$10,0,求节点(C$10:C$14,$J$10:$J$14,$P16)*$C$2*节奏总纲!W10)+AA15+军团势力点排行奖励设计!M16-军团势力点排行奖励设计!M15</f>
        <v>0</v>
      </c>
      <c r="AB16" s="65">
        <f>IF($P16&lt;D$10,0,求节点(D$10:D$14,$J$10:$J$14,$P16)*$C$2*节奏总纲!X10)+AB15+军团势力点排行奖励设计!N16-军团势力点排行奖励设计!N15</f>
        <v>0</v>
      </c>
      <c r="AC16" s="65">
        <f>IF($P16&lt;E$10,0,求节点(E$10:E$14,$J$10:$J$14,$P16)*$C$2*节奏总纲!Y10)+AC15+军团势力点排行奖励设计!O16-军团势力点排行奖励设计!O15</f>
        <v>0</v>
      </c>
      <c r="AD16" s="65">
        <f>IF($P16&lt;F$10,0,求节点(F$10:F$14,$J$10:$J$14,$P16)*$C$2*节奏总纲!Z10)+AD15+军团势力点排行奖励设计!P16-军团势力点排行奖励设计!P15</f>
        <v>0</v>
      </c>
      <c r="AE16" s="65">
        <f>IF($P16&lt;G$10,0,求节点(G$10:G$14,$J$10:$J$14,$P16)*$C$2*节奏总纲!AA10)+AE15+军团势力点排行奖励设计!Q16-军团势力点排行奖励设计!Q15</f>
        <v>0</v>
      </c>
      <c r="AF16" s="65">
        <f>IF($P16&lt;C$10,0,求节点(C$10:C$14,$K$10:$K$14,$P16)*$C$2*节奏总纲!W10)+AF15</f>
        <v>0</v>
      </c>
      <c r="AG16" s="65">
        <f>IF($P16&lt;D$10,0,求节点(D$10:D$14,$K$10:$K$14,$P16)*$C$2*节奏总纲!X10)+AG15</f>
        <v>0</v>
      </c>
      <c r="AH16" s="65">
        <f>IF($P16&lt;E$10,0,求节点(E$10:E$14,$K$10:$K$14,$P16)*$C$2*节奏总纲!Y10)+AH15</f>
        <v>0</v>
      </c>
      <c r="AI16" s="65">
        <f>IF($P16&lt;F$10,0,求节点(F$10:F$14,$K$10:$K$14,$P16)*$C$2*节奏总纲!Z10)+AI15</f>
        <v>0</v>
      </c>
      <c r="AJ16" s="65">
        <f>IF($P16&lt;G$10,0,求节点(G$10:G$14,$K$10:$K$14,$P16)*$C$2*节奏总纲!AA10)+AJ15</f>
        <v>0</v>
      </c>
      <c r="AK16" s="65">
        <f>IF($P16&lt;C$10,0,求节点(C$10:C$14,$L$10:$L$14,$P16)*$C$2*节奏总纲!W10)+AK15+军团势力点排行奖励设计!R16-军团势力点排行奖励设计!R15</f>
        <v>0</v>
      </c>
      <c r="AL16" s="65">
        <f>IF($P16&lt;D$10,0,求节点(D$10:D$14,$L$10:$L$14,$P16)*$C$2*节奏总纲!X10)+AL15+军团势力点排行奖励设计!S16-军团势力点排行奖励设计!S15</f>
        <v>0</v>
      </c>
      <c r="AM16" s="65">
        <f>IF($P16&lt;E$10,0,求节点(E$10:E$14,$L$10:$L$14,$P16)*$C$2*节奏总纲!Y10)+AM15+军团势力点排行奖励设计!T16-军团势力点排行奖励设计!T15</f>
        <v>0</v>
      </c>
      <c r="AN16" s="65">
        <f>IF($P16&lt;F$10,0,求节点(F$10:F$14,$L$10:$L$14,$P16)*$C$2*节奏总纲!Z10)+AN15+军团势力点排行奖励设计!U16-军团势力点排行奖励设计!U15</f>
        <v>0</v>
      </c>
      <c r="AO16" s="65">
        <f>IF($P16&lt;G$10,0,求节点(G$10:G$14,$L$10:$L$14,$P16)*$C$2*节奏总纲!AA10)+AO15+军团势力点排行奖励设计!V16-军团势力点排行奖励设计!V15</f>
        <v>0</v>
      </c>
      <c r="AP16" s="65">
        <f>IF($P16&lt;C$10,0,求节点(C$10:C$14,$M$10:$M$14,$P16)*$C$2*节奏总纲!W10)+AP15</f>
        <v>0</v>
      </c>
      <c r="AQ16" s="65">
        <f>IF($P16&lt;D$10,0,求节点(D$10:D$14,$M$10:$M$14,$P16)*$C$2*节奏总纲!X10)+AQ15</f>
        <v>0</v>
      </c>
      <c r="AR16" s="65">
        <f>IF($P16&lt;E$10,0,求节点(E$10:E$14,$M$10:$M$14,$P16)*$C$2*节奏总纲!Y10)+AR15</f>
        <v>0</v>
      </c>
      <c r="AS16" s="65">
        <f>IF($P16&lt;F$10,0,求节点(F$10:F$14,$M$10:$M$14,$P16)*$C$2*节奏总纲!Z10)+AS15</f>
        <v>0</v>
      </c>
      <c r="AT16" s="65">
        <f>IF($P16&lt;G$10,0,求节点(G$10:G$14,$M$10:$M$14,$P16)*$C$2*节奏总纲!AA10)+AT15</f>
        <v>0</v>
      </c>
      <c r="AX16" s="51">
        <v>7</v>
      </c>
      <c r="AY16" s="51">
        <f>IF($AX16&lt;C$10,0,求节点(C$10:C$14,$H$19:$H$23,$AX16)*$C$2*节奏总纲!W10)+AY15</f>
        <v>0</v>
      </c>
      <c r="AZ16" s="51">
        <f>IF($AX16&lt;D$10,0,求节点(D$10:D$14,$H$19:$H$23,$AX16)*$C$2*节奏总纲!X10)+AZ15</f>
        <v>0</v>
      </c>
      <c r="BA16" s="51">
        <f>IF($AX16&lt;E$10,0,求节点(E$10:E$14,$H$19:$H$23,$AX16)*$C$2*节奏总纲!Y10)+BA15</f>
        <v>0</v>
      </c>
      <c r="BB16" s="51">
        <f>IF($AX16&lt;F$10,0,求节点(F$10:F$14,$H$19:$H$23,$AX16)*$C$2*节奏总纲!Z10)+BB15</f>
        <v>0</v>
      </c>
      <c r="BC16" s="51">
        <f>IF($AX16&lt;G$10,0,求节点(G$10:G$14,$H$19:$H$23,$AX16)*$C$2*节奏总纲!AA10)+BC15</f>
        <v>0</v>
      </c>
      <c r="BD16" s="51">
        <f>IF($AX16&lt;C$10,0,求节点(C$10:C$14,$I$19:$I$23,$AX16)*$C$2*节奏总纲!W10)+BD15</f>
        <v>0</v>
      </c>
      <c r="BE16" s="51">
        <f>IF($AX16&lt;D$10,0,求节点(D$10:D$14,$I$19:$I$23,$AX16)*$C$2*节奏总纲!X10)+BE15</f>
        <v>0</v>
      </c>
      <c r="BF16" s="51">
        <f>IF($AX16&lt;E$10,0,求节点(E$10:E$14,$I$19:$I$23,$AX16)*$C$2*节奏总纲!Y10)+BF15</f>
        <v>0</v>
      </c>
      <c r="BG16" s="51">
        <f>IF($AX16&lt;F$10,0,求节点(F$10:F$14,$I$19:$I$23,$AX16)*$C$2*节奏总纲!Z10)+BG15</f>
        <v>0</v>
      </c>
      <c r="BH16" s="51">
        <f>IF($AX16&lt;G$10,0,求节点(G$10:G$14,$I$19:$I$23,$AX16)*$C$2*节奏总纲!AA10)+BH15</f>
        <v>0</v>
      </c>
      <c r="BI16" s="65">
        <f>IF($AX16&lt;C$10,0,求节点(C$10:C$14,$J$19:$J$23,$AX16)*$C$2*节奏总纲!W10)+BI15+军团势力点排行奖励设计!W16-军团势力点排行奖励设计!W15</f>
        <v>0</v>
      </c>
      <c r="BJ16" s="65">
        <f>IF($AX16&lt;D$10,0,求节点(D$10:D$14,$J$19:$J$23,$AX16)*$C$2*节奏总纲!X10)+BJ15+军团势力点排行奖励设计!X16-军团势力点排行奖励设计!X15</f>
        <v>0</v>
      </c>
      <c r="BK16" s="65">
        <f>IF($AX16&lt;E$10,0,求节点(E$10:E$14,$J$19:$J$23,$AX16)*$C$2*节奏总纲!Y10)+BK15+军团势力点排行奖励设计!Y16-军团势力点排行奖励设计!Y15</f>
        <v>0</v>
      </c>
      <c r="BL16" s="65">
        <f>IF($AX16&lt;F$10,0,求节点(F$10:F$14,$J$19:$J$23,$AX16)*$C$2*节奏总纲!Z10)+BL15+军团势力点排行奖励设计!Z16-军团势力点排行奖励设计!Z15</f>
        <v>0</v>
      </c>
      <c r="BM16" s="65">
        <f>IF($AX16&lt;G$10,0,求节点(G$10:G$14,$J$19:$J$23,$AX16)*$C$2*节奏总纲!AA10)+BM15+军团势力点排行奖励设计!AA16-军团势力点排行奖励设计!AA15</f>
        <v>0</v>
      </c>
      <c r="BN16" s="65">
        <f>IF($AX16&lt;C$10,0,求节点(C$10:C$14,$K$19:$K$23,$AX16)*$C$2*节奏总纲!W10)+BN15</f>
        <v>0</v>
      </c>
      <c r="BO16" s="65">
        <f>IF($AX16&lt;D$10,0,求节点(D$10:D$14,$K$19:$K$23,$AX16)*$C$2*节奏总纲!X10)+BO15</f>
        <v>0</v>
      </c>
      <c r="BP16" s="65">
        <f>IF($AX16&lt;E$10,0,求节点(E$10:E$14,$K$19:$K$23,$AX16)*$C$2*节奏总纲!Y10)+BP15</f>
        <v>0</v>
      </c>
      <c r="BQ16" s="65">
        <f>IF($AX16&lt;F$10,0,求节点(F$10:F$14,$K$19:$K$23,$AX16)*$C$2*节奏总纲!Z10)+BQ15</f>
        <v>0</v>
      </c>
      <c r="BR16" s="65">
        <f>IF($AX16&lt;G$10,0,求节点(G$10:G$14,$K$19:$K$23,$AX16)*$C$2*节奏总纲!AA10)+BR15</f>
        <v>0</v>
      </c>
      <c r="BS16" s="65">
        <f>IF($AX16&lt;C$10,0,求节点(C$10:C$14,$L$19:$L$23,$AX16)*$C$2*节奏总纲!W10)+BS15+军团势力点排行奖励设计!AB16-军团势力点排行奖励设计!AB15</f>
        <v>0</v>
      </c>
      <c r="BT16" s="65">
        <f>IF($AX16&lt;D$10,0,求节点(D$10:D$14,$L$19:$L$23,$AX16)*$C$2*节奏总纲!X10)+BT15+军团势力点排行奖励设计!AC16-军团势力点排行奖励设计!AC15</f>
        <v>0</v>
      </c>
      <c r="BU16" s="65">
        <f>IF($AX16&lt;E$10,0,求节点(E$10:E$14,$L$19:$L$23,$AX16)*$C$2*节奏总纲!Y10)+BU15+军团势力点排行奖励设计!AD16-军团势力点排行奖励设计!AD15</f>
        <v>0</v>
      </c>
      <c r="BV16" s="65">
        <f>IF($AX16&lt;F$10,0,求节点(F$10:F$14,$L$19:$L$23,$AX16)*$C$2*节奏总纲!Z10)+BV15+军团势力点排行奖励设计!AE16-军团势力点排行奖励设计!AE15</f>
        <v>0</v>
      </c>
      <c r="BW16" s="65">
        <f>IF($AX16&lt;G$10,0,求节点(G$10:G$14,$L$19:$L$23,$AX16)*$C$2*节奏总纲!AA10)+BW15+军团势力点排行奖励设计!AF16-军团势力点排行奖励设计!AF15</f>
        <v>0</v>
      </c>
      <c r="BX16" s="65">
        <f>IF($AX16&lt;C$10,0,求节点(C$10:C$14,$M$19:$M$23,$AX16)*$C$2*节奏总纲!W10)+BX15</f>
        <v>0</v>
      </c>
      <c r="BY16" s="65">
        <f>IF($AX16&lt;D$10,0,求节点(D$10:D$14,$M$19:$M$23,$AX16)*$C$2*节奏总纲!X10)+BY15</f>
        <v>0</v>
      </c>
      <c r="BZ16" s="65">
        <f>IF($AX16&lt;E$10,0,求节点(E$10:E$14,$M$19:$M$23,$AX16)*$C$2*节奏总纲!Y10)+BZ15</f>
        <v>0</v>
      </c>
      <c r="CA16" s="65">
        <f>IF($AX16&lt;F$10,0,求节点(F$10:F$14,$M$19:$M$23,$AX16)*$C$2*节奏总纲!Z10)+CA15</f>
        <v>0</v>
      </c>
      <c r="CB16" s="65">
        <f>IF($AX16&lt;G$10,0,求节点(G$10:G$14,$M$19:$M$23,$AX16)*$C$2*节奏总纲!AA10)+CB15</f>
        <v>0</v>
      </c>
      <c r="CF16" s="51">
        <v>7</v>
      </c>
      <c r="CG16" s="65">
        <f t="shared" si="13"/>
        <v>0</v>
      </c>
      <c r="CH16" s="65">
        <f t="shared" si="14"/>
        <v>0</v>
      </c>
      <c r="CI16" s="65">
        <f t="shared" si="15"/>
        <v>0</v>
      </c>
      <c r="CJ16" s="65">
        <f t="shared" si="16"/>
        <v>0</v>
      </c>
      <c r="CK16" s="65">
        <f t="shared" si="17"/>
        <v>0</v>
      </c>
      <c r="CL16" s="65">
        <f t="shared" si="18"/>
        <v>0</v>
      </c>
      <c r="CM16" s="65">
        <f t="shared" si="19"/>
        <v>0</v>
      </c>
      <c r="CN16" s="65">
        <f t="shared" si="20"/>
        <v>0</v>
      </c>
      <c r="CO16" s="65">
        <f t="shared" si="21"/>
        <v>0</v>
      </c>
      <c r="CP16" s="65">
        <f t="shared" si="22"/>
        <v>0</v>
      </c>
      <c r="CQ16" s="65">
        <f t="shared" si="23"/>
        <v>0</v>
      </c>
      <c r="CR16" s="65">
        <f t="shared" si="24"/>
        <v>0</v>
      </c>
      <c r="CS16" s="65">
        <f t="shared" si="25"/>
        <v>0</v>
      </c>
      <c r="CT16" s="65">
        <f t="shared" si="26"/>
        <v>0</v>
      </c>
      <c r="CU16" s="65">
        <f t="shared" si="27"/>
        <v>0</v>
      </c>
      <c r="CV16" s="65">
        <f t="shared" si="28"/>
        <v>0</v>
      </c>
      <c r="CW16" s="65">
        <f t="shared" si="29"/>
        <v>0</v>
      </c>
      <c r="CX16" s="65">
        <f t="shared" si="30"/>
        <v>0</v>
      </c>
      <c r="CY16" s="65">
        <f t="shared" si="31"/>
        <v>0</v>
      </c>
      <c r="CZ16" s="65">
        <f t="shared" si="32"/>
        <v>0</v>
      </c>
      <c r="DA16" s="65">
        <f t="shared" si="33"/>
        <v>0</v>
      </c>
      <c r="DB16" s="65">
        <f t="shared" si="34"/>
        <v>0</v>
      </c>
      <c r="DC16" s="65">
        <f t="shared" si="35"/>
        <v>0</v>
      </c>
      <c r="DD16" s="65">
        <f t="shared" si="36"/>
        <v>0</v>
      </c>
      <c r="DE16" s="65">
        <f t="shared" si="37"/>
        <v>0</v>
      </c>
      <c r="DF16" s="65">
        <f t="shared" si="38"/>
        <v>0</v>
      </c>
      <c r="DG16" s="65">
        <f t="shared" si="39"/>
        <v>0</v>
      </c>
      <c r="DH16" s="65">
        <f t="shared" si="40"/>
        <v>0</v>
      </c>
      <c r="DI16" s="65">
        <f t="shared" si="41"/>
        <v>0</v>
      </c>
      <c r="DJ16" s="65">
        <f t="shared" si="42"/>
        <v>0</v>
      </c>
      <c r="DN16" s="51">
        <v>7</v>
      </c>
      <c r="DO16" s="65">
        <f t="shared" si="43"/>
        <v>0</v>
      </c>
      <c r="DP16" s="65">
        <f t="shared" si="44"/>
        <v>0</v>
      </c>
      <c r="DQ16" s="65">
        <f t="shared" si="45"/>
        <v>0</v>
      </c>
      <c r="DR16" s="65">
        <f t="shared" si="46"/>
        <v>0</v>
      </c>
      <c r="DS16" s="65">
        <f t="shared" si="47"/>
        <v>0</v>
      </c>
      <c r="DT16" s="65">
        <f t="shared" si="48"/>
        <v>0</v>
      </c>
      <c r="DU16" s="65">
        <f t="shared" si="49"/>
        <v>0</v>
      </c>
      <c r="DV16" s="65">
        <f t="shared" si="50"/>
        <v>0</v>
      </c>
      <c r="DW16" s="65">
        <f t="shared" si="51"/>
        <v>0</v>
      </c>
      <c r="DX16" s="65">
        <f t="shared" si="52"/>
        <v>0</v>
      </c>
      <c r="DY16" s="65">
        <f t="shared" si="53"/>
        <v>0</v>
      </c>
      <c r="DZ16" s="65">
        <f t="shared" si="54"/>
        <v>0</v>
      </c>
      <c r="EA16" s="65">
        <f t="shared" si="55"/>
        <v>0</v>
      </c>
      <c r="EB16" s="65">
        <f t="shared" si="56"/>
        <v>0</v>
      </c>
      <c r="EC16" s="65">
        <f t="shared" si="57"/>
        <v>0</v>
      </c>
      <c r="ED16" s="65">
        <f t="shared" si="58"/>
        <v>0</v>
      </c>
      <c r="EE16" s="65">
        <f t="shared" si="59"/>
        <v>0</v>
      </c>
      <c r="EF16" s="65">
        <f t="shared" si="60"/>
        <v>0</v>
      </c>
      <c r="EG16" s="65">
        <f t="shared" si="61"/>
        <v>0</v>
      </c>
      <c r="EH16" s="65">
        <f t="shared" si="62"/>
        <v>0</v>
      </c>
      <c r="EI16" s="65">
        <f t="shared" si="63"/>
        <v>0</v>
      </c>
      <c r="EJ16" s="65">
        <f t="shared" si="64"/>
        <v>0</v>
      </c>
      <c r="EK16" s="65">
        <f t="shared" si="65"/>
        <v>0</v>
      </c>
      <c r="EL16" s="65">
        <f t="shared" si="66"/>
        <v>0</v>
      </c>
      <c r="EM16" s="65">
        <f t="shared" si="67"/>
        <v>0</v>
      </c>
      <c r="EN16" s="65">
        <f t="shared" si="68"/>
        <v>0</v>
      </c>
      <c r="EO16" s="65">
        <f t="shared" si="69"/>
        <v>0</v>
      </c>
      <c r="EP16" s="65">
        <f t="shared" si="70"/>
        <v>0</v>
      </c>
      <c r="EQ16" s="65">
        <f t="shared" si="71"/>
        <v>0</v>
      </c>
      <c r="ER16" s="65">
        <f t="shared" si="72"/>
        <v>0</v>
      </c>
      <c r="EV16" s="51">
        <v>7</v>
      </c>
      <c r="EW16" s="65">
        <f t="shared" si="73"/>
        <v>0</v>
      </c>
      <c r="EX16" s="65">
        <f t="shared" si="74"/>
        <v>0</v>
      </c>
      <c r="EY16" s="65">
        <f t="shared" si="75"/>
        <v>0</v>
      </c>
      <c r="EZ16" s="65">
        <f t="shared" si="76"/>
        <v>0</v>
      </c>
      <c r="FA16" s="65">
        <f t="shared" si="77"/>
        <v>0</v>
      </c>
      <c r="FB16" s="65">
        <f t="shared" si="78"/>
        <v>0</v>
      </c>
      <c r="FC16" s="65">
        <f t="shared" si="79"/>
        <v>0</v>
      </c>
      <c r="FD16" s="65">
        <f t="shared" si="80"/>
        <v>0</v>
      </c>
      <c r="FE16" s="65">
        <f t="shared" si="81"/>
        <v>0</v>
      </c>
      <c r="FF16" s="65">
        <f t="shared" si="82"/>
        <v>0</v>
      </c>
      <c r="FG16" s="65">
        <f t="shared" si="83"/>
        <v>0</v>
      </c>
      <c r="FH16" s="65">
        <f t="shared" si="84"/>
        <v>0</v>
      </c>
      <c r="FI16" s="65">
        <f t="shared" si="85"/>
        <v>0</v>
      </c>
      <c r="FJ16" s="65">
        <f t="shared" si="86"/>
        <v>0</v>
      </c>
      <c r="FK16" s="65">
        <f t="shared" si="87"/>
        <v>0</v>
      </c>
      <c r="FL16" s="65">
        <f t="shared" si="88"/>
        <v>0</v>
      </c>
      <c r="FM16" s="65">
        <f t="shared" si="89"/>
        <v>0</v>
      </c>
      <c r="FN16" s="65">
        <f t="shared" si="90"/>
        <v>0</v>
      </c>
      <c r="FO16" s="65">
        <f t="shared" si="91"/>
        <v>0</v>
      </c>
      <c r="FP16" s="65">
        <f t="shared" si="92"/>
        <v>0</v>
      </c>
      <c r="FQ16" s="65">
        <f t="shared" si="93"/>
        <v>0</v>
      </c>
      <c r="FR16" s="65">
        <f t="shared" si="94"/>
        <v>0</v>
      </c>
      <c r="FS16" s="65">
        <f t="shared" si="95"/>
        <v>0</v>
      </c>
      <c r="FT16" s="65">
        <f t="shared" si="96"/>
        <v>0</v>
      </c>
      <c r="FU16" s="65">
        <f t="shared" si="97"/>
        <v>0</v>
      </c>
      <c r="FV16" s="65">
        <f t="shared" si="98"/>
        <v>0</v>
      </c>
      <c r="FW16" s="65">
        <f t="shared" si="99"/>
        <v>0</v>
      </c>
      <c r="FX16" s="65">
        <f t="shared" si="100"/>
        <v>0</v>
      </c>
      <c r="FY16" s="65">
        <f t="shared" si="101"/>
        <v>0</v>
      </c>
      <c r="FZ16" s="65">
        <f t="shared" si="102"/>
        <v>0</v>
      </c>
      <c r="GB16" s="65">
        <f t="shared" si="103"/>
        <v>0</v>
      </c>
      <c r="GC16" s="65">
        <f t="shared" si="104"/>
        <v>0</v>
      </c>
      <c r="GD16" s="65">
        <f t="shared" si="105"/>
        <v>0</v>
      </c>
      <c r="GE16" s="65">
        <f t="shared" si="106"/>
        <v>0</v>
      </c>
      <c r="GF16" s="65">
        <f t="shared" si="107"/>
        <v>0</v>
      </c>
      <c r="GG16" s="65">
        <f t="shared" si="108"/>
        <v>0</v>
      </c>
      <c r="GH16" s="65">
        <f t="shared" si="109"/>
        <v>0</v>
      </c>
      <c r="GI16" s="65">
        <f t="shared" si="110"/>
        <v>0</v>
      </c>
      <c r="GJ16" s="65">
        <f t="shared" si="111"/>
        <v>0</v>
      </c>
      <c r="GK16" s="65">
        <f t="shared" si="112"/>
        <v>0</v>
      </c>
      <c r="GL16" s="65">
        <f t="shared" si="113"/>
        <v>0</v>
      </c>
      <c r="GM16" s="65">
        <f t="shared" si="114"/>
        <v>0</v>
      </c>
      <c r="GN16" s="65">
        <f t="shared" si="115"/>
        <v>0</v>
      </c>
      <c r="GO16" s="65">
        <f t="shared" si="116"/>
        <v>0</v>
      </c>
      <c r="GP16" s="65">
        <f t="shared" si="117"/>
        <v>0</v>
      </c>
      <c r="GQ16" s="65">
        <f t="shared" si="118"/>
        <v>0</v>
      </c>
      <c r="GR16" s="65">
        <f t="shared" si="119"/>
        <v>0</v>
      </c>
      <c r="GS16" s="65">
        <f t="shared" si="120"/>
        <v>0</v>
      </c>
      <c r="GT16" s="65">
        <f t="shared" si="121"/>
        <v>0</v>
      </c>
      <c r="GU16" s="65">
        <f t="shared" si="122"/>
        <v>0</v>
      </c>
      <c r="GV16" s="65">
        <f t="shared" si="123"/>
        <v>0</v>
      </c>
      <c r="GW16" s="65">
        <f t="shared" si="124"/>
        <v>0</v>
      </c>
      <c r="GX16" s="65">
        <f t="shared" si="125"/>
        <v>0</v>
      </c>
      <c r="GY16" s="65">
        <f t="shared" si="126"/>
        <v>0</v>
      </c>
      <c r="GZ16" s="65">
        <f t="shared" si="127"/>
        <v>0</v>
      </c>
      <c r="HA16" s="65">
        <f t="shared" si="128"/>
        <v>0</v>
      </c>
      <c r="HB16" s="65">
        <f t="shared" si="129"/>
        <v>0</v>
      </c>
      <c r="HC16" s="65">
        <f t="shared" si="130"/>
        <v>0</v>
      </c>
      <c r="HD16" s="65">
        <f t="shared" si="131"/>
        <v>0</v>
      </c>
      <c r="HE16" s="65">
        <f t="shared" si="132"/>
        <v>0</v>
      </c>
      <c r="HM16" s="51">
        <v>7</v>
      </c>
      <c r="HN16" s="72">
        <f>(EW16-EW15)*$D$46+(FB16-FB15)*$D$47+(FG16-FG15)*$D$48+(FL16-FL15)*$D$49+IF($HM16&lt;C$10,0,求节点(C$10:C$14,$H$28:$H$32,$HM16)*$C$2*节奏总纲!W10)+HN15</f>
        <v>0</v>
      </c>
      <c r="HO16" s="72">
        <f>(EX16-EX15)*$D$46+(FC16-FC15)*$D$47+(FH16-FH15)*$D$48+(FM16-FM15)*$D$49+IF($HM16&lt;D$10,0,求节点(D$10:D$14,$H$28:$H$32,$HM16)*$C$2*节奏总纲!X10)+HO15</f>
        <v>0</v>
      </c>
      <c r="HP16" s="72">
        <f>(EY16-EY15)*$D$46+(FD16-FD15)*$D$47+(FI16-FI15)*$D$48+(FN16-FN15)*$D$49+IF($HM16&lt;E$10,0,求节点(E$10:E$14,$H$28:$H$32,$HM16)*$C$2*节奏总纲!Y10)+HP15</f>
        <v>0</v>
      </c>
      <c r="HQ16" s="72">
        <f>(EZ16-EZ15)*$D$46+(FE16-FE15)*$D$47+(FJ16-FJ15)*$D$48+(FO16-FO15)*$D$49+IF($HM16&lt;F$10,0,求节点(F$10:F$14,$H$28:$H$32,$HM16)*$C$2*节奏总纲!Z10)+HQ15</f>
        <v>0</v>
      </c>
      <c r="HR16" s="72">
        <f>(FA16-FA15)*$D$46+(FF16-FF15)*$D$47+(FK16-FK15)*$D$48+(FP16-FP15)*$D$49+IF($HM16&lt;G$10,0,求节点(G$10:G$14,$H$28:$H$32,$HM16)*$C$2*节奏总纲!AA10)+HR15</f>
        <v>0</v>
      </c>
      <c r="HV16" s="72">
        <v>7</v>
      </c>
      <c r="HW16" s="72">
        <f>IF($HV16&lt;C$10,0,求节点(C$10:C$14,$I$28:$I$32,$HV16)*$C$2*节奏总纲!W10)+HW15</f>
        <v>0</v>
      </c>
      <c r="HX16" s="72">
        <f>IF($HV16&lt;D$10,0,求节点(D$10:D$14,$I$28:$I$32,$HV16)*$C$2*节奏总纲!X10)+HX15</f>
        <v>0</v>
      </c>
      <c r="HY16" s="72">
        <f>IF($HV16&lt;E$10,0,求节点(E$10:E$14,$I$28:$I$32,$HV16)*$C$2*节奏总纲!Y10)+HY15</f>
        <v>0</v>
      </c>
      <c r="HZ16" s="72">
        <f>IF($HV16&lt;F$10,0,求节点(F$10:F$14,$I$28:$I$32,$HV16)*$C$2*节奏总纲!Z10)+HZ15</f>
        <v>0</v>
      </c>
      <c r="IA16" s="72">
        <f>IF($HV16&lt;G$10,0,求节点(G$10:G$14,$I$28:$I$32,$HV16)*$C$2*节奏总纲!AA10)+IA15</f>
        <v>0</v>
      </c>
    </row>
    <row r="17" spans="2:235" x14ac:dyDescent="0.15">
      <c r="C17" s="87" t="s">
        <v>182</v>
      </c>
      <c r="D17" s="87"/>
      <c r="E17" s="87"/>
      <c r="F17" s="87"/>
      <c r="G17" s="87"/>
      <c r="H17" s="81" t="s">
        <v>271</v>
      </c>
      <c r="I17" s="81"/>
      <c r="J17" s="81"/>
      <c r="K17" s="81"/>
      <c r="L17" s="81"/>
      <c r="M17" s="81"/>
      <c r="P17" s="49">
        <v>8</v>
      </c>
      <c r="Q17" s="51">
        <f>IF($P17&lt;C$10,0,求节点(C$10:C$14,$H$10:$H$14,$P17)*$C$2*节奏总纲!W11)+Q16</f>
        <v>0</v>
      </c>
      <c r="R17" s="51">
        <f>IF($P17&lt;D$10,0,求节点(D$10:D$14,$H$10:$H$14,$P17)*$C$2*节奏总纲!X11)+R16</f>
        <v>0</v>
      </c>
      <c r="S17" s="51">
        <f>IF($P17&lt;E$10,0,求节点(E$10:E$14,$H$10:$H$14,$P17)*$C$2*节奏总纲!Y11)+S16</f>
        <v>0</v>
      </c>
      <c r="T17" s="51">
        <f>IF($P17&lt;F$10,0,求节点(F$10:F$14,$H$10:$H$14,$P17)*$C$2*节奏总纲!Z11)+T16</f>
        <v>0</v>
      </c>
      <c r="U17" s="51">
        <f>IF($P17&lt;G$10,0,求节点(G$10:G$14,$H$10:$H$14,$P17)*$C$2*节奏总纲!AA11)+U16</f>
        <v>0</v>
      </c>
      <c r="V17" s="51">
        <f>IF($P17&lt;C$10,0,求节点(C$10:C$14,$I$10:$I$14,$P17)*$C$2*节奏总纲!W11)+V16</f>
        <v>0</v>
      </c>
      <c r="W17" s="51">
        <f>IF($P17&lt;D$10,0,求节点(D$10:D$14,$I$10:$I$14,$P17)*$C$2*节奏总纲!X11)+W16</f>
        <v>0</v>
      </c>
      <c r="X17" s="51">
        <f>IF($P17&lt;E$10,0,求节点(E$10:E$14,$I$10:$I$14,$P17)*$C$2*节奏总纲!Y11)+X16</f>
        <v>0</v>
      </c>
      <c r="Y17" s="51">
        <f>IF($P17&lt;F$10,0,求节点(F$10:F$14,$I$10:$I$14,$P17)*$C$2*节奏总纲!Z11)+Y16</f>
        <v>0</v>
      </c>
      <c r="Z17" s="51">
        <f>IF($P17&lt;G$10,0,求节点(G$10:G$14,$I$10:$I$14,$P17)*$C$2*节奏总纲!AA11)+Z16</f>
        <v>0</v>
      </c>
      <c r="AA17" s="65">
        <f>IF($P17&lt;C$10,0,求节点(C$10:C$14,$J$10:$J$14,$P17)*$C$2*节奏总纲!W11)+AA16+军团势力点排行奖励设计!M17-军团势力点排行奖励设计!M16</f>
        <v>0</v>
      </c>
      <c r="AB17" s="65">
        <f>IF($P17&lt;D$10,0,求节点(D$10:D$14,$J$10:$J$14,$P17)*$C$2*节奏总纲!X11)+AB16+军团势力点排行奖励设计!N17-军团势力点排行奖励设计!N16</f>
        <v>0</v>
      </c>
      <c r="AC17" s="65">
        <f>IF($P17&lt;E$10,0,求节点(E$10:E$14,$J$10:$J$14,$P17)*$C$2*节奏总纲!Y11)+AC16+军团势力点排行奖励设计!O17-军团势力点排行奖励设计!O16</f>
        <v>0</v>
      </c>
      <c r="AD17" s="65">
        <f>IF($P17&lt;F$10,0,求节点(F$10:F$14,$J$10:$J$14,$P17)*$C$2*节奏总纲!Z11)+AD16+军团势力点排行奖励设计!P17-军团势力点排行奖励设计!P16</f>
        <v>0</v>
      </c>
      <c r="AE17" s="65">
        <f>IF($P17&lt;G$10,0,求节点(G$10:G$14,$J$10:$J$14,$P17)*$C$2*节奏总纲!AA11)+AE16+军团势力点排行奖励设计!Q17-军团势力点排行奖励设计!Q16</f>
        <v>0</v>
      </c>
      <c r="AF17" s="65">
        <f>IF($P17&lt;C$10,0,求节点(C$10:C$14,$K$10:$K$14,$P17)*$C$2*节奏总纲!W11)+AF16</f>
        <v>0</v>
      </c>
      <c r="AG17" s="65">
        <f>IF($P17&lt;D$10,0,求节点(D$10:D$14,$K$10:$K$14,$P17)*$C$2*节奏总纲!X11)+AG16</f>
        <v>0</v>
      </c>
      <c r="AH17" s="65">
        <f>IF($P17&lt;E$10,0,求节点(E$10:E$14,$K$10:$K$14,$P17)*$C$2*节奏总纲!Y11)+AH16</f>
        <v>0</v>
      </c>
      <c r="AI17" s="65">
        <f>IF($P17&lt;F$10,0,求节点(F$10:F$14,$K$10:$K$14,$P17)*$C$2*节奏总纲!Z11)+AI16</f>
        <v>0</v>
      </c>
      <c r="AJ17" s="65">
        <f>IF($P17&lt;G$10,0,求节点(G$10:G$14,$K$10:$K$14,$P17)*$C$2*节奏总纲!AA11)+AJ16</f>
        <v>0</v>
      </c>
      <c r="AK17" s="65">
        <f>IF($P17&lt;C$10,0,求节点(C$10:C$14,$L$10:$L$14,$P17)*$C$2*节奏总纲!W11)+AK16+军团势力点排行奖励设计!R17-军团势力点排行奖励设计!R16</f>
        <v>0</v>
      </c>
      <c r="AL17" s="65">
        <f>IF($P17&lt;D$10,0,求节点(D$10:D$14,$L$10:$L$14,$P17)*$C$2*节奏总纲!X11)+AL16+军团势力点排行奖励设计!S17-军团势力点排行奖励设计!S16</f>
        <v>0</v>
      </c>
      <c r="AM17" s="65">
        <f>IF($P17&lt;E$10,0,求节点(E$10:E$14,$L$10:$L$14,$P17)*$C$2*节奏总纲!Y11)+AM16+军团势力点排行奖励设计!T17-军团势力点排行奖励设计!T16</f>
        <v>0</v>
      </c>
      <c r="AN17" s="65">
        <f>IF($P17&lt;F$10,0,求节点(F$10:F$14,$L$10:$L$14,$P17)*$C$2*节奏总纲!Z11)+AN16+军团势力点排行奖励设计!U17-军团势力点排行奖励设计!U16</f>
        <v>0</v>
      </c>
      <c r="AO17" s="65">
        <f>IF($P17&lt;G$10,0,求节点(G$10:G$14,$L$10:$L$14,$P17)*$C$2*节奏总纲!AA11)+AO16+军团势力点排行奖励设计!V17-军团势力点排行奖励设计!V16</f>
        <v>0</v>
      </c>
      <c r="AP17" s="65">
        <f>IF($P17&lt;C$10,0,求节点(C$10:C$14,$M$10:$M$14,$P17)*$C$2*节奏总纲!W11)+AP16</f>
        <v>0</v>
      </c>
      <c r="AQ17" s="65">
        <f>IF($P17&lt;D$10,0,求节点(D$10:D$14,$M$10:$M$14,$P17)*$C$2*节奏总纲!X11)+AQ16</f>
        <v>0</v>
      </c>
      <c r="AR17" s="65">
        <f>IF($P17&lt;E$10,0,求节点(E$10:E$14,$M$10:$M$14,$P17)*$C$2*节奏总纲!Y11)+AR16</f>
        <v>0</v>
      </c>
      <c r="AS17" s="65">
        <f>IF($P17&lt;F$10,0,求节点(F$10:F$14,$M$10:$M$14,$P17)*$C$2*节奏总纲!Z11)+AS16</f>
        <v>0</v>
      </c>
      <c r="AT17" s="65">
        <f>IF($P17&lt;G$10,0,求节点(G$10:G$14,$M$10:$M$14,$P17)*$C$2*节奏总纲!AA11)+AT16</f>
        <v>0</v>
      </c>
      <c r="AX17" s="51">
        <v>8</v>
      </c>
      <c r="AY17" s="51">
        <f>IF($AX17&lt;C$10,0,求节点(C$10:C$14,$H$19:$H$23,$AX17)*$C$2*节奏总纲!W11)+AY16</f>
        <v>0</v>
      </c>
      <c r="AZ17" s="51">
        <f>IF($AX17&lt;D$10,0,求节点(D$10:D$14,$H$19:$H$23,$AX17)*$C$2*节奏总纲!X11)+AZ16</f>
        <v>0</v>
      </c>
      <c r="BA17" s="51">
        <f>IF($AX17&lt;E$10,0,求节点(E$10:E$14,$H$19:$H$23,$AX17)*$C$2*节奏总纲!Y11)+BA16</f>
        <v>0</v>
      </c>
      <c r="BB17" s="51">
        <f>IF($AX17&lt;F$10,0,求节点(F$10:F$14,$H$19:$H$23,$AX17)*$C$2*节奏总纲!Z11)+BB16</f>
        <v>0</v>
      </c>
      <c r="BC17" s="51">
        <f>IF($AX17&lt;G$10,0,求节点(G$10:G$14,$H$19:$H$23,$AX17)*$C$2*节奏总纲!AA11)+BC16</f>
        <v>0</v>
      </c>
      <c r="BD17" s="51">
        <f>IF($AX17&lt;C$10,0,求节点(C$10:C$14,$I$19:$I$23,$AX17)*$C$2*节奏总纲!W11)+BD16</f>
        <v>0</v>
      </c>
      <c r="BE17" s="51">
        <f>IF($AX17&lt;D$10,0,求节点(D$10:D$14,$I$19:$I$23,$AX17)*$C$2*节奏总纲!X11)+BE16</f>
        <v>0</v>
      </c>
      <c r="BF17" s="51">
        <f>IF($AX17&lt;E$10,0,求节点(E$10:E$14,$I$19:$I$23,$AX17)*$C$2*节奏总纲!Y11)+BF16</f>
        <v>0</v>
      </c>
      <c r="BG17" s="51">
        <f>IF($AX17&lt;F$10,0,求节点(F$10:F$14,$I$19:$I$23,$AX17)*$C$2*节奏总纲!Z11)+BG16</f>
        <v>0</v>
      </c>
      <c r="BH17" s="51">
        <f>IF($AX17&lt;G$10,0,求节点(G$10:G$14,$I$19:$I$23,$AX17)*$C$2*节奏总纲!AA11)+BH16</f>
        <v>0</v>
      </c>
      <c r="BI17" s="65">
        <f>IF($AX17&lt;C$10,0,求节点(C$10:C$14,$J$19:$J$23,$AX17)*$C$2*节奏总纲!W11)+BI16+军团势力点排行奖励设计!W17-军团势力点排行奖励设计!W16</f>
        <v>0</v>
      </c>
      <c r="BJ17" s="65">
        <f>IF($AX17&lt;D$10,0,求节点(D$10:D$14,$J$19:$J$23,$AX17)*$C$2*节奏总纲!X11)+BJ16+军团势力点排行奖励设计!X17-军团势力点排行奖励设计!X16</f>
        <v>0</v>
      </c>
      <c r="BK17" s="65">
        <f>IF($AX17&lt;E$10,0,求节点(E$10:E$14,$J$19:$J$23,$AX17)*$C$2*节奏总纲!Y11)+BK16+军团势力点排行奖励设计!Y17-军团势力点排行奖励设计!Y16</f>
        <v>0</v>
      </c>
      <c r="BL17" s="65">
        <f>IF($AX17&lt;F$10,0,求节点(F$10:F$14,$J$19:$J$23,$AX17)*$C$2*节奏总纲!Z11)+BL16+军团势力点排行奖励设计!Z17-军团势力点排行奖励设计!Z16</f>
        <v>0</v>
      </c>
      <c r="BM17" s="65">
        <f>IF($AX17&lt;G$10,0,求节点(G$10:G$14,$J$19:$J$23,$AX17)*$C$2*节奏总纲!AA11)+BM16+军团势力点排行奖励设计!AA17-军团势力点排行奖励设计!AA16</f>
        <v>0</v>
      </c>
      <c r="BN17" s="65">
        <f>IF($AX17&lt;C$10,0,求节点(C$10:C$14,$K$19:$K$23,$AX17)*$C$2*节奏总纲!W11)+BN16</f>
        <v>0</v>
      </c>
      <c r="BO17" s="65">
        <f>IF($AX17&lt;D$10,0,求节点(D$10:D$14,$K$19:$K$23,$AX17)*$C$2*节奏总纲!X11)+BO16</f>
        <v>0</v>
      </c>
      <c r="BP17" s="65">
        <f>IF($AX17&lt;E$10,0,求节点(E$10:E$14,$K$19:$K$23,$AX17)*$C$2*节奏总纲!Y11)+BP16</f>
        <v>0</v>
      </c>
      <c r="BQ17" s="65">
        <f>IF($AX17&lt;F$10,0,求节点(F$10:F$14,$K$19:$K$23,$AX17)*$C$2*节奏总纲!Z11)+BQ16</f>
        <v>0</v>
      </c>
      <c r="BR17" s="65">
        <f>IF($AX17&lt;G$10,0,求节点(G$10:G$14,$K$19:$K$23,$AX17)*$C$2*节奏总纲!AA11)+BR16</f>
        <v>0</v>
      </c>
      <c r="BS17" s="65">
        <f>IF($AX17&lt;C$10,0,求节点(C$10:C$14,$L$19:$L$23,$AX17)*$C$2*节奏总纲!W11)+BS16+军团势力点排行奖励设计!AB17-军团势力点排行奖励设计!AB16</f>
        <v>0</v>
      </c>
      <c r="BT17" s="65">
        <f>IF($AX17&lt;D$10,0,求节点(D$10:D$14,$L$19:$L$23,$AX17)*$C$2*节奏总纲!X11)+BT16+军团势力点排行奖励设计!AC17-军团势力点排行奖励设计!AC16</f>
        <v>0</v>
      </c>
      <c r="BU17" s="65">
        <f>IF($AX17&lt;E$10,0,求节点(E$10:E$14,$L$19:$L$23,$AX17)*$C$2*节奏总纲!Y11)+BU16+军团势力点排行奖励设计!AD17-军团势力点排行奖励设计!AD16</f>
        <v>0</v>
      </c>
      <c r="BV17" s="65">
        <f>IF($AX17&lt;F$10,0,求节点(F$10:F$14,$L$19:$L$23,$AX17)*$C$2*节奏总纲!Z11)+BV16+军团势力点排行奖励设计!AE17-军团势力点排行奖励设计!AE16</f>
        <v>0</v>
      </c>
      <c r="BW17" s="65">
        <f>IF($AX17&lt;G$10,0,求节点(G$10:G$14,$L$19:$L$23,$AX17)*$C$2*节奏总纲!AA11)+BW16+军团势力点排行奖励设计!AF17-军团势力点排行奖励设计!AF16</f>
        <v>0</v>
      </c>
      <c r="BX17" s="65">
        <f>IF($AX17&lt;C$10,0,求节点(C$10:C$14,$M$19:$M$23,$AX17)*$C$2*节奏总纲!W11)+BX16</f>
        <v>0</v>
      </c>
      <c r="BY17" s="65">
        <f>IF($AX17&lt;D$10,0,求节点(D$10:D$14,$M$19:$M$23,$AX17)*$C$2*节奏总纲!X11)+BY16</f>
        <v>0</v>
      </c>
      <c r="BZ17" s="65">
        <f>IF($AX17&lt;E$10,0,求节点(E$10:E$14,$M$19:$M$23,$AX17)*$C$2*节奏总纲!Y11)+BZ16</f>
        <v>0</v>
      </c>
      <c r="CA17" s="65">
        <f>IF($AX17&lt;F$10,0,求节点(F$10:F$14,$M$19:$M$23,$AX17)*$C$2*节奏总纲!Z11)+CA16</f>
        <v>0</v>
      </c>
      <c r="CB17" s="65">
        <f>IF($AX17&lt;G$10,0,求节点(G$10:G$14,$M$19:$M$23,$AX17)*$C$2*节奏总纲!AA11)+CB16</f>
        <v>0</v>
      </c>
      <c r="CF17" s="51">
        <v>8</v>
      </c>
      <c r="CG17" s="65">
        <f t="shared" si="13"/>
        <v>0</v>
      </c>
      <c r="CH17" s="65">
        <f t="shared" si="14"/>
        <v>0</v>
      </c>
      <c r="CI17" s="65">
        <f t="shared" si="15"/>
        <v>0</v>
      </c>
      <c r="CJ17" s="65">
        <f t="shared" si="16"/>
        <v>0</v>
      </c>
      <c r="CK17" s="65">
        <f t="shared" si="17"/>
        <v>0</v>
      </c>
      <c r="CL17" s="65">
        <f t="shared" si="18"/>
        <v>0</v>
      </c>
      <c r="CM17" s="65">
        <f t="shared" si="19"/>
        <v>0</v>
      </c>
      <c r="CN17" s="65">
        <f t="shared" si="20"/>
        <v>0</v>
      </c>
      <c r="CO17" s="65">
        <f t="shared" si="21"/>
        <v>0</v>
      </c>
      <c r="CP17" s="65">
        <f t="shared" si="22"/>
        <v>0</v>
      </c>
      <c r="CQ17" s="65">
        <f t="shared" si="23"/>
        <v>0</v>
      </c>
      <c r="CR17" s="65">
        <f t="shared" si="24"/>
        <v>0</v>
      </c>
      <c r="CS17" s="65">
        <f t="shared" si="25"/>
        <v>0</v>
      </c>
      <c r="CT17" s="65">
        <f t="shared" si="26"/>
        <v>0</v>
      </c>
      <c r="CU17" s="65">
        <f t="shared" si="27"/>
        <v>0</v>
      </c>
      <c r="CV17" s="65">
        <f t="shared" si="28"/>
        <v>0</v>
      </c>
      <c r="CW17" s="65">
        <f t="shared" si="29"/>
        <v>0</v>
      </c>
      <c r="CX17" s="65">
        <f t="shared" si="30"/>
        <v>0</v>
      </c>
      <c r="CY17" s="65">
        <f t="shared" si="31"/>
        <v>0</v>
      </c>
      <c r="CZ17" s="65">
        <f t="shared" si="32"/>
        <v>0</v>
      </c>
      <c r="DA17" s="65">
        <f t="shared" si="33"/>
        <v>0</v>
      </c>
      <c r="DB17" s="65">
        <f t="shared" si="34"/>
        <v>0</v>
      </c>
      <c r="DC17" s="65">
        <f t="shared" si="35"/>
        <v>0</v>
      </c>
      <c r="DD17" s="65">
        <f t="shared" si="36"/>
        <v>0</v>
      </c>
      <c r="DE17" s="65">
        <f t="shared" si="37"/>
        <v>0</v>
      </c>
      <c r="DF17" s="65">
        <f t="shared" si="38"/>
        <v>0</v>
      </c>
      <c r="DG17" s="65">
        <f t="shared" si="39"/>
        <v>0</v>
      </c>
      <c r="DH17" s="65">
        <f t="shared" si="40"/>
        <v>0</v>
      </c>
      <c r="DI17" s="65">
        <f t="shared" si="41"/>
        <v>0</v>
      </c>
      <c r="DJ17" s="65">
        <f t="shared" si="42"/>
        <v>0</v>
      </c>
      <c r="DN17" s="51">
        <v>8</v>
      </c>
      <c r="DO17" s="65">
        <f t="shared" si="43"/>
        <v>0</v>
      </c>
      <c r="DP17" s="65">
        <f t="shared" si="44"/>
        <v>0</v>
      </c>
      <c r="DQ17" s="65">
        <f t="shared" si="45"/>
        <v>0</v>
      </c>
      <c r="DR17" s="65">
        <f t="shared" si="46"/>
        <v>0</v>
      </c>
      <c r="DS17" s="65">
        <f t="shared" si="47"/>
        <v>0</v>
      </c>
      <c r="DT17" s="65">
        <f t="shared" si="48"/>
        <v>0</v>
      </c>
      <c r="DU17" s="65">
        <f t="shared" si="49"/>
        <v>0</v>
      </c>
      <c r="DV17" s="65">
        <f t="shared" si="50"/>
        <v>0</v>
      </c>
      <c r="DW17" s="65">
        <f t="shared" si="51"/>
        <v>0</v>
      </c>
      <c r="DX17" s="65">
        <f t="shared" si="52"/>
        <v>0</v>
      </c>
      <c r="DY17" s="65">
        <f t="shared" si="53"/>
        <v>0</v>
      </c>
      <c r="DZ17" s="65">
        <f t="shared" si="54"/>
        <v>0</v>
      </c>
      <c r="EA17" s="65">
        <f t="shared" si="55"/>
        <v>0</v>
      </c>
      <c r="EB17" s="65">
        <f t="shared" si="56"/>
        <v>0</v>
      </c>
      <c r="EC17" s="65">
        <f t="shared" si="57"/>
        <v>0</v>
      </c>
      <c r="ED17" s="65">
        <f t="shared" si="58"/>
        <v>0</v>
      </c>
      <c r="EE17" s="65">
        <f t="shared" si="59"/>
        <v>0</v>
      </c>
      <c r="EF17" s="65">
        <f t="shared" si="60"/>
        <v>0</v>
      </c>
      <c r="EG17" s="65">
        <f t="shared" si="61"/>
        <v>0</v>
      </c>
      <c r="EH17" s="65">
        <f t="shared" si="62"/>
        <v>0</v>
      </c>
      <c r="EI17" s="65">
        <f t="shared" si="63"/>
        <v>0</v>
      </c>
      <c r="EJ17" s="65">
        <f t="shared" si="64"/>
        <v>0</v>
      </c>
      <c r="EK17" s="65">
        <f t="shared" si="65"/>
        <v>0</v>
      </c>
      <c r="EL17" s="65">
        <f t="shared" si="66"/>
        <v>0</v>
      </c>
      <c r="EM17" s="65">
        <f t="shared" si="67"/>
        <v>0</v>
      </c>
      <c r="EN17" s="65">
        <f t="shared" si="68"/>
        <v>0</v>
      </c>
      <c r="EO17" s="65">
        <f t="shared" si="69"/>
        <v>0</v>
      </c>
      <c r="EP17" s="65">
        <f t="shared" si="70"/>
        <v>0</v>
      </c>
      <c r="EQ17" s="65">
        <f t="shared" si="71"/>
        <v>0</v>
      </c>
      <c r="ER17" s="65">
        <f t="shared" si="72"/>
        <v>0</v>
      </c>
      <c r="EV17" s="51">
        <v>8</v>
      </c>
      <c r="EW17" s="65">
        <f t="shared" si="73"/>
        <v>0</v>
      </c>
      <c r="EX17" s="65">
        <f t="shared" si="74"/>
        <v>0</v>
      </c>
      <c r="EY17" s="65">
        <f t="shared" si="75"/>
        <v>0</v>
      </c>
      <c r="EZ17" s="65">
        <f t="shared" si="76"/>
        <v>0</v>
      </c>
      <c r="FA17" s="65">
        <f t="shared" si="77"/>
        <v>0</v>
      </c>
      <c r="FB17" s="65">
        <f t="shared" si="78"/>
        <v>0</v>
      </c>
      <c r="FC17" s="65">
        <f t="shared" si="79"/>
        <v>0</v>
      </c>
      <c r="FD17" s="65">
        <f t="shared" si="80"/>
        <v>0</v>
      </c>
      <c r="FE17" s="65">
        <f t="shared" si="81"/>
        <v>0</v>
      </c>
      <c r="FF17" s="65">
        <f t="shared" si="82"/>
        <v>0</v>
      </c>
      <c r="FG17" s="65">
        <f t="shared" si="83"/>
        <v>0</v>
      </c>
      <c r="FH17" s="65">
        <f t="shared" si="84"/>
        <v>0</v>
      </c>
      <c r="FI17" s="65">
        <f t="shared" si="85"/>
        <v>0</v>
      </c>
      <c r="FJ17" s="65">
        <f t="shared" si="86"/>
        <v>0</v>
      </c>
      <c r="FK17" s="65">
        <f t="shared" si="87"/>
        <v>0</v>
      </c>
      <c r="FL17" s="65">
        <f t="shared" si="88"/>
        <v>0</v>
      </c>
      <c r="FM17" s="65">
        <f t="shared" si="89"/>
        <v>0</v>
      </c>
      <c r="FN17" s="65">
        <f t="shared" si="90"/>
        <v>0</v>
      </c>
      <c r="FO17" s="65">
        <f t="shared" si="91"/>
        <v>0</v>
      </c>
      <c r="FP17" s="65">
        <f t="shared" si="92"/>
        <v>0</v>
      </c>
      <c r="FQ17" s="65">
        <f t="shared" si="93"/>
        <v>0</v>
      </c>
      <c r="FR17" s="65">
        <f t="shared" si="94"/>
        <v>0</v>
      </c>
      <c r="FS17" s="65">
        <f t="shared" si="95"/>
        <v>0</v>
      </c>
      <c r="FT17" s="65">
        <f t="shared" si="96"/>
        <v>0</v>
      </c>
      <c r="FU17" s="65">
        <f t="shared" si="97"/>
        <v>0</v>
      </c>
      <c r="FV17" s="65">
        <f t="shared" si="98"/>
        <v>0</v>
      </c>
      <c r="FW17" s="65">
        <f t="shared" si="99"/>
        <v>0</v>
      </c>
      <c r="FX17" s="65">
        <f t="shared" si="100"/>
        <v>0</v>
      </c>
      <c r="FY17" s="65">
        <f t="shared" si="101"/>
        <v>0</v>
      </c>
      <c r="FZ17" s="65">
        <f t="shared" si="102"/>
        <v>0</v>
      </c>
      <c r="GB17" s="65">
        <f t="shared" si="103"/>
        <v>0</v>
      </c>
      <c r="GC17" s="65">
        <f t="shared" si="104"/>
        <v>0</v>
      </c>
      <c r="GD17" s="65">
        <f t="shared" si="105"/>
        <v>0</v>
      </c>
      <c r="GE17" s="65">
        <f t="shared" si="106"/>
        <v>0</v>
      </c>
      <c r="GF17" s="65">
        <f t="shared" si="107"/>
        <v>0</v>
      </c>
      <c r="GG17" s="65">
        <f t="shared" si="108"/>
        <v>0</v>
      </c>
      <c r="GH17" s="65">
        <f t="shared" si="109"/>
        <v>0</v>
      </c>
      <c r="GI17" s="65">
        <f t="shared" si="110"/>
        <v>0</v>
      </c>
      <c r="GJ17" s="65">
        <f t="shared" si="111"/>
        <v>0</v>
      </c>
      <c r="GK17" s="65">
        <f t="shared" si="112"/>
        <v>0</v>
      </c>
      <c r="GL17" s="65">
        <f t="shared" si="113"/>
        <v>0</v>
      </c>
      <c r="GM17" s="65">
        <f t="shared" si="114"/>
        <v>0</v>
      </c>
      <c r="GN17" s="65">
        <f t="shared" si="115"/>
        <v>0</v>
      </c>
      <c r="GO17" s="65">
        <f t="shared" si="116"/>
        <v>0</v>
      </c>
      <c r="GP17" s="65">
        <f t="shared" si="117"/>
        <v>0</v>
      </c>
      <c r="GQ17" s="65">
        <f t="shared" si="118"/>
        <v>0</v>
      </c>
      <c r="GR17" s="65">
        <f t="shared" si="119"/>
        <v>0</v>
      </c>
      <c r="GS17" s="65">
        <f t="shared" si="120"/>
        <v>0</v>
      </c>
      <c r="GT17" s="65">
        <f t="shared" si="121"/>
        <v>0</v>
      </c>
      <c r="GU17" s="65">
        <f t="shared" si="122"/>
        <v>0</v>
      </c>
      <c r="GV17" s="65">
        <f t="shared" si="123"/>
        <v>0</v>
      </c>
      <c r="GW17" s="65">
        <f t="shared" si="124"/>
        <v>0</v>
      </c>
      <c r="GX17" s="65">
        <f t="shared" si="125"/>
        <v>0</v>
      </c>
      <c r="GY17" s="65">
        <f t="shared" si="126"/>
        <v>0</v>
      </c>
      <c r="GZ17" s="65">
        <f t="shared" si="127"/>
        <v>0</v>
      </c>
      <c r="HA17" s="65">
        <f t="shared" si="128"/>
        <v>0</v>
      </c>
      <c r="HB17" s="65">
        <f t="shared" si="129"/>
        <v>0</v>
      </c>
      <c r="HC17" s="65">
        <f t="shared" si="130"/>
        <v>0</v>
      </c>
      <c r="HD17" s="65">
        <f t="shared" si="131"/>
        <v>0</v>
      </c>
      <c r="HE17" s="65">
        <f t="shared" si="132"/>
        <v>0</v>
      </c>
      <c r="HM17" s="51">
        <v>8</v>
      </c>
      <c r="HN17" s="72">
        <f>(EW17-EW16)*$D$46+(FB17-FB16)*$D$47+(FG17-FG16)*$D$48+(FL17-FL16)*$D$49+IF($HM17&lt;C$10,0,求节点(C$10:C$14,$H$28:$H$32,$HM17)*$C$2*节奏总纲!W11)+HN16</f>
        <v>0</v>
      </c>
      <c r="HO17" s="72">
        <f>(EX17-EX16)*$D$46+(FC17-FC16)*$D$47+(FH17-FH16)*$D$48+(FM17-FM16)*$D$49+IF($HM17&lt;D$10,0,求节点(D$10:D$14,$H$28:$H$32,$HM17)*$C$2*节奏总纲!X11)+HO16</f>
        <v>0</v>
      </c>
      <c r="HP17" s="72">
        <f>(EY17-EY16)*$D$46+(FD17-FD16)*$D$47+(FI17-FI16)*$D$48+(FN17-FN16)*$D$49+IF($HM17&lt;E$10,0,求节点(E$10:E$14,$H$28:$H$32,$HM17)*$C$2*节奏总纲!Y11)+HP16</f>
        <v>0</v>
      </c>
      <c r="HQ17" s="72">
        <f>(EZ17-EZ16)*$D$46+(FE17-FE16)*$D$47+(FJ17-FJ16)*$D$48+(FO17-FO16)*$D$49+IF($HM17&lt;F$10,0,求节点(F$10:F$14,$H$28:$H$32,$HM17)*$C$2*节奏总纲!Z11)+HQ16</f>
        <v>0</v>
      </c>
      <c r="HR17" s="72">
        <f>(FA17-FA16)*$D$46+(FF17-FF16)*$D$47+(FK17-FK16)*$D$48+(FP17-FP16)*$D$49+IF($HM17&lt;G$10,0,求节点(G$10:G$14,$H$28:$H$32,$HM17)*$C$2*节奏总纲!AA11)+HR16</f>
        <v>0</v>
      </c>
      <c r="HV17" s="72">
        <v>8</v>
      </c>
      <c r="HW17" s="72">
        <f>IF($HV17&lt;C$10,0,求节点(C$10:C$14,$I$28:$I$32,$HV17)*$C$2*节奏总纲!W11)+HW16</f>
        <v>0</v>
      </c>
      <c r="HX17" s="72">
        <f>IF($HV17&lt;D$10,0,求节点(D$10:D$14,$I$28:$I$32,$HV17)*$C$2*节奏总纲!X11)+HX16</f>
        <v>0</v>
      </c>
      <c r="HY17" s="72">
        <f>IF($HV17&lt;E$10,0,求节点(E$10:E$14,$I$28:$I$32,$HV17)*$C$2*节奏总纲!Y11)+HY16</f>
        <v>0</v>
      </c>
      <c r="HZ17" s="72">
        <f>IF($HV17&lt;F$10,0,求节点(F$10:F$14,$I$28:$I$32,$HV17)*$C$2*节奏总纲!Z11)+HZ16</f>
        <v>0</v>
      </c>
      <c r="IA17" s="72">
        <f>IF($HV17&lt;G$10,0,求节点(G$10:G$14,$I$28:$I$32,$HV17)*$C$2*节奏总纲!AA11)+IA16</f>
        <v>0</v>
      </c>
    </row>
    <row r="18" spans="2:235" x14ac:dyDescent="0.15">
      <c r="B18" s="50" t="s">
        <v>167</v>
      </c>
      <c r="C18" s="49" t="s">
        <v>74</v>
      </c>
      <c r="D18" s="49" t="s">
        <v>75</v>
      </c>
      <c r="E18" s="49" t="s">
        <v>76</v>
      </c>
      <c r="F18" s="49" t="s">
        <v>77</v>
      </c>
      <c r="G18" s="49" t="s">
        <v>78</v>
      </c>
      <c r="H18" s="67" t="s">
        <v>1</v>
      </c>
      <c r="I18" s="67" t="s">
        <v>2</v>
      </c>
      <c r="J18" s="67" t="s">
        <v>0</v>
      </c>
      <c r="K18" s="50" t="s">
        <v>265</v>
      </c>
      <c r="L18" s="67" t="s">
        <v>29</v>
      </c>
      <c r="M18" s="67" t="s">
        <v>266</v>
      </c>
      <c r="P18" s="49">
        <v>9</v>
      </c>
      <c r="Q18" s="51">
        <f>IF($P18&lt;C$10,0,求节点(C$10:C$14,$H$10:$H$14,$P18)*$C$2*节奏总纲!W12)+Q17</f>
        <v>0</v>
      </c>
      <c r="R18" s="51">
        <f>IF($P18&lt;D$10,0,求节点(D$10:D$14,$H$10:$H$14,$P18)*$C$2*节奏总纲!X12)+R17</f>
        <v>0</v>
      </c>
      <c r="S18" s="51">
        <f>IF($P18&lt;E$10,0,求节点(E$10:E$14,$H$10:$H$14,$P18)*$C$2*节奏总纲!Y12)+S17</f>
        <v>0</v>
      </c>
      <c r="T18" s="51">
        <f>IF($P18&lt;F$10,0,求节点(F$10:F$14,$H$10:$H$14,$P18)*$C$2*节奏总纲!Z12)+T17</f>
        <v>0</v>
      </c>
      <c r="U18" s="51">
        <f>IF($P18&lt;G$10,0,求节点(G$10:G$14,$H$10:$H$14,$P18)*$C$2*节奏总纲!AA12)+U17</f>
        <v>0</v>
      </c>
      <c r="V18" s="51">
        <f>IF($P18&lt;C$10,0,求节点(C$10:C$14,$I$10:$I$14,$P18)*$C$2*节奏总纲!W12)+V17</f>
        <v>0</v>
      </c>
      <c r="W18" s="51">
        <f>IF($P18&lt;D$10,0,求节点(D$10:D$14,$I$10:$I$14,$P18)*$C$2*节奏总纲!X12)+W17</f>
        <v>0</v>
      </c>
      <c r="X18" s="51">
        <f>IF($P18&lt;E$10,0,求节点(E$10:E$14,$I$10:$I$14,$P18)*$C$2*节奏总纲!Y12)+X17</f>
        <v>0</v>
      </c>
      <c r="Y18" s="51">
        <f>IF($P18&lt;F$10,0,求节点(F$10:F$14,$I$10:$I$14,$P18)*$C$2*节奏总纲!Z12)+Y17</f>
        <v>0</v>
      </c>
      <c r="Z18" s="51">
        <f>IF($P18&lt;G$10,0,求节点(G$10:G$14,$I$10:$I$14,$P18)*$C$2*节奏总纲!AA12)+Z17</f>
        <v>0</v>
      </c>
      <c r="AA18" s="65">
        <f>IF($P18&lt;C$10,0,求节点(C$10:C$14,$J$10:$J$14,$P18)*$C$2*节奏总纲!W12)+AA17+军团势力点排行奖励设计!M18-军团势力点排行奖励设计!M17</f>
        <v>0</v>
      </c>
      <c r="AB18" s="65">
        <f>IF($P18&lt;D$10,0,求节点(D$10:D$14,$J$10:$J$14,$P18)*$C$2*节奏总纲!X12)+AB17+军团势力点排行奖励设计!N18-军团势力点排行奖励设计!N17</f>
        <v>0</v>
      </c>
      <c r="AC18" s="65">
        <f>IF($P18&lt;E$10,0,求节点(E$10:E$14,$J$10:$J$14,$P18)*$C$2*节奏总纲!Y12)+AC17+军团势力点排行奖励设计!O18-军团势力点排行奖励设计!O17</f>
        <v>0</v>
      </c>
      <c r="AD18" s="65">
        <f>IF($P18&lt;F$10,0,求节点(F$10:F$14,$J$10:$J$14,$P18)*$C$2*节奏总纲!Z12)+AD17+军团势力点排行奖励设计!P18-军团势力点排行奖励设计!P17</f>
        <v>0</v>
      </c>
      <c r="AE18" s="65">
        <f>IF($P18&lt;G$10,0,求节点(G$10:G$14,$J$10:$J$14,$P18)*$C$2*节奏总纲!AA12)+AE17+军团势力点排行奖励设计!Q18-军团势力点排行奖励设计!Q17</f>
        <v>0</v>
      </c>
      <c r="AF18" s="65">
        <f>IF($P18&lt;C$10,0,求节点(C$10:C$14,$K$10:$K$14,$P18)*$C$2*节奏总纲!W12)+AF17</f>
        <v>0</v>
      </c>
      <c r="AG18" s="65">
        <f>IF($P18&lt;D$10,0,求节点(D$10:D$14,$K$10:$K$14,$P18)*$C$2*节奏总纲!X12)+AG17</f>
        <v>0</v>
      </c>
      <c r="AH18" s="65">
        <f>IF($P18&lt;E$10,0,求节点(E$10:E$14,$K$10:$K$14,$P18)*$C$2*节奏总纲!Y12)+AH17</f>
        <v>0</v>
      </c>
      <c r="AI18" s="65">
        <f>IF($P18&lt;F$10,0,求节点(F$10:F$14,$K$10:$K$14,$P18)*$C$2*节奏总纲!Z12)+AI17</f>
        <v>0</v>
      </c>
      <c r="AJ18" s="65">
        <f>IF($P18&lt;G$10,0,求节点(G$10:G$14,$K$10:$K$14,$P18)*$C$2*节奏总纲!AA12)+AJ17</f>
        <v>0</v>
      </c>
      <c r="AK18" s="65">
        <f>IF($P18&lt;C$10,0,求节点(C$10:C$14,$L$10:$L$14,$P18)*$C$2*节奏总纲!W12)+AK17+军团势力点排行奖励设计!R18-军团势力点排行奖励设计!R17</f>
        <v>0</v>
      </c>
      <c r="AL18" s="65">
        <f>IF($P18&lt;D$10,0,求节点(D$10:D$14,$L$10:$L$14,$P18)*$C$2*节奏总纲!X12)+AL17+军团势力点排行奖励设计!S18-军团势力点排行奖励设计!S17</f>
        <v>0</v>
      </c>
      <c r="AM18" s="65">
        <f>IF($P18&lt;E$10,0,求节点(E$10:E$14,$L$10:$L$14,$P18)*$C$2*节奏总纲!Y12)+AM17+军团势力点排行奖励设计!T18-军团势力点排行奖励设计!T17</f>
        <v>0</v>
      </c>
      <c r="AN18" s="65">
        <f>IF($P18&lt;F$10,0,求节点(F$10:F$14,$L$10:$L$14,$P18)*$C$2*节奏总纲!Z12)+AN17+军团势力点排行奖励设计!U18-军团势力点排行奖励设计!U17</f>
        <v>0</v>
      </c>
      <c r="AO18" s="65">
        <f>IF($P18&lt;G$10,0,求节点(G$10:G$14,$L$10:$L$14,$P18)*$C$2*节奏总纲!AA12)+AO17+军团势力点排行奖励设计!V18-军团势力点排行奖励设计!V17</f>
        <v>0</v>
      </c>
      <c r="AP18" s="65">
        <f>IF($P18&lt;C$10,0,求节点(C$10:C$14,$M$10:$M$14,$P18)*$C$2*节奏总纲!W12)+AP17</f>
        <v>0</v>
      </c>
      <c r="AQ18" s="65">
        <f>IF($P18&lt;D$10,0,求节点(D$10:D$14,$M$10:$M$14,$P18)*$C$2*节奏总纲!X12)+AQ17</f>
        <v>0</v>
      </c>
      <c r="AR18" s="65">
        <f>IF($P18&lt;E$10,0,求节点(E$10:E$14,$M$10:$M$14,$P18)*$C$2*节奏总纲!Y12)+AR17</f>
        <v>0</v>
      </c>
      <c r="AS18" s="65">
        <f>IF($P18&lt;F$10,0,求节点(F$10:F$14,$M$10:$M$14,$P18)*$C$2*节奏总纲!Z12)+AS17</f>
        <v>0</v>
      </c>
      <c r="AT18" s="65">
        <f>IF($P18&lt;G$10,0,求节点(G$10:G$14,$M$10:$M$14,$P18)*$C$2*节奏总纲!AA12)+AT17</f>
        <v>0</v>
      </c>
      <c r="AX18" s="51">
        <v>9</v>
      </c>
      <c r="AY18" s="51">
        <f>IF($AX18&lt;C$10,0,求节点(C$10:C$14,$H$19:$H$23,$AX18)*$C$2*节奏总纲!W12)+AY17</f>
        <v>0</v>
      </c>
      <c r="AZ18" s="51">
        <f>IF($AX18&lt;D$10,0,求节点(D$10:D$14,$H$19:$H$23,$AX18)*$C$2*节奏总纲!X12)+AZ17</f>
        <v>0</v>
      </c>
      <c r="BA18" s="51">
        <f>IF($AX18&lt;E$10,0,求节点(E$10:E$14,$H$19:$H$23,$AX18)*$C$2*节奏总纲!Y12)+BA17</f>
        <v>0</v>
      </c>
      <c r="BB18" s="51">
        <f>IF($AX18&lt;F$10,0,求节点(F$10:F$14,$H$19:$H$23,$AX18)*$C$2*节奏总纲!Z12)+BB17</f>
        <v>0</v>
      </c>
      <c r="BC18" s="51">
        <f>IF($AX18&lt;G$10,0,求节点(G$10:G$14,$H$19:$H$23,$AX18)*$C$2*节奏总纲!AA12)+BC17</f>
        <v>0</v>
      </c>
      <c r="BD18" s="51">
        <f>IF($AX18&lt;C$10,0,求节点(C$10:C$14,$I$19:$I$23,$AX18)*$C$2*节奏总纲!W12)+BD17</f>
        <v>0</v>
      </c>
      <c r="BE18" s="51">
        <f>IF($AX18&lt;D$10,0,求节点(D$10:D$14,$I$19:$I$23,$AX18)*$C$2*节奏总纲!X12)+BE17</f>
        <v>0</v>
      </c>
      <c r="BF18" s="51">
        <f>IF($AX18&lt;E$10,0,求节点(E$10:E$14,$I$19:$I$23,$AX18)*$C$2*节奏总纲!Y12)+BF17</f>
        <v>0</v>
      </c>
      <c r="BG18" s="51">
        <f>IF($AX18&lt;F$10,0,求节点(F$10:F$14,$I$19:$I$23,$AX18)*$C$2*节奏总纲!Z12)+BG17</f>
        <v>0</v>
      </c>
      <c r="BH18" s="51">
        <f>IF($AX18&lt;G$10,0,求节点(G$10:G$14,$I$19:$I$23,$AX18)*$C$2*节奏总纲!AA12)+BH17</f>
        <v>0</v>
      </c>
      <c r="BI18" s="65">
        <f>IF($AX18&lt;C$10,0,求节点(C$10:C$14,$J$19:$J$23,$AX18)*$C$2*节奏总纲!W12)+BI17+军团势力点排行奖励设计!W18-军团势力点排行奖励设计!W17</f>
        <v>0</v>
      </c>
      <c r="BJ18" s="65">
        <f>IF($AX18&lt;D$10,0,求节点(D$10:D$14,$J$19:$J$23,$AX18)*$C$2*节奏总纲!X12)+BJ17+军团势力点排行奖励设计!X18-军团势力点排行奖励设计!X17</f>
        <v>0</v>
      </c>
      <c r="BK18" s="65">
        <f>IF($AX18&lt;E$10,0,求节点(E$10:E$14,$J$19:$J$23,$AX18)*$C$2*节奏总纲!Y12)+BK17+军团势力点排行奖励设计!Y18-军团势力点排行奖励设计!Y17</f>
        <v>0</v>
      </c>
      <c r="BL18" s="65">
        <f>IF($AX18&lt;F$10,0,求节点(F$10:F$14,$J$19:$J$23,$AX18)*$C$2*节奏总纲!Z12)+BL17+军团势力点排行奖励设计!Z18-军团势力点排行奖励设计!Z17</f>
        <v>0</v>
      </c>
      <c r="BM18" s="65">
        <f>IF($AX18&lt;G$10,0,求节点(G$10:G$14,$J$19:$J$23,$AX18)*$C$2*节奏总纲!AA12)+BM17+军团势力点排行奖励设计!AA18-军团势力点排行奖励设计!AA17</f>
        <v>0</v>
      </c>
      <c r="BN18" s="65">
        <f>IF($AX18&lt;C$10,0,求节点(C$10:C$14,$K$19:$K$23,$AX18)*$C$2*节奏总纲!W12)+BN17</f>
        <v>0</v>
      </c>
      <c r="BO18" s="65">
        <f>IF($AX18&lt;D$10,0,求节点(D$10:D$14,$K$19:$K$23,$AX18)*$C$2*节奏总纲!X12)+BO17</f>
        <v>0</v>
      </c>
      <c r="BP18" s="65">
        <f>IF($AX18&lt;E$10,0,求节点(E$10:E$14,$K$19:$K$23,$AX18)*$C$2*节奏总纲!Y12)+BP17</f>
        <v>0</v>
      </c>
      <c r="BQ18" s="65">
        <f>IF($AX18&lt;F$10,0,求节点(F$10:F$14,$K$19:$K$23,$AX18)*$C$2*节奏总纲!Z12)+BQ17</f>
        <v>0</v>
      </c>
      <c r="BR18" s="65">
        <f>IF($AX18&lt;G$10,0,求节点(G$10:G$14,$K$19:$K$23,$AX18)*$C$2*节奏总纲!AA12)+BR17</f>
        <v>0</v>
      </c>
      <c r="BS18" s="65">
        <f>IF($AX18&lt;C$10,0,求节点(C$10:C$14,$L$19:$L$23,$AX18)*$C$2*节奏总纲!W12)+BS17+军团势力点排行奖励设计!AB18-军团势力点排行奖励设计!AB17</f>
        <v>0</v>
      </c>
      <c r="BT18" s="65">
        <f>IF($AX18&lt;D$10,0,求节点(D$10:D$14,$L$19:$L$23,$AX18)*$C$2*节奏总纲!X12)+BT17+军团势力点排行奖励设计!AC18-军团势力点排行奖励设计!AC17</f>
        <v>0</v>
      </c>
      <c r="BU18" s="65">
        <f>IF($AX18&lt;E$10,0,求节点(E$10:E$14,$L$19:$L$23,$AX18)*$C$2*节奏总纲!Y12)+BU17+军团势力点排行奖励设计!AD18-军团势力点排行奖励设计!AD17</f>
        <v>0</v>
      </c>
      <c r="BV18" s="65">
        <f>IF($AX18&lt;F$10,0,求节点(F$10:F$14,$L$19:$L$23,$AX18)*$C$2*节奏总纲!Z12)+BV17+军团势力点排行奖励设计!AE18-军团势力点排行奖励设计!AE17</f>
        <v>0</v>
      </c>
      <c r="BW18" s="65">
        <f>IF($AX18&lt;G$10,0,求节点(G$10:G$14,$L$19:$L$23,$AX18)*$C$2*节奏总纲!AA12)+BW17+军团势力点排行奖励设计!AF18-军团势力点排行奖励设计!AF17</f>
        <v>0</v>
      </c>
      <c r="BX18" s="65">
        <f>IF($AX18&lt;C$10,0,求节点(C$10:C$14,$M$19:$M$23,$AX18)*$C$2*节奏总纲!W12)+BX17</f>
        <v>0</v>
      </c>
      <c r="BY18" s="65">
        <f>IF($AX18&lt;D$10,0,求节点(D$10:D$14,$M$19:$M$23,$AX18)*$C$2*节奏总纲!X12)+BY17</f>
        <v>0</v>
      </c>
      <c r="BZ18" s="65">
        <f>IF($AX18&lt;E$10,0,求节点(E$10:E$14,$M$19:$M$23,$AX18)*$C$2*节奏总纲!Y12)+BZ17</f>
        <v>0</v>
      </c>
      <c r="CA18" s="65">
        <f>IF($AX18&lt;F$10,0,求节点(F$10:F$14,$M$19:$M$23,$AX18)*$C$2*节奏总纲!Z12)+CA17</f>
        <v>0</v>
      </c>
      <c r="CB18" s="65">
        <f>IF($AX18&lt;G$10,0,求节点(G$10:G$14,$M$19:$M$23,$AX18)*$C$2*节奏总纲!AA12)+CB17</f>
        <v>0</v>
      </c>
      <c r="CF18" s="51">
        <v>9</v>
      </c>
      <c r="CG18" s="65">
        <f t="shared" si="13"/>
        <v>0</v>
      </c>
      <c r="CH18" s="65">
        <f t="shared" si="14"/>
        <v>0</v>
      </c>
      <c r="CI18" s="65">
        <f t="shared" si="15"/>
        <v>0</v>
      </c>
      <c r="CJ18" s="65">
        <f t="shared" si="16"/>
        <v>0</v>
      </c>
      <c r="CK18" s="65">
        <f t="shared" si="17"/>
        <v>0</v>
      </c>
      <c r="CL18" s="65">
        <f t="shared" si="18"/>
        <v>0</v>
      </c>
      <c r="CM18" s="65">
        <f t="shared" si="19"/>
        <v>0</v>
      </c>
      <c r="CN18" s="65">
        <f t="shared" si="20"/>
        <v>0</v>
      </c>
      <c r="CO18" s="65">
        <f t="shared" si="21"/>
        <v>0</v>
      </c>
      <c r="CP18" s="65">
        <f t="shared" si="22"/>
        <v>0</v>
      </c>
      <c r="CQ18" s="65">
        <f t="shared" si="23"/>
        <v>0</v>
      </c>
      <c r="CR18" s="65">
        <f t="shared" si="24"/>
        <v>0</v>
      </c>
      <c r="CS18" s="65">
        <f t="shared" si="25"/>
        <v>0</v>
      </c>
      <c r="CT18" s="65">
        <f t="shared" si="26"/>
        <v>0</v>
      </c>
      <c r="CU18" s="65">
        <f t="shared" si="27"/>
        <v>0</v>
      </c>
      <c r="CV18" s="65">
        <f t="shared" si="28"/>
        <v>0</v>
      </c>
      <c r="CW18" s="65">
        <f t="shared" si="29"/>
        <v>0</v>
      </c>
      <c r="CX18" s="65">
        <f t="shared" si="30"/>
        <v>0</v>
      </c>
      <c r="CY18" s="65">
        <f t="shared" si="31"/>
        <v>0</v>
      </c>
      <c r="CZ18" s="65">
        <f t="shared" si="32"/>
        <v>0</v>
      </c>
      <c r="DA18" s="65">
        <f t="shared" si="33"/>
        <v>0</v>
      </c>
      <c r="DB18" s="65">
        <f t="shared" si="34"/>
        <v>0</v>
      </c>
      <c r="DC18" s="65">
        <f t="shared" si="35"/>
        <v>0</v>
      </c>
      <c r="DD18" s="65">
        <f t="shared" si="36"/>
        <v>0</v>
      </c>
      <c r="DE18" s="65">
        <f t="shared" si="37"/>
        <v>0</v>
      </c>
      <c r="DF18" s="65">
        <f t="shared" si="38"/>
        <v>0</v>
      </c>
      <c r="DG18" s="65">
        <f t="shared" si="39"/>
        <v>0</v>
      </c>
      <c r="DH18" s="65">
        <f t="shared" si="40"/>
        <v>0</v>
      </c>
      <c r="DI18" s="65">
        <f t="shared" si="41"/>
        <v>0</v>
      </c>
      <c r="DJ18" s="65">
        <f t="shared" si="42"/>
        <v>0</v>
      </c>
      <c r="DN18" s="51">
        <v>9</v>
      </c>
      <c r="DO18" s="65">
        <f t="shared" si="43"/>
        <v>0</v>
      </c>
      <c r="DP18" s="65">
        <f t="shared" si="44"/>
        <v>0</v>
      </c>
      <c r="DQ18" s="65">
        <f t="shared" si="45"/>
        <v>0</v>
      </c>
      <c r="DR18" s="65">
        <f t="shared" si="46"/>
        <v>0</v>
      </c>
      <c r="DS18" s="65">
        <f t="shared" si="47"/>
        <v>0</v>
      </c>
      <c r="DT18" s="65">
        <f t="shared" si="48"/>
        <v>0</v>
      </c>
      <c r="DU18" s="65">
        <f t="shared" si="49"/>
        <v>0</v>
      </c>
      <c r="DV18" s="65">
        <f t="shared" si="50"/>
        <v>0</v>
      </c>
      <c r="DW18" s="65">
        <f t="shared" si="51"/>
        <v>0</v>
      </c>
      <c r="DX18" s="65">
        <f t="shared" si="52"/>
        <v>0</v>
      </c>
      <c r="DY18" s="65">
        <f t="shared" si="53"/>
        <v>0</v>
      </c>
      <c r="DZ18" s="65">
        <f t="shared" si="54"/>
        <v>0</v>
      </c>
      <c r="EA18" s="65">
        <f t="shared" si="55"/>
        <v>0</v>
      </c>
      <c r="EB18" s="65">
        <f t="shared" si="56"/>
        <v>0</v>
      </c>
      <c r="EC18" s="65">
        <f t="shared" si="57"/>
        <v>0</v>
      </c>
      <c r="ED18" s="65">
        <f t="shared" si="58"/>
        <v>0</v>
      </c>
      <c r="EE18" s="65">
        <f t="shared" si="59"/>
        <v>0</v>
      </c>
      <c r="EF18" s="65">
        <f t="shared" si="60"/>
        <v>0</v>
      </c>
      <c r="EG18" s="65">
        <f t="shared" si="61"/>
        <v>0</v>
      </c>
      <c r="EH18" s="65">
        <f t="shared" si="62"/>
        <v>0</v>
      </c>
      <c r="EI18" s="65">
        <f t="shared" si="63"/>
        <v>0</v>
      </c>
      <c r="EJ18" s="65">
        <f t="shared" si="64"/>
        <v>0</v>
      </c>
      <c r="EK18" s="65">
        <f t="shared" si="65"/>
        <v>0</v>
      </c>
      <c r="EL18" s="65">
        <f t="shared" si="66"/>
        <v>0</v>
      </c>
      <c r="EM18" s="65">
        <f t="shared" si="67"/>
        <v>0</v>
      </c>
      <c r="EN18" s="65">
        <f t="shared" si="68"/>
        <v>0</v>
      </c>
      <c r="EO18" s="65">
        <f t="shared" si="69"/>
        <v>0</v>
      </c>
      <c r="EP18" s="65">
        <f t="shared" si="70"/>
        <v>0</v>
      </c>
      <c r="EQ18" s="65">
        <f t="shared" si="71"/>
        <v>0</v>
      </c>
      <c r="ER18" s="65">
        <f t="shared" si="72"/>
        <v>0</v>
      </c>
      <c r="EV18" s="51">
        <v>9</v>
      </c>
      <c r="EW18" s="65">
        <f t="shared" si="73"/>
        <v>0</v>
      </c>
      <c r="EX18" s="65">
        <f t="shared" si="74"/>
        <v>0</v>
      </c>
      <c r="EY18" s="65">
        <f t="shared" si="75"/>
        <v>0</v>
      </c>
      <c r="EZ18" s="65">
        <f t="shared" si="76"/>
        <v>0</v>
      </c>
      <c r="FA18" s="65">
        <f t="shared" si="77"/>
        <v>0</v>
      </c>
      <c r="FB18" s="65">
        <f t="shared" si="78"/>
        <v>0</v>
      </c>
      <c r="FC18" s="65">
        <f t="shared" si="79"/>
        <v>0</v>
      </c>
      <c r="FD18" s="65">
        <f t="shared" si="80"/>
        <v>0</v>
      </c>
      <c r="FE18" s="65">
        <f t="shared" si="81"/>
        <v>0</v>
      </c>
      <c r="FF18" s="65">
        <f t="shared" si="82"/>
        <v>0</v>
      </c>
      <c r="FG18" s="65">
        <f t="shared" si="83"/>
        <v>0</v>
      </c>
      <c r="FH18" s="65">
        <f t="shared" si="84"/>
        <v>0</v>
      </c>
      <c r="FI18" s="65">
        <f t="shared" si="85"/>
        <v>0</v>
      </c>
      <c r="FJ18" s="65">
        <f t="shared" si="86"/>
        <v>0</v>
      </c>
      <c r="FK18" s="65">
        <f t="shared" si="87"/>
        <v>0</v>
      </c>
      <c r="FL18" s="65">
        <f t="shared" si="88"/>
        <v>0</v>
      </c>
      <c r="FM18" s="65">
        <f t="shared" si="89"/>
        <v>0</v>
      </c>
      <c r="FN18" s="65">
        <f t="shared" si="90"/>
        <v>0</v>
      </c>
      <c r="FO18" s="65">
        <f t="shared" si="91"/>
        <v>0</v>
      </c>
      <c r="FP18" s="65">
        <f t="shared" si="92"/>
        <v>0</v>
      </c>
      <c r="FQ18" s="65">
        <f t="shared" si="93"/>
        <v>0</v>
      </c>
      <c r="FR18" s="65">
        <f t="shared" si="94"/>
        <v>0</v>
      </c>
      <c r="FS18" s="65">
        <f t="shared" si="95"/>
        <v>0</v>
      </c>
      <c r="FT18" s="65">
        <f t="shared" si="96"/>
        <v>0</v>
      </c>
      <c r="FU18" s="65">
        <f t="shared" si="97"/>
        <v>0</v>
      </c>
      <c r="FV18" s="65">
        <f t="shared" si="98"/>
        <v>0</v>
      </c>
      <c r="FW18" s="65">
        <f t="shared" si="99"/>
        <v>0</v>
      </c>
      <c r="FX18" s="65">
        <f t="shared" si="100"/>
        <v>0</v>
      </c>
      <c r="FY18" s="65">
        <f t="shared" si="101"/>
        <v>0</v>
      </c>
      <c r="FZ18" s="65">
        <f t="shared" si="102"/>
        <v>0</v>
      </c>
      <c r="GB18" s="65">
        <f t="shared" si="103"/>
        <v>0</v>
      </c>
      <c r="GC18" s="65">
        <f t="shared" si="104"/>
        <v>0</v>
      </c>
      <c r="GD18" s="65">
        <f t="shared" si="105"/>
        <v>0</v>
      </c>
      <c r="GE18" s="65">
        <f t="shared" si="106"/>
        <v>0</v>
      </c>
      <c r="GF18" s="65">
        <f t="shared" si="107"/>
        <v>0</v>
      </c>
      <c r="GG18" s="65">
        <f t="shared" si="108"/>
        <v>0</v>
      </c>
      <c r="GH18" s="65">
        <f t="shared" si="109"/>
        <v>0</v>
      </c>
      <c r="GI18" s="65">
        <f t="shared" si="110"/>
        <v>0</v>
      </c>
      <c r="GJ18" s="65">
        <f t="shared" si="111"/>
        <v>0</v>
      </c>
      <c r="GK18" s="65">
        <f t="shared" si="112"/>
        <v>0</v>
      </c>
      <c r="GL18" s="65">
        <f t="shared" si="113"/>
        <v>0</v>
      </c>
      <c r="GM18" s="65">
        <f t="shared" si="114"/>
        <v>0</v>
      </c>
      <c r="GN18" s="65">
        <f t="shared" si="115"/>
        <v>0</v>
      </c>
      <c r="GO18" s="65">
        <f t="shared" si="116"/>
        <v>0</v>
      </c>
      <c r="GP18" s="65">
        <f t="shared" si="117"/>
        <v>0</v>
      </c>
      <c r="GQ18" s="65">
        <f t="shared" si="118"/>
        <v>0</v>
      </c>
      <c r="GR18" s="65">
        <f t="shared" si="119"/>
        <v>0</v>
      </c>
      <c r="GS18" s="65">
        <f t="shared" si="120"/>
        <v>0</v>
      </c>
      <c r="GT18" s="65">
        <f t="shared" si="121"/>
        <v>0</v>
      </c>
      <c r="GU18" s="65">
        <f t="shared" si="122"/>
        <v>0</v>
      </c>
      <c r="GV18" s="65">
        <f t="shared" si="123"/>
        <v>0</v>
      </c>
      <c r="GW18" s="65">
        <f t="shared" si="124"/>
        <v>0</v>
      </c>
      <c r="GX18" s="65">
        <f t="shared" si="125"/>
        <v>0</v>
      </c>
      <c r="GY18" s="65">
        <f t="shared" si="126"/>
        <v>0</v>
      </c>
      <c r="GZ18" s="65">
        <f t="shared" si="127"/>
        <v>0</v>
      </c>
      <c r="HA18" s="65">
        <f t="shared" si="128"/>
        <v>0</v>
      </c>
      <c r="HB18" s="65">
        <f t="shared" si="129"/>
        <v>0</v>
      </c>
      <c r="HC18" s="65">
        <f t="shared" si="130"/>
        <v>0</v>
      </c>
      <c r="HD18" s="65">
        <f t="shared" si="131"/>
        <v>0</v>
      </c>
      <c r="HE18" s="65">
        <f t="shared" si="132"/>
        <v>0</v>
      </c>
      <c r="HM18" s="51">
        <v>9</v>
      </c>
      <c r="HN18" s="72">
        <f>(EW18-EW17)*$D$46+(FB18-FB17)*$D$47+(FG18-FG17)*$D$48+(FL18-FL17)*$D$49+IF($HM18&lt;C$10,0,求节点(C$10:C$14,$H$28:$H$32,$HM18)*$C$2*节奏总纲!W12)+HN17</f>
        <v>0</v>
      </c>
      <c r="HO18" s="72">
        <f>(EX18-EX17)*$D$46+(FC18-FC17)*$D$47+(FH18-FH17)*$D$48+(FM18-FM17)*$D$49+IF($HM18&lt;D$10,0,求节点(D$10:D$14,$H$28:$H$32,$HM18)*$C$2*节奏总纲!X12)+HO17</f>
        <v>0</v>
      </c>
      <c r="HP18" s="72">
        <f>(EY18-EY17)*$D$46+(FD18-FD17)*$D$47+(FI18-FI17)*$D$48+(FN18-FN17)*$D$49+IF($HM18&lt;E$10,0,求节点(E$10:E$14,$H$28:$H$32,$HM18)*$C$2*节奏总纲!Y12)+HP17</f>
        <v>0</v>
      </c>
      <c r="HQ18" s="72">
        <f>(EZ18-EZ17)*$D$46+(FE18-FE17)*$D$47+(FJ18-FJ17)*$D$48+(FO18-FO17)*$D$49+IF($HM18&lt;F$10,0,求节点(F$10:F$14,$H$28:$H$32,$HM18)*$C$2*节奏总纲!Z12)+HQ17</f>
        <v>0</v>
      </c>
      <c r="HR18" s="72">
        <f>(FA18-FA17)*$D$46+(FF18-FF17)*$D$47+(FK18-FK17)*$D$48+(FP18-FP17)*$D$49+IF($HM18&lt;G$10,0,求节点(G$10:G$14,$H$28:$H$32,$HM18)*$C$2*节奏总纲!AA12)+HR17</f>
        <v>0</v>
      </c>
      <c r="HV18" s="72">
        <v>9</v>
      </c>
      <c r="HW18" s="72">
        <f>IF($HV18&lt;C$10,0,求节点(C$10:C$14,$I$28:$I$32,$HV18)*$C$2*节奏总纲!W12)+HW17</f>
        <v>0</v>
      </c>
      <c r="HX18" s="72">
        <f>IF($HV18&lt;D$10,0,求节点(D$10:D$14,$I$28:$I$32,$HV18)*$C$2*节奏总纲!X12)+HX17</f>
        <v>0</v>
      </c>
      <c r="HY18" s="72">
        <f>IF($HV18&lt;E$10,0,求节点(E$10:E$14,$I$28:$I$32,$HV18)*$C$2*节奏总纲!Y12)+HY17</f>
        <v>0</v>
      </c>
      <c r="HZ18" s="72">
        <f>IF($HV18&lt;F$10,0,求节点(F$10:F$14,$I$28:$I$32,$HV18)*$C$2*节奏总纲!Z12)+HZ17</f>
        <v>0</v>
      </c>
      <c r="IA18" s="72">
        <f>IF($HV18&lt;G$10,0,求节点(G$10:G$14,$I$28:$I$32,$HV18)*$C$2*节奏总纲!AA12)+IA17</f>
        <v>0</v>
      </c>
    </row>
    <row r="19" spans="2:235" x14ac:dyDescent="0.15">
      <c r="B19" s="48">
        <v>1</v>
      </c>
      <c r="C19" s="48">
        <f>C10</f>
        <v>55</v>
      </c>
      <c r="D19" s="48">
        <f t="shared" ref="D19:G19" si="133">D10</f>
        <v>54.535188156527234</v>
      </c>
      <c r="E19" s="48">
        <f t="shared" si="133"/>
        <v>52.970650211454966</v>
      </c>
      <c r="F19" s="48">
        <f t="shared" si="133"/>
        <v>51.017084146183635</v>
      </c>
      <c r="G19" s="48">
        <f t="shared" si="133"/>
        <v>50.155395336429322</v>
      </c>
      <c r="H19" s="48">
        <v>1</v>
      </c>
      <c r="I19" s="48">
        <v>0.1</v>
      </c>
      <c r="J19" s="48"/>
      <c r="K19" s="48"/>
      <c r="L19" s="66"/>
      <c r="M19" s="48"/>
      <c r="P19" s="49">
        <v>10</v>
      </c>
      <c r="Q19" s="51">
        <f>IF($P19&lt;C$10,0,求节点(C$10:C$14,$H$10:$H$14,$P19)*$C$2*节奏总纲!W13)+Q18</f>
        <v>0</v>
      </c>
      <c r="R19" s="51">
        <f>IF($P19&lt;D$10,0,求节点(D$10:D$14,$H$10:$H$14,$P19)*$C$2*节奏总纲!X13)+R18</f>
        <v>0</v>
      </c>
      <c r="S19" s="51">
        <f>IF($P19&lt;E$10,0,求节点(E$10:E$14,$H$10:$H$14,$P19)*$C$2*节奏总纲!Y13)+S18</f>
        <v>0</v>
      </c>
      <c r="T19" s="51">
        <f>IF($P19&lt;F$10,0,求节点(F$10:F$14,$H$10:$H$14,$P19)*$C$2*节奏总纲!Z13)+T18</f>
        <v>0</v>
      </c>
      <c r="U19" s="51">
        <f>IF($P19&lt;G$10,0,求节点(G$10:G$14,$H$10:$H$14,$P19)*$C$2*节奏总纲!AA13)+U18</f>
        <v>0</v>
      </c>
      <c r="V19" s="51">
        <f>IF($P19&lt;C$10,0,求节点(C$10:C$14,$I$10:$I$14,$P19)*$C$2*节奏总纲!W13)+V18</f>
        <v>0</v>
      </c>
      <c r="W19" s="51">
        <f>IF($P19&lt;D$10,0,求节点(D$10:D$14,$I$10:$I$14,$P19)*$C$2*节奏总纲!X13)+W18</f>
        <v>0</v>
      </c>
      <c r="X19" s="51">
        <f>IF($P19&lt;E$10,0,求节点(E$10:E$14,$I$10:$I$14,$P19)*$C$2*节奏总纲!Y13)+X18</f>
        <v>0</v>
      </c>
      <c r="Y19" s="51">
        <f>IF($P19&lt;F$10,0,求节点(F$10:F$14,$I$10:$I$14,$P19)*$C$2*节奏总纲!Z13)+Y18</f>
        <v>0</v>
      </c>
      <c r="Z19" s="51">
        <f>IF($P19&lt;G$10,0,求节点(G$10:G$14,$I$10:$I$14,$P19)*$C$2*节奏总纲!AA13)+Z18</f>
        <v>0</v>
      </c>
      <c r="AA19" s="65">
        <f>IF($P19&lt;C$10,0,求节点(C$10:C$14,$J$10:$J$14,$P19)*$C$2*节奏总纲!W13)+AA18+军团势力点排行奖励设计!M19-军团势力点排行奖励设计!M18</f>
        <v>0</v>
      </c>
      <c r="AB19" s="65">
        <f>IF($P19&lt;D$10,0,求节点(D$10:D$14,$J$10:$J$14,$P19)*$C$2*节奏总纲!X13)+AB18+军团势力点排行奖励设计!N19-军团势力点排行奖励设计!N18</f>
        <v>0</v>
      </c>
      <c r="AC19" s="65">
        <f>IF($P19&lt;E$10,0,求节点(E$10:E$14,$J$10:$J$14,$P19)*$C$2*节奏总纲!Y13)+AC18+军团势力点排行奖励设计!O19-军团势力点排行奖励设计!O18</f>
        <v>0</v>
      </c>
      <c r="AD19" s="65">
        <f>IF($P19&lt;F$10,0,求节点(F$10:F$14,$J$10:$J$14,$P19)*$C$2*节奏总纲!Z13)+AD18+军团势力点排行奖励设计!P19-军团势力点排行奖励设计!P18</f>
        <v>0</v>
      </c>
      <c r="AE19" s="65">
        <f>IF($P19&lt;G$10,0,求节点(G$10:G$14,$J$10:$J$14,$P19)*$C$2*节奏总纲!AA13)+AE18+军团势力点排行奖励设计!Q19-军团势力点排行奖励设计!Q18</f>
        <v>0</v>
      </c>
      <c r="AF19" s="65">
        <f>IF($P19&lt;C$10,0,求节点(C$10:C$14,$K$10:$K$14,$P19)*$C$2*节奏总纲!W13)+AF18</f>
        <v>0</v>
      </c>
      <c r="AG19" s="65">
        <f>IF($P19&lt;D$10,0,求节点(D$10:D$14,$K$10:$K$14,$P19)*$C$2*节奏总纲!X13)+AG18</f>
        <v>0</v>
      </c>
      <c r="AH19" s="65">
        <f>IF($P19&lt;E$10,0,求节点(E$10:E$14,$K$10:$K$14,$P19)*$C$2*节奏总纲!Y13)+AH18</f>
        <v>0</v>
      </c>
      <c r="AI19" s="65">
        <f>IF($P19&lt;F$10,0,求节点(F$10:F$14,$K$10:$K$14,$P19)*$C$2*节奏总纲!Z13)+AI18</f>
        <v>0</v>
      </c>
      <c r="AJ19" s="65">
        <f>IF($P19&lt;G$10,0,求节点(G$10:G$14,$K$10:$K$14,$P19)*$C$2*节奏总纲!AA13)+AJ18</f>
        <v>0</v>
      </c>
      <c r="AK19" s="65">
        <f>IF($P19&lt;C$10,0,求节点(C$10:C$14,$L$10:$L$14,$P19)*$C$2*节奏总纲!W13)+AK18+军团势力点排行奖励设计!R19-军团势力点排行奖励设计!R18</f>
        <v>0</v>
      </c>
      <c r="AL19" s="65">
        <f>IF($P19&lt;D$10,0,求节点(D$10:D$14,$L$10:$L$14,$P19)*$C$2*节奏总纲!X13)+AL18+军团势力点排行奖励设计!S19-军团势力点排行奖励设计!S18</f>
        <v>0</v>
      </c>
      <c r="AM19" s="65">
        <f>IF($P19&lt;E$10,0,求节点(E$10:E$14,$L$10:$L$14,$P19)*$C$2*节奏总纲!Y13)+AM18+军团势力点排行奖励设计!T19-军团势力点排行奖励设计!T18</f>
        <v>0</v>
      </c>
      <c r="AN19" s="65">
        <f>IF($P19&lt;F$10,0,求节点(F$10:F$14,$L$10:$L$14,$P19)*$C$2*节奏总纲!Z13)+AN18+军团势力点排行奖励设计!U19-军团势力点排行奖励设计!U18</f>
        <v>0</v>
      </c>
      <c r="AO19" s="65">
        <f>IF($P19&lt;G$10,0,求节点(G$10:G$14,$L$10:$L$14,$P19)*$C$2*节奏总纲!AA13)+AO18+军团势力点排行奖励设计!V19-军团势力点排行奖励设计!V18</f>
        <v>0</v>
      </c>
      <c r="AP19" s="65">
        <f>IF($P19&lt;C$10,0,求节点(C$10:C$14,$M$10:$M$14,$P19)*$C$2*节奏总纲!W13)+AP18</f>
        <v>0</v>
      </c>
      <c r="AQ19" s="65">
        <f>IF($P19&lt;D$10,0,求节点(D$10:D$14,$M$10:$M$14,$P19)*$C$2*节奏总纲!X13)+AQ18</f>
        <v>0</v>
      </c>
      <c r="AR19" s="65">
        <f>IF($P19&lt;E$10,0,求节点(E$10:E$14,$M$10:$M$14,$P19)*$C$2*节奏总纲!Y13)+AR18</f>
        <v>0</v>
      </c>
      <c r="AS19" s="65">
        <f>IF($P19&lt;F$10,0,求节点(F$10:F$14,$M$10:$M$14,$P19)*$C$2*节奏总纲!Z13)+AS18</f>
        <v>0</v>
      </c>
      <c r="AT19" s="65">
        <f>IF($P19&lt;G$10,0,求节点(G$10:G$14,$M$10:$M$14,$P19)*$C$2*节奏总纲!AA13)+AT18</f>
        <v>0</v>
      </c>
      <c r="AX19" s="51">
        <v>10</v>
      </c>
      <c r="AY19" s="51">
        <f>IF($AX19&lt;C$10,0,求节点(C$10:C$14,$H$19:$H$23,$AX19)*$C$2*节奏总纲!W13)+AY18</f>
        <v>0</v>
      </c>
      <c r="AZ19" s="51">
        <f>IF($AX19&lt;D$10,0,求节点(D$10:D$14,$H$19:$H$23,$AX19)*$C$2*节奏总纲!X13)+AZ18</f>
        <v>0</v>
      </c>
      <c r="BA19" s="51">
        <f>IF($AX19&lt;E$10,0,求节点(E$10:E$14,$H$19:$H$23,$AX19)*$C$2*节奏总纲!Y13)+BA18</f>
        <v>0</v>
      </c>
      <c r="BB19" s="51">
        <f>IF($AX19&lt;F$10,0,求节点(F$10:F$14,$H$19:$H$23,$AX19)*$C$2*节奏总纲!Z13)+BB18</f>
        <v>0</v>
      </c>
      <c r="BC19" s="51">
        <f>IF($AX19&lt;G$10,0,求节点(G$10:G$14,$H$19:$H$23,$AX19)*$C$2*节奏总纲!AA13)+BC18</f>
        <v>0</v>
      </c>
      <c r="BD19" s="51">
        <f>IF($AX19&lt;C$10,0,求节点(C$10:C$14,$I$19:$I$23,$AX19)*$C$2*节奏总纲!W13)+BD18</f>
        <v>0</v>
      </c>
      <c r="BE19" s="51">
        <f>IF($AX19&lt;D$10,0,求节点(D$10:D$14,$I$19:$I$23,$AX19)*$C$2*节奏总纲!X13)+BE18</f>
        <v>0</v>
      </c>
      <c r="BF19" s="51">
        <f>IF($AX19&lt;E$10,0,求节点(E$10:E$14,$I$19:$I$23,$AX19)*$C$2*节奏总纲!Y13)+BF18</f>
        <v>0</v>
      </c>
      <c r="BG19" s="51">
        <f>IF($AX19&lt;F$10,0,求节点(F$10:F$14,$I$19:$I$23,$AX19)*$C$2*节奏总纲!Z13)+BG18</f>
        <v>0</v>
      </c>
      <c r="BH19" s="51">
        <f>IF($AX19&lt;G$10,0,求节点(G$10:G$14,$I$19:$I$23,$AX19)*$C$2*节奏总纲!AA13)+BH18</f>
        <v>0</v>
      </c>
      <c r="BI19" s="65">
        <f>IF($AX19&lt;C$10,0,求节点(C$10:C$14,$J$19:$J$23,$AX19)*$C$2*节奏总纲!W13)+BI18+军团势力点排行奖励设计!W19-军团势力点排行奖励设计!W18</f>
        <v>0</v>
      </c>
      <c r="BJ19" s="65">
        <f>IF($AX19&lt;D$10,0,求节点(D$10:D$14,$J$19:$J$23,$AX19)*$C$2*节奏总纲!X13)+BJ18+军团势力点排行奖励设计!X19-军团势力点排行奖励设计!X18</f>
        <v>0</v>
      </c>
      <c r="BK19" s="65">
        <f>IF($AX19&lt;E$10,0,求节点(E$10:E$14,$J$19:$J$23,$AX19)*$C$2*节奏总纲!Y13)+BK18+军团势力点排行奖励设计!Y19-军团势力点排行奖励设计!Y18</f>
        <v>0</v>
      </c>
      <c r="BL19" s="65">
        <f>IF($AX19&lt;F$10,0,求节点(F$10:F$14,$J$19:$J$23,$AX19)*$C$2*节奏总纲!Z13)+BL18+军团势力点排行奖励设计!Z19-军团势力点排行奖励设计!Z18</f>
        <v>0</v>
      </c>
      <c r="BM19" s="65">
        <f>IF($AX19&lt;G$10,0,求节点(G$10:G$14,$J$19:$J$23,$AX19)*$C$2*节奏总纲!AA13)+BM18+军团势力点排行奖励设计!AA19-军团势力点排行奖励设计!AA18</f>
        <v>0</v>
      </c>
      <c r="BN19" s="65">
        <f>IF($AX19&lt;C$10,0,求节点(C$10:C$14,$K$19:$K$23,$AX19)*$C$2*节奏总纲!W13)+BN18</f>
        <v>0</v>
      </c>
      <c r="BO19" s="65">
        <f>IF($AX19&lt;D$10,0,求节点(D$10:D$14,$K$19:$K$23,$AX19)*$C$2*节奏总纲!X13)+BO18</f>
        <v>0</v>
      </c>
      <c r="BP19" s="65">
        <f>IF($AX19&lt;E$10,0,求节点(E$10:E$14,$K$19:$K$23,$AX19)*$C$2*节奏总纲!Y13)+BP18</f>
        <v>0</v>
      </c>
      <c r="BQ19" s="65">
        <f>IF($AX19&lt;F$10,0,求节点(F$10:F$14,$K$19:$K$23,$AX19)*$C$2*节奏总纲!Z13)+BQ18</f>
        <v>0</v>
      </c>
      <c r="BR19" s="65">
        <f>IF($AX19&lt;G$10,0,求节点(G$10:G$14,$K$19:$K$23,$AX19)*$C$2*节奏总纲!AA13)+BR18</f>
        <v>0</v>
      </c>
      <c r="BS19" s="65">
        <f>IF($AX19&lt;C$10,0,求节点(C$10:C$14,$L$19:$L$23,$AX19)*$C$2*节奏总纲!W13)+BS18+军团势力点排行奖励设计!AB19-军团势力点排行奖励设计!AB18</f>
        <v>0</v>
      </c>
      <c r="BT19" s="65">
        <f>IF($AX19&lt;D$10,0,求节点(D$10:D$14,$L$19:$L$23,$AX19)*$C$2*节奏总纲!X13)+BT18+军团势力点排行奖励设计!AC19-军团势力点排行奖励设计!AC18</f>
        <v>0</v>
      </c>
      <c r="BU19" s="65">
        <f>IF($AX19&lt;E$10,0,求节点(E$10:E$14,$L$19:$L$23,$AX19)*$C$2*节奏总纲!Y13)+BU18+军团势力点排行奖励设计!AD19-军团势力点排行奖励设计!AD18</f>
        <v>0</v>
      </c>
      <c r="BV19" s="65">
        <f>IF($AX19&lt;F$10,0,求节点(F$10:F$14,$L$19:$L$23,$AX19)*$C$2*节奏总纲!Z13)+BV18+军团势力点排行奖励设计!AE19-军团势力点排行奖励设计!AE18</f>
        <v>0</v>
      </c>
      <c r="BW19" s="65">
        <f>IF($AX19&lt;G$10,0,求节点(G$10:G$14,$L$19:$L$23,$AX19)*$C$2*节奏总纲!AA13)+BW18+军团势力点排行奖励设计!AF19-军团势力点排行奖励设计!AF18</f>
        <v>0</v>
      </c>
      <c r="BX19" s="65">
        <f>IF($AX19&lt;C$10,0,求节点(C$10:C$14,$M$19:$M$23,$AX19)*$C$2*节奏总纲!W13)+BX18</f>
        <v>0</v>
      </c>
      <c r="BY19" s="65">
        <f>IF($AX19&lt;D$10,0,求节点(D$10:D$14,$M$19:$M$23,$AX19)*$C$2*节奏总纲!X13)+BY18</f>
        <v>0</v>
      </c>
      <c r="BZ19" s="65">
        <f>IF($AX19&lt;E$10,0,求节点(E$10:E$14,$M$19:$M$23,$AX19)*$C$2*节奏总纲!Y13)+BZ18</f>
        <v>0</v>
      </c>
      <c r="CA19" s="65">
        <f>IF($AX19&lt;F$10,0,求节点(F$10:F$14,$M$19:$M$23,$AX19)*$C$2*节奏总纲!Z13)+CA18</f>
        <v>0</v>
      </c>
      <c r="CB19" s="65">
        <f>IF($AX19&lt;G$10,0,求节点(G$10:G$14,$M$19:$M$23,$AX19)*$C$2*节奏总纲!AA13)+CB18</f>
        <v>0</v>
      </c>
      <c r="CF19" s="51">
        <v>10</v>
      </c>
      <c r="CG19" s="65">
        <f t="shared" si="13"/>
        <v>0</v>
      </c>
      <c r="CH19" s="65">
        <f t="shared" si="14"/>
        <v>0</v>
      </c>
      <c r="CI19" s="65">
        <f t="shared" si="15"/>
        <v>0</v>
      </c>
      <c r="CJ19" s="65">
        <f t="shared" si="16"/>
        <v>0</v>
      </c>
      <c r="CK19" s="65">
        <f t="shared" si="17"/>
        <v>0</v>
      </c>
      <c r="CL19" s="65">
        <f t="shared" si="18"/>
        <v>0</v>
      </c>
      <c r="CM19" s="65">
        <f t="shared" si="19"/>
        <v>0</v>
      </c>
      <c r="CN19" s="65">
        <f t="shared" si="20"/>
        <v>0</v>
      </c>
      <c r="CO19" s="65">
        <f t="shared" si="21"/>
        <v>0</v>
      </c>
      <c r="CP19" s="65">
        <f t="shared" si="22"/>
        <v>0</v>
      </c>
      <c r="CQ19" s="65">
        <f t="shared" si="23"/>
        <v>0</v>
      </c>
      <c r="CR19" s="65">
        <f t="shared" si="24"/>
        <v>0</v>
      </c>
      <c r="CS19" s="65">
        <f t="shared" si="25"/>
        <v>0</v>
      </c>
      <c r="CT19" s="65">
        <f t="shared" si="26"/>
        <v>0</v>
      </c>
      <c r="CU19" s="65">
        <f t="shared" si="27"/>
        <v>0</v>
      </c>
      <c r="CV19" s="65">
        <f t="shared" si="28"/>
        <v>0</v>
      </c>
      <c r="CW19" s="65">
        <f t="shared" si="29"/>
        <v>0</v>
      </c>
      <c r="CX19" s="65">
        <f t="shared" si="30"/>
        <v>0</v>
      </c>
      <c r="CY19" s="65">
        <f t="shared" si="31"/>
        <v>0</v>
      </c>
      <c r="CZ19" s="65">
        <f t="shared" si="32"/>
        <v>0</v>
      </c>
      <c r="DA19" s="65">
        <f t="shared" si="33"/>
        <v>0</v>
      </c>
      <c r="DB19" s="65">
        <f t="shared" si="34"/>
        <v>0</v>
      </c>
      <c r="DC19" s="65">
        <f t="shared" si="35"/>
        <v>0</v>
      </c>
      <c r="DD19" s="65">
        <f t="shared" si="36"/>
        <v>0</v>
      </c>
      <c r="DE19" s="65">
        <f t="shared" si="37"/>
        <v>0</v>
      </c>
      <c r="DF19" s="65">
        <f t="shared" si="38"/>
        <v>0</v>
      </c>
      <c r="DG19" s="65">
        <f t="shared" si="39"/>
        <v>0</v>
      </c>
      <c r="DH19" s="65">
        <f t="shared" si="40"/>
        <v>0</v>
      </c>
      <c r="DI19" s="65">
        <f t="shared" si="41"/>
        <v>0</v>
      </c>
      <c r="DJ19" s="65">
        <f t="shared" si="42"/>
        <v>0</v>
      </c>
      <c r="DN19" s="51">
        <v>10</v>
      </c>
      <c r="DO19" s="65">
        <f t="shared" si="43"/>
        <v>0</v>
      </c>
      <c r="DP19" s="65">
        <f t="shared" si="44"/>
        <v>0</v>
      </c>
      <c r="DQ19" s="65">
        <f t="shared" si="45"/>
        <v>0</v>
      </c>
      <c r="DR19" s="65">
        <f t="shared" si="46"/>
        <v>0</v>
      </c>
      <c r="DS19" s="65">
        <f t="shared" si="47"/>
        <v>0</v>
      </c>
      <c r="DT19" s="65">
        <f t="shared" si="48"/>
        <v>0</v>
      </c>
      <c r="DU19" s="65">
        <f t="shared" si="49"/>
        <v>0</v>
      </c>
      <c r="DV19" s="65">
        <f t="shared" si="50"/>
        <v>0</v>
      </c>
      <c r="DW19" s="65">
        <f t="shared" si="51"/>
        <v>0</v>
      </c>
      <c r="DX19" s="65">
        <f t="shared" si="52"/>
        <v>0</v>
      </c>
      <c r="DY19" s="65">
        <f t="shared" si="53"/>
        <v>0</v>
      </c>
      <c r="DZ19" s="65">
        <f t="shared" si="54"/>
        <v>0</v>
      </c>
      <c r="EA19" s="65">
        <f t="shared" si="55"/>
        <v>0</v>
      </c>
      <c r="EB19" s="65">
        <f t="shared" si="56"/>
        <v>0</v>
      </c>
      <c r="EC19" s="65">
        <f t="shared" si="57"/>
        <v>0</v>
      </c>
      <c r="ED19" s="65">
        <f t="shared" si="58"/>
        <v>0</v>
      </c>
      <c r="EE19" s="65">
        <f t="shared" si="59"/>
        <v>0</v>
      </c>
      <c r="EF19" s="65">
        <f t="shared" si="60"/>
        <v>0</v>
      </c>
      <c r="EG19" s="65">
        <f t="shared" si="61"/>
        <v>0</v>
      </c>
      <c r="EH19" s="65">
        <f t="shared" si="62"/>
        <v>0</v>
      </c>
      <c r="EI19" s="65">
        <f t="shared" si="63"/>
        <v>0</v>
      </c>
      <c r="EJ19" s="65">
        <f t="shared" si="64"/>
        <v>0</v>
      </c>
      <c r="EK19" s="65">
        <f t="shared" si="65"/>
        <v>0</v>
      </c>
      <c r="EL19" s="65">
        <f t="shared" si="66"/>
        <v>0</v>
      </c>
      <c r="EM19" s="65">
        <f t="shared" si="67"/>
        <v>0</v>
      </c>
      <c r="EN19" s="65">
        <f t="shared" si="68"/>
        <v>0</v>
      </c>
      <c r="EO19" s="65">
        <f t="shared" si="69"/>
        <v>0</v>
      </c>
      <c r="EP19" s="65">
        <f t="shared" si="70"/>
        <v>0</v>
      </c>
      <c r="EQ19" s="65">
        <f t="shared" si="71"/>
        <v>0</v>
      </c>
      <c r="ER19" s="65">
        <f t="shared" si="72"/>
        <v>0</v>
      </c>
      <c r="EV19" s="51">
        <v>10</v>
      </c>
      <c r="EW19" s="65">
        <f t="shared" si="73"/>
        <v>0</v>
      </c>
      <c r="EX19" s="65">
        <f t="shared" si="74"/>
        <v>0</v>
      </c>
      <c r="EY19" s="65">
        <f t="shared" si="75"/>
        <v>0</v>
      </c>
      <c r="EZ19" s="65">
        <f t="shared" si="76"/>
        <v>0</v>
      </c>
      <c r="FA19" s="65">
        <f t="shared" si="77"/>
        <v>0</v>
      </c>
      <c r="FB19" s="65">
        <f t="shared" si="78"/>
        <v>0</v>
      </c>
      <c r="FC19" s="65">
        <f t="shared" si="79"/>
        <v>0</v>
      </c>
      <c r="FD19" s="65">
        <f t="shared" si="80"/>
        <v>0</v>
      </c>
      <c r="FE19" s="65">
        <f t="shared" si="81"/>
        <v>0</v>
      </c>
      <c r="FF19" s="65">
        <f t="shared" si="82"/>
        <v>0</v>
      </c>
      <c r="FG19" s="65">
        <f t="shared" si="83"/>
        <v>0</v>
      </c>
      <c r="FH19" s="65">
        <f t="shared" si="84"/>
        <v>0</v>
      </c>
      <c r="FI19" s="65">
        <f t="shared" si="85"/>
        <v>0</v>
      </c>
      <c r="FJ19" s="65">
        <f t="shared" si="86"/>
        <v>0</v>
      </c>
      <c r="FK19" s="65">
        <f t="shared" si="87"/>
        <v>0</v>
      </c>
      <c r="FL19" s="65">
        <f t="shared" si="88"/>
        <v>0</v>
      </c>
      <c r="FM19" s="65">
        <f t="shared" si="89"/>
        <v>0</v>
      </c>
      <c r="FN19" s="65">
        <f t="shared" si="90"/>
        <v>0</v>
      </c>
      <c r="FO19" s="65">
        <f t="shared" si="91"/>
        <v>0</v>
      </c>
      <c r="FP19" s="65">
        <f t="shared" si="92"/>
        <v>0</v>
      </c>
      <c r="FQ19" s="65">
        <f t="shared" si="93"/>
        <v>0</v>
      </c>
      <c r="FR19" s="65">
        <f t="shared" si="94"/>
        <v>0</v>
      </c>
      <c r="FS19" s="65">
        <f t="shared" si="95"/>
        <v>0</v>
      </c>
      <c r="FT19" s="65">
        <f t="shared" si="96"/>
        <v>0</v>
      </c>
      <c r="FU19" s="65">
        <f t="shared" si="97"/>
        <v>0</v>
      </c>
      <c r="FV19" s="65">
        <f t="shared" si="98"/>
        <v>0</v>
      </c>
      <c r="FW19" s="65">
        <f t="shared" si="99"/>
        <v>0</v>
      </c>
      <c r="FX19" s="65">
        <f t="shared" si="100"/>
        <v>0</v>
      </c>
      <c r="FY19" s="65">
        <f t="shared" si="101"/>
        <v>0</v>
      </c>
      <c r="FZ19" s="65">
        <f t="shared" si="102"/>
        <v>0</v>
      </c>
      <c r="GB19" s="65">
        <f t="shared" si="103"/>
        <v>0</v>
      </c>
      <c r="GC19" s="65">
        <f t="shared" si="104"/>
        <v>0</v>
      </c>
      <c r="GD19" s="65">
        <f t="shared" si="105"/>
        <v>0</v>
      </c>
      <c r="GE19" s="65">
        <f t="shared" si="106"/>
        <v>0</v>
      </c>
      <c r="GF19" s="65">
        <f t="shared" si="107"/>
        <v>0</v>
      </c>
      <c r="GG19" s="65">
        <f t="shared" si="108"/>
        <v>0</v>
      </c>
      <c r="GH19" s="65">
        <f t="shared" si="109"/>
        <v>0</v>
      </c>
      <c r="GI19" s="65">
        <f t="shared" si="110"/>
        <v>0</v>
      </c>
      <c r="GJ19" s="65">
        <f t="shared" si="111"/>
        <v>0</v>
      </c>
      <c r="GK19" s="65">
        <f t="shared" si="112"/>
        <v>0</v>
      </c>
      <c r="GL19" s="65">
        <f t="shared" si="113"/>
        <v>0</v>
      </c>
      <c r="GM19" s="65">
        <f t="shared" si="114"/>
        <v>0</v>
      </c>
      <c r="GN19" s="65">
        <f t="shared" si="115"/>
        <v>0</v>
      </c>
      <c r="GO19" s="65">
        <f t="shared" si="116"/>
        <v>0</v>
      </c>
      <c r="GP19" s="65">
        <f t="shared" si="117"/>
        <v>0</v>
      </c>
      <c r="GQ19" s="65">
        <f t="shared" si="118"/>
        <v>0</v>
      </c>
      <c r="GR19" s="65">
        <f t="shared" si="119"/>
        <v>0</v>
      </c>
      <c r="GS19" s="65">
        <f t="shared" si="120"/>
        <v>0</v>
      </c>
      <c r="GT19" s="65">
        <f t="shared" si="121"/>
        <v>0</v>
      </c>
      <c r="GU19" s="65">
        <f t="shared" si="122"/>
        <v>0</v>
      </c>
      <c r="GV19" s="65">
        <f t="shared" si="123"/>
        <v>0</v>
      </c>
      <c r="GW19" s="65">
        <f t="shared" si="124"/>
        <v>0</v>
      </c>
      <c r="GX19" s="65">
        <f t="shared" si="125"/>
        <v>0</v>
      </c>
      <c r="GY19" s="65">
        <f t="shared" si="126"/>
        <v>0</v>
      </c>
      <c r="GZ19" s="65">
        <f t="shared" si="127"/>
        <v>0</v>
      </c>
      <c r="HA19" s="65">
        <f t="shared" si="128"/>
        <v>0</v>
      </c>
      <c r="HB19" s="65">
        <f t="shared" si="129"/>
        <v>0</v>
      </c>
      <c r="HC19" s="65">
        <f t="shared" si="130"/>
        <v>0</v>
      </c>
      <c r="HD19" s="65">
        <f t="shared" si="131"/>
        <v>0</v>
      </c>
      <c r="HE19" s="65">
        <f t="shared" si="132"/>
        <v>0</v>
      </c>
      <c r="HM19" s="51">
        <v>10</v>
      </c>
      <c r="HN19" s="72">
        <f>(EW19-EW18)*$D$46+(FB19-FB18)*$D$47+(FG19-FG18)*$D$48+(FL19-FL18)*$D$49+IF($HM19&lt;C$10,0,求节点(C$10:C$14,$H$28:$H$32,$HM19)*$C$2*节奏总纲!W13)+HN18</f>
        <v>0</v>
      </c>
      <c r="HO19" s="72">
        <f>(EX19-EX18)*$D$46+(FC19-FC18)*$D$47+(FH19-FH18)*$D$48+(FM19-FM18)*$D$49+IF($HM19&lt;D$10,0,求节点(D$10:D$14,$H$28:$H$32,$HM19)*$C$2*节奏总纲!X13)+HO18</f>
        <v>0</v>
      </c>
      <c r="HP19" s="72">
        <f>(EY19-EY18)*$D$46+(FD19-FD18)*$D$47+(FI19-FI18)*$D$48+(FN19-FN18)*$D$49+IF($HM19&lt;E$10,0,求节点(E$10:E$14,$H$28:$H$32,$HM19)*$C$2*节奏总纲!Y13)+HP18</f>
        <v>0</v>
      </c>
      <c r="HQ19" s="72">
        <f>(EZ19-EZ18)*$D$46+(FE19-FE18)*$D$47+(FJ19-FJ18)*$D$48+(FO19-FO18)*$D$49+IF($HM19&lt;F$10,0,求节点(F$10:F$14,$H$28:$H$32,$HM19)*$C$2*节奏总纲!Z13)+HQ18</f>
        <v>0</v>
      </c>
      <c r="HR19" s="72">
        <f>(FA19-FA18)*$D$46+(FF19-FF18)*$D$47+(FK19-FK18)*$D$48+(FP19-FP18)*$D$49+IF($HM19&lt;G$10,0,求节点(G$10:G$14,$H$28:$H$32,$HM19)*$C$2*节奏总纲!AA13)+HR18</f>
        <v>0</v>
      </c>
      <c r="HV19" s="72">
        <v>10</v>
      </c>
      <c r="HW19" s="72">
        <f>IF($HV19&lt;C$10,0,求节点(C$10:C$14,$I$28:$I$32,$HV19)*$C$2*节奏总纲!W13)+HW18</f>
        <v>0</v>
      </c>
      <c r="HX19" s="72">
        <f>IF($HV19&lt;D$10,0,求节点(D$10:D$14,$I$28:$I$32,$HV19)*$C$2*节奏总纲!X13)+HX18</f>
        <v>0</v>
      </c>
      <c r="HY19" s="72">
        <f>IF($HV19&lt;E$10,0,求节点(E$10:E$14,$I$28:$I$32,$HV19)*$C$2*节奏总纲!Y13)+HY18</f>
        <v>0</v>
      </c>
      <c r="HZ19" s="72">
        <f>IF($HV19&lt;F$10,0,求节点(F$10:F$14,$I$28:$I$32,$HV19)*$C$2*节奏总纲!Z13)+HZ18</f>
        <v>0</v>
      </c>
      <c r="IA19" s="72">
        <f>IF($HV19&lt;G$10,0,求节点(G$10:G$14,$I$28:$I$32,$HV19)*$C$2*节奏总纲!AA13)+IA18</f>
        <v>0</v>
      </c>
    </row>
    <row r="20" spans="2:235" x14ac:dyDescent="0.15">
      <c r="B20" s="48">
        <v>2</v>
      </c>
      <c r="C20" s="48">
        <f t="shared" ref="C20:G20" si="134">C11</f>
        <v>75.295399795852902</v>
      </c>
      <c r="D20" s="48">
        <f t="shared" si="134"/>
        <v>75</v>
      </c>
      <c r="E20" s="48">
        <f t="shared" si="134"/>
        <v>72.784751359975189</v>
      </c>
      <c r="F20" s="48">
        <f t="shared" si="134"/>
        <v>69.851593833685897</v>
      </c>
      <c r="G20" s="48">
        <f t="shared" si="134"/>
        <v>69.175564497452385</v>
      </c>
      <c r="H20" s="48"/>
      <c r="I20" s="48">
        <v>0.5</v>
      </c>
      <c r="J20" s="48"/>
      <c r="K20" s="48"/>
      <c r="L20" s="66"/>
      <c r="M20" s="48"/>
      <c r="P20" s="49">
        <v>11</v>
      </c>
      <c r="Q20" s="51">
        <f>IF($P20&lt;C$10,0,求节点(C$10:C$14,$H$10:$H$14,$P20)*$C$2*节奏总纲!W14)+Q19</f>
        <v>0</v>
      </c>
      <c r="R20" s="51">
        <f>IF($P20&lt;D$10,0,求节点(D$10:D$14,$H$10:$H$14,$P20)*$C$2*节奏总纲!X14)+R19</f>
        <v>0</v>
      </c>
      <c r="S20" s="51">
        <f>IF($P20&lt;E$10,0,求节点(E$10:E$14,$H$10:$H$14,$P20)*$C$2*节奏总纲!Y14)+S19</f>
        <v>0</v>
      </c>
      <c r="T20" s="51">
        <f>IF($P20&lt;F$10,0,求节点(F$10:F$14,$H$10:$H$14,$P20)*$C$2*节奏总纲!Z14)+T19</f>
        <v>0</v>
      </c>
      <c r="U20" s="51">
        <f>IF($P20&lt;G$10,0,求节点(G$10:G$14,$H$10:$H$14,$P20)*$C$2*节奏总纲!AA14)+U19</f>
        <v>0</v>
      </c>
      <c r="V20" s="51">
        <f>IF($P20&lt;C$10,0,求节点(C$10:C$14,$I$10:$I$14,$P20)*$C$2*节奏总纲!W14)+V19</f>
        <v>0</v>
      </c>
      <c r="W20" s="51">
        <f>IF($P20&lt;D$10,0,求节点(D$10:D$14,$I$10:$I$14,$P20)*$C$2*节奏总纲!X14)+W19</f>
        <v>0</v>
      </c>
      <c r="X20" s="51">
        <f>IF($P20&lt;E$10,0,求节点(E$10:E$14,$I$10:$I$14,$P20)*$C$2*节奏总纲!Y14)+X19</f>
        <v>0</v>
      </c>
      <c r="Y20" s="51">
        <f>IF($P20&lt;F$10,0,求节点(F$10:F$14,$I$10:$I$14,$P20)*$C$2*节奏总纲!Z14)+Y19</f>
        <v>0</v>
      </c>
      <c r="Z20" s="51">
        <f>IF($P20&lt;G$10,0,求节点(G$10:G$14,$I$10:$I$14,$P20)*$C$2*节奏总纲!AA14)+Z19</f>
        <v>0</v>
      </c>
      <c r="AA20" s="65">
        <f>IF($P20&lt;C$10,0,求节点(C$10:C$14,$J$10:$J$14,$P20)*$C$2*节奏总纲!W14)+AA19+军团势力点排行奖励设计!M20-军团势力点排行奖励设计!M19</f>
        <v>0</v>
      </c>
      <c r="AB20" s="65">
        <f>IF($P20&lt;D$10,0,求节点(D$10:D$14,$J$10:$J$14,$P20)*$C$2*节奏总纲!X14)+AB19+军团势力点排行奖励设计!N20-军团势力点排行奖励设计!N19</f>
        <v>0</v>
      </c>
      <c r="AC20" s="65">
        <f>IF($P20&lt;E$10,0,求节点(E$10:E$14,$J$10:$J$14,$P20)*$C$2*节奏总纲!Y14)+AC19+军团势力点排行奖励设计!O20-军团势力点排行奖励设计!O19</f>
        <v>0</v>
      </c>
      <c r="AD20" s="65">
        <f>IF($P20&lt;F$10,0,求节点(F$10:F$14,$J$10:$J$14,$P20)*$C$2*节奏总纲!Z14)+AD19+军团势力点排行奖励设计!P20-军团势力点排行奖励设计!P19</f>
        <v>0</v>
      </c>
      <c r="AE20" s="65">
        <f>IF($P20&lt;G$10,0,求节点(G$10:G$14,$J$10:$J$14,$P20)*$C$2*节奏总纲!AA14)+AE19+军团势力点排行奖励设计!Q20-军团势力点排行奖励设计!Q19</f>
        <v>0</v>
      </c>
      <c r="AF20" s="65">
        <f>IF($P20&lt;C$10,0,求节点(C$10:C$14,$K$10:$K$14,$P20)*$C$2*节奏总纲!W14)+AF19</f>
        <v>0</v>
      </c>
      <c r="AG20" s="65">
        <f>IF($P20&lt;D$10,0,求节点(D$10:D$14,$K$10:$K$14,$P20)*$C$2*节奏总纲!X14)+AG19</f>
        <v>0</v>
      </c>
      <c r="AH20" s="65">
        <f>IF($P20&lt;E$10,0,求节点(E$10:E$14,$K$10:$K$14,$P20)*$C$2*节奏总纲!Y14)+AH19</f>
        <v>0</v>
      </c>
      <c r="AI20" s="65">
        <f>IF($P20&lt;F$10,0,求节点(F$10:F$14,$K$10:$K$14,$P20)*$C$2*节奏总纲!Z14)+AI19</f>
        <v>0</v>
      </c>
      <c r="AJ20" s="65">
        <f>IF($P20&lt;G$10,0,求节点(G$10:G$14,$K$10:$K$14,$P20)*$C$2*节奏总纲!AA14)+AJ19</f>
        <v>0</v>
      </c>
      <c r="AK20" s="65">
        <f>IF($P20&lt;C$10,0,求节点(C$10:C$14,$L$10:$L$14,$P20)*$C$2*节奏总纲!W14)+AK19+军团势力点排行奖励设计!R20-军团势力点排行奖励设计!R19</f>
        <v>0</v>
      </c>
      <c r="AL20" s="65">
        <f>IF($P20&lt;D$10,0,求节点(D$10:D$14,$L$10:$L$14,$P20)*$C$2*节奏总纲!X14)+AL19+军团势力点排行奖励设计!S20-军团势力点排行奖励设计!S19</f>
        <v>0</v>
      </c>
      <c r="AM20" s="65">
        <f>IF($P20&lt;E$10,0,求节点(E$10:E$14,$L$10:$L$14,$P20)*$C$2*节奏总纲!Y14)+AM19+军团势力点排行奖励设计!T20-军团势力点排行奖励设计!T19</f>
        <v>0</v>
      </c>
      <c r="AN20" s="65">
        <f>IF($P20&lt;F$10,0,求节点(F$10:F$14,$L$10:$L$14,$P20)*$C$2*节奏总纲!Z14)+AN19+军团势力点排行奖励设计!U20-军团势力点排行奖励设计!U19</f>
        <v>0</v>
      </c>
      <c r="AO20" s="65">
        <f>IF($P20&lt;G$10,0,求节点(G$10:G$14,$L$10:$L$14,$P20)*$C$2*节奏总纲!AA14)+AO19+军团势力点排行奖励设计!V20-军团势力点排行奖励设计!V19</f>
        <v>0</v>
      </c>
      <c r="AP20" s="65">
        <f>IF($P20&lt;C$10,0,求节点(C$10:C$14,$M$10:$M$14,$P20)*$C$2*节奏总纲!W14)+AP19</f>
        <v>0</v>
      </c>
      <c r="AQ20" s="65">
        <f>IF($P20&lt;D$10,0,求节点(D$10:D$14,$M$10:$M$14,$P20)*$C$2*节奏总纲!X14)+AQ19</f>
        <v>0</v>
      </c>
      <c r="AR20" s="65">
        <f>IF($P20&lt;E$10,0,求节点(E$10:E$14,$M$10:$M$14,$P20)*$C$2*节奏总纲!Y14)+AR19</f>
        <v>0</v>
      </c>
      <c r="AS20" s="65">
        <f>IF($P20&lt;F$10,0,求节点(F$10:F$14,$M$10:$M$14,$P20)*$C$2*节奏总纲!Z14)+AS19</f>
        <v>0</v>
      </c>
      <c r="AT20" s="65">
        <f>IF($P20&lt;G$10,0,求节点(G$10:G$14,$M$10:$M$14,$P20)*$C$2*节奏总纲!AA14)+AT19</f>
        <v>0</v>
      </c>
      <c r="AX20" s="51">
        <v>11</v>
      </c>
      <c r="AY20" s="51">
        <f>IF($AX20&lt;C$10,0,求节点(C$10:C$14,$H$19:$H$23,$AX20)*$C$2*节奏总纲!W14)+AY19</f>
        <v>0</v>
      </c>
      <c r="AZ20" s="51">
        <f>IF($AX20&lt;D$10,0,求节点(D$10:D$14,$H$19:$H$23,$AX20)*$C$2*节奏总纲!X14)+AZ19</f>
        <v>0</v>
      </c>
      <c r="BA20" s="51">
        <f>IF($AX20&lt;E$10,0,求节点(E$10:E$14,$H$19:$H$23,$AX20)*$C$2*节奏总纲!Y14)+BA19</f>
        <v>0</v>
      </c>
      <c r="BB20" s="51">
        <f>IF($AX20&lt;F$10,0,求节点(F$10:F$14,$H$19:$H$23,$AX20)*$C$2*节奏总纲!Z14)+BB19</f>
        <v>0</v>
      </c>
      <c r="BC20" s="51">
        <f>IF($AX20&lt;G$10,0,求节点(G$10:G$14,$H$19:$H$23,$AX20)*$C$2*节奏总纲!AA14)+BC19</f>
        <v>0</v>
      </c>
      <c r="BD20" s="51">
        <f>IF($AX20&lt;C$10,0,求节点(C$10:C$14,$I$19:$I$23,$AX20)*$C$2*节奏总纲!W14)+BD19</f>
        <v>0</v>
      </c>
      <c r="BE20" s="51">
        <f>IF($AX20&lt;D$10,0,求节点(D$10:D$14,$I$19:$I$23,$AX20)*$C$2*节奏总纲!X14)+BE19</f>
        <v>0</v>
      </c>
      <c r="BF20" s="51">
        <f>IF($AX20&lt;E$10,0,求节点(E$10:E$14,$I$19:$I$23,$AX20)*$C$2*节奏总纲!Y14)+BF19</f>
        <v>0</v>
      </c>
      <c r="BG20" s="51">
        <f>IF($AX20&lt;F$10,0,求节点(F$10:F$14,$I$19:$I$23,$AX20)*$C$2*节奏总纲!Z14)+BG19</f>
        <v>0</v>
      </c>
      <c r="BH20" s="51">
        <f>IF($AX20&lt;G$10,0,求节点(G$10:G$14,$I$19:$I$23,$AX20)*$C$2*节奏总纲!AA14)+BH19</f>
        <v>0</v>
      </c>
      <c r="BI20" s="65">
        <f>IF($AX20&lt;C$10,0,求节点(C$10:C$14,$J$19:$J$23,$AX20)*$C$2*节奏总纲!W14)+BI19+军团势力点排行奖励设计!W20-军团势力点排行奖励设计!W19</f>
        <v>0</v>
      </c>
      <c r="BJ20" s="65">
        <f>IF($AX20&lt;D$10,0,求节点(D$10:D$14,$J$19:$J$23,$AX20)*$C$2*节奏总纲!X14)+BJ19+军团势力点排行奖励设计!X20-军团势力点排行奖励设计!X19</f>
        <v>0</v>
      </c>
      <c r="BK20" s="65">
        <f>IF($AX20&lt;E$10,0,求节点(E$10:E$14,$J$19:$J$23,$AX20)*$C$2*节奏总纲!Y14)+BK19+军团势力点排行奖励设计!Y20-军团势力点排行奖励设计!Y19</f>
        <v>0</v>
      </c>
      <c r="BL20" s="65">
        <f>IF($AX20&lt;F$10,0,求节点(F$10:F$14,$J$19:$J$23,$AX20)*$C$2*节奏总纲!Z14)+BL19+军团势力点排行奖励设计!Z20-军团势力点排行奖励设计!Z19</f>
        <v>0</v>
      </c>
      <c r="BM20" s="65">
        <f>IF($AX20&lt;G$10,0,求节点(G$10:G$14,$J$19:$J$23,$AX20)*$C$2*节奏总纲!AA14)+BM19+军团势力点排行奖励设计!AA20-军团势力点排行奖励设计!AA19</f>
        <v>0</v>
      </c>
      <c r="BN20" s="65">
        <f>IF($AX20&lt;C$10,0,求节点(C$10:C$14,$K$19:$K$23,$AX20)*$C$2*节奏总纲!W14)+BN19</f>
        <v>0</v>
      </c>
      <c r="BO20" s="65">
        <f>IF($AX20&lt;D$10,0,求节点(D$10:D$14,$K$19:$K$23,$AX20)*$C$2*节奏总纲!X14)+BO19</f>
        <v>0</v>
      </c>
      <c r="BP20" s="65">
        <f>IF($AX20&lt;E$10,0,求节点(E$10:E$14,$K$19:$K$23,$AX20)*$C$2*节奏总纲!Y14)+BP19</f>
        <v>0</v>
      </c>
      <c r="BQ20" s="65">
        <f>IF($AX20&lt;F$10,0,求节点(F$10:F$14,$K$19:$K$23,$AX20)*$C$2*节奏总纲!Z14)+BQ19</f>
        <v>0</v>
      </c>
      <c r="BR20" s="65">
        <f>IF($AX20&lt;G$10,0,求节点(G$10:G$14,$K$19:$K$23,$AX20)*$C$2*节奏总纲!AA14)+BR19</f>
        <v>0</v>
      </c>
      <c r="BS20" s="65">
        <f>IF($AX20&lt;C$10,0,求节点(C$10:C$14,$L$19:$L$23,$AX20)*$C$2*节奏总纲!W14)+BS19+军团势力点排行奖励设计!AB20-军团势力点排行奖励设计!AB19</f>
        <v>0</v>
      </c>
      <c r="BT20" s="65">
        <f>IF($AX20&lt;D$10,0,求节点(D$10:D$14,$L$19:$L$23,$AX20)*$C$2*节奏总纲!X14)+BT19+军团势力点排行奖励设计!AC20-军团势力点排行奖励设计!AC19</f>
        <v>0</v>
      </c>
      <c r="BU20" s="65">
        <f>IF($AX20&lt;E$10,0,求节点(E$10:E$14,$L$19:$L$23,$AX20)*$C$2*节奏总纲!Y14)+BU19+军团势力点排行奖励设计!AD20-军团势力点排行奖励设计!AD19</f>
        <v>0</v>
      </c>
      <c r="BV20" s="65">
        <f>IF($AX20&lt;F$10,0,求节点(F$10:F$14,$L$19:$L$23,$AX20)*$C$2*节奏总纲!Z14)+BV19+军团势力点排行奖励设计!AE20-军团势力点排行奖励设计!AE19</f>
        <v>0</v>
      </c>
      <c r="BW20" s="65">
        <f>IF($AX20&lt;G$10,0,求节点(G$10:G$14,$L$19:$L$23,$AX20)*$C$2*节奏总纲!AA14)+BW19+军团势力点排行奖励设计!AF20-军团势力点排行奖励设计!AF19</f>
        <v>0</v>
      </c>
      <c r="BX20" s="65">
        <f>IF($AX20&lt;C$10,0,求节点(C$10:C$14,$M$19:$M$23,$AX20)*$C$2*节奏总纲!W14)+BX19</f>
        <v>0</v>
      </c>
      <c r="BY20" s="65">
        <f>IF($AX20&lt;D$10,0,求节点(D$10:D$14,$M$19:$M$23,$AX20)*$C$2*节奏总纲!X14)+BY19</f>
        <v>0</v>
      </c>
      <c r="BZ20" s="65">
        <f>IF($AX20&lt;E$10,0,求节点(E$10:E$14,$M$19:$M$23,$AX20)*$C$2*节奏总纲!Y14)+BZ19</f>
        <v>0</v>
      </c>
      <c r="CA20" s="65">
        <f>IF($AX20&lt;F$10,0,求节点(F$10:F$14,$M$19:$M$23,$AX20)*$C$2*节奏总纲!Z14)+CA19</f>
        <v>0</v>
      </c>
      <c r="CB20" s="65">
        <f>IF($AX20&lt;G$10,0,求节点(G$10:G$14,$M$19:$M$23,$AX20)*$C$2*节奏总纲!AA14)+CB19</f>
        <v>0</v>
      </c>
      <c r="CF20" s="51">
        <v>11</v>
      </c>
      <c r="CG20" s="65">
        <f t="shared" si="13"/>
        <v>0</v>
      </c>
      <c r="CH20" s="65">
        <f t="shared" si="14"/>
        <v>0</v>
      </c>
      <c r="CI20" s="65">
        <f t="shared" si="15"/>
        <v>0</v>
      </c>
      <c r="CJ20" s="65">
        <f t="shared" si="16"/>
        <v>0</v>
      </c>
      <c r="CK20" s="65">
        <f t="shared" si="17"/>
        <v>0</v>
      </c>
      <c r="CL20" s="65">
        <f t="shared" si="18"/>
        <v>0</v>
      </c>
      <c r="CM20" s="65">
        <f t="shared" si="19"/>
        <v>0</v>
      </c>
      <c r="CN20" s="65">
        <f t="shared" si="20"/>
        <v>0</v>
      </c>
      <c r="CO20" s="65">
        <f t="shared" si="21"/>
        <v>0</v>
      </c>
      <c r="CP20" s="65">
        <f t="shared" si="22"/>
        <v>0</v>
      </c>
      <c r="CQ20" s="65">
        <f t="shared" si="23"/>
        <v>0</v>
      </c>
      <c r="CR20" s="65">
        <f t="shared" si="24"/>
        <v>0</v>
      </c>
      <c r="CS20" s="65">
        <f t="shared" si="25"/>
        <v>0</v>
      </c>
      <c r="CT20" s="65">
        <f t="shared" si="26"/>
        <v>0</v>
      </c>
      <c r="CU20" s="65">
        <f t="shared" si="27"/>
        <v>0</v>
      </c>
      <c r="CV20" s="65">
        <f t="shared" si="28"/>
        <v>0</v>
      </c>
      <c r="CW20" s="65">
        <f t="shared" si="29"/>
        <v>0</v>
      </c>
      <c r="CX20" s="65">
        <f t="shared" si="30"/>
        <v>0</v>
      </c>
      <c r="CY20" s="65">
        <f t="shared" si="31"/>
        <v>0</v>
      </c>
      <c r="CZ20" s="65">
        <f t="shared" si="32"/>
        <v>0</v>
      </c>
      <c r="DA20" s="65">
        <f t="shared" si="33"/>
        <v>0</v>
      </c>
      <c r="DB20" s="65">
        <f t="shared" si="34"/>
        <v>0</v>
      </c>
      <c r="DC20" s="65">
        <f t="shared" si="35"/>
        <v>0</v>
      </c>
      <c r="DD20" s="65">
        <f t="shared" si="36"/>
        <v>0</v>
      </c>
      <c r="DE20" s="65">
        <f t="shared" si="37"/>
        <v>0</v>
      </c>
      <c r="DF20" s="65">
        <f t="shared" si="38"/>
        <v>0</v>
      </c>
      <c r="DG20" s="65">
        <f t="shared" si="39"/>
        <v>0</v>
      </c>
      <c r="DH20" s="65">
        <f t="shared" si="40"/>
        <v>0</v>
      </c>
      <c r="DI20" s="65">
        <f t="shared" si="41"/>
        <v>0</v>
      </c>
      <c r="DJ20" s="65">
        <f t="shared" si="42"/>
        <v>0</v>
      </c>
      <c r="DN20" s="51">
        <v>11</v>
      </c>
      <c r="DO20" s="65">
        <f t="shared" si="43"/>
        <v>0</v>
      </c>
      <c r="DP20" s="65">
        <f t="shared" si="44"/>
        <v>0</v>
      </c>
      <c r="DQ20" s="65">
        <f t="shared" si="45"/>
        <v>0</v>
      </c>
      <c r="DR20" s="65">
        <f t="shared" si="46"/>
        <v>0</v>
      </c>
      <c r="DS20" s="65">
        <f t="shared" si="47"/>
        <v>0</v>
      </c>
      <c r="DT20" s="65">
        <f t="shared" si="48"/>
        <v>0</v>
      </c>
      <c r="DU20" s="65">
        <f t="shared" si="49"/>
        <v>0</v>
      </c>
      <c r="DV20" s="65">
        <f t="shared" si="50"/>
        <v>0</v>
      </c>
      <c r="DW20" s="65">
        <f t="shared" si="51"/>
        <v>0</v>
      </c>
      <c r="DX20" s="65">
        <f t="shared" si="52"/>
        <v>0</v>
      </c>
      <c r="DY20" s="65">
        <f t="shared" si="53"/>
        <v>0</v>
      </c>
      <c r="DZ20" s="65">
        <f t="shared" si="54"/>
        <v>0</v>
      </c>
      <c r="EA20" s="65">
        <f t="shared" si="55"/>
        <v>0</v>
      </c>
      <c r="EB20" s="65">
        <f t="shared" si="56"/>
        <v>0</v>
      </c>
      <c r="EC20" s="65">
        <f t="shared" si="57"/>
        <v>0</v>
      </c>
      <c r="ED20" s="65">
        <f t="shared" si="58"/>
        <v>0</v>
      </c>
      <c r="EE20" s="65">
        <f t="shared" si="59"/>
        <v>0</v>
      </c>
      <c r="EF20" s="65">
        <f t="shared" si="60"/>
        <v>0</v>
      </c>
      <c r="EG20" s="65">
        <f t="shared" si="61"/>
        <v>0</v>
      </c>
      <c r="EH20" s="65">
        <f t="shared" si="62"/>
        <v>0</v>
      </c>
      <c r="EI20" s="65">
        <f t="shared" si="63"/>
        <v>0</v>
      </c>
      <c r="EJ20" s="65">
        <f t="shared" si="64"/>
        <v>0</v>
      </c>
      <c r="EK20" s="65">
        <f t="shared" si="65"/>
        <v>0</v>
      </c>
      <c r="EL20" s="65">
        <f t="shared" si="66"/>
        <v>0</v>
      </c>
      <c r="EM20" s="65">
        <f t="shared" si="67"/>
        <v>0</v>
      </c>
      <c r="EN20" s="65">
        <f t="shared" si="68"/>
        <v>0</v>
      </c>
      <c r="EO20" s="65">
        <f t="shared" si="69"/>
        <v>0</v>
      </c>
      <c r="EP20" s="65">
        <f t="shared" si="70"/>
        <v>0</v>
      </c>
      <c r="EQ20" s="65">
        <f t="shared" si="71"/>
        <v>0</v>
      </c>
      <c r="ER20" s="65">
        <f t="shared" si="72"/>
        <v>0</v>
      </c>
      <c r="EV20" s="51">
        <v>11</v>
      </c>
      <c r="EW20" s="65">
        <f t="shared" si="73"/>
        <v>0</v>
      </c>
      <c r="EX20" s="65">
        <f t="shared" si="74"/>
        <v>0</v>
      </c>
      <c r="EY20" s="65">
        <f t="shared" si="75"/>
        <v>0</v>
      </c>
      <c r="EZ20" s="65">
        <f t="shared" si="76"/>
        <v>0</v>
      </c>
      <c r="FA20" s="65">
        <f t="shared" si="77"/>
        <v>0</v>
      </c>
      <c r="FB20" s="65">
        <f t="shared" si="78"/>
        <v>0</v>
      </c>
      <c r="FC20" s="65">
        <f t="shared" si="79"/>
        <v>0</v>
      </c>
      <c r="FD20" s="65">
        <f t="shared" si="80"/>
        <v>0</v>
      </c>
      <c r="FE20" s="65">
        <f t="shared" si="81"/>
        <v>0</v>
      </c>
      <c r="FF20" s="65">
        <f t="shared" si="82"/>
        <v>0</v>
      </c>
      <c r="FG20" s="65">
        <f t="shared" si="83"/>
        <v>0</v>
      </c>
      <c r="FH20" s="65">
        <f t="shared" si="84"/>
        <v>0</v>
      </c>
      <c r="FI20" s="65">
        <f t="shared" si="85"/>
        <v>0</v>
      </c>
      <c r="FJ20" s="65">
        <f t="shared" si="86"/>
        <v>0</v>
      </c>
      <c r="FK20" s="65">
        <f t="shared" si="87"/>
        <v>0</v>
      </c>
      <c r="FL20" s="65">
        <f t="shared" si="88"/>
        <v>0</v>
      </c>
      <c r="FM20" s="65">
        <f t="shared" si="89"/>
        <v>0</v>
      </c>
      <c r="FN20" s="65">
        <f t="shared" si="90"/>
        <v>0</v>
      </c>
      <c r="FO20" s="65">
        <f t="shared" si="91"/>
        <v>0</v>
      </c>
      <c r="FP20" s="65">
        <f t="shared" si="92"/>
        <v>0</v>
      </c>
      <c r="FQ20" s="65">
        <f t="shared" si="93"/>
        <v>0</v>
      </c>
      <c r="FR20" s="65">
        <f t="shared" si="94"/>
        <v>0</v>
      </c>
      <c r="FS20" s="65">
        <f t="shared" si="95"/>
        <v>0</v>
      </c>
      <c r="FT20" s="65">
        <f t="shared" si="96"/>
        <v>0</v>
      </c>
      <c r="FU20" s="65">
        <f t="shared" si="97"/>
        <v>0</v>
      </c>
      <c r="FV20" s="65">
        <f t="shared" si="98"/>
        <v>0</v>
      </c>
      <c r="FW20" s="65">
        <f t="shared" si="99"/>
        <v>0</v>
      </c>
      <c r="FX20" s="65">
        <f t="shared" si="100"/>
        <v>0</v>
      </c>
      <c r="FY20" s="65">
        <f t="shared" si="101"/>
        <v>0</v>
      </c>
      <c r="FZ20" s="65">
        <f t="shared" si="102"/>
        <v>0</v>
      </c>
      <c r="GB20" s="65">
        <f t="shared" si="103"/>
        <v>0</v>
      </c>
      <c r="GC20" s="65">
        <f t="shared" si="104"/>
        <v>0</v>
      </c>
      <c r="GD20" s="65">
        <f t="shared" si="105"/>
        <v>0</v>
      </c>
      <c r="GE20" s="65">
        <f t="shared" si="106"/>
        <v>0</v>
      </c>
      <c r="GF20" s="65">
        <f t="shared" si="107"/>
        <v>0</v>
      </c>
      <c r="GG20" s="65">
        <f t="shared" si="108"/>
        <v>0</v>
      </c>
      <c r="GH20" s="65">
        <f t="shared" si="109"/>
        <v>0</v>
      </c>
      <c r="GI20" s="65">
        <f t="shared" si="110"/>
        <v>0</v>
      </c>
      <c r="GJ20" s="65">
        <f t="shared" si="111"/>
        <v>0</v>
      </c>
      <c r="GK20" s="65">
        <f t="shared" si="112"/>
        <v>0</v>
      </c>
      <c r="GL20" s="65">
        <f t="shared" si="113"/>
        <v>0</v>
      </c>
      <c r="GM20" s="65">
        <f t="shared" si="114"/>
        <v>0</v>
      </c>
      <c r="GN20" s="65">
        <f t="shared" si="115"/>
        <v>0</v>
      </c>
      <c r="GO20" s="65">
        <f t="shared" si="116"/>
        <v>0</v>
      </c>
      <c r="GP20" s="65">
        <f t="shared" si="117"/>
        <v>0</v>
      </c>
      <c r="GQ20" s="65">
        <f t="shared" si="118"/>
        <v>0</v>
      </c>
      <c r="GR20" s="65">
        <f t="shared" si="119"/>
        <v>0</v>
      </c>
      <c r="GS20" s="65">
        <f t="shared" si="120"/>
        <v>0</v>
      </c>
      <c r="GT20" s="65">
        <f t="shared" si="121"/>
        <v>0</v>
      </c>
      <c r="GU20" s="65">
        <f t="shared" si="122"/>
        <v>0</v>
      </c>
      <c r="GV20" s="65">
        <f t="shared" si="123"/>
        <v>0</v>
      </c>
      <c r="GW20" s="65">
        <f t="shared" si="124"/>
        <v>0</v>
      </c>
      <c r="GX20" s="65">
        <f t="shared" si="125"/>
        <v>0</v>
      </c>
      <c r="GY20" s="65">
        <f t="shared" si="126"/>
        <v>0</v>
      </c>
      <c r="GZ20" s="65">
        <f t="shared" si="127"/>
        <v>0</v>
      </c>
      <c r="HA20" s="65">
        <f t="shared" si="128"/>
        <v>0</v>
      </c>
      <c r="HB20" s="65">
        <f t="shared" si="129"/>
        <v>0</v>
      </c>
      <c r="HC20" s="65">
        <f t="shared" si="130"/>
        <v>0</v>
      </c>
      <c r="HD20" s="65">
        <f t="shared" si="131"/>
        <v>0</v>
      </c>
      <c r="HE20" s="65">
        <f t="shared" si="132"/>
        <v>0</v>
      </c>
      <c r="HM20" s="51">
        <v>11</v>
      </c>
      <c r="HN20" s="72">
        <f>(EW20-EW19)*$D$46+(FB20-FB19)*$D$47+(FG20-FG19)*$D$48+(FL20-FL19)*$D$49+IF($HM20&lt;C$10,0,求节点(C$10:C$14,$H$28:$H$32,$HM20)*$C$2*节奏总纲!W14)+HN19</f>
        <v>0</v>
      </c>
      <c r="HO20" s="72">
        <f>(EX20-EX19)*$D$46+(FC20-FC19)*$D$47+(FH20-FH19)*$D$48+(FM20-FM19)*$D$49+IF($HM20&lt;D$10,0,求节点(D$10:D$14,$H$28:$H$32,$HM20)*$C$2*节奏总纲!X14)+HO19</f>
        <v>0</v>
      </c>
      <c r="HP20" s="72">
        <f>(EY20-EY19)*$D$46+(FD20-FD19)*$D$47+(FI20-FI19)*$D$48+(FN20-FN19)*$D$49+IF($HM20&lt;E$10,0,求节点(E$10:E$14,$H$28:$H$32,$HM20)*$C$2*节奏总纲!Y14)+HP19</f>
        <v>0</v>
      </c>
      <c r="HQ20" s="72">
        <f>(EZ20-EZ19)*$D$46+(FE20-FE19)*$D$47+(FJ20-FJ19)*$D$48+(FO20-FO19)*$D$49+IF($HM20&lt;F$10,0,求节点(F$10:F$14,$H$28:$H$32,$HM20)*$C$2*节奏总纲!Z14)+HQ19</f>
        <v>0</v>
      </c>
      <c r="HR20" s="72">
        <f>(FA20-FA19)*$D$46+(FF20-FF19)*$D$47+(FK20-FK19)*$D$48+(FP20-FP19)*$D$49+IF($HM20&lt;G$10,0,求节点(G$10:G$14,$H$28:$H$32,$HM20)*$C$2*节奏总纲!AA14)+HR19</f>
        <v>0</v>
      </c>
      <c r="HV20" s="72">
        <v>11</v>
      </c>
      <c r="HW20" s="72">
        <f>IF($HV20&lt;C$10,0,求节点(C$10:C$14,$I$28:$I$32,$HV20)*$C$2*节奏总纲!W14)+HW19</f>
        <v>0</v>
      </c>
      <c r="HX20" s="72">
        <f>IF($HV20&lt;D$10,0,求节点(D$10:D$14,$I$28:$I$32,$HV20)*$C$2*节奏总纲!X14)+HX19</f>
        <v>0</v>
      </c>
      <c r="HY20" s="72">
        <f>IF($HV20&lt;E$10,0,求节点(E$10:E$14,$I$28:$I$32,$HV20)*$C$2*节奏总纲!Y14)+HY19</f>
        <v>0</v>
      </c>
      <c r="HZ20" s="72">
        <f>IF($HV20&lt;F$10,0,求节点(F$10:F$14,$I$28:$I$32,$HV20)*$C$2*节奏总纲!Z14)+HZ19</f>
        <v>0</v>
      </c>
      <c r="IA20" s="72">
        <f>IF($HV20&lt;G$10,0,求节点(G$10:G$14,$I$28:$I$32,$HV20)*$C$2*节奏总纲!AA14)+IA19</f>
        <v>0</v>
      </c>
    </row>
    <row r="21" spans="2:235" x14ac:dyDescent="0.15">
      <c r="B21" s="48">
        <v>3</v>
      </c>
      <c r="C21" s="48">
        <f t="shared" ref="C21:G21" si="135">C12</f>
        <v>94.495670234283196</v>
      </c>
      <c r="D21" s="48">
        <f t="shared" si="135"/>
        <v>92.745907317303093</v>
      </c>
      <c r="E21" s="48">
        <f t="shared" si="135"/>
        <v>90</v>
      </c>
      <c r="F21" s="48">
        <f t="shared" si="135"/>
        <v>86.249057638145644</v>
      </c>
      <c r="G21" s="48">
        <f t="shared" si="135"/>
        <v>86.672087714120067</v>
      </c>
      <c r="H21" s="48"/>
      <c r="I21" s="48"/>
      <c r="J21" s="48">
        <f>5/30</f>
        <v>0.16666666666666666</v>
      </c>
      <c r="K21" s="48"/>
      <c r="L21" s="66"/>
      <c r="M21" s="48"/>
      <c r="P21" s="49">
        <v>12</v>
      </c>
      <c r="Q21" s="51">
        <f>IF($P21&lt;C$10,0,求节点(C$10:C$14,$H$10:$H$14,$P21)*$C$2*节奏总纲!W15)+Q20</f>
        <v>0</v>
      </c>
      <c r="R21" s="51">
        <f>IF($P21&lt;D$10,0,求节点(D$10:D$14,$H$10:$H$14,$P21)*$C$2*节奏总纲!X15)+R20</f>
        <v>0</v>
      </c>
      <c r="S21" s="51">
        <f>IF($P21&lt;E$10,0,求节点(E$10:E$14,$H$10:$H$14,$P21)*$C$2*节奏总纲!Y15)+S20</f>
        <v>0</v>
      </c>
      <c r="T21" s="51">
        <f>IF($P21&lt;F$10,0,求节点(F$10:F$14,$H$10:$H$14,$P21)*$C$2*节奏总纲!Z15)+T20</f>
        <v>0</v>
      </c>
      <c r="U21" s="51">
        <f>IF($P21&lt;G$10,0,求节点(G$10:G$14,$H$10:$H$14,$P21)*$C$2*节奏总纲!AA15)+U20</f>
        <v>0</v>
      </c>
      <c r="V21" s="51">
        <f>IF($P21&lt;C$10,0,求节点(C$10:C$14,$I$10:$I$14,$P21)*$C$2*节奏总纲!W15)+V20</f>
        <v>0</v>
      </c>
      <c r="W21" s="51">
        <f>IF($P21&lt;D$10,0,求节点(D$10:D$14,$I$10:$I$14,$P21)*$C$2*节奏总纲!X15)+W20</f>
        <v>0</v>
      </c>
      <c r="X21" s="51">
        <f>IF($P21&lt;E$10,0,求节点(E$10:E$14,$I$10:$I$14,$P21)*$C$2*节奏总纲!Y15)+X20</f>
        <v>0</v>
      </c>
      <c r="Y21" s="51">
        <f>IF($P21&lt;F$10,0,求节点(F$10:F$14,$I$10:$I$14,$P21)*$C$2*节奏总纲!Z15)+Y20</f>
        <v>0</v>
      </c>
      <c r="Z21" s="51">
        <f>IF($P21&lt;G$10,0,求节点(G$10:G$14,$I$10:$I$14,$P21)*$C$2*节奏总纲!AA15)+Z20</f>
        <v>0</v>
      </c>
      <c r="AA21" s="65">
        <f>IF($P21&lt;C$10,0,求节点(C$10:C$14,$J$10:$J$14,$P21)*$C$2*节奏总纲!W15)+AA20+军团势力点排行奖励设计!M21-军团势力点排行奖励设计!M20</f>
        <v>0</v>
      </c>
      <c r="AB21" s="65">
        <f>IF($P21&lt;D$10,0,求节点(D$10:D$14,$J$10:$J$14,$P21)*$C$2*节奏总纲!X15)+AB20+军团势力点排行奖励设计!N21-军团势力点排行奖励设计!N20</f>
        <v>0</v>
      </c>
      <c r="AC21" s="65">
        <f>IF($P21&lt;E$10,0,求节点(E$10:E$14,$J$10:$J$14,$P21)*$C$2*节奏总纲!Y15)+AC20+军团势力点排行奖励设计!O21-军团势力点排行奖励设计!O20</f>
        <v>0</v>
      </c>
      <c r="AD21" s="65">
        <f>IF($P21&lt;F$10,0,求节点(F$10:F$14,$J$10:$J$14,$P21)*$C$2*节奏总纲!Z15)+AD20+军团势力点排行奖励设计!P21-军团势力点排行奖励设计!P20</f>
        <v>0</v>
      </c>
      <c r="AE21" s="65">
        <f>IF($P21&lt;G$10,0,求节点(G$10:G$14,$J$10:$J$14,$P21)*$C$2*节奏总纲!AA15)+AE20+军团势力点排行奖励设计!Q21-军团势力点排行奖励设计!Q20</f>
        <v>0</v>
      </c>
      <c r="AF21" s="65">
        <f>IF($P21&lt;C$10,0,求节点(C$10:C$14,$K$10:$K$14,$P21)*$C$2*节奏总纲!W15)+AF20</f>
        <v>0</v>
      </c>
      <c r="AG21" s="65">
        <f>IF($P21&lt;D$10,0,求节点(D$10:D$14,$K$10:$K$14,$P21)*$C$2*节奏总纲!X15)+AG20</f>
        <v>0</v>
      </c>
      <c r="AH21" s="65">
        <f>IF($P21&lt;E$10,0,求节点(E$10:E$14,$K$10:$K$14,$P21)*$C$2*节奏总纲!Y15)+AH20</f>
        <v>0</v>
      </c>
      <c r="AI21" s="65">
        <f>IF($P21&lt;F$10,0,求节点(F$10:F$14,$K$10:$K$14,$P21)*$C$2*节奏总纲!Z15)+AI20</f>
        <v>0</v>
      </c>
      <c r="AJ21" s="65">
        <f>IF($P21&lt;G$10,0,求节点(G$10:G$14,$K$10:$K$14,$P21)*$C$2*节奏总纲!AA15)+AJ20</f>
        <v>0</v>
      </c>
      <c r="AK21" s="65">
        <f>IF($P21&lt;C$10,0,求节点(C$10:C$14,$L$10:$L$14,$P21)*$C$2*节奏总纲!W15)+AK20+军团势力点排行奖励设计!R21-军团势力点排行奖励设计!R20</f>
        <v>0</v>
      </c>
      <c r="AL21" s="65">
        <f>IF($P21&lt;D$10,0,求节点(D$10:D$14,$L$10:$L$14,$P21)*$C$2*节奏总纲!X15)+AL20+军团势力点排行奖励设计!S21-军团势力点排行奖励设计!S20</f>
        <v>0</v>
      </c>
      <c r="AM21" s="65">
        <f>IF($P21&lt;E$10,0,求节点(E$10:E$14,$L$10:$L$14,$P21)*$C$2*节奏总纲!Y15)+AM20+军团势力点排行奖励设计!T21-军团势力点排行奖励设计!T20</f>
        <v>0</v>
      </c>
      <c r="AN21" s="65">
        <f>IF($P21&lt;F$10,0,求节点(F$10:F$14,$L$10:$L$14,$P21)*$C$2*节奏总纲!Z15)+AN20+军团势力点排行奖励设计!U21-军团势力点排行奖励设计!U20</f>
        <v>0</v>
      </c>
      <c r="AO21" s="65">
        <f>IF($P21&lt;G$10,0,求节点(G$10:G$14,$L$10:$L$14,$P21)*$C$2*节奏总纲!AA15)+AO20+军团势力点排行奖励设计!V21-军团势力点排行奖励设计!V20</f>
        <v>0</v>
      </c>
      <c r="AP21" s="65">
        <f>IF($P21&lt;C$10,0,求节点(C$10:C$14,$M$10:$M$14,$P21)*$C$2*节奏总纲!W15)+AP20</f>
        <v>0</v>
      </c>
      <c r="AQ21" s="65">
        <f>IF($P21&lt;D$10,0,求节点(D$10:D$14,$M$10:$M$14,$P21)*$C$2*节奏总纲!X15)+AQ20</f>
        <v>0</v>
      </c>
      <c r="AR21" s="65">
        <f>IF($P21&lt;E$10,0,求节点(E$10:E$14,$M$10:$M$14,$P21)*$C$2*节奏总纲!Y15)+AR20</f>
        <v>0</v>
      </c>
      <c r="AS21" s="65">
        <f>IF($P21&lt;F$10,0,求节点(F$10:F$14,$M$10:$M$14,$P21)*$C$2*节奏总纲!Z15)+AS20</f>
        <v>0</v>
      </c>
      <c r="AT21" s="65">
        <f>IF($P21&lt;G$10,0,求节点(G$10:G$14,$M$10:$M$14,$P21)*$C$2*节奏总纲!AA15)+AT20</f>
        <v>0</v>
      </c>
      <c r="AX21" s="51">
        <v>12</v>
      </c>
      <c r="AY21" s="51">
        <f>IF($AX21&lt;C$10,0,求节点(C$10:C$14,$H$19:$H$23,$AX21)*$C$2*节奏总纲!W15)+AY20</f>
        <v>0</v>
      </c>
      <c r="AZ21" s="51">
        <f>IF($AX21&lt;D$10,0,求节点(D$10:D$14,$H$19:$H$23,$AX21)*$C$2*节奏总纲!X15)+AZ20</f>
        <v>0</v>
      </c>
      <c r="BA21" s="51">
        <f>IF($AX21&lt;E$10,0,求节点(E$10:E$14,$H$19:$H$23,$AX21)*$C$2*节奏总纲!Y15)+BA20</f>
        <v>0</v>
      </c>
      <c r="BB21" s="51">
        <f>IF($AX21&lt;F$10,0,求节点(F$10:F$14,$H$19:$H$23,$AX21)*$C$2*节奏总纲!Z15)+BB20</f>
        <v>0</v>
      </c>
      <c r="BC21" s="51">
        <f>IF($AX21&lt;G$10,0,求节点(G$10:G$14,$H$19:$H$23,$AX21)*$C$2*节奏总纲!AA15)+BC20</f>
        <v>0</v>
      </c>
      <c r="BD21" s="51">
        <f>IF($AX21&lt;C$10,0,求节点(C$10:C$14,$I$19:$I$23,$AX21)*$C$2*节奏总纲!W15)+BD20</f>
        <v>0</v>
      </c>
      <c r="BE21" s="51">
        <f>IF($AX21&lt;D$10,0,求节点(D$10:D$14,$I$19:$I$23,$AX21)*$C$2*节奏总纲!X15)+BE20</f>
        <v>0</v>
      </c>
      <c r="BF21" s="51">
        <f>IF($AX21&lt;E$10,0,求节点(E$10:E$14,$I$19:$I$23,$AX21)*$C$2*节奏总纲!Y15)+BF20</f>
        <v>0</v>
      </c>
      <c r="BG21" s="51">
        <f>IF($AX21&lt;F$10,0,求节点(F$10:F$14,$I$19:$I$23,$AX21)*$C$2*节奏总纲!Z15)+BG20</f>
        <v>0</v>
      </c>
      <c r="BH21" s="51">
        <f>IF($AX21&lt;G$10,0,求节点(G$10:G$14,$I$19:$I$23,$AX21)*$C$2*节奏总纲!AA15)+BH20</f>
        <v>0</v>
      </c>
      <c r="BI21" s="65">
        <f>IF($AX21&lt;C$10,0,求节点(C$10:C$14,$J$19:$J$23,$AX21)*$C$2*节奏总纲!W15)+BI20+军团势力点排行奖励设计!W21-军团势力点排行奖励设计!W20</f>
        <v>0</v>
      </c>
      <c r="BJ21" s="65">
        <f>IF($AX21&lt;D$10,0,求节点(D$10:D$14,$J$19:$J$23,$AX21)*$C$2*节奏总纲!X15)+BJ20+军团势力点排行奖励设计!X21-军团势力点排行奖励设计!X20</f>
        <v>0</v>
      </c>
      <c r="BK21" s="65">
        <f>IF($AX21&lt;E$10,0,求节点(E$10:E$14,$J$19:$J$23,$AX21)*$C$2*节奏总纲!Y15)+BK20+军团势力点排行奖励设计!Y21-军团势力点排行奖励设计!Y20</f>
        <v>0</v>
      </c>
      <c r="BL21" s="65">
        <f>IF($AX21&lt;F$10,0,求节点(F$10:F$14,$J$19:$J$23,$AX21)*$C$2*节奏总纲!Z15)+BL20+军团势力点排行奖励设计!Z21-军团势力点排行奖励设计!Z20</f>
        <v>0</v>
      </c>
      <c r="BM21" s="65">
        <f>IF($AX21&lt;G$10,0,求节点(G$10:G$14,$J$19:$J$23,$AX21)*$C$2*节奏总纲!AA15)+BM20+军团势力点排行奖励设计!AA21-军团势力点排行奖励设计!AA20</f>
        <v>0</v>
      </c>
      <c r="BN21" s="65">
        <f>IF($AX21&lt;C$10,0,求节点(C$10:C$14,$K$19:$K$23,$AX21)*$C$2*节奏总纲!W15)+BN20</f>
        <v>0</v>
      </c>
      <c r="BO21" s="65">
        <f>IF($AX21&lt;D$10,0,求节点(D$10:D$14,$K$19:$K$23,$AX21)*$C$2*节奏总纲!X15)+BO20</f>
        <v>0</v>
      </c>
      <c r="BP21" s="65">
        <f>IF($AX21&lt;E$10,0,求节点(E$10:E$14,$K$19:$K$23,$AX21)*$C$2*节奏总纲!Y15)+BP20</f>
        <v>0</v>
      </c>
      <c r="BQ21" s="65">
        <f>IF($AX21&lt;F$10,0,求节点(F$10:F$14,$K$19:$K$23,$AX21)*$C$2*节奏总纲!Z15)+BQ20</f>
        <v>0</v>
      </c>
      <c r="BR21" s="65">
        <f>IF($AX21&lt;G$10,0,求节点(G$10:G$14,$K$19:$K$23,$AX21)*$C$2*节奏总纲!AA15)+BR20</f>
        <v>0</v>
      </c>
      <c r="BS21" s="65">
        <f>IF($AX21&lt;C$10,0,求节点(C$10:C$14,$L$19:$L$23,$AX21)*$C$2*节奏总纲!W15)+BS20+军团势力点排行奖励设计!AB21-军团势力点排行奖励设计!AB20</f>
        <v>0</v>
      </c>
      <c r="BT21" s="65">
        <f>IF($AX21&lt;D$10,0,求节点(D$10:D$14,$L$19:$L$23,$AX21)*$C$2*节奏总纲!X15)+BT20+军团势力点排行奖励设计!AC21-军团势力点排行奖励设计!AC20</f>
        <v>0</v>
      </c>
      <c r="BU21" s="65">
        <f>IF($AX21&lt;E$10,0,求节点(E$10:E$14,$L$19:$L$23,$AX21)*$C$2*节奏总纲!Y15)+BU20+军团势力点排行奖励设计!AD21-军团势力点排行奖励设计!AD20</f>
        <v>0</v>
      </c>
      <c r="BV21" s="65">
        <f>IF($AX21&lt;F$10,0,求节点(F$10:F$14,$L$19:$L$23,$AX21)*$C$2*节奏总纲!Z15)+BV20+军团势力点排行奖励设计!AE21-军团势力点排行奖励设计!AE20</f>
        <v>0</v>
      </c>
      <c r="BW21" s="65">
        <f>IF($AX21&lt;G$10,0,求节点(G$10:G$14,$L$19:$L$23,$AX21)*$C$2*节奏总纲!AA15)+BW20+军团势力点排行奖励设计!AF21-军团势力点排行奖励设计!AF20</f>
        <v>0</v>
      </c>
      <c r="BX21" s="65">
        <f>IF($AX21&lt;C$10,0,求节点(C$10:C$14,$M$19:$M$23,$AX21)*$C$2*节奏总纲!W15)+BX20</f>
        <v>0</v>
      </c>
      <c r="BY21" s="65">
        <f>IF($AX21&lt;D$10,0,求节点(D$10:D$14,$M$19:$M$23,$AX21)*$C$2*节奏总纲!X15)+BY20</f>
        <v>0</v>
      </c>
      <c r="BZ21" s="65">
        <f>IF($AX21&lt;E$10,0,求节点(E$10:E$14,$M$19:$M$23,$AX21)*$C$2*节奏总纲!Y15)+BZ20</f>
        <v>0</v>
      </c>
      <c r="CA21" s="65">
        <f>IF($AX21&lt;F$10,0,求节点(F$10:F$14,$M$19:$M$23,$AX21)*$C$2*节奏总纲!Z15)+CA20</f>
        <v>0</v>
      </c>
      <c r="CB21" s="65">
        <f>IF($AX21&lt;G$10,0,求节点(G$10:G$14,$M$19:$M$23,$AX21)*$C$2*节奏总纲!AA15)+CB20</f>
        <v>0</v>
      </c>
      <c r="CF21" s="51">
        <v>12</v>
      </c>
      <c r="CG21" s="65">
        <f t="shared" si="13"/>
        <v>0</v>
      </c>
      <c r="CH21" s="65">
        <f t="shared" si="14"/>
        <v>0</v>
      </c>
      <c r="CI21" s="65">
        <f t="shared" si="15"/>
        <v>0</v>
      </c>
      <c r="CJ21" s="65">
        <f t="shared" si="16"/>
        <v>0</v>
      </c>
      <c r="CK21" s="65">
        <f t="shared" si="17"/>
        <v>0</v>
      </c>
      <c r="CL21" s="65">
        <f t="shared" si="18"/>
        <v>0</v>
      </c>
      <c r="CM21" s="65">
        <f t="shared" si="19"/>
        <v>0</v>
      </c>
      <c r="CN21" s="65">
        <f t="shared" si="20"/>
        <v>0</v>
      </c>
      <c r="CO21" s="65">
        <f t="shared" si="21"/>
        <v>0</v>
      </c>
      <c r="CP21" s="65">
        <f t="shared" si="22"/>
        <v>0</v>
      </c>
      <c r="CQ21" s="65">
        <f t="shared" si="23"/>
        <v>0</v>
      </c>
      <c r="CR21" s="65">
        <f t="shared" si="24"/>
        <v>0</v>
      </c>
      <c r="CS21" s="65">
        <f t="shared" si="25"/>
        <v>0</v>
      </c>
      <c r="CT21" s="65">
        <f t="shared" si="26"/>
        <v>0</v>
      </c>
      <c r="CU21" s="65">
        <f t="shared" si="27"/>
        <v>0</v>
      </c>
      <c r="CV21" s="65">
        <f t="shared" si="28"/>
        <v>0</v>
      </c>
      <c r="CW21" s="65">
        <f t="shared" si="29"/>
        <v>0</v>
      </c>
      <c r="CX21" s="65">
        <f t="shared" si="30"/>
        <v>0</v>
      </c>
      <c r="CY21" s="65">
        <f t="shared" si="31"/>
        <v>0</v>
      </c>
      <c r="CZ21" s="65">
        <f t="shared" si="32"/>
        <v>0</v>
      </c>
      <c r="DA21" s="65">
        <f t="shared" si="33"/>
        <v>0</v>
      </c>
      <c r="DB21" s="65">
        <f t="shared" si="34"/>
        <v>0</v>
      </c>
      <c r="DC21" s="65">
        <f t="shared" si="35"/>
        <v>0</v>
      </c>
      <c r="DD21" s="65">
        <f t="shared" si="36"/>
        <v>0</v>
      </c>
      <c r="DE21" s="65">
        <f t="shared" si="37"/>
        <v>0</v>
      </c>
      <c r="DF21" s="65">
        <f t="shared" si="38"/>
        <v>0</v>
      </c>
      <c r="DG21" s="65">
        <f t="shared" si="39"/>
        <v>0</v>
      </c>
      <c r="DH21" s="65">
        <f t="shared" si="40"/>
        <v>0</v>
      </c>
      <c r="DI21" s="65">
        <f t="shared" si="41"/>
        <v>0</v>
      </c>
      <c r="DJ21" s="65">
        <f t="shared" si="42"/>
        <v>0</v>
      </c>
      <c r="DN21" s="51">
        <v>12</v>
      </c>
      <c r="DO21" s="65">
        <f t="shared" si="43"/>
        <v>0</v>
      </c>
      <c r="DP21" s="65">
        <f t="shared" si="44"/>
        <v>0</v>
      </c>
      <c r="DQ21" s="65">
        <f t="shared" si="45"/>
        <v>0</v>
      </c>
      <c r="DR21" s="65">
        <f t="shared" si="46"/>
        <v>0</v>
      </c>
      <c r="DS21" s="65">
        <f t="shared" si="47"/>
        <v>0</v>
      </c>
      <c r="DT21" s="65">
        <f t="shared" si="48"/>
        <v>0</v>
      </c>
      <c r="DU21" s="65">
        <f t="shared" si="49"/>
        <v>0</v>
      </c>
      <c r="DV21" s="65">
        <f t="shared" si="50"/>
        <v>0</v>
      </c>
      <c r="DW21" s="65">
        <f t="shared" si="51"/>
        <v>0</v>
      </c>
      <c r="DX21" s="65">
        <f t="shared" si="52"/>
        <v>0</v>
      </c>
      <c r="DY21" s="65">
        <f t="shared" si="53"/>
        <v>0</v>
      </c>
      <c r="DZ21" s="65">
        <f t="shared" si="54"/>
        <v>0</v>
      </c>
      <c r="EA21" s="65">
        <f t="shared" si="55"/>
        <v>0</v>
      </c>
      <c r="EB21" s="65">
        <f t="shared" si="56"/>
        <v>0</v>
      </c>
      <c r="EC21" s="65">
        <f t="shared" si="57"/>
        <v>0</v>
      </c>
      <c r="ED21" s="65">
        <f t="shared" si="58"/>
        <v>0</v>
      </c>
      <c r="EE21" s="65">
        <f t="shared" si="59"/>
        <v>0</v>
      </c>
      <c r="EF21" s="65">
        <f t="shared" si="60"/>
        <v>0</v>
      </c>
      <c r="EG21" s="65">
        <f t="shared" si="61"/>
        <v>0</v>
      </c>
      <c r="EH21" s="65">
        <f t="shared" si="62"/>
        <v>0</v>
      </c>
      <c r="EI21" s="65">
        <f t="shared" si="63"/>
        <v>0</v>
      </c>
      <c r="EJ21" s="65">
        <f t="shared" si="64"/>
        <v>0</v>
      </c>
      <c r="EK21" s="65">
        <f t="shared" si="65"/>
        <v>0</v>
      </c>
      <c r="EL21" s="65">
        <f t="shared" si="66"/>
        <v>0</v>
      </c>
      <c r="EM21" s="65">
        <f t="shared" si="67"/>
        <v>0</v>
      </c>
      <c r="EN21" s="65">
        <f t="shared" si="68"/>
        <v>0</v>
      </c>
      <c r="EO21" s="65">
        <f t="shared" si="69"/>
        <v>0</v>
      </c>
      <c r="EP21" s="65">
        <f t="shared" si="70"/>
        <v>0</v>
      </c>
      <c r="EQ21" s="65">
        <f t="shared" si="71"/>
        <v>0</v>
      </c>
      <c r="ER21" s="65">
        <f t="shared" si="72"/>
        <v>0</v>
      </c>
      <c r="EV21" s="51">
        <v>12</v>
      </c>
      <c r="EW21" s="65">
        <f t="shared" si="73"/>
        <v>0</v>
      </c>
      <c r="EX21" s="65">
        <f t="shared" si="74"/>
        <v>0</v>
      </c>
      <c r="EY21" s="65">
        <f t="shared" si="75"/>
        <v>0</v>
      </c>
      <c r="EZ21" s="65">
        <f t="shared" si="76"/>
        <v>0</v>
      </c>
      <c r="FA21" s="65">
        <f t="shared" si="77"/>
        <v>0</v>
      </c>
      <c r="FB21" s="65">
        <f t="shared" si="78"/>
        <v>0</v>
      </c>
      <c r="FC21" s="65">
        <f t="shared" si="79"/>
        <v>0</v>
      </c>
      <c r="FD21" s="65">
        <f t="shared" si="80"/>
        <v>0</v>
      </c>
      <c r="FE21" s="65">
        <f t="shared" si="81"/>
        <v>0</v>
      </c>
      <c r="FF21" s="65">
        <f t="shared" si="82"/>
        <v>0</v>
      </c>
      <c r="FG21" s="65">
        <f t="shared" si="83"/>
        <v>0</v>
      </c>
      <c r="FH21" s="65">
        <f t="shared" si="84"/>
        <v>0</v>
      </c>
      <c r="FI21" s="65">
        <f t="shared" si="85"/>
        <v>0</v>
      </c>
      <c r="FJ21" s="65">
        <f t="shared" si="86"/>
        <v>0</v>
      </c>
      <c r="FK21" s="65">
        <f t="shared" si="87"/>
        <v>0</v>
      </c>
      <c r="FL21" s="65">
        <f t="shared" si="88"/>
        <v>0</v>
      </c>
      <c r="FM21" s="65">
        <f t="shared" si="89"/>
        <v>0</v>
      </c>
      <c r="FN21" s="65">
        <f t="shared" si="90"/>
        <v>0</v>
      </c>
      <c r="FO21" s="65">
        <f t="shared" si="91"/>
        <v>0</v>
      </c>
      <c r="FP21" s="65">
        <f t="shared" si="92"/>
        <v>0</v>
      </c>
      <c r="FQ21" s="65">
        <f t="shared" si="93"/>
        <v>0</v>
      </c>
      <c r="FR21" s="65">
        <f t="shared" si="94"/>
        <v>0</v>
      </c>
      <c r="FS21" s="65">
        <f t="shared" si="95"/>
        <v>0</v>
      </c>
      <c r="FT21" s="65">
        <f t="shared" si="96"/>
        <v>0</v>
      </c>
      <c r="FU21" s="65">
        <f t="shared" si="97"/>
        <v>0</v>
      </c>
      <c r="FV21" s="65">
        <f t="shared" si="98"/>
        <v>0</v>
      </c>
      <c r="FW21" s="65">
        <f t="shared" si="99"/>
        <v>0</v>
      </c>
      <c r="FX21" s="65">
        <f t="shared" si="100"/>
        <v>0</v>
      </c>
      <c r="FY21" s="65">
        <f t="shared" si="101"/>
        <v>0</v>
      </c>
      <c r="FZ21" s="65">
        <f t="shared" si="102"/>
        <v>0</v>
      </c>
      <c r="GB21" s="65">
        <f t="shared" si="103"/>
        <v>0</v>
      </c>
      <c r="GC21" s="65">
        <f t="shared" si="104"/>
        <v>0</v>
      </c>
      <c r="GD21" s="65">
        <f t="shared" si="105"/>
        <v>0</v>
      </c>
      <c r="GE21" s="65">
        <f t="shared" si="106"/>
        <v>0</v>
      </c>
      <c r="GF21" s="65">
        <f t="shared" si="107"/>
        <v>0</v>
      </c>
      <c r="GG21" s="65">
        <f t="shared" si="108"/>
        <v>0</v>
      </c>
      <c r="GH21" s="65">
        <f t="shared" si="109"/>
        <v>0</v>
      </c>
      <c r="GI21" s="65">
        <f t="shared" si="110"/>
        <v>0</v>
      </c>
      <c r="GJ21" s="65">
        <f t="shared" si="111"/>
        <v>0</v>
      </c>
      <c r="GK21" s="65">
        <f t="shared" si="112"/>
        <v>0</v>
      </c>
      <c r="GL21" s="65">
        <f t="shared" si="113"/>
        <v>0</v>
      </c>
      <c r="GM21" s="65">
        <f t="shared" si="114"/>
        <v>0</v>
      </c>
      <c r="GN21" s="65">
        <f t="shared" si="115"/>
        <v>0</v>
      </c>
      <c r="GO21" s="65">
        <f t="shared" si="116"/>
        <v>0</v>
      </c>
      <c r="GP21" s="65">
        <f t="shared" si="117"/>
        <v>0</v>
      </c>
      <c r="GQ21" s="65">
        <f t="shared" si="118"/>
        <v>0</v>
      </c>
      <c r="GR21" s="65">
        <f t="shared" si="119"/>
        <v>0</v>
      </c>
      <c r="GS21" s="65">
        <f t="shared" si="120"/>
        <v>0</v>
      </c>
      <c r="GT21" s="65">
        <f t="shared" si="121"/>
        <v>0</v>
      </c>
      <c r="GU21" s="65">
        <f t="shared" si="122"/>
        <v>0</v>
      </c>
      <c r="GV21" s="65">
        <f t="shared" si="123"/>
        <v>0</v>
      </c>
      <c r="GW21" s="65">
        <f t="shared" si="124"/>
        <v>0</v>
      </c>
      <c r="GX21" s="65">
        <f t="shared" si="125"/>
        <v>0</v>
      </c>
      <c r="GY21" s="65">
        <f t="shared" si="126"/>
        <v>0</v>
      </c>
      <c r="GZ21" s="65">
        <f t="shared" si="127"/>
        <v>0</v>
      </c>
      <c r="HA21" s="65">
        <f t="shared" si="128"/>
        <v>0</v>
      </c>
      <c r="HB21" s="65">
        <f t="shared" si="129"/>
        <v>0</v>
      </c>
      <c r="HC21" s="65">
        <f t="shared" si="130"/>
        <v>0</v>
      </c>
      <c r="HD21" s="65">
        <f t="shared" si="131"/>
        <v>0</v>
      </c>
      <c r="HE21" s="65">
        <f t="shared" si="132"/>
        <v>0</v>
      </c>
      <c r="HM21" s="51">
        <v>12</v>
      </c>
      <c r="HN21" s="72">
        <f>(EW21-EW20)*$D$46+(FB21-FB20)*$D$47+(FG21-FG20)*$D$48+(FL21-FL20)*$D$49+IF($HM21&lt;C$10,0,求节点(C$10:C$14,$H$28:$H$32,$HM21)*$C$2*节奏总纲!W15)+HN20</f>
        <v>0</v>
      </c>
      <c r="HO21" s="72">
        <f>(EX21-EX20)*$D$46+(FC21-FC20)*$D$47+(FH21-FH20)*$D$48+(FM21-FM20)*$D$49+IF($HM21&lt;D$10,0,求节点(D$10:D$14,$H$28:$H$32,$HM21)*$C$2*节奏总纲!X15)+HO20</f>
        <v>0</v>
      </c>
      <c r="HP21" s="72">
        <f>(EY21-EY20)*$D$46+(FD21-FD20)*$D$47+(FI21-FI20)*$D$48+(FN21-FN20)*$D$49+IF($HM21&lt;E$10,0,求节点(E$10:E$14,$H$28:$H$32,$HM21)*$C$2*节奏总纲!Y15)+HP20</f>
        <v>0</v>
      </c>
      <c r="HQ21" s="72">
        <f>(EZ21-EZ20)*$D$46+(FE21-FE20)*$D$47+(FJ21-FJ20)*$D$48+(FO21-FO20)*$D$49+IF($HM21&lt;F$10,0,求节点(F$10:F$14,$H$28:$H$32,$HM21)*$C$2*节奏总纲!Z15)+HQ20</f>
        <v>0</v>
      </c>
      <c r="HR21" s="72">
        <f>(FA21-FA20)*$D$46+(FF21-FF20)*$D$47+(FK21-FK20)*$D$48+(FP21-FP20)*$D$49+IF($HM21&lt;G$10,0,求节点(G$10:G$14,$H$28:$H$32,$HM21)*$C$2*节奏总纲!AA15)+HR20</f>
        <v>0</v>
      </c>
      <c r="HV21" s="72">
        <v>12</v>
      </c>
      <c r="HW21" s="72">
        <f>IF($HV21&lt;C$10,0,求节点(C$10:C$14,$I$28:$I$32,$HV21)*$C$2*节奏总纲!W15)+HW20</f>
        <v>0</v>
      </c>
      <c r="HX21" s="72">
        <f>IF($HV21&lt;D$10,0,求节点(D$10:D$14,$I$28:$I$32,$HV21)*$C$2*节奏总纲!X15)+HX20</f>
        <v>0</v>
      </c>
      <c r="HY21" s="72">
        <f>IF($HV21&lt;E$10,0,求节点(E$10:E$14,$I$28:$I$32,$HV21)*$C$2*节奏总纲!Y15)+HY20</f>
        <v>0</v>
      </c>
      <c r="HZ21" s="72">
        <f>IF($HV21&lt;F$10,0,求节点(F$10:F$14,$I$28:$I$32,$HV21)*$C$2*节奏总纲!Z15)+HZ20</f>
        <v>0</v>
      </c>
      <c r="IA21" s="72">
        <f>IF($HV21&lt;G$10,0,求节点(G$10:G$14,$I$28:$I$32,$HV21)*$C$2*节奏总纲!AA15)+IA20</f>
        <v>0</v>
      </c>
    </row>
    <row r="22" spans="2:235" x14ac:dyDescent="0.15">
      <c r="B22" s="48">
        <v>4</v>
      </c>
      <c r="C22" s="48">
        <f t="shared" ref="C22:G22" si="136">C13</f>
        <v>107.77296022218648</v>
      </c>
      <c r="D22" s="48">
        <f t="shared" si="136"/>
        <v>105.29051350293935</v>
      </c>
      <c r="E22" s="48">
        <f t="shared" si="136"/>
        <v>101.68535815480321</v>
      </c>
      <c r="F22" s="48">
        <f t="shared" si="136"/>
        <v>100</v>
      </c>
      <c r="G22" s="48">
        <f t="shared" si="136"/>
        <v>98.918667154865915</v>
      </c>
      <c r="H22" s="48"/>
      <c r="I22" s="48"/>
      <c r="J22" s="48"/>
      <c r="K22" s="48">
        <f>10/30</f>
        <v>0.33333333333333331</v>
      </c>
      <c r="L22" s="66"/>
      <c r="M22" s="48"/>
      <c r="P22" s="49">
        <v>13</v>
      </c>
      <c r="Q22" s="51">
        <f>IF($P22&lt;C$10,0,求节点(C$10:C$14,$H$10:$H$14,$P22)*$C$2*节奏总纲!W16)+Q21</f>
        <v>0</v>
      </c>
      <c r="R22" s="51">
        <f>IF($P22&lt;D$10,0,求节点(D$10:D$14,$H$10:$H$14,$P22)*$C$2*节奏总纲!X16)+R21</f>
        <v>0</v>
      </c>
      <c r="S22" s="51">
        <f>IF($P22&lt;E$10,0,求节点(E$10:E$14,$H$10:$H$14,$P22)*$C$2*节奏总纲!Y16)+S21</f>
        <v>0</v>
      </c>
      <c r="T22" s="51">
        <f>IF($P22&lt;F$10,0,求节点(F$10:F$14,$H$10:$H$14,$P22)*$C$2*节奏总纲!Z16)+T21</f>
        <v>0</v>
      </c>
      <c r="U22" s="51">
        <f>IF($P22&lt;G$10,0,求节点(G$10:G$14,$H$10:$H$14,$P22)*$C$2*节奏总纲!AA16)+U21</f>
        <v>0</v>
      </c>
      <c r="V22" s="51">
        <f>IF($P22&lt;C$10,0,求节点(C$10:C$14,$I$10:$I$14,$P22)*$C$2*节奏总纲!W16)+V21</f>
        <v>0</v>
      </c>
      <c r="W22" s="51">
        <f>IF($P22&lt;D$10,0,求节点(D$10:D$14,$I$10:$I$14,$P22)*$C$2*节奏总纲!X16)+W21</f>
        <v>0</v>
      </c>
      <c r="X22" s="51">
        <f>IF($P22&lt;E$10,0,求节点(E$10:E$14,$I$10:$I$14,$P22)*$C$2*节奏总纲!Y16)+X21</f>
        <v>0</v>
      </c>
      <c r="Y22" s="51">
        <f>IF($P22&lt;F$10,0,求节点(F$10:F$14,$I$10:$I$14,$P22)*$C$2*节奏总纲!Z16)+Y21</f>
        <v>0</v>
      </c>
      <c r="Z22" s="51">
        <f>IF($P22&lt;G$10,0,求节点(G$10:G$14,$I$10:$I$14,$P22)*$C$2*节奏总纲!AA16)+Z21</f>
        <v>0</v>
      </c>
      <c r="AA22" s="65">
        <f>IF($P22&lt;C$10,0,求节点(C$10:C$14,$J$10:$J$14,$P22)*$C$2*节奏总纲!W16)+AA21+军团势力点排行奖励设计!M22-军团势力点排行奖励设计!M21</f>
        <v>0</v>
      </c>
      <c r="AB22" s="65">
        <f>IF($P22&lt;D$10,0,求节点(D$10:D$14,$J$10:$J$14,$P22)*$C$2*节奏总纲!X16)+AB21+军团势力点排行奖励设计!N22-军团势力点排行奖励设计!N21</f>
        <v>0</v>
      </c>
      <c r="AC22" s="65">
        <f>IF($P22&lt;E$10,0,求节点(E$10:E$14,$J$10:$J$14,$P22)*$C$2*节奏总纲!Y16)+AC21+军团势力点排行奖励设计!O22-军团势力点排行奖励设计!O21</f>
        <v>0</v>
      </c>
      <c r="AD22" s="65">
        <f>IF($P22&lt;F$10,0,求节点(F$10:F$14,$J$10:$J$14,$P22)*$C$2*节奏总纲!Z16)+AD21+军团势力点排行奖励设计!P22-军团势力点排行奖励设计!P21</f>
        <v>0</v>
      </c>
      <c r="AE22" s="65">
        <f>IF($P22&lt;G$10,0,求节点(G$10:G$14,$J$10:$J$14,$P22)*$C$2*节奏总纲!AA16)+AE21+军团势力点排行奖励设计!Q22-军团势力点排行奖励设计!Q21</f>
        <v>0</v>
      </c>
      <c r="AF22" s="65">
        <f>IF($P22&lt;C$10,0,求节点(C$10:C$14,$K$10:$K$14,$P22)*$C$2*节奏总纲!W16)+AF21</f>
        <v>0</v>
      </c>
      <c r="AG22" s="65">
        <f>IF($P22&lt;D$10,0,求节点(D$10:D$14,$K$10:$K$14,$P22)*$C$2*节奏总纲!X16)+AG21</f>
        <v>0</v>
      </c>
      <c r="AH22" s="65">
        <f>IF($P22&lt;E$10,0,求节点(E$10:E$14,$K$10:$K$14,$P22)*$C$2*节奏总纲!Y16)+AH21</f>
        <v>0</v>
      </c>
      <c r="AI22" s="65">
        <f>IF($P22&lt;F$10,0,求节点(F$10:F$14,$K$10:$K$14,$P22)*$C$2*节奏总纲!Z16)+AI21</f>
        <v>0</v>
      </c>
      <c r="AJ22" s="65">
        <f>IF($P22&lt;G$10,0,求节点(G$10:G$14,$K$10:$K$14,$P22)*$C$2*节奏总纲!AA16)+AJ21</f>
        <v>0</v>
      </c>
      <c r="AK22" s="65">
        <f>IF($P22&lt;C$10,0,求节点(C$10:C$14,$L$10:$L$14,$P22)*$C$2*节奏总纲!W16)+AK21+军团势力点排行奖励设计!R22-军团势力点排行奖励设计!R21</f>
        <v>0</v>
      </c>
      <c r="AL22" s="65">
        <f>IF($P22&lt;D$10,0,求节点(D$10:D$14,$L$10:$L$14,$P22)*$C$2*节奏总纲!X16)+AL21+军团势力点排行奖励设计!S22-军团势力点排行奖励设计!S21</f>
        <v>0</v>
      </c>
      <c r="AM22" s="65">
        <f>IF($P22&lt;E$10,0,求节点(E$10:E$14,$L$10:$L$14,$P22)*$C$2*节奏总纲!Y16)+AM21+军团势力点排行奖励设计!T22-军团势力点排行奖励设计!T21</f>
        <v>0</v>
      </c>
      <c r="AN22" s="65">
        <f>IF($P22&lt;F$10,0,求节点(F$10:F$14,$L$10:$L$14,$P22)*$C$2*节奏总纲!Z16)+AN21+军团势力点排行奖励设计!U22-军团势力点排行奖励设计!U21</f>
        <v>0</v>
      </c>
      <c r="AO22" s="65">
        <f>IF($P22&lt;G$10,0,求节点(G$10:G$14,$L$10:$L$14,$P22)*$C$2*节奏总纲!AA16)+AO21+军团势力点排行奖励设计!V22-军团势力点排行奖励设计!V21</f>
        <v>0</v>
      </c>
      <c r="AP22" s="65">
        <f>IF($P22&lt;C$10,0,求节点(C$10:C$14,$M$10:$M$14,$P22)*$C$2*节奏总纲!W16)+AP21</f>
        <v>0</v>
      </c>
      <c r="AQ22" s="65">
        <f>IF($P22&lt;D$10,0,求节点(D$10:D$14,$M$10:$M$14,$P22)*$C$2*节奏总纲!X16)+AQ21</f>
        <v>0</v>
      </c>
      <c r="AR22" s="65">
        <f>IF($P22&lt;E$10,0,求节点(E$10:E$14,$M$10:$M$14,$P22)*$C$2*节奏总纲!Y16)+AR21</f>
        <v>0</v>
      </c>
      <c r="AS22" s="65">
        <f>IF($P22&lt;F$10,0,求节点(F$10:F$14,$M$10:$M$14,$P22)*$C$2*节奏总纲!Z16)+AS21</f>
        <v>0</v>
      </c>
      <c r="AT22" s="65">
        <f>IF($P22&lt;G$10,0,求节点(G$10:G$14,$M$10:$M$14,$P22)*$C$2*节奏总纲!AA16)+AT21</f>
        <v>0</v>
      </c>
      <c r="AX22" s="51">
        <v>13</v>
      </c>
      <c r="AY22" s="51">
        <f>IF($AX22&lt;C$10,0,求节点(C$10:C$14,$H$19:$H$23,$AX22)*$C$2*节奏总纲!W16)+AY21</f>
        <v>0</v>
      </c>
      <c r="AZ22" s="51">
        <f>IF($AX22&lt;D$10,0,求节点(D$10:D$14,$H$19:$H$23,$AX22)*$C$2*节奏总纲!X16)+AZ21</f>
        <v>0</v>
      </c>
      <c r="BA22" s="51">
        <f>IF($AX22&lt;E$10,0,求节点(E$10:E$14,$H$19:$H$23,$AX22)*$C$2*节奏总纲!Y16)+BA21</f>
        <v>0</v>
      </c>
      <c r="BB22" s="51">
        <f>IF($AX22&lt;F$10,0,求节点(F$10:F$14,$H$19:$H$23,$AX22)*$C$2*节奏总纲!Z16)+BB21</f>
        <v>0</v>
      </c>
      <c r="BC22" s="51">
        <f>IF($AX22&lt;G$10,0,求节点(G$10:G$14,$H$19:$H$23,$AX22)*$C$2*节奏总纲!AA16)+BC21</f>
        <v>0</v>
      </c>
      <c r="BD22" s="51">
        <f>IF($AX22&lt;C$10,0,求节点(C$10:C$14,$I$19:$I$23,$AX22)*$C$2*节奏总纲!W16)+BD21</f>
        <v>0</v>
      </c>
      <c r="BE22" s="51">
        <f>IF($AX22&lt;D$10,0,求节点(D$10:D$14,$I$19:$I$23,$AX22)*$C$2*节奏总纲!X16)+BE21</f>
        <v>0</v>
      </c>
      <c r="BF22" s="51">
        <f>IF($AX22&lt;E$10,0,求节点(E$10:E$14,$I$19:$I$23,$AX22)*$C$2*节奏总纲!Y16)+BF21</f>
        <v>0</v>
      </c>
      <c r="BG22" s="51">
        <f>IF($AX22&lt;F$10,0,求节点(F$10:F$14,$I$19:$I$23,$AX22)*$C$2*节奏总纲!Z16)+BG21</f>
        <v>0</v>
      </c>
      <c r="BH22" s="51">
        <f>IF($AX22&lt;G$10,0,求节点(G$10:G$14,$I$19:$I$23,$AX22)*$C$2*节奏总纲!AA16)+BH21</f>
        <v>0</v>
      </c>
      <c r="BI22" s="65">
        <f>IF($AX22&lt;C$10,0,求节点(C$10:C$14,$J$19:$J$23,$AX22)*$C$2*节奏总纲!W16)+BI21+军团势力点排行奖励设计!W22-军团势力点排行奖励设计!W21</f>
        <v>0</v>
      </c>
      <c r="BJ22" s="65">
        <f>IF($AX22&lt;D$10,0,求节点(D$10:D$14,$J$19:$J$23,$AX22)*$C$2*节奏总纲!X16)+BJ21+军团势力点排行奖励设计!X22-军团势力点排行奖励设计!X21</f>
        <v>0</v>
      </c>
      <c r="BK22" s="65">
        <f>IF($AX22&lt;E$10,0,求节点(E$10:E$14,$J$19:$J$23,$AX22)*$C$2*节奏总纲!Y16)+BK21+军团势力点排行奖励设计!Y22-军团势力点排行奖励设计!Y21</f>
        <v>0</v>
      </c>
      <c r="BL22" s="65">
        <f>IF($AX22&lt;F$10,0,求节点(F$10:F$14,$J$19:$J$23,$AX22)*$C$2*节奏总纲!Z16)+BL21+军团势力点排行奖励设计!Z22-军团势力点排行奖励设计!Z21</f>
        <v>0</v>
      </c>
      <c r="BM22" s="65">
        <f>IF($AX22&lt;G$10,0,求节点(G$10:G$14,$J$19:$J$23,$AX22)*$C$2*节奏总纲!AA16)+BM21+军团势力点排行奖励设计!AA22-军团势力点排行奖励设计!AA21</f>
        <v>0</v>
      </c>
      <c r="BN22" s="65">
        <f>IF($AX22&lt;C$10,0,求节点(C$10:C$14,$K$19:$K$23,$AX22)*$C$2*节奏总纲!W16)+BN21</f>
        <v>0</v>
      </c>
      <c r="BO22" s="65">
        <f>IF($AX22&lt;D$10,0,求节点(D$10:D$14,$K$19:$K$23,$AX22)*$C$2*节奏总纲!X16)+BO21</f>
        <v>0</v>
      </c>
      <c r="BP22" s="65">
        <f>IF($AX22&lt;E$10,0,求节点(E$10:E$14,$K$19:$K$23,$AX22)*$C$2*节奏总纲!Y16)+BP21</f>
        <v>0</v>
      </c>
      <c r="BQ22" s="65">
        <f>IF($AX22&lt;F$10,0,求节点(F$10:F$14,$K$19:$K$23,$AX22)*$C$2*节奏总纲!Z16)+BQ21</f>
        <v>0</v>
      </c>
      <c r="BR22" s="65">
        <f>IF($AX22&lt;G$10,0,求节点(G$10:G$14,$K$19:$K$23,$AX22)*$C$2*节奏总纲!AA16)+BR21</f>
        <v>0</v>
      </c>
      <c r="BS22" s="65">
        <f>IF($AX22&lt;C$10,0,求节点(C$10:C$14,$L$19:$L$23,$AX22)*$C$2*节奏总纲!W16)+BS21+军团势力点排行奖励设计!AB22-军团势力点排行奖励设计!AB21</f>
        <v>0</v>
      </c>
      <c r="BT22" s="65">
        <f>IF($AX22&lt;D$10,0,求节点(D$10:D$14,$L$19:$L$23,$AX22)*$C$2*节奏总纲!X16)+BT21+军团势力点排行奖励设计!AC22-军团势力点排行奖励设计!AC21</f>
        <v>0</v>
      </c>
      <c r="BU22" s="65">
        <f>IF($AX22&lt;E$10,0,求节点(E$10:E$14,$L$19:$L$23,$AX22)*$C$2*节奏总纲!Y16)+BU21+军团势力点排行奖励设计!AD22-军团势力点排行奖励设计!AD21</f>
        <v>0</v>
      </c>
      <c r="BV22" s="65">
        <f>IF($AX22&lt;F$10,0,求节点(F$10:F$14,$L$19:$L$23,$AX22)*$C$2*节奏总纲!Z16)+BV21+军团势力点排行奖励设计!AE22-军团势力点排行奖励设计!AE21</f>
        <v>0</v>
      </c>
      <c r="BW22" s="65">
        <f>IF($AX22&lt;G$10,0,求节点(G$10:G$14,$L$19:$L$23,$AX22)*$C$2*节奏总纲!AA16)+BW21+军团势力点排行奖励设计!AF22-军团势力点排行奖励设计!AF21</f>
        <v>0</v>
      </c>
      <c r="BX22" s="65">
        <f>IF($AX22&lt;C$10,0,求节点(C$10:C$14,$M$19:$M$23,$AX22)*$C$2*节奏总纲!W16)+BX21</f>
        <v>0</v>
      </c>
      <c r="BY22" s="65">
        <f>IF($AX22&lt;D$10,0,求节点(D$10:D$14,$M$19:$M$23,$AX22)*$C$2*节奏总纲!X16)+BY21</f>
        <v>0</v>
      </c>
      <c r="BZ22" s="65">
        <f>IF($AX22&lt;E$10,0,求节点(E$10:E$14,$M$19:$M$23,$AX22)*$C$2*节奏总纲!Y16)+BZ21</f>
        <v>0</v>
      </c>
      <c r="CA22" s="65">
        <f>IF($AX22&lt;F$10,0,求节点(F$10:F$14,$M$19:$M$23,$AX22)*$C$2*节奏总纲!Z16)+CA21</f>
        <v>0</v>
      </c>
      <c r="CB22" s="65">
        <f>IF($AX22&lt;G$10,0,求节点(G$10:G$14,$M$19:$M$23,$AX22)*$C$2*节奏总纲!AA16)+CB21</f>
        <v>0</v>
      </c>
      <c r="CF22" s="51">
        <v>13</v>
      </c>
      <c r="CG22" s="65">
        <f t="shared" si="13"/>
        <v>0</v>
      </c>
      <c r="CH22" s="65">
        <f t="shared" si="14"/>
        <v>0</v>
      </c>
      <c r="CI22" s="65">
        <f t="shared" si="15"/>
        <v>0</v>
      </c>
      <c r="CJ22" s="65">
        <f t="shared" si="16"/>
        <v>0</v>
      </c>
      <c r="CK22" s="65">
        <f t="shared" si="17"/>
        <v>0</v>
      </c>
      <c r="CL22" s="65">
        <f t="shared" si="18"/>
        <v>0</v>
      </c>
      <c r="CM22" s="65">
        <f t="shared" si="19"/>
        <v>0</v>
      </c>
      <c r="CN22" s="65">
        <f t="shared" si="20"/>
        <v>0</v>
      </c>
      <c r="CO22" s="65">
        <f t="shared" si="21"/>
        <v>0</v>
      </c>
      <c r="CP22" s="65">
        <f t="shared" si="22"/>
        <v>0</v>
      </c>
      <c r="CQ22" s="65">
        <f t="shared" si="23"/>
        <v>0</v>
      </c>
      <c r="CR22" s="65">
        <f t="shared" si="24"/>
        <v>0</v>
      </c>
      <c r="CS22" s="65">
        <f t="shared" si="25"/>
        <v>0</v>
      </c>
      <c r="CT22" s="65">
        <f t="shared" si="26"/>
        <v>0</v>
      </c>
      <c r="CU22" s="65">
        <f t="shared" si="27"/>
        <v>0</v>
      </c>
      <c r="CV22" s="65">
        <f t="shared" si="28"/>
        <v>0</v>
      </c>
      <c r="CW22" s="65">
        <f t="shared" si="29"/>
        <v>0</v>
      </c>
      <c r="CX22" s="65">
        <f t="shared" si="30"/>
        <v>0</v>
      </c>
      <c r="CY22" s="65">
        <f t="shared" si="31"/>
        <v>0</v>
      </c>
      <c r="CZ22" s="65">
        <f t="shared" si="32"/>
        <v>0</v>
      </c>
      <c r="DA22" s="65">
        <f t="shared" si="33"/>
        <v>0</v>
      </c>
      <c r="DB22" s="65">
        <f t="shared" si="34"/>
        <v>0</v>
      </c>
      <c r="DC22" s="65">
        <f t="shared" si="35"/>
        <v>0</v>
      </c>
      <c r="DD22" s="65">
        <f t="shared" si="36"/>
        <v>0</v>
      </c>
      <c r="DE22" s="65">
        <f t="shared" si="37"/>
        <v>0</v>
      </c>
      <c r="DF22" s="65">
        <f t="shared" si="38"/>
        <v>0</v>
      </c>
      <c r="DG22" s="65">
        <f t="shared" si="39"/>
        <v>0</v>
      </c>
      <c r="DH22" s="65">
        <f t="shared" si="40"/>
        <v>0</v>
      </c>
      <c r="DI22" s="65">
        <f t="shared" si="41"/>
        <v>0</v>
      </c>
      <c r="DJ22" s="65">
        <f t="shared" si="42"/>
        <v>0</v>
      </c>
      <c r="DN22" s="51">
        <v>13</v>
      </c>
      <c r="DO22" s="65">
        <f t="shared" si="43"/>
        <v>0</v>
      </c>
      <c r="DP22" s="65">
        <f t="shared" si="44"/>
        <v>0</v>
      </c>
      <c r="DQ22" s="65">
        <f t="shared" si="45"/>
        <v>0</v>
      </c>
      <c r="DR22" s="65">
        <f t="shared" si="46"/>
        <v>0</v>
      </c>
      <c r="DS22" s="65">
        <f t="shared" si="47"/>
        <v>0</v>
      </c>
      <c r="DT22" s="65">
        <f t="shared" si="48"/>
        <v>0</v>
      </c>
      <c r="DU22" s="65">
        <f t="shared" si="49"/>
        <v>0</v>
      </c>
      <c r="DV22" s="65">
        <f t="shared" si="50"/>
        <v>0</v>
      </c>
      <c r="DW22" s="65">
        <f t="shared" si="51"/>
        <v>0</v>
      </c>
      <c r="DX22" s="65">
        <f t="shared" si="52"/>
        <v>0</v>
      </c>
      <c r="DY22" s="65">
        <f t="shared" si="53"/>
        <v>0</v>
      </c>
      <c r="DZ22" s="65">
        <f t="shared" si="54"/>
        <v>0</v>
      </c>
      <c r="EA22" s="65">
        <f t="shared" si="55"/>
        <v>0</v>
      </c>
      <c r="EB22" s="65">
        <f t="shared" si="56"/>
        <v>0</v>
      </c>
      <c r="EC22" s="65">
        <f t="shared" si="57"/>
        <v>0</v>
      </c>
      <c r="ED22" s="65">
        <f t="shared" si="58"/>
        <v>0</v>
      </c>
      <c r="EE22" s="65">
        <f t="shared" si="59"/>
        <v>0</v>
      </c>
      <c r="EF22" s="65">
        <f t="shared" si="60"/>
        <v>0</v>
      </c>
      <c r="EG22" s="65">
        <f t="shared" si="61"/>
        <v>0</v>
      </c>
      <c r="EH22" s="65">
        <f t="shared" si="62"/>
        <v>0</v>
      </c>
      <c r="EI22" s="65">
        <f t="shared" si="63"/>
        <v>0</v>
      </c>
      <c r="EJ22" s="65">
        <f t="shared" si="64"/>
        <v>0</v>
      </c>
      <c r="EK22" s="65">
        <f t="shared" si="65"/>
        <v>0</v>
      </c>
      <c r="EL22" s="65">
        <f t="shared" si="66"/>
        <v>0</v>
      </c>
      <c r="EM22" s="65">
        <f t="shared" si="67"/>
        <v>0</v>
      </c>
      <c r="EN22" s="65">
        <f t="shared" si="68"/>
        <v>0</v>
      </c>
      <c r="EO22" s="65">
        <f t="shared" si="69"/>
        <v>0</v>
      </c>
      <c r="EP22" s="65">
        <f t="shared" si="70"/>
        <v>0</v>
      </c>
      <c r="EQ22" s="65">
        <f t="shared" si="71"/>
        <v>0</v>
      </c>
      <c r="ER22" s="65">
        <f t="shared" si="72"/>
        <v>0</v>
      </c>
      <c r="EV22" s="51">
        <v>13</v>
      </c>
      <c r="EW22" s="65">
        <f t="shared" si="73"/>
        <v>0</v>
      </c>
      <c r="EX22" s="65">
        <f t="shared" si="74"/>
        <v>0</v>
      </c>
      <c r="EY22" s="65">
        <f t="shared" si="75"/>
        <v>0</v>
      </c>
      <c r="EZ22" s="65">
        <f t="shared" si="76"/>
        <v>0</v>
      </c>
      <c r="FA22" s="65">
        <f t="shared" si="77"/>
        <v>0</v>
      </c>
      <c r="FB22" s="65">
        <f t="shared" si="78"/>
        <v>0</v>
      </c>
      <c r="FC22" s="65">
        <f t="shared" si="79"/>
        <v>0</v>
      </c>
      <c r="FD22" s="65">
        <f t="shared" si="80"/>
        <v>0</v>
      </c>
      <c r="FE22" s="65">
        <f t="shared" si="81"/>
        <v>0</v>
      </c>
      <c r="FF22" s="65">
        <f t="shared" si="82"/>
        <v>0</v>
      </c>
      <c r="FG22" s="65">
        <f t="shared" si="83"/>
        <v>0</v>
      </c>
      <c r="FH22" s="65">
        <f t="shared" si="84"/>
        <v>0</v>
      </c>
      <c r="FI22" s="65">
        <f t="shared" si="85"/>
        <v>0</v>
      </c>
      <c r="FJ22" s="65">
        <f t="shared" si="86"/>
        <v>0</v>
      </c>
      <c r="FK22" s="65">
        <f t="shared" si="87"/>
        <v>0</v>
      </c>
      <c r="FL22" s="65">
        <f t="shared" si="88"/>
        <v>0</v>
      </c>
      <c r="FM22" s="65">
        <f t="shared" si="89"/>
        <v>0</v>
      </c>
      <c r="FN22" s="65">
        <f t="shared" si="90"/>
        <v>0</v>
      </c>
      <c r="FO22" s="65">
        <f t="shared" si="91"/>
        <v>0</v>
      </c>
      <c r="FP22" s="65">
        <f t="shared" si="92"/>
        <v>0</v>
      </c>
      <c r="FQ22" s="65">
        <f t="shared" si="93"/>
        <v>0</v>
      </c>
      <c r="FR22" s="65">
        <f t="shared" si="94"/>
        <v>0</v>
      </c>
      <c r="FS22" s="65">
        <f t="shared" si="95"/>
        <v>0</v>
      </c>
      <c r="FT22" s="65">
        <f t="shared" si="96"/>
        <v>0</v>
      </c>
      <c r="FU22" s="65">
        <f t="shared" si="97"/>
        <v>0</v>
      </c>
      <c r="FV22" s="65">
        <f t="shared" si="98"/>
        <v>0</v>
      </c>
      <c r="FW22" s="65">
        <f t="shared" si="99"/>
        <v>0</v>
      </c>
      <c r="FX22" s="65">
        <f t="shared" si="100"/>
        <v>0</v>
      </c>
      <c r="FY22" s="65">
        <f t="shared" si="101"/>
        <v>0</v>
      </c>
      <c r="FZ22" s="65">
        <f t="shared" si="102"/>
        <v>0</v>
      </c>
      <c r="GB22" s="65">
        <f t="shared" si="103"/>
        <v>0</v>
      </c>
      <c r="GC22" s="65">
        <f t="shared" si="104"/>
        <v>0</v>
      </c>
      <c r="GD22" s="65">
        <f t="shared" si="105"/>
        <v>0</v>
      </c>
      <c r="GE22" s="65">
        <f t="shared" si="106"/>
        <v>0</v>
      </c>
      <c r="GF22" s="65">
        <f t="shared" si="107"/>
        <v>0</v>
      </c>
      <c r="GG22" s="65">
        <f t="shared" si="108"/>
        <v>0</v>
      </c>
      <c r="GH22" s="65">
        <f t="shared" si="109"/>
        <v>0</v>
      </c>
      <c r="GI22" s="65">
        <f t="shared" si="110"/>
        <v>0</v>
      </c>
      <c r="GJ22" s="65">
        <f t="shared" si="111"/>
        <v>0</v>
      </c>
      <c r="GK22" s="65">
        <f t="shared" si="112"/>
        <v>0</v>
      </c>
      <c r="GL22" s="65">
        <f t="shared" si="113"/>
        <v>0</v>
      </c>
      <c r="GM22" s="65">
        <f t="shared" si="114"/>
        <v>0</v>
      </c>
      <c r="GN22" s="65">
        <f t="shared" si="115"/>
        <v>0</v>
      </c>
      <c r="GO22" s="65">
        <f t="shared" si="116"/>
        <v>0</v>
      </c>
      <c r="GP22" s="65">
        <f t="shared" si="117"/>
        <v>0</v>
      </c>
      <c r="GQ22" s="65">
        <f t="shared" si="118"/>
        <v>0</v>
      </c>
      <c r="GR22" s="65">
        <f t="shared" si="119"/>
        <v>0</v>
      </c>
      <c r="GS22" s="65">
        <f t="shared" si="120"/>
        <v>0</v>
      </c>
      <c r="GT22" s="65">
        <f t="shared" si="121"/>
        <v>0</v>
      </c>
      <c r="GU22" s="65">
        <f t="shared" si="122"/>
        <v>0</v>
      </c>
      <c r="GV22" s="65">
        <f t="shared" si="123"/>
        <v>0</v>
      </c>
      <c r="GW22" s="65">
        <f t="shared" si="124"/>
        <v>0</v>
      </c>
      <c r="GX22" s="65">
        <f t="shared" si="125"/>
        <v>0</v>
      </c>
      <c r="GY22" s="65">
        <f t="shared" si="126"/>
        <v>0</v>
      </c>
      <c r="GZ22" s="65">
        <f t="shared" si="127"/>
        <v>0</v>
      </c>
      <c r="HA22" s="65">
        <f t="shared" si="128"/>
        <v>0</v>
      </c>
      <c r="HB22" s="65">
        <f t="shared" si="129"/>
        <v>0</v>
      </c>
      <c r="HC22" s="65">
        <f t="shared" si="130"/>
        <v>0</v>
      </c>
      <c r="HD22" s="65">
        <f t="shared" si="131"/>
        <v>0</v>
      </c>
      <c r="HE22" s="65">
        <f t="shared" si="132"/>
        <v>0</v>
      </c>
      <c r="HM22" s="51">
        <v>13</v>
      </c>
      <c r="HN22" s="72">
        <f>(EW22-EW21)*$D$46+(FB22-FB21)*$D$47+(FG22-FG21)*$D$48+(FL22-FL21)*$D$49+IF($HM22&lt;C$10,0,求节点(C$10:C$14,$H$28:$H$32,$HM22)*$C$2*节奏总纲!W16)+HN21</f>
        <v>0</v>
      </c>
      <c r="HO22" s="72">
        <f>(EX22-EX21)*$D$46+(FC22-FC21)*$D$47+(FH22-FH21)*$D$48+(FM22-FM21)*$D$49+IF($HM22&lt;D$10,0,求节点(D$10:D$14,$H$28:$H$32,$HM22)*$C$2*节奏总纲!X16)+HO21</f>
        <v>0</v>
      </c>
      <c r="HP22" s="72">
        <f>(EY22-EY21)*$D$46+(FD22-FD21)*$D$47+(FI22-FI21)*$D$48+(FN22-FN21)*$D$49+IF($HM22&lt;E$10,0,求节点(E$10:E$14,$H$28:$H$32,$HM22)*$C$2*节奏总纲!Y16)+HP21</f>
        <v>0</v>
      </c>
      <c r="HQ22" s="72">
        <f>(EZ22-EZ21)*$D$46+(FE22-FE21)*$D$47+(FJ22-FJ21)*$D$48+(FO22-FO21)*$D$49+IF($HM22&lt;F$10,0,求节点(F$10:F$14,$H$28:$H$32,$HM22)*$C$2*节奏总纲!Z16)+HQ21</f>
        <v>0</v>
      </c>
      <c r="HR22" s="72">
        <f>(FA22-FA21)*$D$46+(FF22-FF21)*$D$47+(FK22-FK21)*$D$48+(FP22-FP21)*$D$49+IF($HM22&lt;G$10,0,求节点(G$10:G$14,$H$28:$H$32,$HM22)*$C$2*节奏总纲!AA16)+HR21</f>
        <v>0</v>
      </c>
      <c r="HV22" s="72">
        <v>13</v>
      </c>
      <c r="HW22" s="72">
        <f>IF($HV22&lt;C$10,0,求节点(C$10:C$14,$I$28:$I$32,$HV22)*$C$2*节奏总纲!W16)+HW21</f>
        <v>0</v>
      </c>
      <c r="HX22" s="72">
        <f>IF($HV22&lt;D$10,0,求节点(D$10:D$14,$I$28:$I$32,$HV22)*$C$2*节奏总纲!X16)+HX21</f>
        <v>0</v>
      </c>
      <c r="HY22" s="72">
        <f>IF($HV22&lt;E$10,0,求节点(E$10:E$14,$I$28:$I$32,$HV22)*$C$2*节奏总纲!Y16)+HY21</f>
        <v>0</v>
      </c>
      <c r="HZ22" s="72">
        <f>IF($HV22&lt;F$10,0,求节点(F$10:F$14,$I$28:$I$32,$HV22)*$C$2*节奏总纲!Z16)+HZ21</f>
        <v>0</v>
      </c>
      <c r="IA22" s="72">
        <f>IF($HV22&lt;G$10,0,求节点(G$10:G$14,$I$28:$I$32,$HV22)*$C$2*节奏总纲!AA16)+IA21</f>
        <v>0</v>
      </c>
    </row>
    <row r="23" spans="2:235" x14ac:dyDescent="0.15">
      <c r="B23" s="48">
        <v>5</v>
      </c>
      <c r="C23" s="48">
        <f t="shared" ref="C23:G23" si="137">C14</f>
        <v>117.1063891588488</v>
      </c>
      <c r="D23" s="48">
        <f t="shared" si="137"/>
        <v>113.90267360183978</v>
      </c>
      <c r="E23" s="48">
        <f t="shared" si="137"/>
        <v>111.9354172451891</v>
      </c>
      <c r="F23" s="48">
        <f t="shared" si="137"/>
        <v>111.01381395841578</v>
      </c>
      <c r="G23" s="48">
        <f t="shared" si="137"/>
        <v>110</v>
      </c>
      <c r="H23" s="48"/>
      <c r="I23" s="48"/>
      <c r="J23" s="48"/>
      <c r="K23" s="48"/>
      <c r="L23" s="66">
        <f>5/50</f>
        <v>0.1</v>
      </c>
      <c r="M23" s="48"/>
      <c r="P23" s="49">
        <v>14</v>
      </c>
      <c r="Q23" s="51">
        <f>IF($P23&lt;C$10,0,求节点(C$10:C$14,$H$10:$H$14,$P23)*$C$2*节奏总纲!W17)+Q22</f>
        <v>0</v>
      </c>
      <c r="R23" s="51">
        <f>IF($P23&lt;D$10,0,求节点(D$10:D$14,$H$10:$H$14,$P23)*$C$2*节奏总纲!X17)+R22</f>
        <v>0</v>
      </c>
      <c r="S23" s="51">
        <f>IF($P23&lt;E$10,0,求节点(E$10:E$14,$H$10:$H$14,$P23)*$C$2*节奏总纲!Y17)+S22</f>
        <v>0</v>
      </c>
      <c r="T23" s="51">
        <f>IF($P23&lt;F$10,0,求节点(F$10:F$14,$H$10:$H$14,$P23)*$C$2*节奏总纲!Z17)+T22</f>
        <v>0</v>
      </c>
      <c r="U23" s="51">
        <f>IF($P23&lt;G$10,0,求节点(G$10:G$14,$H$10:$H$14,$P23)*$C$2*节奏总纲!AA17)+U22</f>
        <v>0</v>
      </c>
      <c r="V23" s="51">
        <f>IF($P23&lt;C$10,0,求节点(C$10:C$14,$I$10:$I$14,$P23)*$C$2*节奏总纲!W17)+V22</f>
        <v>0</v>
      </c>
      <c r="W23" s="51">
        <f>IF($P23&lt;D$10,0,求节点(D$10:D$14,$I$10:$I$14,$P23)*$C$2*节奏总纲!X17)+W22</f>
        <v>0</v>
      </c>
      <c r="X23" s="51">
        <f>IF($P23&lt;E$10,0,求节点(E$10:E$14,$I$10:$I$14,$P23)*$C$2*节奏总纲!Y17)+X22</f>
        <v>0</v>
      </c>
      <c r="Y23" s="51">
        <f>IF($P23&lt;F$10,0,求节点(F$10:F$14,$I$10:$I$14,$P23)*$C$2*节奏总纲!Z17)+Y22</f>
        <v>0</v>
      </c>
      <c r="Z23" s="51">
        <f>IF($P23&lt;G$10,0,求节点(G$10:G$14,$I$10:$I$14,$P23)*$C$2*节奏总纲!AA17)+Z22</f>
        <v>0</v>
      </c>
      <c r="AA23" s="65">
        <f>IF($P23&lt;C$10,0,求节点(C$10:C$14,$J$10:$J$14,$P23)*$C$2*节奏总纲!W17)+AA22+军团势力点排行奖励设计!M23-军团势力点排行奖励设计!M22</f>
        <v>0</v>
      </c>
      <c r="AB23" s="65">
        <f>IF($P23&lt;D$10,0,求节点(D$10:D$14,$J$10:$J$14,$P23)*$C$2*节奏总纲!X17)+AB22+军团势力点排行奖励设计!N23-军团势力点排行奖励设计!N22</f>
        <v>0</v>
      </c>
      <c r="AC23" s="65">
        <f>IF($P23&lt;E$10,0,求节点(E$10:E$14,$J$10:$J$14,$P23)*$C$2*节奏总纲!Y17)+AC22+军团势力点排行奖励设计!O23-军团势力点排行奖励设计!O22</f>
        <v>0</v>
      </c>
      <c r="AD23" s="65">
        <f>IF($P23&lt;F$10,0,求节点(F$10:F$14,$J$10:$J$14,$P23)*$C$2*节奏总纲!Z17)+AD22+军团势力点排行奖励设计!P23-军团势力点排行奖励设计!P22</f>
        <v>0</v>
      </c>
      <c r="AE23" s="65">
        <f>IF($P23&lt;G$10,0,求节点(G$10:G$14,$J$10:$J$14,$P23)*$C$2*节奏总纲!AA17)+AE22+军团势力点排行奖励设计!Q23-军团势力点排行奖励设计!Q22</f>
        <v>0</v>
      </c>
      <c r="AF23" s="65">
        <f>IF($P23&lt;C$10,0,求节点(C$10:C$14,$K$10:$K$14,$P23)*$C$2*节奏总纲!W17)+AF22</f>
        <v>0</v>
      </c>
      <c r="AG23" s="65">
        <f>IF($P23&lt;D$10,0,求节点(D$10:D$14,$K$10:$K$14,$P23)*$C$2*节奏总纲!X17)+AG22</f>
        <v>0</v>
      </c>
      <c r="AH23" s="65">
        <f>IF($P23&lt;E$10,0,求节点(E$10:E$14,$K$10:$K$14,$P23)*$C$2*节奏总纲!Y17)+AH22</f>
        <v>0</v>
      </c>
      <c r="AI23" s="65">
        <f>IF($P23&lt;F$10,0,求节点(F$10:F$14,$K$10:$K$14,$P23)*$C$2*节奏总纲!Z17)+AI22</f>
        <v>0</v>
      </c>
      <c r="AJ23" s="65">
        <f>IF($P23&lt;G$10,0,求节点(G$10:G$14,$K$10:$K$14,$P23)*$C$2*节奏总纲!AA17)+AJ22</f>
        <v>0</v>
      </c>
      <c r="AK23" s="65">
        <f>IF($P23&lt;C$10,0,求节点(C$10:C$14,$L$10:$L$14,$P23)*$C$2*节奏总纲!W17)+AK22+军团势力点排行奖励设计!R23-军团势力点排行奖励设计!R22</f>
        <v>0</v>
      </c>
      <c r="AL23" s="65">
        <f>IF($P23&lt;D$10,0,求节点(D$10:D$14,$L$10:$L$14,$P23)*$C$2*节奏总纲!X17)+AL22+军团势力点排行奖励设计!S23-军团势力点排行奖励设计!S22</f>
        <v>0</v>
      </c>
      <c r="AM23" s="65">
        <f>IF($P23&lt;E$10,0,求节点(E$10:E$14,$L$10:$L$14,$P23)*$C$2*节奏总纲!Y17)+AM22+军团势力点排行奖励设计!T23-军团势力点排行奖励设计!T22</f>
        <v>0</v>
      </c>
      <c r="AN23" s="65">
        <f>IF($P23&lt;F$10,0,求节点(F$10:F$14,$L$10:$L$14,$P23)*$C$2*节奏总纲!Z17)+AN22+军团势力点排行奖励设计!U23-军团势力点排行奖励设计!U22</f>
        <v>0</v>
      </c>
      <c r="AO23" s="65">
        <f>IF($P23&lt;G$10,0,求节点(G$10:G$14,$L$10:$L$14,$P23)*$C$2*节奏总纲!AA17)+AO22+军团势力点排行奖励设计!V23-军团势力点排行奖励设计!V22</f>
        <v>0</v>
      </c>
      <c r="AP23" s="65">
        <f>IF($P23&lt;C$10,0,求节点(C$10:C$14,$M$10:$M$14,$P23)*$C$2*节奏总纲!W17)+AP22</f>
        <v>0</v>
      </c>
      <c r="AQ23" s="65">
        <f>IF($P23&lt;D$10,0,求节点(D$10:D$14,$M$10:$M$14,$P23)*$C$2*节奏总纲!X17)+AQ22</f>
        <v>0</v>
      </c>
      <c r="AR23" s="65">
        <f>IF($P23&lt;E$10,0,求节点(E$10:E$14,$M$10:$M$14,$P23)*$C$2*节奏总纲!Y17)+AR22</f>
        <v>0</v>
      </c>
      <c r="AS23" s="65">
        <f>IF($P23&lt;F$10,0,求节点(F$10:F$14,$M$10:$M$14,$P23)*$C$2*节奏总纲!Z17)+AS22</f>
        <v>0</v>
      </c>
      <c r="AT23" s="65">
        <f>IF($P23&lt;G$10,0,求节点(G$10:G$14,$M$10:$M$14,$P23)*$C$2*节奏总纲!AA17)+AT22</f>
        <v>0</v>
      </c>
      <c r="AX23" s="51">
        <v>14</v>
      </c>
      <c r="AY23" s="51">
        <f>IF($AX23&lt;C$10,0,求节点(C$10:C$14,$H$19:$H$23,$AX23)*$C$2*节奏总纲!W17)+AY22</f>
        <v>0</v>
      </c>
      <c r="AZ23" s="51">
        <f>IF($AX23&lt;D$10,0,求节点(D$10:D$14,$H$19:$H$23,$AX23)*$C$2*节奏总纲!X17)+AZ22</f>
        <v>0</v>
      </c>
      <c r="BA23" s="51">
        <f>IF($AX23&lt;E$10,0,求节点(E$10:E$14,$H$19:$H$23,$AX23)*$C$2*节奏总纲!Y17)+BA22</f>
        <v>0</v>
      </c>
      <c r="BB23" s="51">
        <f>IF($AX23&lt;F$10,0,求节点(F$10:F$14,$H$19:$H$23,$AX23)*$C$2*节奏总纲!Z17)+BB22</f>
        <v>0</v>
      </c>
      <c r="BC23" s="51">
        <f>IF($AX23&lt;G$10,0,求节点(G$10:G$14,$H$19:$H$23,$AX23)*$C$2*节奏总纲!AA17)+BC22</f>
        <v>0</v>
      </c>
      <c r="BD23" s="51">
        <f>IF($AX23&lt;C$10,0,求节点(C$10:C$14,$I$19:$I$23,$AX23)*$C$2*节奏总纲!W17)+BD22</f>
        <v>0</v>
      </c>
      <c r="BE23" s="51">
        <f>IF($AX23&lt;D$10,0,求节点(D$10:D$14,$I$19:$I$23,$AX23)*$C$2*节奏总纲!X17)+BE22</f>
        <v>0</v>
      </c>
      <c r="BF23" s="51">
        <f>IF($AX23&lt;E$10,0,求节点(E$10:E$14,$I$19:$I$23,$AX23)*$C$2*节奏总纲!Y17)+BF22</f>
        <v>0</v>
      </c>
      <c r="BG23" s="51">
        <f>IF($AX23&lt;F$10,0,求节点(F$10:F$14,$I$19:$I$23,$AX23)*$C$2*节奏总纲!Z17)+BG22</f>
        <v>0</v>
      </c>
      <c r="BH23" s="51">
        <f>IF($AX23&lt;G$10,0,求节点(G$10:G$14,$I$19:$I$23,$AX23)*$C$2*节奏总纲!AA17)+BH22</f>
        <v>0</v>
      </c>
      <c r="BI23" s="65">
        <f>IF($AX23&lt;C$10,0,求节点(C$10:C$14,$J$19:$J$23,$AX23)*$C$2*节奏总纲!W17)+BI22+军团势力点排行奖励设计!W23-军团势力点排行奖励设计!W22</f>
        <v>0</v>
      </c>
      <c r="BJ23" s="65">
        <f>IF($AX23&lt;D$10,0,求节点(D$10:D$14,$J$19:$J$23,$AX23)*$C$2*节奏总纲!X17)+BJ22+军团势力点排行奖励设计!X23-军团势力点排行奖励设计!X22</f>
        <v>0</v>
      </c>
      <c r="BK23" s="65">
        <f>IF($AX23&lt;E$10,0,求节点(E$10:E$14,$J$19:$J$23,$AX23)*$C$2*节奏总纲!Y17)+BK22+军团势力点排行奖励设计!Y23-军团势力点排行奖励设计!Y22</f>
        <v>0</v>
      </c>
      <c r="BL23" s="65">
        <f>IF($AX23&lt;F$10,0,求节点(F$10:F$14,$J$19:$J$23,$AX23)*$C$2*节奏总纲!Z17)+BL22+军团势力点排行奖励设计!Z23-军团势力点排行奖励设计!Z22</f>
        <v>0</v>
      </c>
      <c r="BM23" s="65">
        <f>IF($AX23&lt;G$10,0,求节点(G$10:G$14,$J$19:$J$23,$AX23)*$C$2*节奏总纲!AA17)+BM22+军团势力点排行奖励设计!AA23-军团势力点排行奖励设计!AA22</f>
        <v>0</v>
      </c>
      <c r="BN23" s="65">
        <f>IF($AX23&lt;C$10,0,求节点(C$10:C$14,$K$19:$K$23,$AX23)*$C$2*节奏总纲!W17)+BN22</f>
        <v>0</v>
      </c>
      <c r="BO23" s="65">
        <f>IF($AX23&lt;D$10,0,求节点(D$10:D$14,$K$19:$K$23,$AX23)*$C$2*节奏总纲!X17)+BO22</f>
        <v>0</v>
      </c>
      <c r="BP23" s="65">
        <f>IF($AX23&lt;E$10,0,求节点(E$10:E$14,$K$19:$K$23,$AX23)*$C$2*节奏总纲!Y17)+BP22</f>
        <v>0</v>
      </c>
      <c r="BQ23" s="65">
        <f>IF($AX23&lt;F$10,0,求节点(F$10:F$14,$K$19:$K$23,$AX23)*$C$2*节奏总纲!Z17)+BQ22</f>
        <v>0</v>
      </c>
      <c r="BR23" s="65">
        <f>IF($AX23&lt;G$10,0,求节点(G$10:G$14,$K$19:$K$23,$AX23)*$C$2*节奏总纲!AA17)+BR22</f>
        <v>0</v>
      </c>
      <c r="BS23" s="65">
        <f>IF($AX23&lt;C$10,0,求节点(C$10:C$14,$L$19:$L$23,$AX23)*$C$2*节奏总纲!W17)+BS22+军团势力点排行奖励设计!AB23-军团势力点排行奖励设计!AB22</f>
        <v>0</v>
      </c>
      <c r="BT23" s="65">
        <f>IF($AX23&lt;D$10,0,求节点(D$10:D$14,$L$19:$L$23,$AX23)*$C$2*节奏总纲!X17)+BT22+军团势力点排行奖励设计!AC23-军团势力点排行奖励设计!AC22</f>
        <v>0</v>
      </c>
      <c r="BU23" s="65">
        <f>IF($AX23&lt;E$10,0,求节点(E$10:E$14,$L$19:$L$23,$AX23)*$C$2*节奏总纲!Y17)+BU22+军团势力点排行奖励设计!AD23-军团势力点排行奖励设计!AD22</f>
        <v>0</v>
      </c>
      <c r="BV23" s="65">
        <f>IF($AX23&lt;F$10,0,求节点(F$10:F$14,$L$19:$L$23,$AX23)*$C$2*节奏总纲!Z17)+BV22+军团势力点排行奖励设计!AE23-军团势力点排行奖励设计!AE22</f>
        <v>0</v>
      </c>
      <c r="BW23" s="65">
        <f>IF($AX23&lt;G$10,0,求节点(G$10:G$14,$L$19:$L$23,$AX23)*$C$2*节奏总纲!AA17)+BW22+军团势力点排行奖励设计!AF23-军团势力点排行奖励设计!AF22</f>
        <v>0</v>
      </c>
      <c r="BX23" s="65">
        <f>IF($AX23&lt;C$10,0,求节点(C$10:C$14,$M$19:$M$23,$AX23)*$C$2*节奏总纲!W17)+BX22</f>
        <v>0</v>
      </c>
      <c r="BY23" s="65">
        <f>IF($AX23&lt;D$10,0,求节点(D$10:D$14,$M$19:$M$23,$AX23)*$C$2*节奏总纲!X17)+BY22</f>
        <v>0</v>
      </c>
      <c r="BZ23" s="65">
        <f>IF($AX23&lt;E$10,0,求节点(E$10:E$14,$M$19:$M$23,$AX23)*$C$2*节奏总纲!Y17)+BZ22</f>
        <v>0</v>
      </c>
      <c r="CA23" s="65">
        <f>IF($AX23&lt;F$10,0,求节点(F$10:F$14,$M$19:$M$23,$AX23)*$C$2*节奏总纲!Z17)+CA22</f>
        <v>0</v>
      </c>
      <c r="CB23" s="65">
        <f>IF($AX23&lt;G$10,0,求节点(G$10:G$14,$M$19:$M$23,$AX23)*$C$2*节奏总纲!AA17)+CB22</f>
        <v>0</v>
      </c>
      <c r="CF23" s="51">
        <v>14</v>
      </c>
      <c r="CG23" s="65">
        <f t="shared" si="13"/>
        <v>0</v>
      </c>
      <c r="CH23" s="65">
        <f t="shared" si="14"/>
        <v>0</v>
      </c>
      <c r="CI23" s="65">
        <f t="shared" si="15"/>
        <v>0</v>
      </c>
      <c r="CJ23" s="65">
        <f t="shared" si="16"/>
        <v>0</v>
      </c>
      <c r="CK23" s="65">
        <f t="shared" si="17"/>
        <v>0</v>
      </c>
      <c r="CL23" s="65">
        <f t="shared" si="18"/>
        <v>0</v>
      </c>
      <c r="CM23" s="65">
        <f t="shared" si="19"/>
        <v>0</v>
      </c>
      <c r="CN23" s="65">
        <f t="shared" si="20"/>
        <v>0</v>
      </c>
      <c r="CO23" s="65">
        <f t="shared" si="21"/>
        <v>0</v>
      </c>
      <c r="CP23" s="65">
        <f t="shared" si="22"/>
        <v>0</v>
      </c>
      <c r="CQ23" s="65">
        <f t="shared" si="23"/>
        <v>0</v>
      </c>
      <c r="CR23" s="65">
        <f t="shared" si="24"/>
        <v>0</v>
      </c>
      <c r="CS23" s="65">
        <f t="shared" si="25"/>
        <v>0</v>
      </c>
      <c r="CT23" s="65">
        <f t="shared" si="26"/>
        <v>0</v>
      </c>
      <c r="CU23" s="65">
        <f t="shared" si="27"/>
        <v>0</v>
      </c>
      <c r="CV23" s="65">
        <f t="shared" si="28"/>
        <v>0</v>
      </c>
      <c r="CW23" s="65">
        <f t="shared" si="29"/>
        <v>0</v>
      </c>
      <c r="CX23" s="65">
        <f t="shared" si="30"/>
        <v>0</v>
      </c>
      <c r="CY23" s="65">
        <f t="shared" si="31"/>
        <v>0</v>
      </c>
      <c r="CZ23" s="65">
        <f t="shared" si="32"/>
        <v>0</v>
      </c>
      <c r="DA23" s="65">
        <f t="shared" si="33"/>
        <v>0</v>
      </c>
      <c r="DB23" s="65">
        <f t="shared" si="34"/>
        <v>0</v>
      </c>
      <c r="DC23" s="65">
        <f t="shared" si="35"/>
        <v>0</v>
      </c>
      <c r="DD23" s="65">
        <f t="shared" si="36"/>
        <v>0</v>
      </c>
      <c r="DE23" s="65">
        <f t="shared" si="37"/>
        <v>0</v>
      </c>
      <c r="DF23" s="65">
        <f t="shared" si="38"/>
        <v>0</v>
      </c>
      <c r="DG23" s="65">
        <f t="shared" si="39"/>
        <v>0</v>
      </c>
      <c r="DH23" s="65">
        <f t="shared" si="40"/>
        <v>0</v>
      </c>
      <c r="DI23" s="65">
        <f t="shared" si="41"/>
        <v>0</v>
      </c>
      <c r="DJ23" s="65">
        <f t="shared" si="42"/>
        <v>0</v>
      </c>
      <c r="DN23" s="51">
        <v>14</v>
      </c>
      <c r="DO23" s="65">
        <f t="shared" si="43"/>
        <v>0</v>
      </c>
      <c r="DP23" s="65">
        <f t="shared" si="44"/>
        <v>0</v>
      </c>
      <c r="DQ23" s="65">
        <f t="shared" si="45"/>
        <v>0</v>
      </c>
      <c r="DR23" s="65">
        <f t="shared" si="46"/>
        <v>0</v>
      </c>
      <c r="DS23" s="65">
        <f t="shared" si="47"/>
        <v>0</v>
      </c>
      <c r="DT23" s="65">
        <f t="shared" si="48"/>
        <v>0</v>
      </c>
      <c r="DU23" s="65">
        <f t="shared" si="49"/>
        <v>0</v>
      </c>
      <c r="DV23" s="65">
        <f t="shared" si="50"/>
        <v>0</v>
      </c>
      <c r="DW23" s="65">
        <f t="shared" si="51"/>
        <v>0</v>
      </c>
      <c r="DX23" s="65">
        <f t="shared" si="52"/>
        <v>0</v>
      </c>
      <c r="DY23" s="65">
        <f t="shared" si="53"/>
        <v>0</v>
      </c>
      <c r="DZ23" s="65">
        <f t="shared" si="54"/>
        <v>0</v>
      </c>
      <c r="EA23" s="65">
        <f t="shared" si="55"/>
        <v>0</v>
      </c>
      <c r="EB23" s="65">
        <f t="shared" si="56"/>
        <v>0</v>
      </c>
      <c r="EC23" s="65">
        <f t="shared" si="57"/>
        <v>0</v>
      </c>
      <c r="ED23" s="65">
        <f t="shared" si="58"/>
        <v>0</v>
      </c>
      <c r="EE23" s="65">
        <f t="shared" si="59"/>
        <v>0</v>
      </c>
      <c r="EF23" s="65">
        <f t="shared" si="60"/>
        <v>0</v>
      </c>
      <c r="EG23" s="65">
        <f t="shared" si="61"/>
        <v>0</v>
      </c>
      <c r="EH23" s="65">
        <f t="shared" si="62"/>
        <v>0</v>
      </c>
      <c r="EI23" s="65">
        <f t="shared" si="63"/>
        <v>0</v>
      </c>
      <c r="EJ23" s="65">
        <f t="shared" si="64"/>
        <v>0</v>
      </c>
      <c r="EK23" s="65">
        <f t="shared" si="65"/>
        <v>0</v>
      </c>
      <c r="EL23" s="65">
        <f t="shared" si="66"/>
        <v>0</v>
      </c>
      <c r="EM23" s="65">
        <f t="shared" si="67"/>
        <v>0</v>
      </c>
      <c r="EN23" s="65">
        <f t="shared" si="68"/>
        <v>0</v>
      </c>
      <c r="EO23" s="65">
        <f t="shared" si="69"/>
        <v>0</v>
      </c>
      <c r="EP23" s="65">
        <f t="shared" si="70"/>
        <v>0</v>
      </c>
      <c r="EQ23" s="65">
        <f t="shared" si="71"/>
        <v>0</v>
      </c>
      <c r="ER23" s="65">
        <f t="shared" si="72"/>
        <v>0</v>
      </c>
      <c r="EV23" s="51">
        <v>14</v>
      </c>
      <c r="EW23" s="65">
        <f t="shared" si="73"/>
        <v>0</v>
      </c>
      <c r="EX23" s="65">
        <f t="shared" si="74"/>
        <v>0</v>
      </c>
      <c r="EY23" s="65">
        <f t="shared" si="75"/>
        <v>0</v>
      </c>
      <c r="EZ23" s="65">
        <f t="shared" si="76"/>
        <v>0</v>
      </c>
      <c r="FA23" s="65">
        <f t="shared" si="77"/>
        <v>0</v>
      </c>
      <c r="FB23" s="65">
        <f t="shared" si="78"/>
        <v>0</v>
      </c>
      <c r="FC23" s="65">
        <f t="shared" si="79"/>
        <v>0</v>
      </c>
      <c r="FD23" s="65">
        <f t="shared" si="80"/>
        <v>0</v>
      </c>
      <c r="FE23" s="65">
        <f t="shared" si="81"/>
        <v>0</v>
      </c>
      <c r="FF23" s="65">
        <f t="shared" si="82"/>
        <v>0</v>
      </c>
      <c r="FG23" s="65">
        <f t="shared" si="83"/>
        <v>0</v>
      </c>
      <c r="FH23" s="65">
        <f t="shared" si="84"/>
        <v>0</v>
      </c>
      <c r="FI23" s="65">
        <f t="shared" si="85"/>
        <v>0</v>
      </c>
      <c r="FJ23" s="65">
        <f t="shared" si="86"/>
        <v>0</v>
      </c>
      <c r="FK23" s="65">
        <f t="shared" si="87"/>
        <v>0</v>
      </c>
      <c r="FL23" s="65">
        <f t="shared" si="88"/>
        <v>0</v>
      </c>
      <c r="FM23" s="65">
        <f t="shared" si="89"/>
        <v>0</v>
      </c>
      <c r="FN23" s="65">
        <f t="shared" si="90"/>
        <v>0</v>
      </c>
      <c r="FO23" s="65">
        <f t="shared" si="91"/>
        <v>0</v>
      </c>
      <c r="FP23" s="65">
        <f t="shared" si="92"/>
        <v>0</v>
      </c>
      <c r="FQ23" s="65">
        <f t="shared" si="93"/>
        <v>0</v>
      </c>
      <c r="FR23" s="65">
        <f t="shared" si="94"/>
        <v>0</v>
      </c>
      <c r="FS23" s="65">
        <f t="shared" si="95"/>
        <v>0</v>
      </c>
      <c r="FT23" s="65">
        <f t="shared" si="96"/>
        <v>0</v>
      </c>
      <c r="FU23" s="65">
        <f t="shared" si="97"/>
        <v>0</v>
      </c>
      <c r="FV23" s="65">
        <f t="shared" si="98"/>
        <v>0</v>
      </c>
      <c r="FW23" s="65">
        <f t="shared" si="99"/>
        <v>0</v>
      </c>
      <c r="FX23" s="65">
        <f t="shared" si="100"/>
        <v>0</v>
      </c>
      <c r="FY23" s="65">
        <f t="shared" si="101"/>
        <v>0</v>
      </c>
      <c r="FZ23" s="65">
        <f t="shared" si="102"/>
        <v>0</v>
      </c>
      <c r="GB23" s="65">
        <f t="shared" si="103"/>
        <v>0</v>
      </c>
      <c r="GC23" s="65">
        <f t="shared" si="104"/>
        <v>0</v>
      </c>
      <c r="GD23" s="65">
        <f t="shared" si="105"/>
        <v>0</v>
      </c>
      <c r="GE23" s="65">
        <f t="shared" si="106"/>
        <v>0</v>
      </c>
      <c r="GF23" s="65">
        <f t="shared" si="107"/>
        <v>0</v>
      </c>
      <c r="GG23" s="65">
        <f t="shared" si="108"/>
        <v>0</v>
      </c>
      <c r="GH23" s="65">
        <f t="shared" si="109"/>
        <v>0</v>
      </c>
      <c r="GI23" s="65">
        <f t="shared" si="110"/>
        <v>0</v>
      </c>
      <c r="GJ23" s="65">
        <f t="shared" si="111"/>
        <v>0</v>
      </c>
      <c r="GK23" s="65">
        <f t="shared" si="112"/>
        <v>0</v>
      </c>
      <c r="GL23" s="65">
        <f t="shared" si="113"/>
        <v>0</v>
      </c>
      <c r="GM23" s="65">
        <f t="shared" si="114"/>
        <v>0</v>
      </c>
      <c r="GN23" s="65">
        <f t="shared" si="115"/>
        <v>0</v>
      </c>
      <c r="GO23" s="65">
        <f t="shared" si="116"/>
        <v>0</v>
      </c>
      <c r="GP23" s="65">
        <f t="shared" si="117"/>
        <v>0</v>
      </c>
      <c r="GQ23" s="65">
        <f t="shared" si="118"/>
        <v>0</v>
      </c>
      <c r="GR23" s="65">
        <f t="shared" si="119"/>
        <v>0</v>
      </c>
      <c r="GS23" s="65">
        <f t="shared" si="120"/>
        <v>0</v>
      </c>
      <c r="GT23" s="65">
        <f t="shared" si="121"/>
        <v>0</v>
      </c>
      <c r="GU23" s="65">
        <f t="shared" si="122"/>
        <v>0</v>
      </c>
      <c r="GV23" s="65">
        <f t="shared" si="123"/>
        <v>0</v>
      </c>
      <c r="GW23" s="65">
        <f t="shared" si="124"/>
        <v>0</v>
      </c>
      <c r="GX23" s="65">
        <f t="shared" si="125"/>
        <v>0</v>
      </c>
      <c r="GY23" s="65">
        <f t="shared" si="126"/>
        <v>0</v>
      </c>
      <c r="GZ23" s="65">
        <f t="shared" si="127"/>
        <v>0</v>
      </c>
      <c r="HA23" s="65">
        <f t="shared" si="128"/>
        <v>0</v>
      </c>
      <c r="HB23" s="65">
        <f t="shared" si="129"/>
        <v>0</v>
      </c>
      <c r="HC23" s="65">
        <f t="shared" si="130"/>
        <v>0</v>
      </c>
      <c r="HD23" s="65">
        <f t="shared" si="131"/>
        <v>0</v>
      </c>
      <c r="HE23" s="65">
        <f t="shared" si="132"/>
        <v>0</v>
      </c>
      <c r="HM23" s="51">
        <v>14</v>
      </c>
      <c r="HN23" s="72">
        <f>(EW23-EW22)*$D$46+(FB23-FB22)*$D$47+(FG23-FG22)*$D$48+(FL23-FL22)*$D$49+IF($HM23&lt;C$10,0,求节点(C$10:C$14,$H$28:$H$32,$HM23)*$C$2*节奏总纲!W17)+HN22</f>
        <v>0</v>
      </c>
      <c r="HO23" s="72">
        <f>(EX23-EX22)*$D$46+(FC23-FC22)*$D$47+(FH23-FH22)*$D$48+(FM23-FM22)*$D$49+IF($HM23&lt;D$10,0,求节点(D$10:D$14,$H$28:$H$32,$HM23)*$C$2*节奏总纲!X17)+HO22</f>
        <v>0</v>
      </c>
      <c r="HP23" s="72">
        <f>(EY23-EY22)*$D$46+(FD23-FD22)*$D$47+(FI23-FI22)*$D$48+(FN23-FN22)*$D$49+IF($HM23&lt;E$10,0,求节点(E$10:E$14,$H$28:$H$32,$HM23)*$C$2*节奏总纲!Y17)+HP22</f>
        <v>0</v>
      </c>
      <c r="HQ23" s="72">
        <f>(EZ23-EZ22)*$D$46+(FE23-FE22)*$D$47+(FJ23-FJ22)*$D$48+(FO23-FO22)*$D$49+IF($HM23&lt;F$10,0,求节点(F$10:F$14,$H$28:$H$32,$HM23)*$C$2*节奏总纲!Z17)+HQ22</f>
        <v>0</v>
      </c>
      <c r="HR23" s="72">
        <f>(FA23-FA22)*$D$46+(FF23-FF22)*$D$47+(FK23-FK22)*$D$48+(FP23-FP22)*$D$49+IF($HM23&lt;G$10,0,求节点(G$10:G$14,$H$28:$H$32,$HM23)*$C$2*节奏总纲!AA17)+HR22</f>
        <v>0</v>
      </c>
      <c r="HV23" s="72">
        <v>14</v>
      </c>
      <c r="HW23" s="72">
        <f>IF($HV23&lt;C$10,0,求节点(C$10:C$14,$I$28:$I$32,$HV23)*$C$2*节奏总纲!W17)+HW22</f>
        <v>0</v>
      </c>
      <c r="HX23" s="72">
        <f>IF($HV23&lt;D$10,0,求节点(D$10:D$14,$I$28:$I$32,$HV23)*$C$2*节奏总纲!X17)+HX22</f>
        <v>0</v>
      </c>
      <c r="HY23" s="72">
        <f>IF($HV23&lt;E$10,0,求节点(E$10:E$14,$I$28:$I$32,$HV23)*$C$2*节奏总纲!Y17)+HY22</f>
        <v>0</v>
      </c>
      <c r="HZ23" s="72">
        <f>IF($HV23&lt;F$10,0,求节点(F$10:F$14,$I$28:$I$32,$HV23)*$C$2*节奏总纲!Z17)+HZ22</f>
        <v>0</v>
      </c>
      <c r="IA23" s="72">
        <f>IF($HV23&lt;G$10,0,求节点(G$10:G$14,$I$28:$I$32,$HV23)*$C$2*节奏总纲!AA17)+IA22</f>
        <v>0</v>
      </c>
    </row>
    <row r="24" spans="2:235" x14ac:dyDescent="0.15">
      <c r="P24" s="49">
        <v>15</v>
      </c>
      <c r="Q24" s="51">
        <f>IF($P24&lt;C$10,0,求节点(C$10:C$14,$H$10:$H$14,$P24)*$C$2*节奏总纲!W18)+Q23</f>
        <v>0</v>
      </c>
      <c r="R24" s="51">
        <f>IF($P24&lt;D$10,0,求节点(D$10:D$14,$H$10:$H$14,$P24)*$C$2*节奏总纲!X18)+R23</f>
        <v>0</v>
      </c>
      <c r="S24" s="51">
        <f>IF($P24&lt;E$10,0,求节点(E$10:E$14,$H$10:$H$14,$P24)*$C$2*节奏总纲!Y18)+S23</f>
        <v>0</v>
      </c>
      <c r="T24" s="51">
        <f>IF($P24&lt;F$10,0,求节点(F$10:F$14,$H$10:$H$14,$P24)*$C$2*节奏总纲!Z18)+T23</f>
        <v>0</v>
      </c>
      <c r="U24" s="51">
        <f>IF($P24&lt;G$10,0,求节点(G$10:G$14,$H$10:$H$14,$P24)*$C$2*节奏总纲!AA18)+U23</f>
        <v>0</v>
      </c>
      <c r="V24" s="51">
        <f>IF($P24&lt;C$10,0,求节点(C$10:C$14,$I$10:$I$14,$P24)*$C$2*节奏总纲!W18)+V23</f>
        <v>0</v>
      </c>
      <c r="W24" s="51">
        <f>IF($P24&lt;D$10,0,求节点(D$10:D$14,$I$10:$I$14,$P24)*$C$2*节奏总纲!X18)+W23</f>
        <v>0</v>
      </c>
      <c r="X24" s="51">
        <f>IF($P24&lt;E$10,0,求节点(E$10:E$14,$I$10:$I$14,$P24)*$C$2*节奏总纲!Y18)+X23</f>
        <v>0</v>
      </c>
      <c r="Y24" s="51">
        <f>IF($P24&lt;F$10,0,求节点(F$10:F$14,$I$10:$I$14,$P24)*$C$2*节奏总纲!Z18)+Y23</f>
        <v>0</v>
      </c>
      <c r="Z24" s="51">
        <f>IF($P24&lt;G$10,0,求节点(G$10:G$14,$I$10:$I$14,$P24)*$C$2*节奏总纲!AA18)+Z23</f>
        <v>0</v>
      </c>
      <c r="AA24" s="65">
        <f>IF($P24&lt;C$10,0,求节点(C$10:C$14,$J$10:$J$14,$P24)*$C$2*节奏总纲!W18)+AA23+军团势力点排行奖励设计!M24-军团势力点排行奖励设计!M23</f>
        <v>0</v>
      </c>
      <c r="AB24" s="65">
        <f>IF($P24&lt;D$10,0,求节点(D$10:D$14,$J$10:$J$14,$P24)*$C$2*节奏总纲!X18)+AB23+军团势力点排行奖励设计!N24-军团势力点排行奖励设计!N23</f>
        <v>0</v>
      </c>
      <c r="AC24" s="65">
        <f>IF($P24&lt;E$10,0,求节点(E$10:E$14,$J$10:$J$14,$P24)*$C$2*节奏总纲!Y18)+AC23+军团势力点排行奖励设计!O24-军团势力点排行奖励设计!O23</f>
        <v>0</v>
      </c>
      <c r="AD24" s="65">
        <f>IF($P24&lt;F$10,0,求节点(F$10:F$14,$J$10:$J$14,$P24)*$C$2*节奏总纲!Z18)+AD23+军团势力点排行奖励设计!P24-军团势力点排行奖励设计!P23</f>
        <v>0</v>
      </c>
      <c r="AE24" s="65">
        <f>IF($P24&lt;G$10,0,求节点(G$10:G$14,$J$10:$J$14,$P24)*$C$2*节奏总纲!AA18)+AE23+军团势力点排行奖励设计!Q24-军团势力点排行奖励设计!Q23</f>
        <v>0</v>
      </c>
      <c r="AF24" s="65">
        <f>IF($P24&lt;C$10,0,求节点(C$10:C$14,$K$10:$K$14,$P24)*$C$2*节奏总纲!W18)+AF23</f>
        <v>0</v>
      </c>
      <c r="AG24" s="65">
        <f>IF($P24&lt;D$10,0,求节点(D$10:D$14,$K$10:$K$14,$P24)*$C$2*节奏总纲!X18)+AG23</f>
        <v>0</v>
      </c>
      <c r="AH24" s="65">
        <f>IF($P24&lt;E$10,0,求节点(E$10:E$14,$K$10:$K$14,$P24)*$C$2*节奏总纲!Y18)+AH23</f>
        <v>0</v>
      </c>
      <c r="AI24" s="65">
        <f>IF($P24&lt;F$10,0,求节点(F$10:F$14,$K$10:$K$14,$P24)*$C$2*节奏总纲!Z18)+AI23</f>
        <v>0</v>
      </c>
      <c r="AJ24" s="65">
        <f>IF($P24&lt;G$10,0,求节点(G$10:G$14,$K$10:$K$14,$P24)*$C$2*节奏总纲!AA18)+AJ23</f>
        <v>0</v>
      </c>
      <c r="AK24" s="65">
        <f>IF($P24&lt;C$10,0,求节点(C$10:C$14,$L$10:$L$14,$P24)*$C$2*节奏总纲!W18)+AK23+军团势力点排行奖励设计!R24-军团势力点排行奖励设计!R23</f>
        <v>0</v>
      </c>
      <c r="AL24" s="65">
        <f>IF($P24&lt;D$10,0,求节点(D$10:D$14,$L$10:$L$14,$P24)*$C$2*节奏总纲!X18)+AL23+军团势力点排行奖励设计!S24-军团势力点排行奖励设计!S23</f>
        <v>0</v>
      </c>
      <c r="AM24" s="65">
        <f>IF($P24&lt;E$10,0,求节点(E$10:E$14,$L$10:$L$14,$P24)*$C$2*节奏总纲!Y18)+AM23+军团势力点排行奖励设计!T24-军团势力点排行奖励设计!T23</f>
        <v>0</v>
      </c>
      <c r="AN24" s="65">
        <f>IF($P24&lt;F$10,0,求节点(F$10:F$14,$L$10:$L$14,$P24)*$C$2*节奏总纲!Z18)+AN23+军团势力点排行奖励设计!U24-军团势力点排行奖励设计!U23</f>
        <v>0</v>
      </c>
      <c r="AO24" s="65">
        <f>IF($P24&lt;G$10,0,求节点(G$10:G$14,$L$10:$L$14,$P24)*$C$2*节奏总纲!AA18)+AO23+军团势力点排行奖励设计!V24-军团势力点排行奖励设计!V23</f>
        <v>0</v>
      </c>
      <c r="AP24" s="65">
        <f>IF($P24&lt;C$10,0,求节点(C$10:C$14,$M$10:$M$14,$P24)*$C$2*节奏总纲!W18)+AP23</f>
        <v>0</v>
      </c>
      <c r="AQ24" s="65">
        <f>IF($P24&lt;D$10,0,求节点(D$10:D$14,$M$10:$M$14,$P24)*$C$2*节奏总纲!X18)+AQ23</f>
        <v>0</v>
      </c>
      <c r="AR24" s="65">
        <f>IF($P24&lt;E$10,0,求节点(E$10:E$14,$M$10:$M$14,$P24)*$C$2*节奏总纲!Y18)+AR23</f>
        <v>0</v>
      </c>
      <c r="AS24" s="65">
        <f>IF($P24&lt;F$10,0,求节点(F$10:F$14,$M$10:$M$14,$P24)*$C$2*节奏总纲!Z18)+AS23</f>
        <v>0</v>
      </c>
      <c r="AT24" s="65">
        <f>IF($P24&lt;G$10,0,求节点(G$10:G$14,$M$10:$M$14,$P24)*$C$2*节奏总纲!AA18)+AT23</f>
        <v>0</v>
      </c>
      <c r="AX24" s="51">
        <v>15</v>
      </c>
      <c r="AY24" s="51">
        <f>IF($AX24&lt;C$10,0,求节点(C$10:C$14,$H$19:$H$23,$AX24)*$C$2*节奏总纲!W18)+AY23</f>
        <v>0</v>
      </c>
      <c r="AZ24" s="51">
        <f>IF($AX24&lt;D$10,0,求节点(D$10:D$14,$H$19:$H$23,$AX24)*$C$2*节奏总纲!X18)+AZ23</f>
        <v>0</v>
      </c>
      <c r="BA24" s="51">
        <f>IF($AX24&lt;E$10,0,求节点(E$10:E$14,$H$19:$H$23,$AX24)*$C$2*节奏总纲!Y18)+BA23</f>
        <v>0</v>
      </c>
      <c r="BB24" s="51">
        <f>IF($AX24&lt;F$10,0,求节点(F$10:F$14,$H$19:$H$23,$AX24)*$C$2*节奏总纲!Z18)+BB23</f>
        <v>0</v>
      </c>
      <c r="BC24" s="51">
        <f>IF($AX24&lt;G$10,0,求节点(G$10:G$14,$H$19:$H$23,$AX24)*$C$2*节奏总纲!AA18)+BC23</f>
        <v>0</v>
      </c>
      <c r="BD24" s="51">
        <f>IF($AX24&lt;C$10,0,求节点(C$10:C$14,$I$19:$I$23,$AX24)*$C$2*节奏总纲!W18)+BD23</f>
        <v>0</v>
      </c>
      <c r="BE24" s="51">
        <f>IF($AX24&lt;D$10,0,求节点(D$10:D$14,$I$19:$I$23,$AX24)*$C$2*节奏总纲!X18)+BE23</f>
        <v>0</v>
      </c>
      <c r="BF24" s="51">
        <f>IF($AX24&lt;E$10,0,求节点(E$10:E$14,$I$19:$I$23,$AX24)*$C$2*节奏总纲!Y18)+BF23</f>
        <v>0</v>
      </c>
      <c r="BG24" s="51">
        <f>IF($AX24&lt;F$10,0,求节点(F$10:F$14,$I$19:$I$23,$AX24)*$C$2*节奏总纲!Z18)+BG23</f>
        <v>0</v>
      </c>
      <c r="BH24" s="51">
        <f>IF($AX24&lt;G$10,0,求节点(G$10:G$14,$I$19:$I$23,$AX24)*$C$2*节奏总纲!AA18)+BH23</f>
        <v>0</v>
      </c>
      <c r="BI24" s="65">
        <f>IF($AX24&lt;C$10,0,求节点(C$10:C$14,$J$19:$J$23,$AX24)*$C$2*节奏总纲!W18)+BI23+军团势力点排行奖励设计!W24-军团势力点排行奖励设计!W23</f>
        <v>0</v>
      </c>
      <c r="BJ24" s="65">
        <f>IF($AX24&lt;D$10,0,求节点(D$10:D$14,$J$19:$J$23,$AX24)*$C$2*节奏总纲!X18)+BJ23+军团势力点排行奖励设计!X24-军团势力点排行奖励设计!X23</f>
        <v>0</v>
      </c>
      <c r="BK24" s="65">
        <f>IF($AX24&lt;E$10,0,求节点(E$10:E$14,$J$19:$J$23,$AX24)*$C$2*节奏总纲!Y18)+BK23+军团势力点排行奖励设计!Y24-军团势力点排行奖励设计!Y23</f>
        <v>0</v>
      </c>
      <c r="BL24" s="65">
        <f>IF($AX24&lt;F$10,0,求节点(F$10:F$14,$J$19:$J$23,$AX24)*$C$2*节奏总纲!Z18)+BL23+军团势力点排行奖励设计!Z24-军团势力点排行奖励设计!Z23</f>
        <v>0</v>
      </c>
      <c r="BM24" s="65">
        <f>IF($AX24&lt;G$10,0,求节点(G$10:G$14,$J$19:$J$23,$AX24)*$C$2*节奏总纲!AA18)+BM23+军团势力点排行奖励设计!AA24-军团势力点排行奖励设计!AA23</f>
        <v>0</v>
      </c>
      <c r="BN24" s="65">
        <f>IF($AX24&lt;C$10,0,求节点(C$10:C$14,$K$19:$K$23,$AX24)*$C$2*节奏总纲!W18)+BN23</f>
        <v>0</v>
      </c>
      <c r="BO24" s="65">
        <f>IF($AX24&lt;D$10,0,求节点(D$10:D$14,$K$19:$K$23,$AX24)*$C$2*节奏总纲!X18)+BO23</f>
        <v>0</v>
      </c>
      <c r="BP24" s="65">
        <f>IF($AX24&lt;E$10,0,求节点(E$10:E$14,$K$19:$K$23,$AX24)*$C$2*节奏总纲!Y18)+BP23</f>
        <v>0</v>
      </c>
      <c r="BQ24" s="65">
        <f>IF($AX24&lt;F$10,0,求节点(F$10:F$14,$K$19:$K$23,$AX24)*$C$2*节奏总纲!Z18)+BQ23</f>
        <v>0</v>
      </c>
      <c r="BR24" s="65">
        <f>IF($AX24&lt;G$10,0,求节点(G$10:G$14,$K$19:$K$23,$AX24)*$C$2*节奏总纲!AA18)+BR23</f>
        <v>0</v>
      </c>
      <c r="BS24" s="65">
        <f>IF($AX24&lt;C$10,0,求节点(C$10:C$14,$L$19:$L$23,$AX24)*$C$2*节奏总纲!W18)+BS23+军团势力点排行奖励设计!AB24-军团势力点排行奖励设计!AB23</f>
        <v>0</v>
      </c>
      <c r="BT24" s="65">
        <f>IF($AX24&lt;D$10,0,求节点(D$10:D$14,$L$19:$L$23,$AX24)*$C$2*节奏总纲!X18)+BT23+军团势力点排行奖励设计!AC24-军团势力点排行奖励设计!AC23</f>
        <v>0</v>
      </c>
      <c r="BU24" s="65">
        <f>IF($AX24&lt;E$10,0,求节点(E$10:E$14,$L$19:$L$23,$AX24)*$C$2*节奏总纲!Y18)+BU23+军团势力点排行奖励设计!AD24-军团势力点排行奖励设计!AD23</f>
        <v>0</v>
      </c>
      <c r="BV24" s="65">
        <f>IF($AX24&lt;F$10,0,求节点(F$10:F$14,$L$19:$L$23,$AX24)*$C$2*节奏总纲!Z18)+BV23+军团势力点排行奖励设计!AE24-军团势力点排行奖励设计!AE23</f>
        <v>0</v>
      </c>
      <c r="BW24" s="65">
        <f>IF($AX24&lt;G$10,0,求节点(G$10:G$14,$L$19:$L$23,$AX24)*$C$2*节奏总纲!AA18)+BW23+军团势力点排行奖励设计!AF24-军团势力点排行奖励设计!AF23</f>
        <v>0</v>
      </c>
      <c r="BX24" s="65">
        <f>IF($AX24&lt;C$10,0,求节点(C$10:C$14,$M$19:$M$23,$AX24)*$C$2*节奏总纲!W18)+BX23</f>
        <v>0</v>
      </c>
      <c r="BY24" s="65">
        <f>IF($AX24&lt;D$10,0,求节点(D$10:D$14,$M$19:$M$23,$AX24)*$C$2*节奏总纲!X18)+BY23</f>
        <v>0</v>
      </c>
      <c r="BZ24" s="65">
        <f>IF($AX24&lt;E$10,0,求节点(E$10:E$14,$M$19:$M$23,$AX24)*$C$2*节奏总纲!Y18)+BZ23</f>
        <v>0</v>
      </c>
      <c r="CA24" s="65">
        <f>IF($AX24&lt;F$10,0,求节点(F$10:F$14,$M$19:$M$23,$AX24)*$C$2*节奏总纲!Z18)+CA23</f>
        <v>0</v>
      </c>
      <c r="CB24" s="65">
        <f>IF($AX24&lt;G$10,0,求节点(G$10:G$14,$M$19:$M$23,$AX24)*$C$2*节奏总纲!AA18)+CB23</f>
        <v>0</v>
      </c>
      <c r="CF24" s="51">
        <v>15</v>
      </c>
      <c r="CG24" s="65">
        <f t="shared" si="13"/>
        <v>0</v>
      </c>
      <c r="CH24" s="65">
        <f t="shared" si="14"/>
        <v>0</v>
      </c>
      <c r="CI24" s="65">
        <f t="shared" si="15"/>
        <v>0</v>
      </c>
      <c r="CJ24" s="65">
        <f t="shared" si="16"/>
        <v>0</v>
      </c>
      <c r="CK24" s="65">
        <f t="shared" si="17"/>
        <v>0</v>
      </c>
      <c r="CL24" s="65">
        <f t="shared" si="18"/>
        <v>0</v>
      </c>
      <c r="CM24" s="65">
        <f t="shared" si="19"/>
        <v>0</v>
      </c>
      <c r="CN24" s="65">
        <f t="shared" si="20"/>
        <v>0</v>
      </c>
      <c r="CO24" s="65">
        <f t="shared" si="21"/>
        <v>0</v>
      </c>
      <c r="CP24" s="65">
        <f t="shared" si="22"/>
        <v>0</v>
      </c>
      <c r="CQ24" s="65">
        <f t="shared" si="23"/>
        <v>0</v>
      </c>
      <c r="CR24" s="65">
        <f t="shared" si="24"/>
        <v>0</v>
      </c>
      <c r="CS24" s="65">
        <f t="shared" si="25"/>
        <v>0</v>
      </c>
      <c r="CT24" s="65">
        <f t="shared" si="26"/>
        <v>0</v>
      </c>
      <c r="CU24" s="65">
        <f t="shared" si="27"/>
        <v>0</v>
      </c>
      <c r="CV24" s="65">
        <f t="shared" si="28"/>
        <v>0</v>
      </c>
      <c r="CW24" s="65">
        <f t="shared" si="29"/>
        <v>0</v>
      </c>
      <c r="CX24" s="65">
        <f t="shared" si="30"/>
        <v>0</v>
      </c>
      <c r="CY24" s="65">
        <f t="shared" si="31"/>
        <v>0</v>
      </c>
      <c r="CZ24" s="65">
        <f t="shared" si="32"/>
        <v>0</v>
      </c>
      <c r="DA24" s="65">
        <f t="shared" si="33"/>
        <v>0</v>
      </c>
      <c r="DB24" s="65">
        <f t="shared" si="34"/>
        <v>0</v>
      </c>
      <c r="DC24" s="65">
        <f t="shared" si="35"/>
        <v>0</v>
      </c>
      <c r="DD24" s="65">
        <f t="shared" si="36"/>
        <v>0</v>
      </c>
      <c r="DE24" s="65">
        <f t="shared" si="37"/>
        <v>0</v>
      </c>
      <c r="DF24" s="65">
        <f t="shared" si="38"/>
        <v>0</v>
      </c>
      <c r="DG24" s="65">
        <f t="shared" si="39"/>
        <v>0</v>
      </c>
      <c r="DH24" s="65">
        <f t="shared" si="40"/>
        <v>0</v>
      </c>
      <c r="DI24" s="65">
        <f t="shared" si="41"/>
        <v>0</v>
      </c>
      <c r="DJ24" s="65">
        <f t="shared" si="42"/>
        <v>0</v>
      </c>
      <c r="DN24" s="51">
        <v>15</v>
      </c>
      <c r="DO24" s="65">
        <f t="shared" si="43"/>
        <v>0</v>
      </c>
      <c r="DP24" s="65">
        <f t="shared" si="44"/>
        <v>0</v>
      </c>
      <c r="DQ24" s="65">
        <f t="shared" si="45"/>
        <v>0</v>
      </c>
      <c r="DR24" s="65">
        <f t="shared" si="46"/>
        <v>0</v>
      </c>
      <c r="DS24" s="65">
        <f t="shared" si="47"/>
        <v>0</v>
      </c>
      <c r="DT24" s="65">
        <f t="shared" si="48"/>
        <v>0</v>
      </c>
      <c r="DU24" s="65">
        <f t="shared" si="49"/>
        <v>0</v>
      </c>
      <c r="DV24" s="65">
        <f t="shared" si="50"/>
        <v>0</v>
      </c>
      <c r="DW24" s="65">
        <f t="shared" si="51"/>
        <v>0</v>
      </c>
      <c r="DX24" s="65">
        <f t="shared" si="52"/>
        <v>0</v>
      </c>
      <c r="DY24" s="65">
        <f t="shared" si="53"/>
        <v>0</v>
      </c>
      <c r="DZ24" s="65">
        <f t="shared" si="54"/>
        <v>0</v>
      </c>
      <c r="EA24" s="65">
        <f t="shared" si="55"/>
        <v>0</v>
      </c>
      <c r="EB24" s="65">
        <f t="shared" si="56"/>
        <v>0</v>
      </c>
      <c r="EC24" s="65">
        <f t="shared" si="57"/>
        <v>0</v>
      </c>
      <c r="ED24" s="65">
        <f t="shared" si="58"/>
        <v>0</v>
      </c>
      <c r="EE24" s="65">
        <f t="shared" si="59"/>
        <v>0</v>
      </c>
      <c r="EF24" s="65">
        <f t="shared" si="60"/>
        <v>0</v>
      </c>
      <c r="EG24" s="65">
        <f t="shared" si="61"/>
        <v>0</v>
      </c>
      <c r="EH24" s="65">
        <f t="shared" si="62"/>
        <v>0</v>
      </c>
      <c r="EI24" s="65">
        <f t="shared" si="63"/>
        <v>0</v>
      </c>
      <c r="EJ24" s="65">
        <f t="shared" si="64"/>
        <v>0</v>
      </c>
      <c r="EK24" s="65">
        <f t="shared" si="65"/>
        <v>0</v>
      </c>
      <c r="EL24" s="65">
        <f t="shared" si="66"/>
        <v>0</v>
      </c>
      <c r="EM24" s="65">
        <f t="shared" si="67"/>
        <v>0</v>
      </c>
      <c r="EN24" s="65">
        <f t="shared" si="68"/>
        <v>0</v>
      </c>
      <c r="EO24" s="65">
        <f t="shared" si="69"/>
        <v>0</v>
      </c>
      <c r="EP24" s="65">
        <f t="shared" si="70"/>
        <v>0</v>
      </c>
      <c r="EQ24" s="65">
        <f t="shared" si="71"/>
        <v>0</v>
      </c>
      <c r="ER24" s="65">
        <f t="shared" si="72"/>
        <v>0</v>
      </c>
      <c r="EV24" s="51">
        <v>15</v>
      </c>
      <c r="EW24" s="65">
        <f t="shared" si="73"/>
        <v>0</v>
      </c>
      <c r="EX24" s="65">
        <f t="shared" si="74"/>
        <v>0</v>
      </c>
      <c r="EY24" s="65">
        <f t="shared" si="75"/>
        <v>0</v>
      </c>
      <c r="EZ24" s="65">
        <f t="shared" si="76"/>
        <v>0</v>
      </c>
      <c r="FA24" s="65">
        <f t="shared" si="77"/>
        <v>0</v>
      </c>
      <c r="FB24" s="65">
        <f t="shared" si="78"/>
        <v>0</v>
      </c>
      <c r="FC24" s="65">
        <f t="shared" si="79"/>
        <v>0</v>
      </c>
      <c r="FD24" s="65">
        <f t="shared" si="80"/>
        <v>0</v>
      </c>
      <c r="FE24" s="65">
        <f t="shared" si="81"/>
        <v>0</v>
      </c>
      <c r="FF24" s="65">
        <f t="shared" si="82"/>
        <v>0</v>
      </c>
      <c r="FG24" s="65">
        <f t="shared" si="83"/>
        <v>0</v>
      </c>
      <c r="FH24" s="65">
        <f t="shared" si="84"/>
        <v>0</v>
      </c>
      <c r="FI24" s="65">
        <f t="shared" si="85"/>
        <v>0</v>
      </c>
      <c r="FJ24" s="65">
        <f t="shared" si="86"/>
        <v>0</v>
      </c>
      <c r="FK24" s="65">
        <f t="shared" si="87"/>
        <v>0</v>
      </c>
      <c r="FL24" s="65">
        <f t="shared" si="88"/>
        <v>0</v>
      </c>
      <c r="FM24" s="65">
        <f t="shared" si="89"/>
        <v>0</v>
      </c>
      <c r="FN24" s="65">
        <f t="shared" si="90"/>
        <v>0</v>
      </c>
      <c r="FO24" s="65">
        <f t="shared" si="91"/>
        <v>0</v>
      </c>
      <c r="FP24" s="65">
        <f t="shared" si="92"/>
        <v>0</v>
      </c>
      <c r="FQ24" s="65">
        <f t="shared" si="93"/>
        <v>0</v>
      </c>
      <c r="FR24" s="65">
        <f t="shared" si="94"/>
        <v>0</v>
      </c>
      <c r="FS24" s="65">
        <f t="shared" si="95"/>
        <v>0</v>
      </c>
      <c r="FT24" s="65">
        <f t="shared" si="96"/>
        <v>0</v>
      </c>
      <c r="FU24" s="65">
        <f t="shared" si="97"/>
        <v>0</v>
      </c>
      <c r="FV24" s="65">
        <f t="shared" si="98"/>
        <v>0</v>
      </c>
      <c r="FW24" s="65">
        <f t="shared" si="99"/>
        <v>0</v>
      </c>
      <c r="FX24" s="65">
        <f t="shared" si="100"/>
        <v>0</v>
      </c>
      <c r="FY24" s="65">
        <f t="shared" si="101"/>
        <v>0</v>
      </c>
      <c r="FZ24" s="65">
        <f t="shared" si="102"/>
        <v>0</v>
      </c>
      <c r="GB24" s="65">
        <f t="shared" si="103"/>
        <v>0</v>
      </c>
      <c r="GC24" s="65">
        <f t="shared" si="104"/>
        <v>0</v>
      </c>
      <c r="GD24" s="65">
        <f t="shared" si="105"/>
        <v>0</v>
      </c>
      <c r="GE24" s="65">
        <f t="shared" si="106"/>
        <v>0</v>
      </c>
      <c r="GF24" s="65">
        <f t="shared" si="107"/>
        <v>0</v>
      </c>
      <c r="GG24" s="65">
        <f t="shared" si="108"/>
        <v>0</v>
      </c>
      <c r="GH24" s="65">
        <f t="shared" si="109"/>
        <v>0</v>
      </c>
      <c r="GI24" s="65">
        <f t="shared" si="110"/>
        <v>0</v>
      </c>
      <c r="GJ24" s="65">
        <f t="shared" si="111"/>
        <v>0</v>
      </c>
      <c r="GK24" s="65">
        <f t="shared" si="112"/>
        <v>0</v>
      </c>
      <c r="GL24" s="65">
        <f t="shared" si="113"/>
        <v>0</v>
      </c>
      <c r="GM24" s="65">
        <f t="shared" si="114"/>
        <v>0</v>
      </c>
      <c r="GN24" s="65">
        <f t="shared" si="115"/>
        <v>0</v>
      </c>
      <c r="GO24" s="65">
        <f t="shared" si="116"/>
        <v>0</v>
      </c>
      <c r="GP24" s="65">
        <f t="shared" si="117"/>
        <v>0</v>
      </c>
      <c r="GQ24" s="65">
        <f t="shared" si="118"/>
        <v>0</v>
      </c>
      <c r="GR24" s="65">
        <f t="shared" si="119"/>
        <v>0</v>
      </c>
      <c r="GS24" s="65">
        <f t="shared" si="120"/>
        <v>0</v>
      </c>
      <c r="GT24" s="65">
        <f t="shared" si="121"/>
        <v>0</v>
      </c>
      <c r="GU24" s="65">
        <f t="shared" si="122"/>
        <v>0</v>
      </c>
      <c r="GV24" s="65">
        <f t="shared" si="123"/>
        <v>0</v>
      </c>
      <c r="GW24" s="65">
        <f t="shared" si="124"/>
        <v>0</v>
      </c>
      <c r="GX24" s="65">
        <f t="shared" si="125"/>
        <v>0</v>
      </c>
      <c r="GY24" s="65">
        <f t="shared" si="126"/>
        <v>0</v>
      </c>
      <c r="GZ24" s="65">
        <f t="shared" si="127"/>
        <v>0</v>
      </c>
      <c r="HA24" s="65">
        <f t="shared" si="128"/>
        <v>0</v>
      </c>
      <c r="HB24" s="65">
        <f t="shared" si="129"/>
        <v>0</v>
      </c>
      <c r="HC24" s="65">
        <f t="shared" si="130"/>
        <v>0</v>
      </c>
      <c r="HD24" s="65">
        <f t="shared" si="131"/>
        <v>0</v>
      </c>
      <c r="HE24" s="65">
        <f t="shared" si="132"/>
        <v>0</v>
      </c>
      <c r="HM24" s="51">
        <v>15</v>
      </c>
      <c r="HN24" s="72">
        <f>(EW24-EW23)*$D$46+(FB24-FB23)*$D$47+(FG24-FG23)*$D$48+(FL24-FL23)*$D$49+IF($HM24&lt;C$10,0,求节点(C$10:C$14,$H$28:$H$32,$HM24)*$C$2*节奏总纲!W18)+HN23</f>
        <v>0</v>
      </c>
      <c r="HO24" s="72">
        <f>(EX24-EX23)*$D$46+(FC24-FC23)*$D$47+(FH24-FH23)*$D$48+(FM24-FM23)*$D$49+IF($HM24&lt;D$10,0,求节点(D$10:D$14,$H$28:$H$32,$HM24)*$C$2*节奏总纲!X18)+HO23</f>
        <v>0</v>
      </c>
      <c r="HP24" s="72">
        <f>(EY24-EY23)*$D$46+(FD24-FD23)*$D$47+(FI24-FI23)*$D$48+(FN24-FN23)*$D$49+IF($HM24&lt;E$10,0,求节点(E$10:E$14,$H$28:$H$32,$HM24)*$C$2*节奏总纲!Y18)+HP23</f>
        <v>0</v>
      </c>
      <c r="HQ24" s="72">
        <f>(EZ24-EZ23)*$D$46+(FE24-FE23)*$D$47+(FJ24-FJ23)*$D$48+(FO24-FO23)*$D$49+IF($HM24&lt;F$10,0,求节点(F$10:F$14,$H$28:$H$32,$HM24)*$C$2*节奏总纲!Z18)+HQ23</f>
        <v>0</v>
      </c>
      <c r="HR24" s="72">
        <f>(FA24-FA23)*$D$46+(FF24-FF23)*$D$47+(FK24-FK23)*$D$48+(FP24-FP23)*$D$49+IF($HM24&lt;G$10,0,求节点(G$10:G$14,$H$28:$H$32,$HM24)*$C$2*节奏总纲!AA18)+HR23</f>
        <v>0</v>
      </c>
      <c r="HV24" s="72">
        <v>15</v>
      </c>
      <c r="HW24" s="72">
        <f>IF($HV24&lt;C$10,0,求节点(C$10:C$14,$I$28:$I$32,$HV24)*$C$2*节奏总纲!W18)+HW23</f>
        <v>0</v>
      </c>
      <c r="HX24" s="72">
        <f>IF($HV24&lt;D$10,0,求节点(D$10:D$14,$I$28:$I$32,$HV24)*$C$2*节奏总纲!X18)+HX23</f>
        <v>0</v>
      </c>
      <c r="HY24" s="72">
        <f>IF($HV24&lt;E$10,0,求节点(E$10:E$14,$I$28:$I$32,$HV24)*$C$2*节奏总纲!Y18)+HY23</f>
        <v>0</v>
      </c>
      <c r="HZ24" s="72">
        <f>IF($HV24&lt;F$10,0,求节点(F$10:F$14,$I$28:$I$32,$HV24)*$C$2*节奏总纲!Z18)+HZ23</f>
        <v>0</v>
      </c>
      <c r="IA24" s="72">
        <f>IF($HV24&lt;G$10,0,求节点(G$10:G$14,$I$28:$I$32,$HV24)*$C$2*节奏总纲!AA18)+IA23</f>
        <v>0</v>
      </c>
    </row>
    <row r="25" spans="2:235" x14ac:dyDescent="0.15">
      <c r="P25" s="49">
        <v>16</v>
      </c>
      <c r="Q25" s="51">
        <f>IF($P25&lt;C$10,0,求节点(C$10:C$14,$H$10:$H$14,$P25)*$C$2*节奏总纲!W19)+Q24</f>
        <v>0</v>
      </c>
      <c r="R25" s="51">
        <f>IF($P25&lt;D$10,0,求节点(D$10:D$14,$H$10:$H$14,$P25)*$C$2*节奏总纲!X19)+R24</f>
        <v>0</v>
      </c>
      <c r="S25" s="51">
        <f>IF($P25&lt;E$10,0,求节点(E$10:E$14,$H$10:$H$14,$P25)*$C$2*节奏总纲!Y19)+S24</f>
        <v>0</v>
      </c>
      <c r="T25" s="51">
        <f>IF($P25&lt;F$10,0,求节点(F$10:F$14,$H$10:$H$14,$P25)*$C$2*节奏总纲!Z19)+T24</f>
        <v>0</v>
      </c>
      <c r="U25" s="51">
        <f>IF($P25&lt;G$10,0,求节点(G$10:G$14,$H$10:$H$14,$P25)*$C$2*节奏总纲!AA19)+U24</f>
        <v>0</v>
      </c>
      <c r="V25" s="51">
        <f>IF($P25&lt;C$10,0,求节点(C$10:C$14,$I$10:$I$14,$P25)*$C$2*节奏总纲!W19)+V24</f>
        <v>0</v>
      </c>
      <c r="W25" s="51">
        <f>IF($P25&lt;D$10,0,求节点(D$10:D$14,$I$10:$I$14,$P25)*$C$2*节奏总纲!X19)+W24</f>
        <v>0</v>
      </c>
      <c r="X25" s="51">
        <f>IF($P25&lt;E$10,0,求节点(E$10:E$14,$I$10:$I$14,$P25)*$C$2*节奏总纲!Y19)+X24</f>
        <v>0</v>
      </c>
      <c r="Y25" s="51">
        <f>IF($P25&lt;F$10,0,求节点(F$10:F$14,$I$10:$I$14,$P25)*$C$2*节奏总纲!Z19)+Y24</f>
        <v>0</v>
      </c>
      <c r="Z25" s="51">
        <f>IF($P25&lt;G$10,0,求节点(G$10:G$14,$I$10:$I$14,$P25)*$C$2*节奏总纲!AA19)+Z24</f>
        <v>0</v>
      </c>
      <c r="AA25" s="65">
        <f>IF($P25&lt;C$10,0,求节点(C$10:C$14,$J$10:$J$14,$P25)*$C$2*节奏总纲!W19)+AA24+军团势力点排行奖励设计!M25-军团势力点排行奖励设计!M24</f>
        <v>0</v>
      </c>
      <c r="AB25" s="65">
        <f>IF($P25&lt;D$10,0,求节点(D$10:D$14,$J$10:$J$14,$P25)*$C$2*节奏总纲!X19)+AB24+军团势力点排行奖励设计!N25-军团势力点排行奖励设计!N24</f>
        <v>0</v>
      </c>
      <c r="AC25" s="65">
        <f>IF($P25&lt;E$10,0,求节点(E$10:E$14,$J$10:$J$14,$P25)*$C$2*节奏总纲!Y19)+AC24+军团势力点排行奖励设计!O25-军团势力点排行奖励设计!O24</f>
        <v>0</v>
      </c>
      <c r="AD25" s="65">
        <f>IF($P25&lt;F$10,0,求节点(F$10:F$14,$J$10:$J$14,$P25)*$C$2*节奏总纲!Z19)+AD24+军团势力点排行奖励设计!P25-军团势力点排行奖励设计!P24</f>
        <v>0</v>
      </c>
      <c r="AE25" s="65">
        <f>IF($P25&lt;G$10,0,求节点(G$10:G$14,$J$10:$J$14,$P25)*$C$2*节奏总纲!AA19)+AE24+军团势力点排行奖励设计!Q25-军团势力点排行奖励设计!Q24</f>
        <v>0</v>
      </c>
      <c r="AF25" s="65">
        <f>IF($P25&lt;C$10,0,求节点(C$10:C$14,$K$10:$K$14,$P25)*$C$2*节奏总纲!W19)+AF24</f>
        <v>0</v>
      </c>
      <c r="AG25" s="65">
        <f>IF($P25&lt;D$10,0,求节点(D$10:D$14,$K$10:$K$14,$P25)*$C$2*节奏总纲!X19)+AG24</f>
        <v>0</v>
      </c>
      <c r="AH25" s="65">
        <f>IF($P25&lt;E$10,0,求节点(E$10:E$14,$K$10:$K$14,$P25)*$C$2*节奏总纲!Y19)+AH24</f>
        <v>0</v>
      </c>
      <c r="AI25" s="65">
        <f>IF($P25&lt;F$10,0,求节点(F$10:F$14,$K$10:$K$14,$P25)*$C$2*节奏总纲!Z19)+AI24</f>
        <v>0</v>
      </c>
      <c r="AJ25" s="65">
        <f>IF($P25&lt;G$10,0,求节点(G$10:G$14,$K$10:$K$14,$P25)*$C$2*节奏总纲!AA19)+AJ24</f>
        <v>0</v>
      </c>
      <c r="AK25" s="65">
        <f>IF($P25&lt;C$10,0,求节点(C$10:C$14,$L$10:$L$14,$P25)*$C$2*节奏总纲!W19)+AK24+军团势力点排行奖励设计!R25-军团势力点排行奖励设计!R24</f>
        <v>0</v>
      </c>
      <c r="AL25" s="65">
        <f>IF($P25&lt;D$10,0,求节点(D$10:D$14,$L$10:$L$14,$P25)*$C$2*节奏总纲!X19)+AL24+军团势力点排行奖励设计!S25-军团势力点排行奖励设计!S24</f>
        <v>0</v>
      </c>
      <c r="AM25" s="65">
        <f>IF($P25&lt;E$10,0,求节点(E$10:E$14,$L$10:$L$14,$P25)*$C$2*节奏总纲!Y19)+AM24+军团势力点排行奖励设计!T25-军团势力点排行奖励设计!T24</f>
        <v>0</v>
      </c>
      <c r="AN25" s="65">
        <f>IF($P25&lt;F$10,0,求节点(F$10:F$14,$L$10:$L$14,$P25)*$C$2*节奏总纲!Z19)+AN24+军团势力点排行奖励设计!U25-军团势力点排行奖励设计!U24</f>
        <v>0</v>
      </c>
      <c r="AO25" s="65">
        <f>IF($P25&lt;G$10,0,求节点(G$10:G$14,$L$10:$L$14,$P25)*$C$2*节奏总纲!AA19)+AO24+军团势力点排行奖励设计!V25-军团势力点排行奖励设计!V24</f>
        <v>0</v>
      </c>
      <c r="AP25" s="65">
        <f>IF($P25&lt;C$10,0,求节点(C$10:C$14,$M$10:$M$14,$P25)*$C$2*节奏总纲!W19)+AP24</f>
        <v>0</v>
      </c>
      <c r="AQ25" s="65">
        <f>IF($P25&lt;D$10,0,求节点(D$10:D$14,$M$10:$M$14,$P25)*$C$2*节奏总纲!X19)+AQ24</f>
        <v>0</v>
      </c>
      <c r="AR25" s="65">
        <f>IF($P25&lt;E$10,0,求节点(E$10:E$14,$M$10:$M$14,$P25)*$C$2*节奏总纲!Y19)+AR24</f>
        <v>0</v>
      </c>
      <c r="AS25" s="65">
        <f>IF($P25&lt;F$10,0,求节点(F$10:F$14,$M$10:$M$14,$P25)*$C$2*节奏总纲!Z19)+AS24</f>
        <v>0</v>
      </c>
      <c r="AT25" s="65">
        <f>IF($P25&lt;G$10,0,求节点(G$10:G$14,$M$10:$M$14,$P25)*$C$2*节奏总纲!AA19)+AT24</f>
        <v>0</v>
      </c>
      <c r="AX25" s="51">
        <v>16</v>
      </c>
      <c r="AY25" s="51">
        <f>IF($AX25&lt;C$10,0,求节点(C$10:C$14,$H$19:$H$23,$AX25)*$C$2*节奏总纲!W19)+AY24</f>
        <v>0</v>
      </c>
      <c r="AZ25" s="51">
        <f>IF($AX25&lt;D$10,0,求节点(D$10:D$14,$H$19:$H$23,$AX25)*$C$2*节奏总纲!X19)+AZ24</f>
        <v>0</v>
      </c>
      <c r="BA25" s="51">
        <f>IF($AX25&lt;E$10,0,求节点(E$10:E$14,$H$19:$H$23,$AX25)*$C$2*节奏总纲!Y19)+BA24</f>
        <v>0</v>
      </c>
      <c r="BB25" s="51">
        <f>IF($AX25&lt;F$10,0,求节点(F$10:F$14,$H$19:$H$23,$AX25)*$C$2*节奏总纲!Z19)+BB24</f>
        <v>0</v>
      </c>
      <c r="BC25" s="51">
        <f>IF($AX25&lt;G$10,0,求节点(G$10:G$14,$H$19:$H$23,$AX25)*$C$2*节奏总纲!AA19)+BC24</f>
        <v>0</v>
      </c>
      <c r="BD25" s="51">
        <f>IF($AX25&lt;C$10,0,求节点(C$10:C$14,$I$19:$I$23,$AX25)*$C$2*节奏总纲!W19)+BD24</f>
        <v>0</v>
      </c>
      <c r="BE25" s="51">
        <f>IF($AX25&lt;D$10,0,求节点(D$10:D$14,$I$19:$I$23,$AX25)*$C$2*节奏总纲!X19)+BE24</f>
        <v>0</v>
      </c>
      <c r="BF25" s="51">
        <f>IF($AX25&lt;E$10,0,求节点(E$10:E$14,$I$19:$I$23,$AX25)*$C$2*节奏总纲!Y19)+BF24</f>
        <v>0</v>
      </c>
      <c r="BG25" s="51">
        <f>IF($AX25&lt;F$10,0,求节点(F$10:F$14,$I$19:$I$23,$AX25)*$C$2*节奏总纲!Z19)+BG24</f>
        <v>0</v>
      </c>
      <c r="BH25" s="51">
        <f>IF($AX25&lt;G$10,0,求节点(G$10:G$14,$I$19:$I$23,$AX25)*$C$2*节奏总纲!AA19)+BH24</f>
        <v>0</v>
      </c>
      <c r="BI25" s="65">
        <f>IF($AX25&lt;C$10,0,求节点(C$10:C$14,$J$19:$J$23,$AX25)*$C$2*节奏总纲!W19)+BI24+军团势力点排行奖励设计!W25-军团势力点排行奖励设计!W24</f>
        <v>0</v>
      </c>
      <c r="BJ25" s="65">
        <f>IF($AX25&lt;D$10,0,求节点(D$10:D$14,$J$19:$J$23,$AX25)*$C$2*节奏总纲!X19)+BJ24+军团势力点排行奖励设计!X25-军团势力点排行奖励设计!X24</f>
        <v>0</v>
      </c>
      <c r="BK25" s="65">
        <f>IF($AX25&lt;E$10,0,求节点(E$10:E$14,$J$19:$J$23,$AX25)*$C$2*节奏总纲!Y19)+BK24+军团势力点排行奖励设计!Y25-军团势力点排行奖励设计!Y24</f>
        <v>0</v>
      </c>
      <c r="BL25" s="65">
        <f>IF($AX25&lt;F$10,0,求节点(F$10:F$14,$J$19:$J$23,$AX25)*$C$2*节奏总纲!Z19)+BL24+军团势力点排行奖励设计!Z25-军团势力点排行奖励设计!Z24</f>
        <v>0</v>
      </c>
      <c r="BM25" s="65">
        <f>IF($AX25&lt;G$10,0,求节点(G$10:G$14,$J$19:$J$23,$AX25)*$C$2*节奏总纲!AA19)+BM24+军团势力点排行奖励设计!AA25-军团势力点排行奖励设计!AA24</f>
        <v>0</v>
      </c>
      <c r="BN25" s="65">
        <f>IF($AX25&lt;C$10,0,求节点(C$10:C$14,$K$19:$K$23,$AX25)*$C$2*节奏总纲!W19)+BN24</f>
        <v>0</v>
      </c>
      <c r="BO25" s="65">
        <f>IF($AX25&lt;D$10,0,求节点(D$10:D$14,$K$19:$K$23,$AX25)*$C$2*节奏总纲!X19)+BO24</f>
        <v>0</v>
      </c>
      <c r="BP25" s="65">
        <f>IF($AX25&lt;E$10,0,求节点(E$10:E$14,$K$19:$K$23,$AX25)*$C$2*节奏总纲!Y19)+BP24</f>
        <v>0</v>
      </c>
      <c r="BQ25" s="65">
        <f>IF($AX25&lt;F$10,0,求节点(F$10:F$14,$K$19:$K$23,$AX25)*$C$2*节奏总纲!Z19)+BQ24</f>
        <v>0</v>
      </c>
      <c r="BR25" s="65">
        <f>IF($AX25&lt;G$10,0,求节点(G$10:G$14,$K$19:$K$23,$AX25)*$C$2*节奏总纲!AA19)+BR24</f>
        <v>0</v>
      </c>
      <c r="BS25" s="65">
        <f>IF($AX25&lt;C$10,0,求节点(C$10:C$14,$L$19:$L$23,$AX25)*$C$2*节奏总纲!W19)+BS24+军团势力点排行奖励设计!AB25-军团势力点排行奖励设计!AB24</f>
        <v>0</v>
      </c>
      <c r="BT25" s="65">
        <f>IF($AX25&lt;D$10,0,求节点(D$10:D$14,$L$19:$L$23,$AX25)*$C$2*节奏总纲!X19)+BT24+军团势力点排行奖励设计!AC25-军团势力点排行奖励设计!AC24</f>
        <v>0</v>
      </c>
      <c r="BU25" s="65">
        <f>IF($AX25&lt;E$10,0,求节点(E$10:E$14,$L$19:$L$23,$AX25)*$C$2*节奏总纲!Y19)+BU24+军团势力点排行奖励设计!AD25-军团势力点排行奖励设计!AD24</f>
        <v>0</v>
      </c>
      <c r="BV25" s="65">
        <f>IF($AX25&lt;F$10,0,求节点(F$10:F$14,$L$19:$L$23,$AX25)*$C$2*节奏总纲!Z19)+BV24+军团势力点排行奖励设计!AE25-军团势力点排行奖励设计!AE24</f>
        <v>0</v>
      </c>
      <c r="BW25" s="65">
        <f>IF($AX25&lt;G$10,0,求节点(G$10:G$14,$L$19:$L$23,$AX25)*$C$2*节奏总纲!AA19)+BW24+军团势力点排行奖励设计!AF25-军团势力点排行奖励设计!AF24</f>
        <v>0</v>
      </c>
      <c r="BX25" s="65">
        <f>IF($AX25&lt;C$10,0,求节点(C$10:C$14,$M$19:$M$23,$AX25)*$C$2*节奏总纲!W19)+BX24</f>
        <v>0</v>
      </c>
      <c r="BY25" s="65">
        <f>IF($AX25&lt;D$10,0,求节点(D$10:D$14,$M$19:$M$23,$AX25)*$C$2*节奏总纲!X19)+BY24</f>
        <v>0</v>
      </c>
      <c r="BZ25" s="65">
        <f>IF($AX25&lt;E$10,0,求节点(E$10:E$14,$M$19:$M$23,$AX25)*$C$2*节奏总纲!Y19)+BZ24</f>
        <v>0</v>
      </c>
      <c r="CA25" s="65">
        <f>IF($AX25&lt;F$10,0,求节点(F$10:F$14,$M$19:$M$23,$AX25)*$C$2*节奏总纲!Z19)+CA24</f>
        <v>0</v>
      </c>
      <c r="CB25" s="65">
        <f>IF($AX25&lt;G$10,0,求节点(G$10:G$14,$M$19:$M$23,$AX25)*$C$2*节奏总纲!AA19)+CB24</f>
        <v>0</v>
      </c>
      <c r="CF25" s="51">
        <v>16</v>
      </c>
      <c r="CG25" s="65">
        <f t="shared" si="13"/>
        <v>0</v>
      </c>
      <c r="CH25" s="65">
        <f t="shared" si="14"/>
        <v>0</v>
      </c>
      <c r="CI25" s="65">
        <f t="shared" si="15"/>
        <v>0</v>
      </c>
      <c r="CJ25" s="65">
        <f t="shared" si="16"/>
        <v>0</v>
      </c>
      <c r="CK25" s="65">
        <f t="shared" si="17"/>
        <v>0</v>
      </c>
      <c r="CL25" s="65">
        <f t="shared" si="18"/>
        <v>0</v>
      </c>
      <c r="CM25" s="65">
        <f t="shared" si="19"/>
        <v>0</v>
      </c>
      <c r="CN25" s="65">
        <f t="shared" si="20"/>
        <v>0</v>
      </c>
      <c r="CO25" s="65">
        <f t="shared" si="21"/>
        <v>0</v>
      </c>
      <c r="CP25" s="65">
        <f t="shared" si="22"/>
        <v>0</v>
      </c>
      <c r="CQ25" s="65">
        <f t="shared" si="23"/>
        <v>0</v>
      </c>
      <c r="CR25" s="65">
        <f t="shared" si="24"/>
        <v>0</v>
      </c>
      <c r="CS25" s="65">
        <f t="shared" si="25"/>
        <v>0</v>
      </c>
      <c r="CT25" s="65">
        <f t="shared" si="26"/>
        <v>0</v>
      </c>
      <c r="CU25" s="65">
        <f t="shared" si="27"/>
        <v>0</v>
      </c>
      <c r="CV25" s="65">
        <f t="shared" si="28"/>
        <v>0</v>
      </c>
      <c r="CW25" s="65">
        <f t="shared" si="29"/>
        <v>0</v>
      </c>
      <c r="CX25" s="65">
        <f t="shared" si="30"/>
        <v>0</v>
      </c>
      <c r="CY25" s="65">
        <f t="shared" si="31"/>
        <v>0</v>
      </c>
      <c r="CZ25" s="65">
        <f t="shared" si="32"/>
        <v>0</v>
      </c>
      <c r="DA25" s="65">
        <f t="shared" si="33"/>
        <v>0</v>
      </c>
      <c r="DB25" s="65">
        <f t="shared" si="34"/>
        <v>0</v>
      </c>
      <c r="DC25" s="65">
        <f t="shared" si="35"/>
        <v>0</v>
      </c>
      <c r="DD25" s="65">
        <f t="shared" si="36"/>
        <v>0</v>
      </c>
      <c r="DE25" s="65">
        <f t="shared" si="37"/>
        <v>0</v>
      </c>
      <c r="DF25" s="65">
        <f t="shared" si="38"/>
        <v>0</v>
      </c>
      <c r="DG25" s="65">
        <f t="shared" si="39"/>
        <v>0</v>
      </c>
      <c r="DH25" s="65">
        <f t="shared" si="40"/>
        <v>0</v>
      </c>
      <c r="DI25" s="65">
        <f t="shared" si="41"/>
        <v>0</v>
      </c>
      <c r="DJ25" s="65">
        <f t="shared" si="42"/>
        <v>0</v>
      </c>
      <c r="DN25" s="51">
        <v>16</v>
      </c>
      <c r="DO25" s="65">
        <f t="shared" si="43"/>
        <v>0</v>
      </c>
      <c r="DP25" s="65">
        <f t="shared" si="44"/>
        <v>0</v>
      </c>
      <c r="DQ25" s="65">
        <f t="shared" si="45"/>
        <v>0</v>
      </c>
      <c r="DR25" s="65">
        <f t="shared" si="46"/>
        <v>0</v>
      </c>
      <c r="DS25" s="65">
        <f t="shared" si="47"/>
        <v>0</v>
      </c>
      <c r="DT25" s="65">
        <f t="shared" si="48"/>
        <v>0</v>
      </c>
      <c r="DU25" s="65">
        <f t="shared" si="49"/>
        <v>0</v>
      </c>
      <c r="DV25" s="65">
        <f t="shared" si="50"/>
        <v>0</v>
      </c>
      <c r="DW25" s="65">
        <f t="shared" si="51"/>
        <v>0</v>
      </c>
      <c r="DX25" s="65">
        <f t="shared" si="52"/>
        <v>0</v>
      </c>
      <c r="DY25" s="65">
        <f t="shared" si="53"/>
        <v>0</v>
      </c>
      <c r="DZ25" s="65">
        <f t="shared" si="54"/>
        <v>0</v>
      </c>
      <c r="EA25" s="65">
        <f t="shared" si="55"/>
        <v>0</v>
      </c>
      <c r="EB25" s="65">
        <f t="shared" si="56"/>
        <v>0</v>
      </c>
      <c r="EC25" s="65">
        <f t="shared" si="57"/>
        <v>0</v>
      </c>
      <c r="ED25" s="65">
        <f t="shared" si="58"/>
        <v>0</v>
      </c>
      <c r="EE25" s="65">
        <f t="shared" si="59"/>
        <v>0</v>
      </c>
      <c r="EF25" s="65">
        <f t="shared" si="60"/>
        <v>0</v>
      </c>
      <c r="EG25" s="65">
        <f t="shared" si="61"/>
        <v>0</v>
      </c>
      <c r="EH25" s="65">
        <f t="shared" si="62"/>
        <v>0</v>
      </c>
      <c r="EI25" s="65">
        <f t="shared" si="63"/>
        <v>0</v>
      </c>
      <c r="EJ25" s="65">
        <f t="shared" si="64"/>
        <v>0</v>
      </c>
      <c r="EK25" s="65">
        <f t="shared" si="65"/>
        <v>0</v>
      </c>
      <c r="EL25" s="65">
        <f t="shared" si="66"/>
        <v>0</v>
      </c>
      <c r="EM25" s="65">
        <f t="shared" si="67"/>
        <v>0</v>
      </c>
      <c r="EN25" s="65">
        <f t="shared" si="68"/>
        <v>0</v>
      </c>
      <c r="EO25" s="65">
        <f t="shared" si="69"/>
        <v>0</v>
      </c>
      <c r="EP25" s="65">
        <f t="shared" si="70"/>
        <v>0</v>
      </c>
      <c r="EQ25" s="65">
        <f t="shared" si="71"/>
        <v>0</v>
      </c>
      <c r="ER25" s="65">
        <f t="shared" si="72"/>
        <v>0</v>
      </c>
      <c r="EV25" s="51">
        <v>16</v>
      </c>
      <c r="EW25" s="65">
        <f t="shared" si="73"/>
        <v>0</v>
      </c>
      <c r="EX25" s="65">
        <f t="shared" si="74"/>
        <v>0</v>
      </c>
      <c r="EY25" s="65">
        <f t="shared" si="75"/>
        <v>0</v>
      </c>
      <c r="EZ25" s="65">
        <f t="shared" si="76"/>
        <v>0</v>
      </c>
      <c r="FA25" s="65">
        <f t="shared" si="77"/>
        <v>0</v>
      </c>
      <c r="FB25" s="65">
        <f t="shared" si="78"/>
        <v>0</v>
      </c>
      <c r="FC25" s="65">
        <f t="shared" si="79"/>
        <v>0</v>
      </c>
      <c r="FD25" s="65">
        <f t="shared" si="80"/>
        <v>0</v>
      </c>
      <c r="FE25" s="65">
        <f t="shared" si="81"/>
        <v>0</v>
      </c>
      <c r="FF25" s="65">
        <f t="shared" si="82"/>
        <v>0</v>
      </c>
      <c r="FG25" s="65">
        <f t="shared" si="83"/>
        <v>0</v>
      </c>
      <c r="FH25" s="65">
        <f t="shared" si="84"/>
        <v>0</v>
      </c>
      <c r="FI25" s="65">
        <f t="shared" si="85"/>
        <v>0</v>
      </c>
      <c r="FJ25" s="65">
        <f t="shared" si="86"/>
        <v>0</v>
      </c>
      <c r="FK25" s="65">
        <f t="shared" si="87"/>
        <v>0</v>
      </c>
      <c r="FL25" s="65">
        <f t="shared" si="88"/>
        <v>0</v>
      </c>
      <c r="FM25" s="65">
        <f t="shared" si="89"/>
        <v>0</v>
      </c>
      <c r="FN25" s="65">
        <f t="shared" si="90"/>
        <v>0</v>
      </c>
      <c r="FO25" s="65">
        <f t="shared" si="91"/>
        <v>0</v>
      </c>
      <c r="FP25" s="65">
        <f t="shared" si="92"/>
        <v>0</v>
      </c>
      <c r="FQ25" s="65">
        <f t="shared" si="93"/>
        <v>0</v>
      </c>
      <c r="FR25" s="65">
        <f t="shared" si="94"/>
        <v>0</v>
      </c>
      <c r="FS25" s="65">
        <f t="shared" si="95"/>
        <v>0</v>
      </c>
      <c r="FT25" s="65">
        <f t="shared" si="96"/>
        <v>0</v>
      </c>
      <c r="FU25" s="65">
        <f t="shared" si="97"/>
        <v>0</v>
      </c>
      <c r="FV25" s="65">
        <f t="shared" si="98"/>
        <v>0</v>
      </c>
      <c r="FW25" s="65">
        <f t="shared" si="99"/>
        <v>0</v>
      </c>
      <c r="FX25" s="65">
        <f t="shared" si="100"/>
        <v>0</v>
      </c>
      <c r="FY25" s="65">
        <f t="shared" si="101"/>
        <v>0</v>
      </c>
      <c r="FZ25" s="65">
        <f t="shared" si="102"/>
        <v>0</v>
      </c>
      <c r="GB25" s="65">
        <f t="shared" si="103"/>
        <v>0</v>
      </c>
      <c r="GC25" s="65">
        <f t="shared" si="104"/>
        <v>0</v>
      </c>
      <c r="GD25" s="65">
        <f t="shared" si="105"/>
        <v>0</v>
      </c>
      <c r="GE25" s="65">
        <f t="shared" si="106"/>
        <v>0</v>
      </c>
      <c r="GF25" s="65">
        <f t="shared" si="107"/>
        <v>0</v>
      </c>
      <c r="GG25" s="65">
        <f t="shared" si="108"/>
        <v>0</v>
      </c>
      <c r="GH25" s="65">
        <f t="shared" si="109"/>
        <v>0</v>
      </c>
      <c r="GI25" s="65">
        <f t="shared" si="110"/>
        <v>0</v>
      </c>
      <c r="GJ25" s="65">
        <f t="shared" si="111"/>
        <v>0</v>
      </c>
      <c r="GK25" s="65">
        <f t="shared" si="112"/>
        <v>0</v>
      </c>
      <c r="GL25" s="65">
        <f t="shared" si="113"/>
        <v>0</v>
      </c>
      <c r="GM25" s="65">
        <f t="shared" si="114"/>
        <v>0</v>
      </c>
      <c r="GN25" s="65">
        <f t="shared" si="115"/>
        <v>0</v>
      </c>
      <c r="GO25" s="65">
        <f t="shared" si="116"/>
        <v>0</v>
      </c>
      <c r="GP25" s="65">
        <f t="shared" si="117"/>
        <v>0</v>
      </c>
      <c r="GQ25" s="65">
        <f t="shared" si="118"/>
        <v>0</v>
      </c>
      <c r="GR25" s="65">
        <f t="shared" si="119"/>
        <v>0</v>
      </c>
      <c r="GS25" s="65">
        <f t="shared" si="120"/>
        <v>0</v>
      </c>
      <c r="GT25" s="65">
        <f t="shared" si="121"/>
        <v>0</v>
      </c>
      <c r="GU25" s="65">
        <f t="shared" si="122"/>
        <v>0</v>
      </c>
      <c r="GV25" s="65">
        <f t="shared" si="123"/>
        <v>0</v>
      </c>
      <c r="GW25" s="65">
        <f t="shared" si="124"/>
        <v>0</v>
      </c>
      <c r="GX25" s="65">
        <f t="shared" si="125"/>
        <v>0</v>
      </c>
      <c r="GY25" s="65">
        <f t="shared" si="126"/>
        <v>0</v>
      </c>
      <c r="GZ25" s="65">
        <f t="shared" si="127"/>
        <v>0</v>
      </c>
      <c r="HA25" s="65">
        <f t="shared" si="128"/>
        <v>0</v>
      </c>
      <c r="HB25" s="65">
        <f t="shared" si="129"/>
        <v>0</v>
      </c>
      <c r="HC25" s="65">
        <f t="shared" si="130"/>
        <v>0</v>
      </c>
      <c r="HD25" s="65">
        <f t="shared" si="131"/>
        <v>0</v>
      </c>
      <c r="HE25" s="65">
        <f t="shared" si="132"/>
        <v>0</v>
      </c>
      <c r="HM25" s="51">
        <v>16</v>
      </c>
      <c r="HN25" s="72">
        <f>(EW25-EW24)*$D$46+(FB25-FB24)*$D$47+(FG25-FG24)*$D$48+(FL25-FL24)*$D$49+IF($HM25&lt;C$10,0,求节点(C$10:C$14,$H$28:$H$32,$HM25)*$C$2*节奏总纲!W19)+HN24</f>
        <v>0</v>
      </c>
      <c r="HO25" s="72">
        <f>(EX25-EX24)*$D$46+(FC25-FC24)*$D$47+(FH25-FH24)*$D$48+(FM25-FM24)*$D$49+IF($HM25&lt;D$10,0,求节点(D$10:D$14,$H$28:$H$32,$HM25)*$C$2*节奏总纲!X19)+HO24</f>
        <v>0</v>
      </c>
      <c r="HP25" s="72">
        <f>(EY25-EY24)*$D$46+(FD25-FD24)*$D$47+(FI25-FI24)*$D$48+(FN25-FN24)*$D$49+IF($HM25&lt;E$10,0,求节点(E$10:E$14,$H$28:$H$32,$HM25)*$C$2*节奏总纲!Y19)+HP24</f>
        <v>0</v>
      </c>
      <c r="HQ25" s="72">
        <f>(EZ25-EZ24)*$D$46+(FE25-FE24)*$D$47+(FJ25-FJ24)*$D$48+(FO25-FO24)*$D$49+IF($HM25&lt;F$10,0,求节点(F$10:F$14,$H$28:$H$32,$HM25)*$C$2*节奏总纲!Z19)+HQ24</f>
        <v>0</v>
      </c>
      <c r="HR25" s="72">
        <f>(FA25-FA24)*$D$46+(FF25-FF24)*$D$47+(FK25-FK24)*$D$48+(FP25-FP24)*$D$49+IF($HM25&lt;G$10,0,求节点(G$10:G$14,$H$28:$H$32,$HM25)*$C$2*节奏总纲!AA19)+HR24</f>
        <v>0</v>
      </c>
      <c r="HV25" s="72">
        <v>16</v>
      </c>
      <c r="HW25" s="72">
        <f>IF($HV25&lt;C$10,0,求节点(C$10:C$14,$I$28:$I$32,$HV25)*$C$2*节奏总纲!W19)+HW24</f>
        <v>0</v>
      </c>
      <c r="HX25" s="72">
        <f>IF($HV25&lt;D$10,0,求节点(D$10:D$14,$I$28:$I$32,$HV25)*$C$2*节奏总纲!X19)+HX24</f>
        <v>0</v>
      </c>
      <c r="HY25" s="72">
        <f>IF($HV25&lt;E$10,0,求节点(E$10:E$14,$I$28:$I$32,$HV25)*$C$2*节奏总纲!Y19)+HY24</f>
        <v>0</v>
      </c>
      <c r="HZ25" s="72">
        <f>IF($HV25&lt;F$10,0,求节点(F$10:F$14,$I$28:$I$32,$HV25)*$C$2*节奏总纲!Z19)+HZ24</f>
        <v>0</v>
      </c>
      <c r="IA25" s="72">
        <f>IF($HV25&lt;G$10,0,求节点(G$10:G$14,$I$28:$I$32,$HV25)*$C$2*节奏总纲!AA19)+IA24</f>
        <v>0</v>
      </c>
    </row>
    <row r="26" spans="2:235" x14ac:dyDescent="0.15">
      <c r="C26" s="87" t="s">
        <v>182</v>
      </c>
      <c r="D26" s="87"/>
      <c r="E26" s="87"/>
      <c r="F26" s="87"/>
      <c r="G26" s="87"/>
      <c r="H26" s="81" t="s">
        <v>294</v>
      </c>
      <c r="I26" s="81"/>
      <c r="J26" s="81"/>
      <c r="K26" s="81"/>
      <c r="L26" s="81"/>
      <c r="M26" s="81"/>
      <c r="P26" s="49">
        <v>17</v>
      </c>
      <c r="Q26" s="51">
        <f>IF($P26&lt;C$10,0,求节点(C$10:C$14,$H$10:$H$14,$P26)*$C$2*节奏总纲!W20)+Q25</f>
        <v>0</v>
      </c>
      <c r="R26" s="51">
        <f>IF($P26&lt;D$10,0,求节点(D$10:D$14,$H$10:$H$14,$P26)*$C$2*节奏总纲!X20)+R25</f>
        <v>0</v>
      </c>
      <c r="S26" s="51">
        <f>IF($P26&lt;E$10,0,求节点(E$10:E$14,$H$10:$H$14,$P26)*$C$2*节奏总纲!Y20)+S25</f>
        <v>0</v>
      </c>
      <c r="T26" s="51">
        <f>IF($P26&lt;F$10,0,求节点(F$10:F$14,$H$10:$H$14,$P26)*$C$2*节奏总纲!Z20)+T25</f>
        <v>0</v>
      </c>
      <c r="U26" s="51">
        <f>IF($P26&lt;G$10,0,求节点(G$10:G$14,$H$10:$H$14,$P26)*$C$2*节奏总纲!AA20)+U25</f>
        <v>0</v>
      </c>
      <c r="V26" s="51">
        <f>IF($P26&lt;C$10,0,求节点(C$10:C$14,$I$10:$I$14,$P26)*$C$2*节奏总纲!W20)+V25</f>
        <v>0</v>
      </c>
      <c r="W26" s="51">
        <f>IF($P26&lt;D$10,0,求节点(D$10:D$14,$I$10:$I$14,$P26)*$C$2*节奏总纲!X20)+W25</f>
        <v>0</v>
      </c>
      <c r="X26" s="51">
        <f>IF($P26&lt;E$10,0,求节点(E$10:E$14,$I$10:$I$14,$P26)*$C$2*节奏总纲!Y20)+X25</f>
        <v>0</v>
      </c>
      <c r="Y26" s="51">
        <f>IF($P26&lt;F$10,0,求节点(F$10:F$14,$I$10:$I$14,$P26)*$C$2*节奏总纲!Z20)+Y25</f>
        <v>0</v>
      </c>
      <c r="Z26" s="51">
        <f>IF($P26&lt;G$10,0,求节点(G$10:G$14,$I$10:$I$14,$P26)*$C$2*节奏总纲!AA20)+Z25</f>
        <v>0</v>
      </c>
      <c r="AA26" s="65">
        <f>IF($P26&lt;C$10,0,求节点(C$10:C$14,$J$10:$J$14,$P26)*$C$2*节奏总纲!W20)+AA25+军团势力点排行奖励设计!M26-军团势力点排行奖励设计!M25</f>
        <v>0</v>
      </c>
      <c r="AB26" s="65">
        <f>IF($P26&lt;D$10,0,求节点(D$10:D$14,$J$10:$J$14,$P26)*$C$2*节奏总纲!X20)+AB25+军团势力点排行奖励设计!N26-军团势力点排行奖励设计!N25</f>
        <v>0</v>
      </c>
      <c r="AC26" s="65">
        <f>IF($P26&lt;E$10,0,求节点(E$10:E$14,$J$10:$J$14,$P26)*$C$2*节奏总纲!Y20)+AC25+军团势力点排行奖励设计!O26-军团势力点排行奖励设计!O25</f>
        <v>0</v>
      </c>
      <c r="AD26" s="65">
        <f>IF($P26&lt;F$10,0,求节点(F$10:F$14,$J$10:$J$14,$P26)*$C$2*节奏总纲!Z20)+AD25+军团势力点排行奖励设计!P26-军团势力点排行奖励设计!P25</f>
        <v>0</v>
      </c>
      <c r="AE26" s="65">
        <f>IF($P26&lt;G$10,0,求节点(G$10:G$14,$J$10:$J$14,$P26)*$C$2*节奏总纲!AA20)+AE25+军团势力点排行奖励设计!Q26-军团势力点排行奖励设计!Q25</f>
        <v>0</v>
      </c>
      <c r="AF26" s="65">
        <f>IF($P26&lt;C$10,0,求节点(C$10:C$14,$K$10:$K$14,$P26)*$C$2*节奏总纲!W20)+AF25</f>
        <v>0</v>
      </c>
      <c r="AG26" s="65">
        <f>IF($P26&lt;D$10,0,求节点(D$10:D$14,$K$10:$K$14,$P26)*$C$2*节奏总纲!X20)+AG25</f>
        <v>0</v>
      </c>
      <c r="AH26" s="65">
        <f>IF($P26&lt;E$10,0,求节点(E$10:E$14,$K$10:$K$14,$P26)*$C$2*节奏总纲!Y20)+AH25</f>
        <v>0</v>
      </c>
      <c r="AI26" s="65">
        <f>IF($P26&lt;F$10,0,求节点(F$10:F$14,$K$10:$K$14,$P26)*$C$2*节奏总纲!Z20)+AI25</f>
        <v>0</v>
      </c>
      <c r="AJ26" s="65">
        <f>IF($P26&lt;G$10,0,求节点(G$10:G$14,$K$10:$K$14,$P26)*$C$2*节奏总纲!AA20)+AJ25</f>
        <v>0</v>
      </c>
      <c r="AK26" s="65">
        <f>IF($P26&lt;C$10,0,求节点(C$10:C$14,$L$10:$L$14,$P26)*$C$2*节奏总纲!W20)+AK25+军团势力点排行奖励设计!R26-军团势力点排行奖励设计!R25</f>
        <v>0</v>
      </c>
      <c r="AL26" s="65">
        <f>IF($P26&lt;D$10,0,求节点(D$10:D$14,$L$10:$L$14,$P26)*$C$2*节奏总纲!X20)+AL25+军团势力点排行奖励设计!S26-军团势力点排行奖励设计!S25</f>
        <v>0</v>
      </c>
      <c r="AM26" s="65">
        <f>IF($P26&lt;E$10,0,求节点(E$10:E$14,$L$10:$L$14,$P26)*$C$2*节奏总纲!Y20)+AM25+军团势力点排行奖励设计!T26-军团势力点排行奖励设计!T25</f>
        <v>0</v>
      </c>
      <c r="AN26" s="65">
        <f>IF($P26&lt;F$10,0,求节点(F$10:F$14,$L$10:$L$14,$P26)*$C$2*节奏总纲!Z20)+AN25+军团势力点排行奖励设计!U26-军团势力点排行奖励设计!U25</f>
        <v>0</v>
      </c>
      <c r="AO26" s="65">
        <f>IF($P26&lt;G$10,0,求节点(G$10:G$14,$L$10:$L$14,$P26)*$C$2*节奏总纲!AA20)+AO25+军团势力点排行奖励设计!V26-军团势力点排行奖励设计!V25</f>
        <v>0</v>
      </c>
      <c r="AP26" s="65">
        <f>IF($P26&lt;C$10,0,求节点(C$10:C$14,$M$10:$M$14,$P26)*$C$2*节奏总纲!W20)+AP25</f>
        <v>0</v>
      </c>
      <c r="AQ26" s="65">
        <f>IF($P26&lt;D$10,0,求节点(D$10:D$14,$M$10:$M$14,$P26)*$C$2*节奏总纲!X20)+AQ25</f>
        <v>0</v>
      </c>
      <c r="AR26" s="65">
        <f>IF($P26&lt;E$10,0,求节点(E$10:E$14,$M$10:$M$14,$P26)*$C$2*节奏总纲!Y20)+AR25</f>
        <v>0</v>
      </c>
      <c r="AS26" s="65">
        <f>IF($P26&lt;F$10,0,求节点(F$10:F$14,$M$10:$M$14,$P26)*$C$2*节奏总纲!Z20)+AS25</f>
        <v>0</v>
      </c>
      <c r="AT26" s="65">
        <f>IF($P26&lt;G$10,0,求节点(G$10:G$14,$M$10:$M$14,$P26)*$C$2*节奏总纲!AA20)+AT25</f>
        <v>0</v>
      </c>
      <c r="AX26" s="51">
        <v>17</v>
      </c>
      <c r="AY26" s="51">
        <f>IF($AX26&lt;C$10,0,求节点(C$10:C$14,$H$19:$H$23,$AX26)*$C$2*节奏总纲!W20)+AY25</f>
        <v>0</v>
      </c>
      <c r="AZ26" s="51">
        <f>IF($AX26&lt;D$10,0,求节点(D$10:D$14,$H$19:$H$23,$AX26)*$C$2*节奏总纲!X20)+AZ25</f>
        <v>0</v>
      </c>
      <c r="BA26" s="51">
        <f>IF($AX26&lt;E$10,0,求节点(E$10:E$14,$H$19:$H$23,$AX26)*$C$2*节奏总纲!Y20)+BA25</f>
        <v>0</v>
      </c>
      <c r="BB26" s="51">
        <f>IF($AX26&lt;F$10,0,求节点(F$10:F$14,$H$19:$H$23,$AX26)*$C$2*节奏总纲!Z20)+BB25</f>
        <v>0</v>
      </c>
      <c r="BC26" s="51">
        <f>IF($AX26&lt;G$10,0,求节点(G$10:G$14,$H$19:$H$23,$AX26)*$C$2*节奏总纲!AA20)+BC25</f>
        <v>0</v>
      </c>
      <c r="BD26" s="51">
        <f>IF($AX26&lt;C$10,0,求节点(C$10:C$14,$I$19:$I$23,$AX26)*$C$2*节奏总纲!W20)+BD25</f>
        <v>0</v>
      </c>
      <c r="BE26" s="51">
        <f>IF($AX26&lt;D$10,0,求节点(D$10:D$14,$I$19:$I$23,$AX26)*$C$2*节奏总纲!X20)+BE25</f>
        <v>0</v>
      </c>
      <c r="BF26" s="51">
        <f>IF($AX26&lt;E$10,0,求节点(E$10:E$14,$I$19:$I$23,$AX26)*$C$2*节奏总纲!Y20)+BF25</f>
        <v>0</v>
      </c>
      <c r="BG26" s="51">
        <f>IF($AX26&lt;F$10,0,求节点(F$10:F$14,$I$19:$I$23,$AX26)*$C$2*节奏总纲!Z20)+BG25</f>
        <v>0</v>
      </c>
      <c r="BH26" s="51">
        <f>IF($AX26&lt;G$10,0,求节点(G$10:G$14,$I$19:$I$23,$AX26)*$C$2*节奏总纲!AA20)+BH25</f>
        <v>0</v>
      </c>
      <c r="BI26" s="65">
        <f>IF($AX26&lt;C$10,0,求节点(C$10:C$14,$J$19:$J$23,$AX26)*$C$2*节奏总纲!W20)+BI25+军团势力点排行奖励设计!W26-军团势力点排行奖励设计!W25</f>
        <v>0</v>
      </c>
      <c r="BJ26" s="65">
        <f>IF($AX26&lt;D$10,0,求节点(D$10:D$14,$J$19:$J$23,$AX26)*$C$2*节奏总纲!X20)+BJ25+军团势力点排行奖励设计!X26-军团势力点排行奖励设计!X25</f>
        <v>0</v>
      </c>
      <c r="BK26" s="65">
        <f>IF($AX26&lt;E$10,0,求节点(E$10:E$14,$J$19:$J$23,$AX26)*$C$2*节奏总纲!Y20)+BK25+军团势力点排行奖励设计!Y26-军团势力点排行奖励设计!Y25</f>
        <v>0</v>
      </c>
      <c r="BL26" s="65">
        <f>IF($AX26&lt;F$10,0,求节点(F$10:F$14,$J$19:$J$23,$AX26)*$C$2*节奏总纲!Z20)+BL25+军团势力点排行奖励设计!Z26-军团势力点排行奖励设计!Z25</f>
        <v>0</v>
      </c>
      <c r="BM26" s="65">
        <f>IF($AX26&lt;G$10,0,求节点(G$10:G$14,$J$19:$J$23,$AX26)*$C$2*节奏总纲!AA20)+BM25+军团势力点排行奖励设计!AA26-军团势力点排行奖励设计!AA25</f>
        <v>0</v>
      </c>
      <c r="BN26" s="65">
        <f>IF($AX26&lt;C$10,0,求节点(C$10:C$14,$K$19:$K$23,$AX26)*$C$2*节奏总纲!W20)+BN25</f>
        <v>0</v>
      </c>
      <c r="BO26" s="65">
        <f>IF($AX26&lt;D$10,0,求节点(D$10:D$14,$K$19:$K$23,$AX26)*$C$2*节奏总纲!X20)+BO25</f>
        <v>0</v>
      </c>
      <c r="BP26" s="65">
        <f>IF($AX26&lt;E$10,0,求节点(E$10:E$14,$K$19:$K$23,$AX26)*$C$2*节奏总纲!Y20)+BP25</f>
        <v>0</v>
      </c>
      <c r="BQ26" s="65">
        <f>IF($AX26&lt;F$10,0,求节点(F$10:F$14,$K$19:$K$23,$AX26)*$C$2*节奏总纲!Z20)+BQ25</f>
        <v>0</v>
      </c>
      <c r="BR26" s="65">
        <f>IF($AX26&lt;G$10,0,求节点(G$10:G$14,$K$19:$K$23,$AX26)*$C$2*节奏总纲!AA20)+BR25</f>
        <v>0</v>
      </c>
      <c r="BS26" s="65">
        <f>IF($AX26&lt;C$10,0,求节点(C$10:C$14,$L$19:$L$23,$AX26)*$C$2*节奏总纲!W20)+BS25+军团势力点排行奖励设计!AB26-军团势力点排行奖励设计!AB25</f>
        <v>0</v>
      </c>
      <c r="BT26" s="65">
        <f>IF($AX26&lt;D$10,0,求节点(D$10:D$14,$L$19:$L$23,$AX26)*$C$2*节奏总纲!X20)+BT25+军团势力点排行奖励设计!AC26-军团势力点排行奖励设计!AC25</f>
        <v>0</v>
      </c>
      <c r="BU26" s="65">
        <f>IF($AX26&lt;E$10,0,求节点(E$10:E$14,$L$19:$L$23,$AX26)*$C$2*节奏总纲!Y20)+BU25+军团势力点排行奖励设计!AD26-军团势力点排行奖励设计!AD25</f>
        <v>0</v>
      </c>
      <c r="BV26" s="65">
        <f>IF($AX26&lt;F$10,0,求节点(F$10:F$14,$L$19:$L$23,$AX26)*$C$2*节奏总纲!Z20)+BV25+军团势力点排行奖励设计!AE26-军团势力点排行奖励设计!AE25</f>
        <v>0</v>
      </c>
      <c r="BW26" s="65">
        <f>IF($AX26&lt;G$10,0,求节点(G$10:G$14,$L$19:$L$23,$AX26)*$C$2*节奏总纲!AA20)+BW25+军团势力点排行奖励设计!AF26-军团势力点排行奖励设计!AF25</f>
        <v>0</v>
      </c>
      <c r="BX26" s="65">
        <f>IF($AX26&lt;C$10,0,求节点(C$10:C$14,$M$19:$M$23,$AX26)*$C$2*节奏总纲!W20)+BX25</f>
        <v>0</v>
      </c>
      <c r="BY26" s="65">
        <f>IF($AX26&lt;D$10,0,求节点(D$10:D$14,$M$19:$M$23,$AX26)*$C$2*节奏总纲!X20)+BY25</f>
        <v>0</v>
      </c>
      <c r="BZ26" s="65">
        <f>IF($AX26&lt;E$10,0,求节点(E$10:E$14,$M$19:$M$23,$AX26)*$C$2*节奏总纲!Y20)+BZ25</f>
        <v>0</v>
      </c>
      <c r="CA26" s="65">
        <f>IF($AX26&lt;F$10,0,求节点(F$10:F$14,$M$19:$M$23,$AX26)*$C$2*节奏总纲!Z20)+CA25</f>
        <v>0</v>
      </c>
      <c r="CB26" s="65">
        <f>IF($AX26&lt;G$10,0,求节点(G$10:G$14,$M$19:$M$23,$AX26)*$C$2*节奏总纲!AA20)+CB25</f>
        <v>0</v>
      </c>
      <c r="CF26" s="51">
        <v>17</v>
      </c>
      <c r="CG26" s="65">
        <f t="shared" si="13"/>
        <v>0</v>
      </c>
      <c r="CH26" s="65">
        <f t="shared" si="14"/>
        <v>0</v>
      </c>
      <c r="CI26" s="65">
        <f t="shared" si="15"/>
        <v>0</v>
      </c>
      <c r="CJ26" s="65">
        <f t="shared" si="16"/>
        <v>0</v>
      </c>
      <c r="CK26" s="65">
        <f t="shared" si="17"/>
        <v>0</v>
      </c>
      <c r="CL26" s="65">
        <f t="shared" si="18"/>
        <v>0</v>
      </c>
      <c r="CM26" s="65">
        <f t="shared" si="19"/>
        <v>0</v>
      </c>
      <c r="CN26" s="65">
        <f t="shared" si="20"/>
        <v>0</v>
      </c>
      <c r="CO26" s="65">
        <f t="shared" si="21"/>
        <v>0</v>
      </c>
      <c r="CP26" s="65">
        <f t="shared" si="22"/>
        <v>0</v>
      </c>
      <c r="CQ26" s="65">
        <f t="shared" si="23"/>
        <v>0</v>
      </c>
      <c r="CR26" s="65">
        <f t="shared" si="24"/>
        <v>0</v>
      </c>
      <c r="CS26" s="65">
        <f t="shared" si="25"/>
        <v>0</v>
      </c>
      <c r="CT26" s="65">
        <f t="shared" si="26"/>
        <v>0</v>
      </c>
      <c r="CU26" s="65">
        <f t="shared" si="27"/>
        <v>0</v>
      </c>
      <c r="CV26" s="65">
        <f t="shared" si="28"/>
        <v>0</v>
      </c>
      <c r="CW26" s="65">
        <f t="shared" si="29"/>
        <v>0</v>
      </c>
      <c r="CX26" s="65">
        <f t="shared" si="30"/>
        <v>0</v>
      </c>
      <c r="CY26" s="65">
        <f t="shared" si="31"/>
        <v>0</v>
      </c>
      <c r="CZ26" s="65">
        <f t="shared" si="32"/>
        <v>0</v>
      </c>
      <c r="DA26" s="65">
        <f t="shared" si="33"/>
        <v>0</v>
      </c>
      <c r="DB26" s="65">
        <f t="shared" si="34"/>
        <v>0</v>
      </c>
      <c r="DC26" s="65">
        <f t="shared" si="35"/>
        <v>0</v>
      </c>
      <c r="DD26" s="65">
        <f t="shared" si="36"/>
        <v>0</v>
      </c>
      <c r="DE26" s="65">
        <f t="shared" si="37"/>
        <v>0</v>
      </c>
      <c r="DF26" s="65">
        <f t="shared" si="38"/>
        <v>0</v>
      </c>
      <c r="DG26" s="65">
        <f t="shared" si="39"/>
        <v>0</v>
      </c>
      <c r="DH26" s="65">
        <f t="shared" si="40"/>
        <v>0</v>
      </c>
      <c r="DI26" s="65">
        <f t="shared" si="41"/>
        <v>0</v>
      </c>
      <c r="DJ26" s="65">
        <f t="shared" si="42"/>
        <v>0</v>
      </c>
      <c r="DN26" s="51">
        <v>17</v>
      </c>
      <c r="DO26" s="65">
        <f t="shared" si="43"/>
        <v>0</v>
      </c>
      <c r="DP26" s="65">
        <f t="shared" si="44"/>
        <v>0</v>
      </c>
      <c r="DQ26" s="65">
        <f t="shared" si="45"/>
        <v>0</v>
      </c>
      <c r="DR26" s="65">
        <f t="shared" si="46"/>
        <v>0</v>
      </c>
      <c r="DS26" s="65">
        <f t="shared" si="47"/>
        <v>0</v>
      </c>
      <c r="DT26" s="65">
        <f t="shared" si="48"/>
        <v>0</v>
      </c>
      <c r="DU26" s="65">
        <f t="shared" si="49"/>
        <v>0</v>
      </c>
      <c r="DV26" s="65">
        <f t="shared" si="50"/>
        <v>0</v>
      </c>
      <c r="DW26" s="65">
        <f t="shared" si="51"/>
        <v>0</v>
      </c>
      <c r="DX26" s="65">
        <f t="shared" si="52"/>
        <v>0</v>
      </c>
      <c r="DY26" s="65">
        <f t="shared" si="53"/>
        <v>0</v>
      </c>
      <c r="DZ26" s="65">
        <f t="shared" si="54"/>
        <v>0</v>
      </c>
      <c r="EA26" s="65">
        <f t="shared" si="55"/>
        <v>0</v>
      </c>
      <c r="EB26" s="65">
        <f t="shared" si="56"/>
        <v>0</v>
      </c>
      <c r="EC26" s="65">
        <f t="shared" si="57"/>
        <v>0</v>
      </c>
      <c r="ED26" s="65">
        <f t="shared" si="58"/>
        <v>0</v>
      </c>
      <c r="EE26" s="65">
        <f t="shared" si="59"/>
        <v>0</v>
      </c>
      <c r="EF26" s="65">
        <f t="shared" si="60"/>
        <v>0</v>
      </c>
      <c r="EG26" s="65">
        <f t="shared" si="61"/>
        <v>0</v>
      </c>
      <c r="EH26" s="65">
        <f t="shared" si="62"/>
        <v>0</v>
      </c>
      <c r="EI26" s="65">
        <f t="shared" si="63"/>
        <v>0</v>
      </c>
      <c r="EJ26" s="65">
        <f t="shared" si="64"/>
        <v>0</v>
      </c>
      <c r="EK26" s="65">
        <f t="shared" si="65"/>
        <v>0</v>
      </c>
      <c r="EL26" s="65">
        <f t="shared" si="66"/>
        <v>0</v>
      </c>
      <c r="EM26" s="65">
        <f t="shared" si="67"/>
        <v>0</v>
      </c>
      <c r="EN26" s="65">
        <f t="shared" si="68"/>
        <v>0</v>
      </c>
      <c r="EO26" s="65">
        <f t="shared" si="69"/>
        <v>0</v>
      </c>
      <c r="EP26" s="65">
        <f t="shared" si="70"/>
        <v>0</v>
      </c>
      <c r="EQ26" s="65">
        <f t="shared" si="71"/>
        <v>0</v>
      </c>
      <c r="ER26" s="65">
        <f t="shared" si="72"/>
        <v>0</v>
      </c>
      <c r="EV26" s="51">
        <v>17</v>
      </c>
      <c r="EW26" s="65">
        <f t="shared" si="73"/>
        <v>0</v>
      </c>
      <c r="EX26" s="65">
        <f t="shared" si="74"/>
        <v>0</v>
      </c>
      <c r="EY26" s="65">
        <f t="shared" si="75"/>
        <v>0</v>
      </c>
      <c r="EZ26" s="65">
        <f t="shared" si="76"/>
        <v>0</v>
      </c>
      <c r="FA26" s="65">
        <f t="shared" si="77"/>
        <v>0</v>
      </c>
      <c r="FB26" s="65">
        <f t="shared" si="78"/>
        <v>0</v>
      </c>
      <c r="FC26" s="65">
        <f t="shared" si="79"/>
        <v>0</v>
      </c>
      <c r="FD26" s="65">
        <f t="shared" si="80"/>
        <v>0</v>
      </c>
      <c r="FE26" s="65">
        <f t="shared" si="81"/>
        <v>0</v>
      </c>
      <c r="FF26" s="65">
        <f t="shared" si="82"/>
        <v>0</v>
      </c>
      <c r="FG26" s="65">
        <f t="shared" si="83"/>
        <v>0</v>
      </c>
      <c r="FH26" s="65">
        <f t="shared" si="84"/>
        <v>0</v>
      </c>
      <c r="FI26" s="65">
        <f t="shared" si="85"/>
        <v>0</v>
      </c>
      <c r="FJ26" s="65">
        <f t="shared" si="86"/>
        <v>0</v>
      </c>
      <c r="FK26" s="65">
        <f t="shared" si="87"/>
        <v>0</v>
      </c>
      <c r="FL26" s="65">
        <f t="shared" si="88"/>
        <v>0</v>
      </c>
      <c r="FM26" s="65">
        <f t="shared" si="89"/>
        <v>0</v>
      </c>
      <c r="FN26" s="65">
        <f t="shared" si="90"/>
        <v>0</v>
      </c>
      <c r="FO26" s="65">
        <f t="shared" si="91"/>
        <v>0</v>
      </c>
      <c r="FP26" s="65">
        <f t="shared" si="92"/>
        <v>0</v>
      </c>
      <c r="FQ26" s="65">
        <f t="shared" si="93"/>
        <v>0</v>
      </c>
      <c r="FR26" s="65">
        <f t="shared" si="94"/>
        <v>0</v>
      </c>
      <c r="FS26" s="65">
        <f t="shared" si="95"/>
        <v>0</v>
      </c>
      <c r="FT26" s="65">
        <f t="shared" si="96"/>
        <v>0</v>
      </c>
      <c r="FU26" s="65">
        <f t="shared" si="97"/>
        <v>0</v>
      </c>
      <c r="FV26" s="65">
        <f t="shared" si="98"/>
        <v>0</v>
      </c>
      <c r="FW26" s="65">
        <f t="shared" si="99"/>
        <v>0</v>
      </c>
      <c r="FX26" s="65">
        <f t="shared" si="100"/>
        <v>0</v>
      </c>
      <c r="FY26" s="65">
        <f t="shared" si="101"/>
        <v>0</v>
      </c>
      <c r="FZ26" s="65">
        <f t="shared" si="102"/>
        <v>0</v>
      </c>
      <c r="GB26" s="65">
        <f t="shared" si="103"/>
        <v>0</v>
      </c>
      <c r="GC26" s="65">
        <f t="shared" si="104"/>
        <v>0</v>
      </c>
      <c r="GD26" s="65">
        <f t="shared" si="105"/>
        <v>0</v>
      </c>
      <c r="GE26" s="65">
        <f t="shared" si="106"/>
        <v>0</v>
      </c>
      <c r="GF26" s="65">
        <f t="shared" si="107"/>
        <v>0</v>
      </c>
      <c r="GG26" s="65">
        <f t="shared" si="108"/>
        <v>0</v>
      </c>
      <c r="GH26" s="65">
        <f t="shared" si="109"/>
        <v>0</v>
      </c>
      <c r="GI26" s="65">
        <f t="shared" si="110"/>
        <v>0</v>
      </c>
      <c r="GJ26" s="65">
        <f t="shared" si="111"/>
        <v>0</v>
      </c>
      <c r="GK26" s="65">
        <f t="shared" si="112"/>
        <v>0</v>
      </c>
      <c r="GL26" s="65">
        <f t="shared" si="113"/>
        <v>0</v>
      </c>
      <c r="GM26" s="65">
        <f t="shared" si="114"/>
        <v>0</v>
      </c>
      <c r="GN26" s="65">
        <f t="shared" si="115"/>
        <v>0</v>
      </c>
      <c r="GO26" s="65">
        <f t="shared" si="116"/>
        <v>0</v>
      </c>
      <c r="GP26" s="65">
        <f t="shared" si="117"/>
        <v>0</v>
      </c>
      <c r="GQ26" s="65">
        <f t="shared" si="118"/>
        <v>0</v>
      </c>
      <c r="GR26" s="65">
        <f t="shared" si="119"/>
        <v>0</v>
      </c>
      <c r="GS26" s="65">
        <f t="shared" si="120"/>
        <v>0</v>
      </c>
      <c r="GT26" s="65">
        <f t="shared" si="121"/>
        <v>0</v>
      </c>
      <c r="GU26" s="65">
        <f t="shared" si="122"/>
        <v>0</v>
      </c>
      <c r="GV26" s="65">
        <f t="shared" si="123"/>
        <v>0</v>
      </c>
      <c r="GW26" s="65">
        <f t="shared" si="124"/>
        <v>0</v>
      </c>
      <c r="GX26" s="65">
        <f t="shared" si="125"/>
        <v>0</v>
      </c>
      <c r="GY26" s="65">
        <f t="shared" si="126"/>
        <v>0</v>
      </c>
      <c r="GZ26" s="65">
        <f t="shared" si="127"/>
        <v>0</v>
      </c>
      <c r="HA26" s="65">
        <f t="shared" si="128"/>
        <v>0</v>
      </c>
      <c r="HB26" s="65">
        <f t="shared" si="129"/>
        <v>0</v>
      </c>
      <c r="HC26" s="65">
        <f t="shared" si="130"/>
        <v>0</v>
      </c>
      <c r="HD26" s="65">
        <f t="shared" si="131"/>
        <v>0</v>
      </c>
      <c r="HE26" s="65">
        <f t="shared" si="132"/>
        <v>0</v>
      </c>
      <c r="HM26" s="51">
        <v>17</v>
      </c>
      <c r="HN26" s="72">
        <f>(EW26-EW25)*$D$46+(FB26-FB25)*$D$47+(FG26-FG25)*$D$48+(FL26-FL25)*$D$49+IF($HM26&lt;C$10,0,求节点(C$10:C$14,$H$28:$H$32,$HM26)*$C$2*节奏总纲!W20)+HN25</f>
        <v>0</v>
      </c>
      <c r="HO26" s="72">
        <f>(EX26-EX25)*$D$46+(FC26-FC25)*$D$47+(FH26-FH25)*$D$48+(FM26-FM25)*$D$49+IF($HM26&lt;D$10,0,求节点(D$10:D$14,$H$28:$H$32,$HM26)*$C$2*节奏总纲!X20)+HO25</f>
        <v>0</v>
      </c>
      <c r="HP26" s="72">
        <f>(EY26-EY25)*$D$46+(FD26-FD25)*$D$47+(FI26-FI25)*$D$48+(FN26-FN25)*$D$49+IF($HM26&lt;E$10,0,求节点(E$10:E$14,$H$28:$H$32,$HM26)*$C$2*节奏总纲!Y20)+HP25</f>
        <v>0</v>
      </c>
      <c r="HQ26" s="72">
        <f>(EZ26-EZ25)*$D$46+(FE26-FE25)*$D$47+(FJ26-FJ25)*$D$48+(FO26-FO25)*$D$49+IF($HM26&lt;F$10,0,求节点(F$10:F$14,$H$28:$H$32,$HM26)*$C$2*节奏总纲!Z20)+HQ25</f>
        <v>0</v>
      </c>
      <c r="HR26" s="72">
        <f>(FA26-FA25)*$D$46+(FF26-FF25)*$D$47+(FK26-FK25)*$D$48+(FP26-FP25)*$D$49+IF($HM26&lt;G$10,0,求节点(G$10:G$14,$H$28:$H$32,$HM26)*$C$2*节奏总纲!AA20)+HR25</f>
        <v>0</v>
      </c>
      <c r="HV26" s="72">
        <v>17</v>
      </c>
      <c r="HW26" s="72">
        <f>IF($HV26&lt;C$10,0,求节点(C$10:C$14,$I$28:$I$32,$HV26)*$C$2*节奏总纲!W20)+HW25</f>
        <v>0</v>
      </c>
      <c r="HX26" s="72">
        <f>IF($HV26&lt;D$10,0,求节点(D$10:D$14,$I$28:$I$32,$HV26)*$C$2*节奏总纲!X20)+HX25</f>
        <v>0</v>
      </c>
      <c r="HY26" s="72">
        <f>IF($HV26&lt;E$10,0,求节点(E$10:E$14,$I$28:$I$32,$HV26)*$C$2*节奏总纲!Y20)+HY25</f>
        <v>0</v>
      </c>
      <c r="HZ26" s="72">
        <f>IF($HV26&lt;F$10,0,求节点(F$10:F$14,$I$28:$I$32,$HV26)*$C$2*节奏总纲!Z20)+HZ25</f>
        <v>0</v>
      </c>
      <c r="IA26" s="72">
        <f>IF($HV26&lt;G$10,0,求节点(G$10:G$14,$I$28:$I$32,$HV26)*$C$2*节奏总纲!AA20)+IA25</f>
        <v>0</v>
      </c>
    </row>
    <row r="27" spans="2:235" x14ac:dyDescent="0.15">
      <c r="B27" s="50" t="s">
        <v>167</v>
      </c>
      <c r="C27" s="49" t="s">
        <v>74</v>
      </c>
      <c r="D27" s="49" t="s">
        <v>75</v>
      </c>
      <c r="E27" s="49" t="s">
        <v>76</v>
      </c>
      <c r="F27" s="49" t="s">
        <v>77</v>
      </c>
      <c r="G27" s="49" t="s">
        <v>78</v>
      </c>
      <c r="H27" s="50" t="s">
        <v>255</v>
      </c>
      <c r="I27" s="50" t="s">
        <v>295</v>
      </c>
      <c r="J27" s="50"/>
      <c r="K27" s="50"/>
      <c r="L27" s="67"/>
      <c r="M27" s="50"/>
      <c r="P27" s="49">
        <v>18</v>
      </c>
      <c r="Q27" s="51">
        <f>IF($P27&lt;C$10,0,求节点(C$10:C$14,$H$10:$H$14,$P27)*$C$2*节奏总纲!W21)+Q26</f>
        <v>0</v>
      </c>
      <c r="R27" s="51">
        <f>IF($P27&lt;D$10,0,求节点(D$10:D$14,$H$10:$H$14,$P27)*$C$2*节奏总纲!X21)+R26</f>
        <v>0</v>
      </c>
      <c r="S27" s="51">
        <f>IF($P27&lt;E$10,0,求节点(E$10:E$14,$H$10:$H$14,$P27)*$C$2*节奏总纲!Y21)+S26</f>
        <v>0</v>
      </c>
      <c r="T27" s="51">
        <f>IF($P27&lt;F$10,0,求节点(F$10:F$14,$H$10:$H$14,$P27)*$C$2*节奏总纲!Z21)+T26</f>
        <v>0</v>
      </c>
      <c r="U27" s="51">
        <f>IF($P27&lt;G$10,0,求节点(G$10:G$14,$H$10:$H$14,$P27)*$C$2*节奏总纲!AA21)+U26</f>
        <v>0</v>
      </c>
      <c r="V27" s="51">
        <f>IF($P27&lt;C$10,0,求节点(C$10:C$14,$I$10:$I$14,$P27)*$C$2*节奏总纲!W21)+V26</f>
        <v>0</v>
      </c>
      <c r="W27" s="51">
        <f>IF($P27&lt;D$10,0,求节点(D$10:D$14,$I$10:$I$14,$P27)*$C$2*节奏总纲!X21)+W26</f>
        <v>0</v>
      </c>
      <c r="X27" s="51">
        <f>IF($P27&lt;E$10,0,求节点(E$10:E$14,$I$10:$I$14,$P27)*$C$2*节奏总纲!Y21)+X26</f>
        <v>0</v>
      </c>
      <c r="Y27" s="51">
        <f>IF($P27&lt;F$10,0,求节点(F$10:F$14,$I$10:$I$14,$P27)*$C$2*节奏总纲!Z21)+Y26</f>
        <v>0</v>
      </c>
      <c r="Z27" s="51">
        <f>IF($P27&lt;G$10,0,求节点(G$10:G$14,$I$10:$I$14,$P27)*$C$2*节奏总纲!AA21)+Z26</f>
        <v>0</v>
      </c>
      <c r="AA27" s="65">
        <f>IF($P27&lt;C$10,0,求节点(C$10:C$14,$J$10:$J$14,$P27)*$C$2*节奏总纲!W21)+AA26+军团势力点排行奖励设计!M27-军团势力点排行奖励设计!M26</f>
        <v>0</v>
      </c>
      <c r="AB27" s="65">
        <f>IF($P27&lt;D$10,0,求节点(D$10:D$14,$J$10:$J$14,$P27)*$C$2*节奏总纲!X21)+AB26+军团势力点排行奖励设计!N27-军团势力点排行奖励设计!N26</f>
        <v>0</v>
      </c>
      <c r="AC27" s="65">
        <f>IF($P27&lt;E$10,0,求节点(E$10:E$14,$J$10:$J$14,$P27)*$C$2*节奏总纲!Y21)+AC26+军团势力点排行奖励设计!O27-军团势力点排行奖励设计!O26</f>
        <v>0</v>
      </c>
      <c r="AD27" s="65">
        <f>IF($P27&lt;F$10,0,求节点(F$10:F$14,$J$10:$J$14,$P27)*$C$2*节奏总纲!Z21)+AD26+军团势力点排行奖励设计!P27-军团势力点排行奖励设计!P26</f>
        <v>0</v>
      </c>
      <c r="AE27" s="65">
        <f>IF($P27&lt;G$10,0,求节点(G$10:G$14,$J$10:$J$14,$P27)*$C$2*节奏总纲!AA21)+AE26+军团势力点排行奖励设计!Q27-军团势力点排行奖励设计!Q26</f>
        <v>0</v>
      </c>
      <c r="AF27" s="65">
        <f>IF($P27&lt;C$10,0,求节点(C$10:C$14,$K$10:$K$14,$P27)*$C$2*节奏总纲!W21)+AF26</f>
        <v>0</v>
      </c>
      <c r="AG27" s="65">
        <f>IF($P27&lt;D$10,0,求节点(D$10:D$14,$K$10:$K$14,$P27)*$C$2*节奏总纲!X21)+AG26</f>
        <v>0</v>
      </c>
      <c r="AH27" s="65">
        <f>IF($P27&lt;E$10,0,求节点(E$10:E$14,$K$10:$K$14,$P27)*$C$2*节奏总纲!Y21)+AH26</f>
        <v>0</v>
      </c>
      <c r="AI27" s="65">
        <f>IF($P27&lt;F$10,0,求节点(F$10:F$14,$K$10:$K$14,$P27)*$C$2*节奏总纲!Z21)+AI26</f>
        <v>0</v>
      </c>
      <c r="AJ27" s="65">
        <f>IF($P27&lt;G$10,0,求节点(G$10:G$14,$K$10:$K$14,$P27)*$C$2*节奏总纲!AA21)+AJ26</f>
        <v>0</v>
      </c>
      <c r="AK27" s="65">
        <f>IF($P27&lt;C$10,0,求节点(C$10:C$14,$L$10:$L$14,$P27)*$C$2*节奏总纲!W21)+AK26+军团势力点排行奖励设计!R27-军团势力点排行奖励设计!R26</f>
        <v>0</v>
      </c>
      <c r="AL27" s="65">
        <f>IF($P27&lt;D$10,0,求节点(D$10:D$14,$L$10:$L$14,$P27)*$C$2*节奏总纲!X21)+AL26+军团势力点排行奖励设计!S27-军团势力点排行奖励设计!S26</f>
        <v>0</v>
      </c>
      <c r="AM27" s="65">
        <f>IF($P27&lt;E$10,0,求节点(E$10:E$14,$L$10:$L$14,$P27)*$C$2*节奏总纲!Y21)+AM26+军团势力点排行奖励设计!T27-军团势力点排行奖励设计!T26</f>
        <v>0</v>
      </c>
      <c r="AN27" s="65">
        <f>IF($P27&lt;F$10,0,求节点(F$10:F$14,$L$10:$L$14,$P27)*$C$2*节奏总纲!Z21)+AN26+军团势力点排行奖励设计!U27-军团势力点排行奖励设计!U26</f>
        <v>0</v>
      </c>
      <c r="AO27" s="65">
        <f>IF($P27&lt;G$10,0,求节点(G$10:G$14,$L$10:$L$14,$P27)*$C$2*节奏总纲!AA21)+AO26+军团势力点排行奖励设计!V27-军团势力点排行奖励设计!V26</f>
        <v>0</v>
      </c>
      <c r="AP27" s="65">
        <f>IF($P27&lt;C$10,0,求节点(C$10:C$14,$M$10:$M$14,$P27)*$C$2*节奏总纲!W21)+AP26</f>
        <v>0</v>
      </c>
      <c r="AQ27" s="65">
        <f>IF($P27&lt;D$10,0,求节点(D$10:D$14,$M$10:$M$14,$P27)*$C$2*节奏总纲!X21)+AQ26</f>
        <v>0</v>
      </c>
      <c r="AR27" s="65">
        <f>IF($P27&lt;E$10,0,求节点(E$10:E$14,$M$10:$M$14,$P27)*$C$2*节奏总纲!Y21)+AR26</f>
        <v>0</v>
      </c>
      <c r="AS27" s="65">
        <f>IF($P27&lt;F$10,0,求节点(F$10:F$14,$M$10:$M$14,$P27)*$C$2*节奏总纲!Z21)+AS26</f>
        <v>0</v>
      </c>
      <c r="AT27" s="65">
        <f>IF($P27&lt;G$10,0,求节点(G$10:G$14,$M$10:$M$14,$P27)*$C$2*节奏总纲!AA21)+AT26</f>
        <v>0</v>
      </c>
      <c r="AX27" s="51">
        <v>18</v>
      </c>
      <c r="AY27" s="51">
        <f>IF($AX27&lt;C$10,0,求节点(C$10:C$14,$H$19:$H$23,$AX27)*$C$2*节奏总纲!W21)+AY26</f>
        <v>0</v>
      </c>
      <c r="AZ27" s="51">
        <f>IF($AX27&lt;D$10,0,求节点(D$10:D$14,$H$19:$H$23,$AX27)*$C$2*节奏总纲!X21)+AZ26</f>
        <v>0</v>
      </c>
      <c r="BA27" s="51">
        <f>IF($AX27&lt;E$10,0,求节点(E$10:E$14,$H$19:$H$23,$AX27)*$C$2*节奏总纲!Y21)+BA26</f>
        <v>0</v>
      </c>
      <c r="BB27" s="51">
        <f>IF($AX27&lt;F$10,0,求节点(F$10:F$14,$H$19:$H$23,$AX27)*$C$2*节奏总纲!Z21)+BB26</f>
        <v>0</v>
      </c>
      <c r="BC27" s="51">
        <f>IF($AX27&lt;G$10,0,求节点(G$10:G$14,$H$19:$H$23,$AX27)*$C$2*节奏总纲!AA21)+BC26</f>
        <v>0</v>
      </c>
      <c r="BD27" s="51">
        <f>IF($AX27&lt;C$10,0,求节点(C$10:C$14,$I$19:$I$23,$AX27)*$C$2*节奏总纲!W21)+BD26</f>
        <v>0</v>
      </c>
      <c r="BE27" s="51">
        <f>IF($AX27&lt;D$10,0,求节点(D$10:D$14,$I$19:$I$23,$AX27)*$C$2*节奏总纲!X21)+BE26</f>
        <v>0</v>
      </c>
      <c r="BF27" s="51">
        <f>IF($AX27&lt;E$10,0,求节点(E$10:E$14,$I$19:$I$23,$AX27)*$C$2*节奏总纲!Y21)+BF26</f>
        <v>0</v>
      </c>
      <c r="BG27" s="51">
        <f>IF($AX27&lt;F$10,0,求节点(F$10:F$14,$I$19:$I$23,$AX27)*$C$2*节奏总纲!Z21)+BG26</f>
        <v>0</v>
      </c>
      <c r="BH27" s="51">
        <f>IF($AX27&lt;G$10,0,求节点(G$10:G$14,$I$19:$I$23,$AX27)*$C$2*节奏总纲!AA21)+BH26</f>
        <v>0</v>
      </c>
      <c r="BI27" s="65">
        <f>IF($AX27&lt;C$10,0,求节点(C$10:C$14,$J$19:$J$23,$AX27)*$C$2*节奏总纲!W21)+BI26+军团势力点排行奖励设计!W27-军团势力点排行奖励设计!W26</f>
        <v>0</v>
      </c>
      <c r="BJ27" s="65">
        <f>IF($AX27&lt;D$10,0,求节点(D$10:D$14,$J$19:$J$23,$AX27)*$C$2*节奏总纲!X21)+BJ26+军团势力点排行奖励设计!X27-军团势力点排行奖励设计!X26</f>
        <v>0</v>
      </c>
      <c r="BK27" s="65">
        <f>IF($AX27&lt;E$10,0,求节点(E$10:E$14,$J$19:$J$23,$AX27)*$C$2*节奏总纲!Y21)+BK26+军团势力点排行奖励设计!Y27-军团势力点排行奖励设计!Y26</f>
        <v>0</v>
      </c>
      <c r="BL27" s="65">
        <f>IF($AX27&lt;F$10,0,求节点(F$10:F$14,$J$19:$J$23,$AX27)*$C$2*节奏总纲!Z21)+BL26+军团势力点排行奖励设计!Z27-军团势力点排行奖励设计!Z26</f>
        <v>0</v>
      </c>
      <c r="BM27" s="65">
        <f>IF($AX27&lt;G$10,0,求节点(G$10:G$14,$J$19:$J$23,$AX27)*$C$2*节奏总纲!AA21)+BM26+军团势力点排行奖励设计!AA27-军团势力点排行奖励设计!AA26</f>
        <v>0</v>
      </c>
      <c r="BN27" s="65">
        <f>IF($AX27&lt;C$10,0,求节点(C$10:C$14,$K$19:$K$23,$AX27)*$C$2*节奏总纲!W21)+BN26</f>
        <v>0</v>
      </c>
      <c r="BO27" s="65">
        <f>IF($AX27&lt;D$10,0,求节点(D$10:D$14,$K$19:$K$23,$AX27)*$C$2*节奏总纲!X21)+BO26</f>
        <v>0</v>
      </c>
      <c r="BP27" s="65">
        <f>IF($AX27&lt;E$10,0,求节点(E$10:E$14,$K$19:$K$23,$AX27)*$C$2*节奏总纲!Y21)+BP26</f>
        <v>0</v>
      </c>
      <c r="BQ27" s="65">
        <f>IF($AX27&lt;F$10,0,求节点(F$10:F$14,$K$19:$K$23,$AX27)*$C$2*节奏总纲!Z21)+BQ26</f>
        <v>0</v>
      </c>
      <c r="BR27" s="65">
        <f>IF($AX27&lt;G$10,0,求节点(G$10:G$14,$K$19:$K$23,$AX27)*$C$2*节奏总纲!AA21)+BR26</f>
        <v>0</v>
      </c>
      <c r="BS27" s="65">
        <f>IF($AX27&lt;C$10,0,求节点(C$10:C$14,$L$19:$L$23,$AX27)*$C$2*节奏总纲!W21)+BS26+军团势力点排行奖励设计!AB27-军团势力点排行奖励设计!AB26</f>
        <v>0</v>
      </c>
      <c r="BT27" s="65">
        <f>IF($AX27&lt;D$10,0,求节点(D$10:D$14,$L$19:$L$23,$AX27)*$C$2*节奏总纲!X21)+BT26+军团势力点排行奖励设计!AC27-军团势力点排行奖励设计!AC26</f>
        <v>0</v>
      </c>
      <c r="BU27" s="65">
        <f>IF($AX27&lt;E$10,0,求节点(E$10:E$14,$L$19:$L$23,$AX27)*$C$2*节奏总纲!Y21)+BU26+军团势力点排行奖励设计!AD27-军团势力点排行奖励设计!AD26</f>
        <v>0</v>
      </c>
      <c r="BV27" s="65">
        <f>IF($AX27&lt;F$10,0,求节点(F$10:F$14,$L$19:$L$23,$AX27)*$C$2*节奏总纲!Z21)+BV26+军团势力点排行奖励设计!AE27-军团势力点排行奖励设计!AE26</f>
        <v>0</v>
      </c>
      <c r="BW27" s="65">
        <f>IF($AX27&lt;G$10,0,求节点(G$10:G$14,$L$19:$L$23,$AX27)*$C$2*节奏总纲!AA21)+BW26+军团势力点排行奖励设计!AF27-军团势力点排行奖励设计!AF26</f>
        <v>0</v>
      </c>
      <c r="BX27" s="65">
        <f>IF($AX27&lt;C$10,0,求节点(C$10:C$14,$M$19:$M$23,$AX27)*$C$2*节奏总纲!W21)+BX26</f>
        <v>0</v>
      </c>
      <c r="BY27" s="65">
        <f>IF($AX27&lt;D$10,0,求节点(D$10:D$14,$M$19:$M$23,$AX27)*$C$2*节奏总纲!X21)+BY26</f>
        <v>0</v>
      </c>
      <c r="BZ27" s="65">
        <f>IF($AX27&lt;E$10,0,求节点(E$10:E$14,$M$19:$M$23,$AX27)*$C$2*节奏总纲!Y21)+BZ26</f>
        <v>0</v>
      </c>
      <c r="CA27" s="65">
        <f>IF($AX27&lt;F$10,0,求节点(F$10:F$14,$M$19:$M$23,$AX27)*$C$2*节奏总纲!Z21)+CA26</f>
        <v>0</v>
      </c>
      <c r="CB27" s="65">
        <f>IF($AX27&lt;G$10,0,求节点(G$10:G$14,$M$19:$M$23,$AX27)*$C$2*节奏总纲!AA21)+CB26</f>
        <v>0</v>
      </c>
      <c r="CF27" s="51">
        <v>18</v>
      </c>
      <c r="CG27" s="65">
        <f t="shared" si="13"/>
        <v>0</v>
      </c>
      <c r="CH27" s="65">
        <f t="shared" si="14"/>
        <v>0</v>
      </c>
      <c r="CI27" s="65">
        <f t="shared" si="15"/>
        <v>0</v>
      </c>
      <c r="CJ27" s="65">
        <f t="shared" si="16"/>
        <v>0</v>
      </c>
      <c r="CK27" s="65">
        <f t="shared" si="17"/>
        <v>0</v>
      </c>
      <c r="CL27" s="65">
        <f t="shared" si="18"/>
        <v>0</v>
      </c>
      <c r="CM27" s="65">
        <f t="shared" si="19"/>
        <v>0</v>
      </c>
      <c r="CN27" s="65">
        <f t="shared" si="20"/>
        <v>0</v>
      </c>
      <c r="CO27" s="65">
        <f t="shared" si="21"/>
        <v>0</v>
      </c>
      <c r="CP27" s="65">
        <f t="shared" si="22"/>
        <v>0</v>
      </c>
      <c r="CQ27" s="65">
        <f t="shared" si="23"/>
        <v>0</v>
      </c>
      <c r="CR27" s="65">
        <f t="shared" si="24"/>
        <v>0</v>
      </c>
      <c r="CS27" s="65">
        <f t="shared" si="25"/>
        <v>0</v>
      </c>
      <c r="CT27" s="65">
        <f t="shared" si="26"/>
        <v>0</v>
      </c>
      <c r="CU27" s="65">
        <f t="shared" si="27"/>
        <v>0</v>
      </c>
      <c r="CV27" s="65">
        <f t="shared" si="28"/>
        <v>0</v>
      </c>
      <c r="CW27" s="65">
        <f t="shared" si="29"/>
        <v>0</v>
      </c>
      <c r="CX27" s="65">
        <f t="shared" si="30"/>
        <v>0</v>
      </c>
      <c r="CY27" s="65">
        <f t="shared" si="31"/>
        <v>0</v>
      </c>
      <c r="CZ27" s="65">
        <f t="shared" si="32"/>
        <v>0</v>
      </c>
      <c r="DA27" s="65">
        <f t="shared" si="33"/>
        <v>0</v>
      </c>
      <c r="DB27" s="65">
        <f t="shared" si="34"/>
        <v>0</v>
      </c>
      <c r="DC27" s="65">
        <f t="shared" si="35"/>
        <v>0</v>
      </c>
      <c r="DD27" s="65">
        <f t="shared" si="36"/>
        <v>0</v>
      </c>
      <c r="DE27" s="65">
        <f t="shared" si="37"/>
        <v>0</v>
      </c>
      <c r="DF27" s="65">
        <f t="shared" si="38"/>
        <v>0</v>
      </c>
      <c r="DG27" s="65">
        <f t="shared" si="39"/>
        <v>0</v>
      </c>
      <c r="DH27" s="65">
        <f t="shared" si="40"/>
        <v>0</v>
      </c>
      <c r="DI27" s="65">
        <f t="shared" si="41"/>
        <v>0</v>
      </c>
      <c r="DJ27" s="65">
        <f t="shared" si="42"/>
        <v>0</v>
      </c>
      <c r="DN27" s="51">
        <v>18</v>
      </c>
      <c r="DO27" s="65">
        <f t="shared" si="43"/>
        <v>0</v>
      </c>
      <c r="DP27" s="65">
        <f t="shared" si="44"/>
        <v>0</v>
      </c>
      <c r="DQ27" s="65">
        <f t="shared" si="45"/>
        <v>0</v>
      </c>
      <c r="DR27" s="65">
        <f t="shared" si="46"/>
        <v>0</v>
      </c>
      <c r="DS27" s="65">
        <f t="shared" si="47"/>
        <v>0</v>
      </c>
      <c r="DT27" s="65">
        <f t="shared" si="48"/>
        <v>0</v>
      </c>
      <c r="DU27" s="65">
        <f t="shared" si="49"/>
        <v>0</v>
      </c>
      <c r="DV27" s="65">
        <f t="shared" si="50"/>
        <v>0</v>
      </c>
      <c r="DW27" s="65">
        <f t="shared" si="51"/>
        <v>0</v>
      </c>
      <c r="DX27" s="65">
        <f t="shared" si="52"/>
        <v>0</v>
      </c>
      <c r="DY27" s="65">
        <f t="shared" si="53"/>
        <v>0</v>
      </c>
      <c r="DZ27" s="65">
        <f t="shared" si="54"/>
        <v>0</v>
      </c>
      <c r="EA27" s="65">
        <f t="shared" si="55"/>
        <v>0</v>
      </c>
      <c r="EB27" s="65">
        <f t="shared" si="56"/>
        <v>0</v>
      </c>
      <c r="EC27" s="65">
        <f t="shared" si="57"/>
        <v>0</v>
      </c>
      <c r="ED27" s="65">
        <f t="shared" si="58"/>
        <v>0</v>
      </c>
      <c r="EE27" s="65">
        <f t="shared" si="59"/>
        <v>0</v>
      </c>
      <c r="EF27" s="65">
        <f t="shared" si="60"/>
        <v>0</v>
      </c>
      <c r="EG27" s="65">
        <f t="shared" si="61"/>
        <v>0</v>
      </c>
      <c r="EH27" s="65">
        <f t="shared" si="62"/>
        <v>0</v>
      </c>
      <c r="EI27" s="65">
        <f t="shared" si="63"/>
        <v>0</v>
      </c>
      <c r="EJ27" s="65">
        <f t="shared" si="64"/>
        <v>0</v>
      </c>
      <c r="EK27" s="65">
        <f t="shared" si="65"/>
        <v>0</v>
      </c>
      <c r="EL27" s="65">
        <f t="shared" si="66"/>
        <v>0</v>
      </c>
      <c r="EM27" s="65">
        <f t="shared" si="67"/>
        <v>0</v>
      </c>
      <c r="EN27" s="65">
        <f t="shared" si="68"/>
        <v>0</v>
      </c>
      <c r="EO27" s="65">
        <f t="shared" si="69"/>
        <v>0</v>
      </c>
      <c r="EP27" s="65">
        <f t="shared" si="70"/>
        <v>0</v>
      </c>
      <c r="EQ27" s="65">
        <f t="shared" si="71"/>
        <v>0</v>
      </c>
      <c r="ER27" s="65">
        <f t="shared" si="72"/>
        <v>0</v>
      </c>
      <c r="EV27" s="51">
        <v>18</v>
      </c>
      <c r="EW27" s="65">
        <f t="shared" si="73"/>
        <v>0</v>
      </c>
      <c r="EX27" s="65">
        <f t="shared" si="74"/>
        <v>0</v>
      </c>
      <c r="EY27" s="65">
        <f t="shared" si="75"/>
        <v>0</v>
      </c>
      <c r="EZ27" s="65">
        <f t="shared" si="76"/>
        <v>0</v>
      </c>
      <c r="FA27" s="65">
        <f t="shared" si="77"/>
        <v>0</v>
      </c>
      <c r="FB27" s="65">
        <f t="shared" si="78"/>
        <v>0</v>
      </c>
      <c r="FC27" s="65">
        <f t="shared" si="79"/>
        <v>0</v>
      </c>
      <c r="FD27" s="65">
        <f t="shared" si="80"/>
        <v>0</v>
      </c>
      <c r="FE27" s="65">
        <f t="shared" si="81"/>
        <v>0</v>
      </c>
      <c r="FF27" s="65">
        <f t="shared" si="82"/>
        <v>0</v>
      </c>
      <c r="FG27" s="65">
        <f t="shared" si="83"/>
        <v>0</v>
      </c>
      <c r="FH27" s="65">
        <f t="shared" si="84"/>
        <v>0</v>
      </c>
      <c r="FI27" s="65">
        <f t="shared" si="85"/>
        <v>0</v>
      </c>
      <c r="FJ27" s="65">
        <f t="shared" si="86"/>
        <v>0</v>
      </c>
      <c r="FK27" s="65">
        <f t="shared" si="87"/>
        <v>0</v>
      </c>
      <c r="FL27" s="65">
        <f t="shared" si="88"/>
        <v>0</v>
      </c>
      <c r="FM27" s="65">
        <f t="shared" si="89"/>
        <v>0</v>
      </c>
      <c r="FN27" s="65">
        <f t="shared" si="90"/>
        <v>0</v>
      </c>
      <c r="FO27" s="65">
        <f t="shared" si="91"/>
        <v>0</v>
      </c>
      <c r="FP27" s="65">
        <f t="shared" si="92"/>
        <v>0</v>
      </c>
      <c r="FQ27" s="65">
        <f t="shared" si="93"/>
        <v>0</v>
      </c>
      <c r="FR27" s="65">
        <f t="shared" si="94"/>
        <v>0</v>
      </c>
      <c r="FS27" s="65">
        <f t="shared" si="95"/>
        <v>0</v>
      </c>
      <c r="FT27" s="65">
        <f t="shared" si="96"/>
        <v>0</v>
      </c>
      <c r="FU27" s="65">
        <f t="shared" si="97"/>
        <v>0</v>
      </c>
      <c r="FV27" s="65">
        <f t="shared" si="98"/>
        <v>0</v>
      </c>
      <c r="FW27" s="65">
        <f t="shared" si="99"/>
        <v>0</v>
      </c>
      <c r="FX27" s="65">
        <f t="shared" si="100"/>
        <v>0</v>
      </c>
      <c r="FY27" s="65">
        <f t="shared" si="101"/>
        <v>0</v>
      </c>
      <c r="FZ27" s="65">
        <f t="shared" si="102"/>
        <v>0</v>
      </c>
      <c r="GB27" s="65">
        <f t="shared" si="103"/>
        <v>0</v>
      </c>
      <c r="GC27" s="65">
        <f t="shared" si="104"/>
        <v>0</v>
      </c>
      <c r="GD27" s="65">
        <f t="shared" si="105"/>
        <v>0</v>
      </c>
      <c r="GE27" s="65">
        <f t="shared" si="106"/>
        <v>0</v>
      </c>
      <c r="GF27" s="65">
        <f t="shared" si="107"/>
        <v>0</v>
      </c>
      <c r="GG27" s="65">
        <f t="shared" si="108"/>
        <v>0</v>
      </c>
      <c r="GH27" s="65">
        <f t="shared" si="109"/>
        <v>0</v>
      </c>
      <c r="GI27" s="65">
        <f t="shared" si="110"/>
        <v>0</v>
      </c>
      <c r="GJ27" s="65">
        <f t="shared" si="111"/>
        <v>0</v>
      </c>
      <c r="GK27" s="65">
        <f t="shared" si="112"/>
        <v>0</v>
      </c>
      <c r="GL27" s="65">
        <f t="shared" si="113"/>
        <v>0</v>
      </c>
      <c r="GM27" s="65">
        <f t="shared" si="114"/>
        <v>0</v>
      </c>
      <c r="GN27" s="65">
        <f t="shared" si="115"/>
        <v>0</v>
      </c>
      <c r="GO27" s="65">
        <f t="shared" si="116"/>
        <v>0</v>
      </c>
      <c r="GP27" s="65">
        <f t="shared" si="117"/>
        <v>0</v>
      </c>
      <c r="GQ27" s="65">
        <f t="shared" si="118"/>
        <v>0</v>
      </c>
      <c r="GR27" s="65">
        <f t="shared" si="119"/>
        <v>0</v>
      </c>
      <c r="GS27" s="65">
        <f t="shared" si="120"/>
        <v>0</v>
      </c>
      <c r="GT27" s="65">
        <f t="shared" si="121"/>
        <v>0</v>
      </c>
      <c r="GU27" s="65">
        <f t="shared" si="122"/>
        <v>0</v>
      </c>
      <c r="GV27" s="65">
        <f t="shared" si="123"/>
        <v>0</v>
      </c>
      <c r="GW27" s="65">
        <f t="shared" si="124"/>
        <v>0</v>
      </c>
      <c r="GX27" s="65">
        <f t="shared" si="125"/>
        <v>0</v>
      </c>
      <c r="GY27" s="65">
        <f t="shared" si="126"/>
        <v>0</v>
      </c>
      <c r="GZ27" s="65">
        <f t="shared" si="127"/>
        <v>0</v>
      </c>
      <c r="HA27" s="65">
        <f t="shared" si="128"/>
        <v>0</v>
      </c>
      <c r="HB27" s="65">
        <f t="shared" si="129"/>
        <v>0</v>
      </c>
      <c r="HC27" s="65">
        <f t="shared" si="130"/>
        <v>0</v>
      </c>
      <c r="HD27" s="65">
        <f t="shared" si="131"/>
        <v>0</v>
      </c>
      <c r="HE27" s="65">
        <f t="shared" si="132"/>
        <v>0</v>
      </c>
      <c r="HM27" s="51">
        <v>18</v>
      </c>
      <c r="HN27" s="72">
        <f>(EW27-EW26)*$D$46+(FB27-FB26)*$D$47+(FG27-FG26)*$D$48+(FL27-FL26)*$D$49+IF($HM27&lt;C$10,0,求节点(C$10:C$14,$H$28:$H$32,$HM27)*$C$2*节奏总纲!W21)+HN26</f>
        <v>0</v>
      </c>
      <c r="HO27" s="72">
        <f>(EX27-EX26)*$D$46+(FC27-FC26)*$D$47+(FH27-FH26)*$D$48+(FM27-FM26)*$D$49+IF($HM27&lt;D$10,0,求节点(D$10:D$14,$H$28:$H$32,$HM27)*$C$2*节奏总纲!X21)+HO26</f>
        <v>0</v>
      </c>
      <c r="HP27" s="72">
        <f>(EY27-EY26)*$D$46+(FD27-FD26)*$D$47+(FI27-FI26)*$D$48+(FN27-FN26)*$D$49+IF($HM27&lt;E$10,0,求节点(E$10:E$14,$H$28:$H$32,$HM27)*$C$2*节奏总纲!Y21)+HP26</f>
        <v>0</v>
      </c>
      <c r="HQ27" s="72">
        <f>(EZ27-EZ26)*$D$46+(FE27-FE26)*$D$47+(FJ27-FJ26)*$D$48+(FO27-FO26)*$D$49+IF($HM27&lt;F$10,0,求节点(F$10:F$14,$H$28:$H$32,$HM27)*$C$2*节奏总纲!Z21)+HQ26</f>
        <v>0</v>
      </c>
      <c r="HR27" s="72">
        <f>(FA27-FA26)*$D$46+(FF27-FF26)*$D$47+(FK27-FK26)*$D$48+(FP27-FP26)*$D$49+IF($HM27&lt;G$10,0,求节点(G$10:G$14,$H$28:$H$32,$HM27)*$C$2*节奏总纲!AA21)+HR26</f>
        <v>0</v>
      </c>
      <c r="HV27" s="72">
        <v>18</v>
      </c>
      <c r="HW27" s="72">
        <f>IF($HV27&lt;C$10,0,求节点(C$10:C$14,$I$28:$I$32,$HV27)*$C$2*节奏总纲!W21)+HW26</f>
        <v>0</v>
      </c>
      <c r="HX27" s="72">
        <f>IF($HV27&lt;D$10,0,求节点(D$10:D$14,$I$28:$I$32,$HV27)*$C$2*节奏总纲!X21)+HX26</f>
        <v>0</v>
      </c>
      <c r="HY27" s="72">
        <f>IF($HV27&lt;E$10,0,求节点(E$10:E$14,$I$28:$I$32,$HV27)*$C$2*节奏总纲!Y21)+HY26</f>
        <v>0</v>
      </c>
      <c r="HZ27" s="72">
        <f>IF($HV27&lt;F$10,0,求节点(F$10:F$14,$I$28:$I$32,$HV27)*$C$2*节奏总纲!Z21)+HZ26</f>
        <v>0</v>
      </c>
      <c r="IA27" s="72">
        <f>IF($HV27&lt;G$10,0,求节点(G$10:G$14,$I$28:$I$32,$HV27)*$C$2*节奏总纲!AA21)+IA26</f>
        <v>0</v>
      </c>
    </row>
    <row r="28" spans="2:235" x14ac:dyDescent="0.15">
      <c r="B28" s="48">
        <v>1</v>
      </c>
      <c r="C28" s="48">
        <f>C19</f>
        <v>55</v>
      </c>
      <c r="D28" s="48">
        <f t="shared" ref="D28:G28" si="138">D19</f>
        <v>54.535188156527234</v>
      </c>
      <c r="E28" s="48">
        <f t="shared" si="138"/>
        <v>52.970650211454966</v>
      </c>
      <c r="F28" s="48">
        <f t="shared" si="138"/>
        <v>51.017084146183635</v>
      </c>
      <c r="G28" s="48">
        <f t="shared" si="138"/>
        <v>50.155395336429322</v>
      </c>
      <c r="H28" s="48">
        <v>20</v>
      </c>
      <c r="I28" s="48">
        <v>50000</v>
      </c>
      <c r="J28" s="48"/>
      <c r="K28" s="48"/>
      <c r="L28" s="66"/>
      <c r="M28" s="48"/>
      <c r="P28" s="49">
        <v>19</v>
      </c>
      <c r="Q28" s="51">
        <f>IF($P28&lt;C$10,0,求节点(C$10:C$14,$H$10:$H$14,$P28)*$C$2*节奏总纲!W22)+Q27</f>
        <v>0</v>
      </c>
      <c r="R28" s="51">
        <f>IF($P28&lt;D$10,0,求节点(D$10:D$14,$H$10:$H$14,$P28)*$C$2*节奏总纲!X22)+R27</f>
        <v>0</v>
      </c>
      <c r="S28" s="51">
        <f>IF($P28&lt;E$10,0,求节点(E$10:E$14,$H$10:$H$14,$P28)*$C$2*节奏总纲!Y22)+S27</f>
        <v>0</v>
      </c>
      <c r="T28" s="51">
        <f>IF($P28&lt;F$10,0,求节点(F$10:F$14,$H$10:$H$14,$P28)*$C$2*节奏总纲!Z22)+T27</f>
        <v>0</v>
      </c>
      <c r="U28" s="51">
        <f>IF($P28&lt;G$10,0,求节点(G$10:G$14,$H$10:$H$14,$P28)*$C$2*节奏总纲!AA22)+U27</f>
        <v>0</v>
      </c>
      <c r="V28" s="51">
        <f>IF($P28&lt;C$10,0,求节点(C$10:C$14,$I$10:$I$14,$P28)*$C$2*节奏总纲!W22)+V27</f>
        <v>0</v>
      </c>
      <c r="W28" s="51">
        <f>IF($P28&lt;D$10,0,求节点(D$10:D$14,$I$10:$I$14,$P28)*$C$2*节奏总纲!X22)+W27</f>
        <v>0</v>
      </c>
      <c r="X28" s="51">
        <f>IF($P28&lt;E$10,0,求节点(E$10:E$14,$I$10:$I$14,$P28)*$C$2*节奏总纲!Y22)+X27</f>
        <v>0</v>
      </c>
      <c r="Y28" s="51">
        <f>IF($P28&lt;F$10,0,求节点(F$10:F$14,$I$10:$I$14,$P28)*$C$2*节奏总纲!Z22)+Y27</f>
        <v>0</v>
      </c>
      <c r="Z28" s="51">
        <f>IF($P28&lt;G$10,0,求节点(G$10:G$14,$I$10:$I$14,$P28)*$C$2*节奏总纲!AA22)+Z27</f>
        <v>0</v>
      </c>
      <c r="AA28" s="65">
        <f>IF($P28&lt;C$10,0,求节点(C$10:C$14,$J$10:$J$14,$P28)*$C$2*节奏总纲!W22)+AA27+军团势力点排行奖励设计!M28-军团势力点排行奖励设计!M27</f>
        <v>0</v>
      </c>
      <c r="AB28" s="65">
        <f>IF($P28&lt;D$10,0,求节点(D$10:D$14,$J$10:$J$14,$P28)*$C$2*节奏总纲!X22)+AB27+军团势力点排行奖励设计!N28-军团势力点排行奖励设计!N27</f>
        <v>0</v>
      </c>
      <c r="AC28" s="65">
        <f>IF($P28&lt;E$10,0,求节点(E$10:E$14,$J$10:$J$14,$P28)*$C$2*节奏总纲!Y22)+AC27+军团势力点排行奖励设计!O28-军团势力点排行奖励设计!O27</f>
        <v>0</v>
      </c>
      <c r="AD28" s="65">
        <f>IF($P28&lt;F$10,0,求节点(F$10:F$14,$J$10:$J$14,$P28)*$C$2*节奏总纲!Z22)+AD27+军团势力点排行奖励设计!P28-军团势力点排行奖励设计!P27</f>
        <v>0</v>
      </c>
      <c r="AE28" s="65">
        <f>IF($P28&lt;G$10,0,求节点(G$10:G$14,$J$10:$J$14,$P28)*$C$2*节奏总纲!AA22)+AE27+军团势力点排行奖励设计!Q28-军团势力点排行奖励设计!Q27</f>
        <v>0</v>
      </c>
      <c r="AF28" s="65">
        <f>IF($P28&lt;C$10,0,求节点(C$10:C$14,$K$10:$K$14,$P28)*$C$2*节奏总纲!W22)+AF27</f>
        <v>0</v>
      </c>
      <c r="AG28" s="65">
        <f>IF($P28&lt;D$10,0,求节点(D$10:D$14,$K$10:$K$14,$P28)*$C$2*节奏总纲!X22)+AG27</f>
        <v>0</v>
      </c>
      <c r="AH28" s="65">
        <f>IF($P28&lt;E$10,0,求节点(E$10:E$14,$K$10:$K$14,$P28)*$C$2*节奏总纲!Y22)+AH27</f>
        <v>0</v>
      </c>
      <c r="AI28" s="65">
        <f>IF($P28&lt;F$10,0,求节点(F$10:F$14,$K$10:$K$14,$P28)*$C$2*节奏总纲!Z22)+AI27</f>
        <v>0</v>
      </c>
      <c r="AJ28" s="65">
        <f>IF($P28&lt;G$10,0,求节点(G$10:G$14,$K$10:$K$14,$P28)*$C$2*节奏总纲!AA22)+AJ27</f>
        <v>0</v>
      </c>
      <c r="AK28" s="65">
        <f>IF($P28&lt;C$10,0,求节点(C$10:C$14,$L$10:$L$14,$P28)*$C$2*节奏总纲!W22)+AK27+军团势力点排行奖励设计!R28-军团势力点排行奖励设计!R27</f>
        <v>0</v>
      </c>
      <c r="AL28" s="65">
        <f>IF($P28&lt;D$10,0,求节点(D$10:D$14,$L$10:$L$14,$P28)*$C$2*节奏总纲!X22)+AL27+军团势力点排行奖励设计!S28-军团势力点排行奖励设计!S27</f>
        <v>0</v>
      </c>
      <c r="AM28" s="65">
        <f>IF($P28&lt;E$10,0,求节点(E$10:E$14,$L$10:$L$14,$P28)*$C$2*节奏总纲!Y22)+AM27+军团势力点排行奖励设计!T28-军团势力点排行奖励设计!T27</f>
        <v>0</v>
      </c>
      <c r="AN28" s="65">
        <f>IF($P28&lt;F$10,0,求节点(F$10:F$14,$L$10:$L$14,$P28)*$C$2*节奏总纲!Z22)+AN27+军团势力点排行奖励设计!U28-军团势力点排行奖励设计!U27</f>
        <v>0</v>
      </c>
      <c r="AO28" s="65">
        <f>IF($P28&lt;G$10,0,求节点(G$10:G$14,$L$10:$L$14,$P28)*$C$2*节奏总纲!AA22)+AO27+军团势力点排行奖励设计!V28-军团势力点排行奖励设计!V27</f>
        <v>0</v>
      </c>
      <c r="AP28" s="65">
        <f>IF($P28&lt;C$10,0,求节点(C$10:C$14,$M$10:$M$14,$P28)*$C$2*节奏总纲!W22)+AP27</f>
        <v>0</v>
      </c>
      <c r="AQ28" s="65">
        <f>IF($P28&lt;D$10,0,求节点(D$10:D$14,$M$10:$M$14,$P28)*$C$2*节奏总纲!X22)+AQ27</f>
        <v>0</v>
      </c>
      <c r="AR28" s="65">
        <f>IF($P28&lt;E$10,0,求节点(E$10:E$14,$M$10:$M$14,$P28)*$C$2*节奏总纲!Y22)+AR27</f>
        <v>0</v>
      </c>
      <c r="AS28" s="65">
        <f>IF($P28&lt;F$10,0,求节点(F$10:F$14,$M$10:$M$14,$P28)*$C$2*节奏总纲!Z22)+AS27</f>
        <v>0</v>
      </c>
      <c r="AT28" s="65">
        <f>IF($P28&lt;G$10,0,求节点(G$10:G$14,$M$10:$M$14,$P28)*$C$2*节奏总纲!AA22)+AT27</f>
        <v>0</v>
      </c>
      <c r="AX28" s="51">
        <v>19</v>
      </c>
      <c r="AY28" s="51">
        <f>IF($AX28&lt;C$10,0,求节点(C$10:C$14,$H$19:$H$23,$AX28)*$C$2*节奏总纲!W22)+AY27</f>
        <v>0</v>
      </c>
      <c r="AZ28" s="51">
        <f>IF($AX28&lt;D$10,0,求节点(D$10:D$14,$H$19:$H$23,$AX28)*$C$2*节奏总纲!X22)+AZ27</f>
        <v>0</v>
      </c>
      <c r="BA28" s="51">
        <f>IF($AX28&lt;E$10,0,求节点(E$10:E$14,$H$19:$H$23,$AX28)*$C$2*节奏总纲!Y22)+BA27</f>
        <v>0</v>
      </c>
      <c r="BB28" s="51">
        <f>IF($AX28&lt;F$10,0,求节点(F$10:F$14,$H$19:$H$23,$AX28)*$C$2*节奏总纲!Z22)+BB27</f>
        <v>0</v>
      </c>
      <c r="BC28" s="51">
        <f>IF($AX28&lt;G$10,0,求节点(G$10:G$14,$H$19:$H$23,$AX28)*$C$2*节奏总纲!AA22)+BC27</f>
        <v>0</v>
      </c>
      <c r="BD28" s="51">
        <f>IF($AX28&lt;C$10,0,求节点(C$10:C$14,$I$19:$I$23,$AX28)*$C$2*节奏总纲!W22)+BD27</f>
        <v>0</v>
      </c>
      <c r="BE28" s="51">
        <f>IF($AX28&lt;D$10,0,求节点(D$10:D$14,$I$19:$I$23,$AX28)*$C$2*节奏总纲!X22)+BE27</f>
        <v>0</v>
      </c>
      <c r="BF28" s="51">
        <f>IF($AX28&lt;E$10,0,求节点(E$10:E$14,$I$19:$I$23,$AX28)*$C$2*节奏总纲!Y22)+BF27</f>
        <v>0</v>
      </c>
      <c r="BG28" s="51">
        <f>IF($AX28&lt;F$10,0,求节点(F$10:F$14,$I$19:$I$23,$AX28)*$C$2*节奏总纲!Z22)+BG27</f>
        <v>0</v>
      </c>
      <c r="BH28" s="51">
        <f>IF($AX28&lt;G$10,0,求节点(G$10:G$14,$I$19:$I$23,$AX28)*$C$2*节奏总纲!AA22)+BH27</f>
        <v>0</v>
      </c>
      <c r="BI28" s="65">
        <f>IF($AX28&lt;C$10,0,求节点(C$10:C$14,$J$19:$J$23,$AX28)*$C$2*节奏总纲!W22)+BI27+军团势力点排行奖励设计!W28-军团势力点排行奖励设计!W27</f>
        <v>0</v>
      </c>
      <c r="BJ28" s="65">
        <f>IF($AX28&lt;D$10,0,求节点(D$10:D$14,$J$19:$J$23,$AX28)*$C$2*节奏总纲!X22)+BJ27+军团势力点排行奖励设计!X28-军团势力点排行奖励设计!X27</f>
        <v>0</v>
      </c>
      <c r="BK28" s="65">
        <f>IF($AX28&lt;E$10,0,求节点(E$10:E$14,$J$19:$J$23,$AX28)*$C$2*节奏总纲!Y22)+BK27+军团势力点排行奖励设计!Y28-军团势力点排行奖励设计!Y27</f>
        <v>0</v>
      </c>
      <c r="BL28" s="65">
        <f>IF($AX28&lt;F$10,0,求节点(F$10:F$14,$J$19:$J$23,$AX28)*$C$2*节奏总纲!Z22)+BL27+军团势力点排行奖励设计!Z28-军团势力点排行奖励设计!Z27</f>
        <v>0</v>
      </c>
      <c r="BM28" s="65">
        <f>IF($AX28&lt;G$10,0,求节点(G$10:G$14,$J$19:$J$23,$AX28)*$C$2*节奏总纲!AA22)+BM27+军团势力点排行奖励设计!AA28-军团势力点排行奖励设计!AA27</f>
        <v>0</v>
      </c>
      <c r="BN28" s="65">
        <f>IF($AX28&lt;C$10,0,求节点(C$10:C$14,$K$19:$K$23,$AX28)*$C$2*节奏总纲!W22)+BN27</f>
        <v>0</v>
      </c>
      <c r="BO28" s="65">
        <f>IF($AX28&lt;D$10,0,求节点(D$10:D$14,$K$19:$K$23,$AX28)*$C$2*节奏总纲!X22)+BO27</f>
        <v>0</v>
      </c>
      <c r="BP28" s="65">
        <f>IF($AX28&lt;E$10,0,求节点(E$10:E$14,$K$19:$K$23,$AX28)*$C$2*节奏总纲!Y22)+BP27</f>
        <v>0</v>
      </c>
      <c r="BQ28" s="65">
        <f>IF($AX28&lt;F$10,0,求节点(F$10:F$14,$K$19:$K$23,$AX28)*$C$2*节奏总纲!Z22)+BQ27</f>
        <v>0</v>
      </c>
      <c r="BR28" s="65">
        <f>IF($AX28&lt;G$10,0,求节点(G$10:G$14,$K$19:$K$23,$AX28)*$C$2*节奏总纲!AA22)+BR27</f>
        <v>0</v>
      </c>
      <c r="BS28" s="65">
        <f>IF($AX28&lt;C$10,0,求节点(C$10:C$14,$L$19:$L$23,$AX28)*$C$2*节奏总纲!W22)+BS27+军团势力点排行奖励设计!AB28-军团势力点排行奖励设计!AB27</f>
        <v>0</v>
      </c>
      <c r="BT28" s="65">
        <f>IF($AX28&lt;D$10,0,求节点(D$10:D$14,$L$19:$L$23,$AX28)*$C$2*节奏总纲!X22)+BT27+军团势力点排行奖励设计!AC28-军团势力点排行奖励设计!AC27</f>
        <v>0</v>
      </c>
      <c r="BU28" s="65">
        <f>IF($AX28&lt;E$10,0,求节点(E$10:E$14,$L$19:$L$23,$AX28)*$C$2*节奏总纲!Y22)+BU27+军团势力点排行奖励设计!AD28-军团势力点排行奖励设计!AD27</f>
        <v>0</v>
      </c>
      <c r="BV28" s="65">
        <f>IF($AX28&lt;F$10,0,求节点(F$10:F$14,$L$19:$L$23,$AX28)*$C$2*节奏总纲!Z22)+BV27+军团势力点排行奖励设计!AE28-军团势力点排行奖励设计!AE27</f>
        <v>0</v>
      </c>
      <c r="BW28" s="65">
        <f>IF($AX28&lt;G$10,0,求节点(G$10:G$14,$L$19:$L$23,$AX28)*$C$2*节奏总纲!AA22)+BW27+军团势力点排行奖励设计!AF28-军团势力点排行奖励设计!AF27</f>
        <v>0</v>
      </c>
      <c r="BX28" s="65">
        <f>IF($AX28&lt;C$10,0,求节点(C$10:C$14,$M$19:$M$23,$AX28)*$C$2*节奏总纲!W22)+BX27</f>
        <v>0</v>
      </c>
      <c r="BY28" s="65">
        <f>IF($AX28&lt;D$10,0,求节点(D$10:D$14,$M$19:$M$23,$AX28)*$C$2*节奏总纲!X22)+BY27</f>
        <v>0</v>
      </c>
      <c r="BZ28" s="65">
        <f>IF($AX28&lt;E$10,0,求节点(E$10:E$14,$M$19:$M$23,$AX28)*$C$2*节奏总纲!Y22)+BZ27</f>
        <v>0</v>
      </c>
      <c r="CA28" s="65">
        <f>IF($AX28&lt;F$10,0,求节点(F$10:F$14,$M$19:$M$23,$AX28)*$C$2*节奏总纲!Z22)+CA27</f>
        <v>0</v>
      </c>
      <c r="CB28" s="65">
        <f>IF($AX28&lt;G$10,0,求节点(G$10:G$14,$M$19:$M$23,$AX28)*$C$2*节奏总纲!AA22)+CB27</f>
        <v>0</v>
      </c>
      <c r="CF28" s="51">
        <v>19</v>
      </c>
      <c r="CG28" s="65">
        <f t="shared" si="13"/>
        <v>0</v>
      </c>
      <c r="CH28" s="65">
        <f t="shared" si="14"/>
        <v>0</v>
      </c>
      <c r="CI28" s="65">
        <f t="shared" si="15"/>
        <v>0</v>
      </c>
      <c r="CJ28" s="65">
        <f t="shared" si="16"/>
        <v>0</v>
      </c>
      <c r="CK28" s="65">
        <f t="shared" si="17"/>
        <v>0</v>
      </c>
      <c r="CL28" s="65">
        <f t="shared" si="18"/>
        <v>0</v>
      </c>
      <c r="CM28" s="65">
        <f t="shared" si="19"/>
        <v>0</v>
      </c>
      <c r="CN28" s="65">
        <f t="shared" si="20"/>
        <v>0</v>
      </c>
      <c r="CO28" s="65">
        <f t="shared" si="21"/>
        <v>0</v>
      </c>
      <c r="CP28" s="65">
        <f t="shared" si="22"/>
        <v>0</v>
      </c>
      <c r="CQ28" s="65">
        <f t="shared" si="23"/>
        <v>0</v>
      </c>
      <c r="CR28" s="65">
        <f t="shared" si="24"/>
        <v>0</v>
      </c>
      <c r="CS28" s="65">
        <f t="shared" si="25"/>
        <v>0</v>
      </c>
      <c r="CT28" s="65">
        <f t="shared" si="26"/>
        <v>0</v>
      </c>
      <c r="CU28" s="65">
        <f t="shared" si="27"/>
        <v>0</v>
      </c>
      <c r="CV28" s="65">
        <f t="shared" si="28"/>
        <v>0</v>
      </c>
      <c r="CW28" s="65">
        <f t="shared" si="29"/>
        <v>0</v>
      </c>
      <c r="CX28" s="65">
        <f t="shared" si="30"/>
        <v>0</v>
      </c>
      <c r="CY28" s="65">
        <f t="shared" si="31"/>
        <v>0</v>
      </c>
      <c r="CZ28" s="65">
        <f t="shared" si="32"/>
        <v>0</v>
      </c>
      <c r="DA28" s="65">
        <f t="shared" si="33"/>
        <v>0</v>
      </c>
      <c r="DB28" s="65">
        <f t="shared" si="34"/>
        <v>0</v>
      </c>
      <c r="DC28" s="65">
        <f t="shared" si="35"/>
        <v>0</v>
      </c>
      <c r="DD28" s="65">
        <f t="shared" si="36"/>
        <v>0</v>
      </c>
      <c r="DE28" s="65">
        <f t="shared" si="37"/>
        <v>0</v>
      </c>
      <c r="DF28" s="65">
        <f t="shared" si="38"/>
        <v>0</v>
      </c>
      <c r="DG28" s="65">
        <f t="shared" si="39"/>
        <v>0</v>
      </c>
      <c r="DH28" s="65">
        <f t="shared" si="40"/>
        <v>0</v>
      </c>
      <c r="DI28" s="65">
        <f t="shared" si="41"/>
        <v>0</v>
      </c>
      <c r="DJ28" s="65">
        <f t="shared" si="42"/>
        <v>0</v>
      </c>
      <c r="DN28" s="51">
        <v>19</v>
      </c>
      <c r="DO28" s="65">
        <f t="shared" si="43"/>
        <v>0</v>
      </c>
      <c r="DP28" s="65">
        <f t="shared" si="44"/>
        <v>0</v>
      </c>
      <c r="DQ28" s="65">
        <f t="shared" si="45"/>
        <v>0</v>
      </c>
      <c r="DR28" s="65">
        <f t="shared" si="46"/>
        <v>0</v>
      </c>
      <c r="DS28" s="65">
        <f t="shared" si="47"/>
        <v>0</v>
      </c>
      <c r="DT28" s="65">
        <f t="shared" si="48"/>
        <v>0</v>
      </c>
      <c r="DU28" s="65">
        <f t="shared" si="49"/>
        <v>0</v>
      </c>
      <c r="DV28" s="65">
        <f t="shared" si="50"/>
        <v>0</v>
      </c>
      <c r="DW28" s="65">
        <f t="shared" si="51"/>
        <v>0</v>
      </c>
      <c r="DX28" s="65">
        <f t="shared" si="52"/>
        <v>0</v>
      </c>
      <c r="DY28" s="65">
        <f t="shared" si="53"/>
        <v>0</v>
      </c>
      <c r="DZ28" s="65">
        <f t="shared" si="54"/>
        <v>0</v>
      </c>
      <c r="EA28" s="65">
        <f t="shared" si="55"/>
        <v>0</v>
      </c>
      <c r="EB28" s="65">
        <f t="shared" si="56"/>
        <v>0</v>
      </c>
      <c r="EC28" s="65">
        <f t="shared" si="57"/>
        <v>0</v>
      </c>
      <c r="ED28" s="65">
        <f t="shared" si="58"/>
        <v>0</v>
      </c>
      <c r="EE28" s="65">
        <f t="shared" si="59"/>
        <v>0</v>
      </c>
      <c r="EF28" s="65">
        <f t="shared" si="60"/>
        <v>0</v>
      </c>
      <c r="EG28" s="65">
        <f t="shared" si="61"/>
        <v>0</v>
      </c>
      <c r="EH28" s="65">
        <f t="shared" si="62"/>
        <v>0</v>
      </c>
      <c r="EI28" s="65">
        <f t="shared" si="63"/>
        <v>0</v>
      </c>
      <c r="EJ28" s="65">
        <f t="shared" si="64"/>
        <v>0</v>
      </c>
      <c r="EK28" s="65">
        <f t="shared" si="65"/>
        <v>0</v>
      </c>
      <c r="EL28" s="65">
        <f t="shared" si="66"/>
        <v>0</v>
      </c>
      <c r="EM28" s="65">
        <f t="shared" si="67"/>
        <v>0</v>
      </c>
      <c r="EN28" s="65">
        <f t="shared" si="68"/>
        <v>0</v>
      </c>
      <c r="EO28" s="65">
        <f t="shared" si="69"/>
        <v>0</v>
      </c>
      <c r="EP28" s="65">
        <f t="shared" si="70"/>
        <v>0</v>
      </c>
      <c r="EQ28" s="65">
        <f t="shared" si="71"/>
        <v>0</v>
      </c>
      <c r="ER28" s="65">
        <f t="shared" si="72"/>
        <v>0</v>
      </c>
      <c r="EV28" s="51">
        <v>19</v>
      </c>
      <c r="EW28" s="65">
        <f t="shared" si="73"/>
        <v>0</v>
      </c>
      <c r="EX28" s="65">
        <f t="shared" si="74"/>
        <v>0</v>
      </c>
      <c r="EY28" s="65">
        <f t="shared" si="75"/>
        <v>0</v>
      </c>
      <c r="EZ28" s="65">
        <f t="shared" si="76"/>
        <v>0</v>
      </c>
      <c r="FA28" s="65">
        <f t="shared" si="77"/>
        <v>0</v>
      </c>
      <c r="FB28" s="65">
        <f t="shared" si="78"/>
        <v>0</v>
      </c>
      <c r="FC28" s="65">
        <f t="shared" si="79"/>
        <v>0</v>
      </c>
      <c r="FD28" s="65">
        <f t="shared" si="80"/>
        <v>0</v>
      </c>
      <c r="FE28" s="65">
        <f t="shared" si="81"/>
        <v>0</v>
      </c>
      <c r="FF28" s="65">
        <f t="shared" si="82"/>
        <v>0</v>
      </c>
      <c r="FG28" s="65">
        <f t="shared" si="83"/>
        <v>0</v>
      </c>
      <c r="FH28" s="65">
        <f t="shared" si="84"/>
        <v>0</v>
      </c>
      <c r="FI28" s="65">
        <f t="shared" si="85"/>
        <v>0</v>
      </c>
      <c r="FJ28" s="65">
        <f t="shared" si="86"/>
        <v>0</v>
      </c>
      <c r="FK28" s="65">
        <f t="shared" si="87"/>
        <v>0</v>
      </c>
      <c r="FL28" s="65">
        <f t="shared" si="88"/>
        <v>0</v>
      </c>
      <c r="FM28" s="65">
        <f t="shared" si="89"/>
        <v>0</v>
      </c>
      <c r="FN28" s="65">
        <f t="shared" si="90"/>
        <v>0</v>
      </c>
      <c r="FO28" s="65">
        <f t="shared" si="91"/>
        <v>0</v>
      </c>
      <c r="FP28" s="65">
        <f t="shared" si="92"/>
        <v>0</v>
      </c>
      <c r="FQ28" s="65">
        <f t="shared" si="93"/>
        <v>0</v>
      </c>
      <c r="FR28" s="65">
        <f t="shared" si="94"/>
        <v>0</v>
      </c>
      <c r="FS28" s="65">
        <f t="shared" si="95"/>
        <v>0</v>
      </c>
      <c r="FT28" s="65">
        <f t="shared" si="96"/>
        <v>0</v>
      </c>
      <c r="FU28" s="65">
        <f t="shared" si="97"/>
        <v>0</v>
      </c>
      <c r="FV28" s="65">
        <f t="shared" si="98"/>
        <v>0</v>
      </c>
      <c r="FW28" s="65">
        <f t="shared" si="99"/>
        <v>0</v>
      </c>
      <c r="FX28" s="65">
        <f t="shared" si="100"/>
        <v>0</v>
      </c>
      <c r="FY28" s="65">
        <f t="shared" si="101"/>
        <v>0</v>
      </c>
      <c r="FZ28" s="65">
        <f t="shared" si="102"/>
        <v>0</v>
      </c>
      <c r="GB28" s="65">
        <f t="shared" si="103"/>
        <v>0</v>
      </c>
      <c r="GC28" s="65">
        <f t="shared" si="104"/>
        <v>0</v>
      </c>
      <c r="GD28" s="65">
        <f t="shared" si="105"/>
        <v>0</v>
      </c>
      <c r="GE28" s="65">
        <f t="shared" si="106"/>
        <v>0</v>
      </c>
      <c r="GF28" s="65">
        <f t="shared" si="107"/>
        <v>0</v>
      </c>
      <c r="GG28" s="65">
        <f t="shared" si="108"/>
        <v>0</v>
      </c>
      <c r="GH28" s="65">
        <f t="shared" si="109"/>
        <v>0</v>
      </c>
      <c r="GI28" s="65">
        <f t="shared" si="110"/>
        <v>0</v>
      </c>
      <c r="GJ28" s="65">
        <f t="shared" si="111"/>
        <v>0</v>
      </c>
      <c r="GK28" s="65">
        <f t="shared" si="112"/>
        <v>0</v>
      </c>
      <c r="GL28" s="65">
        <f t="shared" si="113"/>
        <v>0</v>
      </c>
      <c r="GM28" s="65">
        <f t="shared" si="114"/>
        <v>0</v>
      </c>
      <c r="GN28" s="65">
        <f t="shared" si="115"/>
        <v>0</v>
      </c>
      <c r="GO28" s="65">
        <f t="shared" si="116"/>
        <v>0</v>
      </c>
      <c r="GP28" s="65">
        <f t="shared" si="117"/>
        <v>0</v>
      </c>
      <c r="GQ28" s="65">
        <f t="shared" si="118"/>
        <v>0</v>
      </c>
      <c r="GR28" s="65">
        <f t="shared" si="119"/>
        <v>0</v>
      </c>
      <c r="GS28" s="65">
        <f t="shared" si="120"/>
        <v>0</v>
      </c>
      <c r="GT28" s="65">
        <f t="shared" si="121"/>
        <v>0</v>
      </c>
      <c r="GU28" s="65">
        <f t="shared" si="122"/>
        <v>0</v>
      </c>
      <c r="GV28" s="65">
        <f t="shared" si="123"/>
        <v>0</v>
      </c>
      <c r="GW28" s="65">
        <f t="shared" si="124"/>
        <v>0</v>
      </c>
      <c r="GX28" s="65">
        <f t="shared" si="125"/>
        <v>0</v>
      </c>
      <c r="GY28" s="65">
        <f t="shared" si="126"/>
        <v>0</v>
      </c>
      <c r="GZ28" s="65">
        <f t="shared" si="127"/>
        <v>0</v>
      </c>
      <c r="HA28" s="65">
        <f t="shared" si="128"/>
        <v>0</v>
      </c>
      <c r="HB28" s="65">
        <f t="shared" si="129"/>
        <v>0</v>
      </c>
      <c r="HC28" s="65">
        <f t="shared" si="130"/>
        <v>0</v>
      </c>
      <c r="HD28" s="65">
        <f t="shared" si="131"/>
        <v>0</v>
      </c>
      <c r="HE28" s="65">
        <f t="shared" si="132"/>
        <v>0</v>
      </c>
      <c r="HM28" s="51">
        <v>19</v>
      </c>
      <c r="HN28" s="72">
        <f>(EW28-EW27)*$D$46+(FB28-FB27)*$D$47+(FG28-FG27)*$D$48+(FL28-FL27)*$D$49+IF($HM28&lt;C$10,0,求节点(C$10:C$14,$H$28:$H$32,$HM28)*$C$2*节奏总纲!W22)+HN27</f>
        <v>0</v>
      </c>
      <c r="HO28" s="72">
        <f>(EX28-EX27)*$D$46+(FC28-FC27)*$D$47+(FH28-FH27)*$D$48+(FM28-FM27)*$D$49+IF($HM28&lt;D$10,0,求节点(D$10:D$14,$H$28:$H$32,$HM28)*$C$2*节奏总纲!X22)+HO27</f>
        <v>0</v>
      </c>
      <c r="HP28" s="72">
        <f>(EY28-EY27)*$D$46+(FD28-FD27)*$D$47+(FI28-FI27)*$D$48+(FN28-FN27)*$D$49+IF($HM28&lt;E$10,0,求节点(E$10:E$14,$H$28:$H$32,$HM28)*$C$2*节奏总纲!Y22)+HP27</f>
        <v>0</v>
      </c>
      <c r="HQ28" s="72">
        <f>(EZ28-EZ27)*$D$46+(FE28-FE27)*$D$47+(FJ28-FJ27)*$D$48+(FO28-FO27)*$D$49+IF($HM28&lt;F$10,0,求节点(F$10:F$14,$H$28:$H$32,$HM28)*$C$2*节奏总纲!Z22)+HQ27</f>
        <v>0</v>
      </c>
      <c r="HR28" s="72">
        <f>(FA28-FA27)*$D$46+(FF28-FF27)*$D$47+(FK28-FK27)*$D$48+(FP28-FP27)*$D$49+IF($HM28&lt;G$10,0,求节点(G$10:G$14,$H$28:$H$32,$HM28)*$C$2*节奏总纲!AA22)+HR27</f>
        <v>0</v>
      </c>
      <c r="HV28" s="72">
        <v>19</v>
      </c>
      <c r="HW28" s="72">
        <f>IF($HV28&lt;C$10,0,求节点(C$10:C$14,$I$28:$I$32,$HV28)*$C$2*节奏总纲!W22)+HW27</f>
        <v>0</v>
      </c>
      <c r="HX28" s="72">
        <f>IF($HV28&lt;D$10,0,求节点(D$10:D$14,$I$28:$I$32,$HV28)*$C$2*节奏总纲!X22)+HX27</f>
        <v>0</v>
      </c>
      <c r="HY28" s="72">
        <f>IF($HV28&lt;E$10,0,求节点(E$10:E$14,$I$28:$I$32,$HV28)*$C$2*节奏总纲!Y22)+HY27</f>
        <v>0</v>
      </c>
      <c r="HZ28" s="72">
        <f>IF($HV28&lt;F$10,0,求节点(F$10:F$14,$I$28:$I$32,$HV28)*$C$2*节奏总纲!Z22)+HZ27</f>
        <v>0</v>
      </c>
      <c r="IA28" s="72">
        <f>IF($HV28&lt;G$10,0,求节点(G$10:G$14,$I$28:$I$32,$HV28)*$C$2*节奏总纲!AA22)+IA27</f>
        <v>0</v>
      </c>
    </row>
    <row r="29" spans="2:235" x14ac:dyDescent="0.15">
      <c r="B29" s="48">
        <v>2</v>
      </c>
      <c r="C29" s="48">
        <f t="shared" ref="C29:G29" si="139">C20</f>
        <v>75.295399795852902</v>
      </c>
      <c r="D29" s="48">
        <f t="shared" si="139"/>
        <v>75</v>
      </c>
      <c r="E29" s="48">
        <f t="shared" si="139"/>
        <v>72.784751359975189</v>
      </c>
      <c r="F29" s="48">
        <f t="shared" si="139"/>
        <v>69.851593833685897</v>
      </c>
      <c r="G29" s="48">
        <f t="shared" si="139"/>
        <v>69.175564497452385</v>
      </c>
      <c r="H29" s="48">
        <v>25</v>
      </c>
      <c r="I29" s="48">
        <v>100000</v>
      </c>
      <c r="J29" s="48"/>
      <c r="K29" s="48"/>
      <c r="L29" s="66"/>
      <c r="M29" s="48"/>
      <c r="P29" s="49">
        <v>20</v>
      </c>
      <c r="Q29" s="51">
        <f>IF($P29&lt;C$10,0,求节点(C$10:C$14,$H$10:$H$14,$P29)*$C$2*节奏总纲!W23)+Q28</f>
        <v>0</v>
      </c>
      <c r="R29" s="51">
        <f>IF($P29&lt;D$10,0,求节点(D$10:D$14,$H$10:$H$14,$P29)*$C$2*节奏总纲!X23)+R28</f>
        <v>0</v>
      </c>
      <c r="S29" s="51">
        <f>IF($P29&lt;E$10,0,求节点(E$10:E$14,$H$10:$H$14,$P29)*$C$2*节奏总纲!Y23)+S28</f>
        <v>0</v>
      </c>
      <c r="T29" s="51">
        <f>IF($P29&lt;F$10,0,求节点(F$10:F$14,$H$10:$H$14,$P29)*$C$2*节奏总纲!Z23)+T28</f>
        <v>0</v>
      </c>
      <c r="U29" s="51">
        <f>IF($P29&lt;G$10,0,求节点(G$10:G$14,$H$10:$H$14,$P29)*$C$2*节奏总纲!AA23)+U28</f>
        <v>0</v>
      </c>
      <c r="V29" s="51">
        <f>IF($P29&lt;C$10,0,求节点(C$10:C$14,$I$10:$I$14,$P29)*$C$2*节奏总纲!W23)+V28</f>
        <v>0</v>
      </c>
      <c r="W29" s="51">
        <f>IF($P29&lt;D$10,0,求节点(D$10:D$14,$I$10:$I$14,$P29)*$C$2*节奏总纲!X23)+W28</f>
        <v>0</v>
      </c>
      <c r="X29" s="51">
        <f>IF($P29&lt;E$10,0,求节点(E$10:E$14,$I$10:$I$14,$P29)*$C$2*节奏总纲!Y23)+X28</f>
        <v>0</v>
      </c>
      <c r="Y29" s="51">
        <f>IF($P29&lt;F$10,0,求节点(F$10:F$14,$I$10:$I$14,$P29)*$C$2*节奏总纲!Z23)+Y28</f>
        <v>0</v>
      </c>
      <c r="Z29" s="51">
        <f>IF($P29&lt;G$10,0,求节点(G$10:G$14,$I$10:$I$14,$P29)*$C$2*节奏总纲!AA23)+Z28</f>
        <v>0</v>
      </c>
      <c r="AA29" s="65">
        <f>IF($P29&lt;C$10,0,求节点(C$10:C$14,$J$10:$J$14,$P29)*$C$2*节奏总纲!W23)+AA28+军团势力点排行奖励设计!M29-军团势力点排行奖励设计!M28</f>
        <v>0</v>
      </c>
      <c r="AB29" s="65">
        <f>IF($P29&lt;D$10,0,求节点(D$10:D$14,$J$10:$J$14,$P29)*$C$2*节奏总纲!X23)+AB28+军团势力点排行奖励设计!N29-军团势力点排行奖励设计!N28</f>
        <v>0</v>
      </c>
      <c r="AC29" s="65">
        <f>IF($P29&lt;E$10,0,求节点(E$10:E$14,$J$10:$J$14,$P29)*$C$2*节奏总纲!Y23)+AC28+军团势力点排行奖励设计!O29-军团势力点排行奖励设计!O28</f>
        <v>0</v>
      </c>
      <c r="AD29" s="65">
        <f>IF($P29&lt;F$10,0,求节点(F$10:F$14,$J$10:$J$14,$P29)*$C$2*节奏总纲!Z23)+AD28+军团势力点排行奖励设计!P29-军团势力点排行奖励设计!P28</f>
        <v>0</v>
      </c>
      <c r="AE29" s="65">
        <f>IF($P29&lt;G$10,0,求节点(G$10:G$14,$J$10:$J$14,$P29)*$C$2*节奏总纲!AA23)+AE28+军团势力点排行奖励设计!Q29-军团势力点排行奖励设计!Q28</f>
        <v>0</v>
      </c>
      <c r="AF29" s="65">
        <f>IF($P29&lt;C$10,0,求节点(C$10:C$14,$K$10:$K$14,$P29)*$C$2*节奏总纲!W23)+AF28</f>
        <v>0</v>
      </c>
      <c r="AG29" s="65">
        <f>IF($P29&lt;D$10,0,求节点(D$10:D$14,$K$10:$K$14,$P29)*$C$2*节奏总纲!X23)+AG28</f>
        <v>0</v>
      </c>
      <c r="AH29" s="65">
        <f>IF($P29&lt;E$10,0,求节点(E$10:E$14,$K$10:$K$14,$P29)*$C$2*节奏总纲!Y23)+AH28</f>
        <v>0</v>
      </c>
      <c r="AI29" s="65">
        <f>IF($P29&lt;F$10,0,求节点(F$10:F$14,$K$10:$K$14,$P29)*$C$2*节奏总纲!Z23)+AI28</f>
        <v>0</v>
      </c>
      <c r="AJ29" s="65">
        <f>IF($P29&lt;G$10,0,求节点(G$10:G$14,$K$10:$K$14,$P29)*$C$2*节奏总纲!AA23)+AJ28</f>
        <v>0</v>
      </c>
      <c r="AK29" s="65">
        <f>IF($P29&lt;C$10,0,求节点(C$10:C$14,$L$10:$L$14,$P29)*$C$2*节奏总纲!W23)+AK28+军团势力点排行奖励设计!R29-军团势力点排行奖励设计!R28</f>
        <v>0</v>
      </c>
      <c r="AL29" s="65">
        <f>IF($P29&lt;D$10,0,求节点(D$10:D$14,$L$10:$L$14,$P29)*$C$2*节奏总纲!X23)+AL28+军团势力点排行奖励设计!S29-军团势力点排行奖励设计!S28</f>
        <v>0</v>
      </c>
      <c r="AM29" s="65">
        <f>IF($P29&lt;E$10,0,求节点(E$10:E$14,$L$10:$L$14,$P29)*$C$2*节奏总纲!Y23)+AM28+军团势力点排行奖励设计!T29-军团势力点排行奖励设计!T28</f>
        <v>0</v>
      </c>
      <c r="AN29" s="65">
        <f>IF($P29&lt;F$10,0,求节点(F$10:F$14,$L$10:$L$14,$P29)*$C$2*节奏总纲!Z23)+AN28+军团势力点排行奖励设计!U29-军团势力点排行奖励设计!U28</f>
        <v>0</v>
      </c>
      <c r="AO29" s="65">
        <f>IF($P29&lt;G$10,0,求节点(G$10:G$14,$L$10:$L$14,$P29)*$C$2*节奏总纲!AA23)+AO28+军团势力点排行奖励设计!V29-军团势力点排行奖励设计!V28</f>
        <v>0</v>
      </c>
      <c r="AP29" s="65">
        <f>IF($P29&lt;C$10,0,求节点(C$10:C$14,$M$10:$M$14,$P29)*$C$2*节奏总纲!W23)+AP28</f>
        <v>0</v>
      </c>
      <c r="AQ29" s="65">
        <f>IF($P29&lt;D$10,0,求节点(D$10:D$14,$M$10:$M$14,$P29)*$C$2*节奏总纲!X23)+AQ28</f>
        <v>0</v>
      </c>
      <c r="AR29" s="65">
        <f>IF($P29&lt;E$10,0,求节点(E$10:E$14,$M$10:$M$14,$P29)*$C$2*节奏总纲!Y23)+AR28</f>
        <v>0</v>
      </c>
      <c r="AS29" s="65">
        <f>IF($P29&lt;F$10,0,求节点(F$10:F$14,$M$10:$M$14,$P29)*$C$2*节奏总纲!Z23)+AS28</f>
        <v>0</v>
      </c>
      <c r="AT29" s="65">
        <f>IF($P29&lt;G$10,0,求节点(G$10:G$14,$M$10:$M$14,$P29)*$C$2*节奏总纲!AA23)+AT28</f>
        <v>0</v>
      </c>
      <c r="AX29" s="51">
        <v>20</v>
      </c>
      <c r="AY29" s="51">
        <f>IF($AX29&lt;C$10,0,求节点(C$10:C$14,$H$19:$H$23,$AX29)*$C$2*节奏总纲!W23)+AY28</f>
        <v>0</v>
      </c>
      <c r="AZ29" s="51">
        <f>IF($AX29&lt;D$10,0,求节点(D$10:D$14,$H$19:$H$23,$AX29)*$C$2*节奏总纲!X23)+AZ28</f>
        <v>0</v>
      </c>
      <c r="BA29" s="51">
        <f>IF($AX29&lt;E$10,0,求节点(E$10:E$14,$H$19:$H$23,$AX29)*$C$2*节奏总纲!Y23)+BA28</f>
        <v>0</v>
      </c>
      <c r="BB29" s="51">
        <f>IF($AX29&lt;F$10,0,求节点(F$10:F$14,$H$19:$H$23,$AX29)*$C$2*节奏总纲!Z23)+BB28</f>
        <v>0</v>
      </c>
      <c r="BC29" s="51">
        <f>IF($AX29&lt;G$10,0,求节点(G$10:G$14,$H$19:$H$23,$AX29)*$C$2*节奏总纲!AA23)+BC28</f>
        <v>0</v>
      </c>
      <c r="BD29" s="51">
        <f>IF($AX29&lt;C$10,0,求节点(C$10:C$14,$I$19:$I$23,$AX29)*$C$2*节奏总纲!W23)+BD28</f>
        <v>0</v>
      </c>
      <c r="BE29" s="51">
        <f>IF($AX29&lt;D$10,0,求节点(D$10:D$14,$I$19:$I$23,$AX29)*$C$2*节奏总纲!X23)+BE28</f>
        <v>0</v>
      </c>
      <c r="BF29" s="51">
        <f>IF($AX29&lt;E$10,0,求节点(E$10:E$14,$I$19:$I$23,$AX29)*$C$2*节奏总纲!Y23)+BF28</f>
        <v>0</v>
      </c>
      <c r="BG29" s="51">
        <f>IF($AX29&lt;F$10,0,求节点(F$10:F$14,$I$19:$I$23,$AX29)*$C$2*节奏总纲!Z23)+BG28</f>
        <v>0</v>
      </c>
      <c r="BH29" s="51">
        <f>IF($AX29&lt;G$10,0,求节点(G$10:G$14,$I$19:$I$23,$AX29)*$C$2*节奏总纲!AA23)+BH28</f>
        <v>0</v>
      </c>
      <c r="BI29" s="65">
        <f>IF($AX29&lt;C$10,0,求节点(C$10:C$14,$J$19:$J$23,$AX29)*$C$2*节奏总纲!W23)+BI28+军团势力点排行奖励设计!W29-军团势力点排行奖励设计!W28</f>
        <v>0</v>
      </c>
      <c r="BJ29" s="65">
        <f>IF($AX29&lt;D$10,0,求节点(D$10:D$14,$J$19:$J$23,$AX29)*$C$2*节奏总纲!X23)+BJ28+军团势力点排行奖励设计!X29-军团势力点排行奖励设计!X28</f>
        <v>0</v>
      </c>
      <c r="BK29" s="65">
        <f>IF($AX29&lt;E$10,0,求节点(E$10:E$14,$J$19:$J$23,$AX29)*$C$2*节奏总纲!Y23)+BK28+军团势力点排行奖励设计!Y29-军团势力点排行奖励设计!Y28</f>
        <v>0</v>
      </c>
      <c r="BL29" s="65">
        <f>IF($AX29&lt;F$10,0,求节点(F$10:F$14,$J$19:$J$23,$AX29)*$C$2*节奏总纲!Z23)+BL28+军团势力点排行奖励设计!Z29-军团势力点排行奖励设计!Z28</f>
        <v>0</v>
      </c>
      <c r="BM29" s="65">
        <f>IF($AX29&lt;G$10,0,求节点(G$10:G$14,$J$19:$J$23,$AX29)*$C$2*节奏总纲!AA23)+BM28+军团势力点排行奖励设计!AA29-军团势力点排行奖励设计!AA28</f>
        <v>0</v>
      </c>
      <c r="BN29" s="65">
        <f>IF($AX29&lt;C$10,0,求节点(C$10:C$14,$K$19:$K$23,$AX29)*$C$2*节奏总纲!W23)+BN28</f>
        <v>0</v>
      </c>
      <c r="BO29" s="65">
        <f>IF($AX29&lt;D$10,0,求节点(D$10:D$14,$K$19:$K$23,$AX29)*$C$2*节奏总纲!X23)+BO28</f>
        <v>0</v>
      </c>
      <c r="BP29" s="65">
        <f>IF($AX29&lt;E$10,0,求节点(E$10:E$14,$K$19:$K$23,$AX29)*$C$2*节奏总纲!Y23)+BP28</f>
        <v>0</v>
      </c>
      <c r="BQ29" s="65">
        <f>IF($AX29&lt;F$10,0,求节点(F$10:F$14,$K$19:$K$23,$AX29)*$C$2*节奏总纲!Z23)+BQ28</f>
        <v>0</v>
      </c>
      <c r="BR29" s="65">
        <f>IF($AX29&lt;G$10,0,求节点(G$10:G$14,$K$19:$K$23,$AX29)*$C$2*节奏总纲!AA23)+BR28</f>
        <v>0</v>
      </c>
      <c r="BS29" s="65">
        <f>IF($AX29&lt;C$10,0,求节点(C$10:C$14,$L$19:$L$23,$AX29)*$C$2*节奏总纲!W23)+BS28+军团势力点排行奖励设计!AB29-军团势力点排行奖励设计!AB28</f>
        <v>0</v>
      </c>
      <c r="BT29" s="65">
        <f>IF($AX29&lt;D$10,0,求节点(D$10:D$14,$L$19:$L$23,$AX29)*$C$2*节奏总纲!X23)+BT28+军团势力点排行奖励设计!AC29-军团势力点排行奖励设计!AC28</f>
        <v>0</v>
      </c>
      <c r="BU29" s="65">
        <f>IF($AX29&lt;E$10,0,求节点(E$10:E$14,$L$19:$L$23,$AX29)*$C$2*节奏总纲!Y23)+BU28+军团势力点排行奖励设计!AD29-军团势力点排行奖励设计!AD28</f>
        <v>0</v>
      </c>
      <c r="BV29" s="65">
        <f>IF($AX29&lt;F$10,0,求节点(F$10:F$14,$L$19:$L$23,$AX29)*$C$2*节奏总纲!Z23)+BV28+军团势力点排行奖励设计!AE29-军团势力点排行奖励设计!AE28</f>
        <v>0</v>
      </c>
      <c r="BW29" s="65">
        <f>IF($AX29&lt;G$10,0,求节点(G$10:G$14,$L$19:$L$23,$AX29)*$C$2*节奏总纲!AA23)+BW28+军团势力点排行奖励设计!AF29-军团势力点排行奖励设计!AF28</f>
        <v>0</v>
      </c>
      <c r="BX29" s="65">
        <f>IF($AX29&lt;C$10,0,求节点(C$10:C$14,$M$19:$M$23,$AX29)*$C$2*节奏总纲!W23)+BX28</f>
        <v>0</v>
      </c>
      <c r="BY29" s="65">
        <f>IF($AX29&lt;D$10,0,求节点(D$10:D$14,$M$19:$M$23,$AX29)*$C$2*节奏总纲!X23)+BY28</f>
        <v>0</v>
      </c>
      <c r="BZ29" s="65">
        <f>IF($AX29&lt;E$10,0,求节点(E$10:E$14,$M$19:$M$23,$AX29)*$C$2*节奏总纲!Y23)+BZ28</f>
        <v>0</v>
      </c>
      <c r="CA29" s="65">
        <f>IF($AX29&lt;F$10,0,求节点(F$10:F$14,$M$19:$M$23,$AX29)*$C$2*节奏总纲!Z23)+CA28</f>
        <v>0</v>
      </c>
      <c r="CB29" s="65">
        <f>IF($AX29&lt;G$10,0,求节点(G$10:G$14,$M$19:$M$23,$AX29)*$C$2*节奏总纲!AA23)+CB28</f>
        <v>0</v>
      </c>
      <c r="CF29" s="51">
        <v>20</v>
      </c>
      <c r="CG29" s="65">
        <f t="shared" si="13"/>
        <v>0</v>
      </c>
      <c r="CH29" s="65">
        <f t="shared" si="14"/>
        <v>0</v>
      </c>
      <c r="CI29" s="65">
        <f t="shared" si="15"/>
        <v>0</v>
      </c>
      <c r="CJ29" s="65">
        <f t="shared" si="16"/>
        <v>0</v>
      </c>
      <c r="CK29" s="65">
        <f t="shared" si="17"/>
        <v>0</v>
      </c>
      <c r="CL29" s="65">
        <f t="shared" si="18"/>
        <v>0</v>
      </c>
      <c r="CM29" s="65">
        <f t="shared" si="19"/>
        <v>0</v>
      </c>
      <c r="CN29" s="65">
        <f t="shared" si="20"/>
        <v>0</v>
      </c>
      <c r="CO29" s="65">
        <f t="shared" si="21"/>
        <v>0</v>
      </c>
      <c r="CP29" s="65">
        <f t="shared" si="22"/>
        <v>0</v>
      </c>
      <c r="CQ29" s="65">
        <f t="shared" si="23"/>
        <v>0</v>
      </c>
      <c r="CR29" s="65">
        <f t="shared" si="24"/>
        <v>0</v>
      </c>
      <c r="CS29" s="65">
        <f t="shared" si="25"/>
        <v>0</v>
      </c>
      <c r="CT29" s="65">
        <f t="shared" si="26"/>
        <v>0</v>
      </c>
      <c r="CU29" s="65">
        <f t="shared" si="27"/>
        <v>0</v>
      </c>
      <c r="CV29" s="65">
        <f t="shared" si="28"/>
        <v>0</v>
      </c>
      <c r="CW29" s="65">
        <f t="shared" si="29"/>
        <v>0</v>
      </c>
      <c r="CX29" s="65">
        <f t="shared" si="30"/>
        <v>0</v>
      </c>
      <c r="CY29" s="65">
        <f t="shared" si="31"/>
        <v>0</v>
      </c>
      <c r="CZ29" s="65">
        <f t="shared" si="32"/>
        <v>0</v>
      </c>
      <c r="DA29" s="65">
        <f t="shared" si="33"/>
        <v>0</v>
      </c>
      <c r="DB29" s="65">
        <f t="shared" si="34"/>
        <v>0</v>
      </c>
      <c r="DC29" s="65">
        <f t="shared" si="35"/>
        <v>0</v>
      </c>
      <c r="DD29" s="65">
        <f t="shared" si="36"/>
        <v>0</v>
      </c>
      <c r="DE29" s="65">
        <f t="shared" si="37"/>
        <v>0</v>
      </c>
      <c r="DF29" s="65">
        <f t="shared" si="38"/>
        <v>0</v>
      </c>
      <c r="DG29" s="65">
        <f t="shared" si="39"/>
        <v>0</v>
      </c>
      <c r="DH29" s="65">
        <f t="shared" si="40"/>
        <v>0</v>
      </c>
      <c r="DI29" s="65">
        <f t="shared" si="41"/>
        <v>0</v>
      </c>
      <c r="DJ29" s="65">
        <f t="shared" si="42"/>
        <v>0</v>
      </c>
      <c r="DN29" s="51">
        <v>20</v>
      </c>
      <c r="DO29" s="65">
        <f t="shared" si="43"/>
        <v>0</v>
      </c>
      <c r="DP29" s="65">
        <f t="shared" si="44"/>
        <v>0</v>
      </c>
      <c r="DQ29" s="65">
        <f t="shared" si="45"/>
        <v>0</v>
      </c>
      <c r="DR29" s="65">
        <f t="shared" si="46"/>
        <v>0</v>
      </c>
      <c r="DS29" s="65">
        <f t="shared" si="47"/>
        <v>0</v>
      </c>
      <c r="DT29" s="65">
        <f t="shared" si="48"/>
        <v>0</v>
      </c>
      <c r="DU29" s="65">
        <f t="shared" si="49"/>
        <v>0</v>
      </c>
      <c r="DV29" s="65">
        <f t="shared" si="50"/>
        <v>0</v>
      </c>
      <c r="DW29" s="65">
        <f t="shared" si="51"/>
        <v>0</v>
      </c>
      <c r="DX29" s="65">
        <f t="shared" si="52"/>
        <v>0</v>
      </c>
      <c r="DY29" s="65">
        <f t="shared" si="53"/>
        <v>0</v>
      </c>
      <c r="DZ29" s="65">
        <f t="shared" si="54"/>
        <v>0</v>
      </c>
      <c r="EA29" s="65">
        <f t="shared" si="55"/>
        <v>0</v>
      </c>
      <c r="EB29" s="65">
        <f t="shared" si="56"/>
        <v>0</v>
      </c>
      <c r="EC29" s="65">
        <f t="shared" si="57"/>
        <v>0</v>
      </c>
      <c r="ED29" s="65">
        <f t="shared" si="58"/>
        <v>0</v>
      </c>
      <c r="EE29" s="65">
        <f t="shared" si="59"/>
        <v>0</v>
      </c>
      <c r="EF29" s="65">
        <f t="shared" si="60"/>
        <v>0</v>
      </c>
      <c r="EG29" s="65">
        <f t="shared" si="61"/>
        <v>0</v>
      </c>
      <c r="EH29" s="65">
        <f t="shared" si="62"/>
        <v>0</v>
      </c>
      <c r="EI29" s="65">
        <f t="shared" si="63"/>
        <v>0</v>
      </c>
      <c r="EJ29" s="65">
        <f t="shared" si="64"/>
        <v>0</v>
      </c>
      <c r="EK29" s="65">
        <f t="shared" si="65"/>
        <v>0</v>
      </c>
      <c r="EL29" s="65">
        <f t="shared" si="66"/>
        <v>0</v>
      </c>
      <c r="EM29" s="65">
        <f t="shared" si="67"/>
        <v>0</v>
      </c>
      <c r="EN29" s="65">
        <f t="shared" si="68"/>
        <v>0</v>
      </c>
      <c r="EO29" s="65">
        <f t="shared" si="69"/>
        <v>0</v>
      </c>
      <c r="EP29" s="65">
        <f t="shared" si="70"/>
        <v>0</v>
      </c>
      <c r="EQ29" s="65">
        <f t="shared" si="71"/>
        <v>0</v>
      </c>
      <c r="ER29" s="65">
        <f t="shared" si="72"/>
        <v>0</v>
      </c>
      <c r="EV29" s="51">
        <v>20</v>
      </c>
      <c r="EW29" s="65">
        <f t="shared" si="73"/>
        <v>0</v>
      </c>
      <c r="EX29" s="65">
        <f t="shared" si="74"/>
        <v>0</v>
      </c>
      <c r="EY29" s="65">
        <f t="shared" si="75"/>
        <v>0</v>
      </c>
      <c r="EZ29" s="65">
        <f t="shared" si="76"/>
        <v>0</v>
      </c>
      <c r="FA29" s="65">
        <f t="shared" si="77"/>
        <v>0</v>
      </c>
      <c r="FB29" s="65">
        <f t="shared" si="78"/>
        <v>0</v>
      </c>
      <c r="FC29" s="65">
        <f t="shared" si="79"/>
        <v>0</v>
      </c>
      <c r="FD29" s="65">
        <f t="shared" si="80"/>
        <v>0</v>
      </c>
      <c r="FE29" s="65">
        <f t="shared" si="81"/>
        <v>0</v>
      </c>
      <c r="FF29" s="65">
        <f t="shared" si="82"/>
        <v>0</v>
      </c>
      <c r="FG29" s="65">
        <f t="shared" si="83"/>
        <v>0</v>
      </c>
      <c r="FH29" s="65">
        <f t="shared" si="84"/>
        <v>0</v>
      </c>
      <c r="FI29" s="65">
        <f t="shared" si="85"/>
        <v>0</v>
      </c>
      <c r="FJ29" s="65">
        <f t="shared" si="86"/>
        <v>0</v>
      </c>
      <c r="FK29" s="65">
        <f t="shared" si="87"/>
        <v>0</v>
      </c>
      <c r="FL29" s="65">
        <f t="shared" si="88"/>
        <v>0</v>
      </c>
      <c r="FM29" s="65">
        <f t="shared" si="89"/>
        <v>0</v>
      </c>
      <c r="FN29" s="65">
        <f t="shared" si="90"/>
        <v>0</v>
      </c>
      <c r="FO29" s="65">
        <f t="shared" si="91"/>
        <v>0</v>
      </c>
      <c r="FP29" s="65">
        <f t="shared" si="92"/>
        <v>0</v>
      </c>
      <c r="FQ29" s="65">
        <f t="shared" si="93"/>
        <v>0</v>
      </c>
      <c r="FR29" s="65">
        <f t="shared" si="94"/>
        <v>0</v>
      </c>
      <c r="FS29" s="65">
        <f t="shared" si="95"/>
        <v>0</v>
      </c>
      <c r="FT29" s="65">
        <f t="shared" si="96"/>
        <v>0</v>
      </c>
      <c r="FU29" s="65">
        <f t="shared" si="97"/>
        <v>0</v>
      </c>
      <c r="FV29" s="65">
        <f t="shared" si="98"/>
        <v>0</v>
      </c>
      <c r="FW29" s="65">
        <f t="shared" si="99"/>
        <v>0</v>
      </c>
      <c r="FX29" s="65">
        <f t="shared" si="100"/>
        <v>0</v>
      </c>
      <c r="FY29" s="65">
        <f t="shared" si="101"/>
        <v>0</v>
      </c>
      <c r="FZ29" s="65">
        <f t="shared" si="102"/>
        <v>0</v>
      </c>
      <c r="GB29" s="65">
        <f t="shared" si="103"/>
        <v>0</v>
      </c>
      <c r="GC29" s="65">
        <f t="shared" si="104"/>
        <v>0</v>
      </c>
      <c r="GD29" s="65">
        <f t="shared" si="105"/>
        <v>0</v>
      </c>
      <c r="GE29" s="65">
        <f t="shared" si="106"/>
        <v>0</v>
      </c>
      <c r="GF29" s="65">
        <f t="shared" si="107"/>
        <v>0</v>
      </c>
      <c r="GG29" s="65">
        <f t="shared" si="108"/>
        <v>0</v>
      </c>
      <c r="GH29" s="65">
        <f t="shared" si="109"/>
        <v>0</v>
      </c>
      <c r="GI29" s="65">
        <f t="shared" si="110"/>
        <v>0</v>
      </c>
      <c r="GJ29" s="65">
        <f t="shared" si="111"/>
        <v>0</v>
      </c>
      <c r="GK29" s="65">
        <f t="shared" si="112"/>
        <v>0</v>
      </c>
      <c r="GL29" s="65">
        <f t="shared" si="113"/>
        <v>0</v>
      </c>
      <c r="GM29" s="65">
        <f t="shared" si="114"/>
        <v>0</v>
      </c>
      <c r="GN29" s="65">
        <f t="shared" si="115"/>
        <v>0</v>
      </c>
      <c r="GO29" s="65">
        <f t="shared" si="116"/>
        <v>0</v>
      </c>
      <c r="GP29" s="65">
        <f t="shared" si="117"/>
        <v>0</v>
      </c>
      <c r="GQ29" s="65">
        <f t="shared" si="118"/>
        <v>0</v>
      </c>
      <c r="GR29" s="65">
        <f t="shared" si="119"/>
        <v>0</v>
      </c>
      <c r="GS29" s="65">
        <f t="shared" si="120"/>
        <v>0</v>
      </c>
      <c r="GT29" s="65">
        <f t="shared" si="121"/>
        <v>0</v>
      </c>
      <c r="GU29" s="65">
        <f t="shared" si="122"/>
        <v>0</v>
      </c>
      <c r="GV29" s="65">
        <f t="shared" si="123"/>
        <v>0</v>
      </c>
      <c r="GW29" s="65">
        <f t="shared" si="124"/>
        <v>0</v>
      </c>
      <c r="GX29" s="65">
        <f t="shared" si="125"/>
        <v>0</v>
      </c>
      <c r="GY29" s="65">
        <f t="shared" si="126"/>
        <v>0</v>
      </c>
      <c r="GZ29" s="65">
        <f t="shared" si="127"/>
        <v>0</v>
      </c>
      <c r="HA29" s="65">
        <f t="shared" si="128"/>
        <v>0</v>
      </c>
      <c r="HB29" s="65">
        <f t="shared" si="129"/>
        <v>0</v>
      </c>
      <c r="HC29" s="65">
        <f t="shared" si="130"/>
        <v>0</v>
      </c>
      <c r="HD29" s="65">
        <f t="shared" si="131"/>
        <v>0</v>
      </c>
      <c r="HE29" s="65">
        <f t="shared" si="132"/>
        <v>0</v>
      </c>
      <c r="HM29" s="51">
        <v>20</v>
      </c>
      <c r="HN29" s="72">
        <f>(EW29-EW28)*$D$46+(FB29-FB28)*$D$47+(FG29-FG28)*$D$48+(FL29-FL28)*$D$49+IF($HM29&lt;C$10,0,求节点(C$10:C$14,$H$28:$H$32,$HM29)*$C$2*节奏总纲!W23)+HN28</f>
        <v>0</v>
      </c>
      <c r="HO29" s="72">
        <f>(EX29-EX28)*$D$46+(FC29-FC28)*$D$47+(FH29-FH28)*$D$48+(FM29-FM28)*$D$49+IF($HM29&lt;D$10,0,求节点(D$10:D$14,$H$28:$H$32,$HM29)*$C$2*节奏总纲!X23)+HO28</f>
        <v>0</v>
      </c>
      <c r="HP29" s="72">
        <f>(EY29-EY28)*$D$46+(FD29-FD28)*$D$47+(FI29-FI28)*$D$48+(FN29-FN28)*$D$49+IF($HM29&lt;E$10,0,求节点(E$10:E$14,$H$28:$H$32,$HM29)*$C$2*节奏总纲!Y23)+HP28</f>
        <v>0</v>
      </c>
      <c r="HQ29" s="72">
        <f>(EZ29-EZ28)*$D$46+(FE29-FE28)*$D$47+(FJ29-FJ28)*$D$48+(FO29-FO28)*$D$49+IF($HM29&lt;F$10,0,求节点(F$10:F$14,$H$28:$H$32,$HM29)*$C$2*节奏总纲!Z23)+HQ28</f>
        <v>0</v>
      </c>
      <c r="HR29" s="72">
        <f>(FA29-FA28)*$D$46+(FF29-FF28)*$D$47+(FK29-FK28)*$D$48+(FP29-FP28)*$D$49+IF($HM29&lt;G$10,0,求节点(G$10:G$14,$H$28:$H$32,$HM29)*$C$2*节奏总纲!AA23)+HR28</f>
        <v>0</v>
      </c>
      <c r="HV29" s="72">
        <v>20</v>
      </c>
      <c r="HW29" s="72">
        <f>IF($HV29&lt;C$10,0,求节点(C$10:C$14,$I$28:$I$32,$HV29)*$C$2*节奏总纲!W23)+HW28</f>
        <v>0</v>
      </c>
      <c r="HX29" s="72">
        <f>IF($HV29&lt;D$10,0,求节点(D$10:D$14,$I$28:$I$32,$HV29)*$C$2*节奏总纲!X23)+HX28</f>
        <v>0</v>
      </c>
      <c r="HY29" s="72">
        <f>IF($HV29&lt;E$10,0,求节点(E$10:E$14,$I$28:$I$32,$HV29)*$C$2*节奏总纲!Y23)+HY28</f>
        <v>0</v>
      </c>
      <c r="HZ29" s="72">
        <f>IF($HV29&lt;F$10,0,求节点(F$10:F$14,$I$28:$I$32,$HV29)*$C$2*节奏总纲!Z23)+HZ28</f>
        <v>0</v>
      </c>
      <c r="IA29" s="72">
        <f>IF($HV29&lt;G$10,0,求节点(G$10:G$14,$I$28:$I$32,$HV29)*$C$2*节奏总纲!AA23)+IA28</f>
        <v>0</v>
      </c>
    </row>
    <row r="30" spans="2:235" x14ac:dyDescent="0.15">
      <c r="B30" s="48">
        <v>3</v>
      </c>
      <c r="C30" s="48">
        <f t="shared" ref="C30:G30" si="140">C21</f>
        <v>94.495670234283196</v>
      </c>
      <c r="D30" s="48">
        <f t="shared" si="140"/>
        <v>92.745907317303093</v>
      </c>
      <c r="E30" s="48">
        <f t="shared" si="140"/>
        <v>90</v>
      </c>
      <c r="F30" s="48">
        <f t="shared" si="140"/>
        <v>86.249057638145644</v>
      </c>
      <c r="G30" s="48">
        <f t="shared" si="140"/>
        <v>86.672087714120067</v>
      </c>
      <c r="H30" s="48">
        <v>30</v>
      </c>
      <c r="I30" s="74">
        <v>200000</v>
      </c>
      <c r="J30" s="48"/>
      <c r="K30" s="48"/>
      <c r="L30" s="66"/>
      <c r="M30" s="48"/>
      <c r="P30" s="49">
        <v>21</v>
      </c>
      <c r="Q30" s="51">
        <f>IF($P30&lt;C$10,0,求节点(C$10:C$14,$H$10:$H$14,$P30)*$C$2*节奏总纲!W24)+Q29</f>
        <v>0</v>
      </c>
      <c r="R30" s="51">
        <f>IF($P30&lt;D$10,0,求节点(D$10:D$14,$H$10:$H$14,$P30)*$C$2*节奏总纲!X24)+R29</f>
        <v>0</v>
      </c>
      <c r="S30" s="51">
        <f>IF($P30&lt;E$10,0,求节点(E$10:E$14,$H$10:$H$14,$P30)*$C$2*节奏总纲!Y24)+S29</f>
        <v>0</v>
      </c>
      <c r="T30" s="51">
        <f>IF($P30&lt;F$10,0,求节点(F$10:F$14,$H$10:$H$14,$P30)*$C$2*节奏总纲!Z24)+T29</f>
        <v>0</v>
      </c>
      <c r="U30" s="51">
        <f>IF($P30&lt;G$10,0,求节点(G$10:G$14,$H$10:$H$14,$P30)*$C$2*节奏总纲!AA24)+U29</f>
        <v>0</v>
      </c>
      <c r="V30" s="51">
        <f>IF($P30&lt;C$10,0,求节点(C$10:C$14,$I$10:$I$14,$P30)*$C$2*节奏总纲!W24)+V29</f>
        <v>0</v>
      </c>
      <c r="W30" s="51">
        <f>IF($P30&lt;D$10,0,求节点(D$10:D$14,$I$10:$I$14,$P30)*$C$2*节奏总纲!X24)+W29</f>
        <v>0</v>
      </c>
      <c r="X30" s="51">
        <f>IF($P30&lt;E$10,0,求节点(E$10:E$14,$I$10:$I$14,$P30)*$C$2*节奏总纲!Y24)+X29</f>
        <v>0</v>
      </c>
      <c r="Y30" s="51">
        <f>IF($P30&lt;F$10,0,求节点(F$10:F$14,$I$10:$I$14,$P30)*$C$2*节奏总纲!Z24)+Y29</f>
        <v>0</v>
      </c>
      <c r="Z30" s="51">
        <f>IF($P30&lt;G$10,0,求节点(G$10:G$14,$I$10:$I$14,$P30)*$C$2*节奏总纲!AA24)+Z29</f>
        <v>0</v>
      </c>
      <c r="AA30" s="65">
        <f>IF($P30&lt;C$10,0,求节点(C$10:C$14,$J$10:$J$14,$P30)*$C$2*节奏总纲!W24)+AA29+军团势力点排行奖励设计!M30-军团势力点排行奖励设计!M29</f>
        <v>0</v>
      </c>
      <c r="AB30" s="65">
        <f>IF($P30&lt;D$10,0,求节点(D$10:D$14,$J$10:$J$14,$P30)*$C$2*节奏总纲!X24)+AB29+军团势力点排行奖励设计!N30-军团势力点排行奖励设计!N29</f>
        <v>0</v>
      </c>
      <c r="AC30" s="65">
        <f>IF($P30&lt;E$10,0,求节点(E$10:E$14,$J$10:$J$14,$P30)*$C$2*节奏总纲!Y24)+AC29+军团势力点排行奖励设计!O30-军团势力点排行奖励设计!O29</f>
        <v>0</v>
      </c>
      <c r="AD30" s="65">
        <f>IF($P30&lt;F$10,0,求节点(F$10:F$14,$J$10:$J$14,$P30)*$C$2*节奏总纲!Z24)+AD29+军团势力点排行奖励设计!P30-军团势力点排行奖励设计!P29</f>
        <v>0</v>
      </c>
      <c r="AE30" s="65">
        <f>IF($P30&lt;G$10,0,求节点(G$10:G$14,$J$10:$J$14,$P30)*$C$2*节奏总纲!AA24)+AE29+军团势力点排行奖励设计!Q30-军团势力点排行奖励设计!Q29</f>
        <v>0</v>
      </c>
      <c r="AF30" s="65">
        <f>IF($P30&lt;C$10,0,求节点(C$10:C$14,$K$10:$K$14,$P30)*$C$2*节奏总纲!W24)+AF29</f>
        <v>0</v>
      </c>
      <c r="AG30" s="65">
        <f>IF($P30&lt;D$10,0,求节点(D$10:D$14,$K$10:$K$14,$P30)*$C$2*节奏总纲!X24)+AG29</f>
        <v>0</v>
      </c>
      <c r="AH30" s="65">
        <f>IF($P30&lt;E$10,0,求节点(E$10:E$14,$K$10:$K$14,$P30)*$C$2*节奏总纲!Y24)+AH29</f>
        <v>0</v>
      </c>
      <c r="AI30" s="65">
        <f>IF($P30&lt;F$10,0,求节点(F$10:F$14,$K$10:$K$14,$P30)*$C$2*节奏总纲!Z24)+AI29</f>
        <v>0</v>
      </c>
      <c r="AJ30" s="65">
        <f>IF($P30&lt;G$10,0,求节点(G$10:G$14,$K$10:$K$14,$P30)*$C$2*节奏总纲!AA24)+AJ29</f>
        <v>0</v>
      </c>
      <c r="AK30" s="65">
        <f>IF($P30&lt;C$10,0,求节点(C$10:C$14,$L$10:$L$14,$P30)*$C$2*节奏总纲!W24)+AK29+军团势力点排行奖励设计!R30-军团势力点排行奖励设计!R29</f>
        <v>0</v>
      </c>
      <c r="AL30" s="65">
        <f>IF($P30&lt;D$10,0,求节点(D$10:D$14,$L$10:$L$14,$P30)*$C$2*节奏总纲!X24)+AL29+军团势力点排行奖励设计!S30-军团势力点排行奖励设计!S29</f>
        <v>0</v>
      </c>
      <c r="AM30" s="65">
        <f>IF($P30&lt;E$10,0,求节点(E$10:E$14,$L$10:$L$14,$P30)*$C$2*节奏总纲!Y24)+AM29+军团势力点排行奖励设计!T30-军团势力点排行奖励设计!T29</f>
        <v>0</v>
      </c>
      <c r="AN30" s="65">
        <f>IF($P30&lt;F$10,0,求节点(F$10:F$14,$L$10:$L$14,$P30)*$C$2*节奏总纲!Z24)+AN29+军团势力点排行奖励设计!U30-军团势力点排行奖励设计!U29</f>
        <v>0</v>
      </c>
      <c r="AO30" s="65">
        <f>IF($P30&lt;G$10,0,求节点(G$10:G$14,$L$10:$L$14,$P30)*$C$2*节奏总纲!AA24)+AO29+军团势力点排行奖励设计!V30-军团势力点排行奖励设计!V29</f>
        <v>0</v>
      </c>
      <c r="AP30" s="65">
        <f>IF($P30&lt;C$10,0,求节点(C$10:C$14,$M$10:$M$14,$P30)*$C$2*节奏总纲!W24)+AP29</f>
        <v>0</v>
      </c>
      <c r="AQ30" s="65">
        <f>IF($P30&lt;D$10,0,求节点(D$10:D$14,$M$10:$M$14,$P30)*$C$2*节奏总纲!X24)+AQ29</f>
        <v>0</v>
      </c>
      <c r="AR30" s="65">
        <f>IF($P30&lt;E$10,0,求节点(E$10:E$14,$M$10:$M$14,$P30)*$C$2*节奏总纲!Y24)+AR29</f>
        <v>0</v>
      </c>
      <c r="AS30" s="65">
        <f>IF($P30&lt;F$10,0,求节点(F$10:F$14,$M$10:$M$14,$P30)*$C$2*节奏总纲!Z24)+AS29</f>
        <v>0</v>
      </c>
      <c r="AT30" s="65">
        <f>IF($P30&lt;G$10,0,求节点(G$10:G$14,$M$10:$M$14,$P30)*$C$2*节奏总纲!AA24)+AT29</f>
        <v>0</v>
      </c>
      <c r="AX30" s="51">
        <v>21</v>
      </c>
      <c r="AY30" s="51">
        <f>IF($AX30&lt;C$10,0,求节点(C$10:C$14,$H$19:$H$23,$AX30)*$C$2*节奏总纲!W24)+AY29</f>
        <v>0</v>
      </c>
      <c r="AZ30" s="51">
        <f>IF($AX30&lt;D$10,0,求节点(D$10:D$14,$H$19:$H$23,$AX30)*$C$2*节奏总纲!X24)+AZ29</f>
        <v>0</v>
      </c>
      <c r="BA30" s="51">
        <f>IF($AX30&lt;E$10,0,求节点(E$10:E$14,$H$19:$H$23,$AX30)*$C$2*节奏总纲!Y24)+BA29</f>
        <v>0</v>
      </c>
      <c r="BB30" s="51">
        <f>IF($AX30&lt;F$10,0,求节点(F$10:F$14,$H$19:$H$23,$AX30)*$C$2*节奏总纲!Z24)+BB29</f>
        <v>0</v>
      </c>
      <c r="BC30" s="51">
        <f>IF($AX30&lt;G$10,0,求节点(G$10:G$14,$H$19:$H$23,$AX30)*$C$2*节奏总纲!AA24)+BC29</f>
        <v>0</v>
      </c>
      <c r="BD30" s="51">
        <f>IF($AX30&lt;C$10,0,求节点(C$10:C$14,$I$19:$I$23,$AX30)*$C$2*节奏总纲!W24)+BD29</f>
        <v>0</v>
      </c>
      <c r="BE30" s="51">
        <f>IF($AX30&lt;D$10,0,求节点(D$10:D$14,$I$19:$I$23,$AX30)*$C$2*节奏总纲!X24)+BE29</f>
        <v>0</v>
      </c>
      <c r="BF30" s="51">
        <f>IF($AX30&lt;E$10,0,求节点(E$10:E$14,$I$19:$I$23,$AX30)*$C$2*节奏总纲!Y24)+BF29</f>
        <v>0</v>
      </c>
      <c r="BG30" s="51">
        <f>IF($AX30&lt;F$10,0,求节点(F$10:F$14,$I$19:$I$23,$AX30)*$C$2*节奏总纲!Z24)+BG29</f>
        <v>0</v>
      </c>
      <c r="BH30" s="51">
        <f>IF($AX30&lt;G$10,0,求节点(G$10:G$14,$I$19:$I$23,$AX30)*$C$2*节奏总纲!AA24)+BH29</f>
        <v>0</v>
      </c>
      <c r="BI30" s="65">
        <f>IF($AX30&lt;C$10,0,求节点(C$10:C$14,$J$19:$J$23,$AX30)*$C$2*节奏总纲!W24)+BI29+军团势力点排行奖励设计!W30-军团势力点排行奖励设计!W29</f>
        <v>0</v>
      </c>
      <c r="BJ30" s="65">
        <f>IF($AX30&lt;D$10,0,求节点(D$10:D$14,$J$19:$J$23,$AX30)*$C$2*节奏总纲!X24)+BJ29+军团势力点排行奖励设计!X30-军团势力点排行奖励设计!X29</f>
        <v>0</v>
      </c>
      <c r="BK30" s="65">
        <f>IF($AX30&lt;E$10,0,求节点(E$10:E$14,$J$19:$J$23,$AX30)*$C$2*节奏总纲!Y24)+BK29+军团势力点排行奖励设计!Y30-军团势力点排行奖励设计!Y29</f>
        <v>0</v>
      </c>
      <c r="BL30" s="65">
        <f>IF($AX30&lt;F$10,0,求节点(F$10:F$14,$J$19:$J$23,$AX30)*$C$2*节奏总纲!Z24)+BL29+军团势力点排行奖励设计!Z30-军团势力点排行奖励设计!Z29</f>
        <v>0</v>
      </c>
      <c r="BM30" s="65">
        <f>IF($AX30&lt;G$10,0,求节点(G$10:G$14,$J$19:$J$23,$AX30)*$C$2*节奏总纲!AA24)+BM29+军团势力点排行奖励设计!AA30-军团势力点排行奖励设计!AA29</f>
        <v>0</v>
      </c>
      <c r="BN30" s="65">
        <f>IF($AX30&lt;C$10,0,求节点(C$10:C$14,$K$19:$K$23,$AX30)*$C$2*节奏总纲!W24)+BN29</f>
        <v>0</v>
      </c>
      <c r="BO30" s="65">
        <f>IF($AX30&lt;D$10,0,求节点(D$10:D$14,$K$19:$K$23,$AX30)*$C$2*节奏总纲!X24)+BO29</f>
        <v>0</v>
      </c>
      <c r="BP30" s="65">
        <f>IF($AX30&lt;E$10,0,求节点(E$10:E$14,$K$19:$K$23,$AX30)*$C$2*节奏总纲!Y24)+BP29</f>
        <v>0</v>
      </c>
      <c r="BQ30" s="65">
        <f>IF($AX30&lt;F$10,0,求节点(F$10:F$14,$K$19:$K$23,$AX30)*$C$2*节奏总纲!Z24)+BQ29</f>
        <v>0</v>
      </c>
      <c r="BR30" s="65">
        <f>IF($AX30&lt;G$10,0,求节点(G$10:G$14,$K$19:$K$23,$AX30)*$C$2*节奏总纲!AA24)+BR29</f>
        <v>0</v>
      </c>
      <c r="BS30" s="65">
        <f>IF($AX30&lt;C$10,0,求节点(C$10:C$14,$L$19:$L$23,$AX30)*$C$2*节奏总纲!W24)+BS29+军团势力点排行奖励设计!AB30-军团势力点排行奖励设计!AB29</f>
        <v>0</v>
      </c>
      <c r="BT30" s="65">
        <f>IF($AX30&lt;D$10,0,求节点(D$10:D$14,$L$19:$L$23,$AX30)*$C$2*节奏总纲!X24)+BT29+军团势力点排行奖励设计!AC30-军团势力点排行奖励设计!AC29</f>
        <v>0</v>
      </c>
      <c r="BU30" s="65">
        <f>IF($AX30&lt;E$10,0,求节点(E$10:E$14,$L$19:$L$23,$AX30)*$C$2*节奏总纲!Y24)+BU29+军团势力点排行奖励设计!AD30-军团势力点排行奖励设计!AD29</f>
        <v>0</v>
      </c>
      <c r="BV30" s="65">
        <f>IF($AX30&lt;F$10,0,求节点(F$10:F$14,$L$19:$L$23,$AX30)*$C$2*节奏总纲!Z24)+BV29+军团势力点排行奖励设计!AE30-军团势力点排行奖励设计!AE29</f>
        <v>0</v>
      </c>
      <c r="BW30" s="65">
        <f>IF($AX30&lt;G$10,0,求节点(G$10:G$14,$L$19:$L$23,$AX30)*$C$2*节奏总纲!AA24)+BW29+军团势力点排行奖励设计!AF30-军团势力点排行奖励设计!AF29</f>
        <v>0</v>
      </c>
      <c r="BX30" s="65">
        <f>IF($AX30&lt;C$10,0,求节点(C$10:C$14,$M$19:$M$23,$AX30)*$C$2*节奏总纲!W24)+BX29</f>
        <v>0</v>
      </c>
      <c r="BY30" s="65">
        <f>IF($AX30&lt;D$10,0,求节点(D$10:D$14,$M$19:$M$23,$AX30)*$C$2*节奏总纲!X24)+BY29</f>
        <v>0</v>
      </c>
      <c r="BZ30" s="65">
        <f>IF($AX30&lt;E$10,0,求节点(E$10:E$14,$M$19:$M$23,$AX30)*$C$2*节奏总纲!Y24)+BZ29</f>
        <v>0</v>
      </c>
      <c r="CA30" s="65">
        <f>IF($AX30&lt;F$10,0,求节点(F$10:F$14,$M$19:$M$23,$AX30)*$C$2*节奏总纲!Z24)+CA29</f>
        <v>0</v>
      </c>
      <c r="CB30" s="65">
        <f>IF($AX30&lt;G$10,0,求节点(G$10:G$14,$M$19:$M$23,$AX30)*$C$2*节奏总纲!AA24)+CB29</f>
        <v>0</v>
      </c>
      <c r="CF30" s="51">
        <v>21</v>
      </c>
      <c r="CG30" s="65">
        <f t="shared" si="13"/>
        <v>0</v>
      </c>
      <c r="CH30" s="65">
        <f t="shared" si="14"/>
        <v>0</v>
      </c>
      <c r="CI30" s="65">
        <f t="shared" si="15"/>
        <v>0</v>
      </c>
      <c r="CJ30" s="65">
        <f t="shared" si="16"/>
        <v>0</v>
      </c>
      <c r="CK30" s="65">
        <f t="shared" si="17"/>
        <v>0</v>
      </c>
      <c r="CL30" s="65">
        <f t="shared" si="18"/>
        <v>0</v>
      </c>
      <c r="CM30" s="65">
        <f t="shared" si="19"/>
        <v>0</v>
      </c>
      <c r="CN30" s="65">
        <f t="shared" si="20"/>
        <v>0</v>
      </c>
      <c r="CO30" s="65">
        <f t="shared" si="21"/>
        <v>0</v>
      </c>
      <c r="CP30" s="65">
        <f t="shared" si="22"/>
        <v>0</v>
      </c>
      <c r="CQ30" s="65">
        <f t="shared" si="23"/>
        <v>0</v>
      </c>
      <c r="CR30" s="65">
        <f t="shared" si="24"/>
        <v>0</v>
      </c>
      <c r="CS30" s="65">
        <f t="shared" si="25"/>
        <v>0</v>
      </c>
      <c r="CT30" s="65">
        <f t="shared" si="26"/>
        <v>0</v>
      </c>
      <c r="CU30" s="65">
        <f t="shared" si="27"/>
        <v>0</v>
      </c>
      <c r="CV30" s="65">
        <f t="shared" si="28"/>
        <v>0</v>
      </c>
      <c r="CW30" s="65">
        <f t="shared" si="29"/>
        <v>0</v>
      </c>
      <c r="CX30" s="65">
        <f t="shared" si="30"/>
        <v>0</v>
      </c>
      <c r="CY30" s="65">
        <f t="shared" si="31"/>
        <v>0</v>
      </c>
      <c r="CZ30" s="65">
        <f t="shared" si="32"/>
        <v>0</v>
      </c>
      <c r="DA30" s="65">
        <f t="shared" si="33"/>
        <v>0</v>
      </c>
      <c r="DB30" s="65">
        <f t="shared" si="34"/>
        <v>0</v>
      </c>
      <c r="DC30" s="65">
        <f t="shared" si="35"/>
        <v>0</v>
      </c>
      <c r="DD30" s="65">
        <f t="shared" si="36"/>
        <v>0</v>
      </c>
      <c r="DE30" s="65">
        <f t="shared" si="37"/>
        <v>0</v>
      </c>
      <c r="DF30" s="65">
        <f t="shared" si="38"/>
        <v>0</v>
      </c>
      <c r="DG30" s="65">
        <f t="shared" si="39"/>
        <v>0</v>
      </c>
      <c r="DH30" s="65">
        <f t="shared" si="40"/>
        <v>0</v>
      </c>
      <c r="DI30" s="65">
        <f t="shared" si="41"/>
        <v>0</v>
      </c>
      <c r="DJ30" s="65">
        <f t="shared" si="42"/>
        <v>0</v>
      </c>
      <c r="DN30" s="51">
        <v>21</v>
      </c>
      <c r="DO30" s="65">
        <f t="shared" si="43"/>
        <v>0</v>
      </c>
      <c r="DP30" s="65">
        <f t="shared" si="44"/>
        <v>0</v>
      </c>
      <c r="DQ30" s="65">
        <f t="shared" si="45"/>
        <v>0</v>
      </c>
      <c r="DR30" s="65">
        <f t="shared" si="46"/>
        <v>0</v>
      </c>
      <c r="DS30" s="65">
        <f t="shared" si="47"/>
        <v>0</v>
      </c>
      <c r="DT30" s="65">
        <f t="shared" si="48"/>
        <v>0</v>
      </c>
      <c r="DU30" s="65">
        <f t="shared" si="49"/>
        <v>0</v>
      </c>
      <c r="DV30" s="65">
        <f t="shared" si="50"/>
        <v>0</v>
      </c>
      <c r="DW30" s="65">
        <f t="shared" si="51"/>
        <v>0</v>
      </c>
      <c r="DX30" s="65">
        <f t="shared" si="52"/>
        <v>0</v>
      </c>
      <c r="DY30" s="65">
        <f t="shared" si="53"/>
        <v>0</v>
      </c>
      <c r="DZ30" s="65">
        <f t="shared" si="54"/>
        <v>0</v>
      </c>
      <c r="EA30" s="65">
        <f t="shared" si="55"/>
        <v>0</v>
      </c>
      <c r="EB30" s="65">
        <f t="shared" si="56"/>
        <v>0</v>
      </c>
      <c r="EC30" s="65">
        <f t="shared" si="57"/>
        <v>0</v>
      </c>
      <c r="ED30" s="65">
        <f t="shared" si="58"/>
        <v>0</v>
      </c>
      <c r="EE30" s="65">
        <f t="shared" si="59"/>
        <v>0</v>
      </c>
      <c r="EF30" s="65">
        <f t="shared" si="60"/>
        <v>0</v>
      </c>
      <c r="EG30" s="65">
        <f t="shared" si="61"/>
        <v>0</v>
      </c>
      <c r="EH30" s="65">
        <f t="shared" si="62"/>
        <v>0</v>
      </c>
      <c r="EI30" s="65">
        <f t="shared" si="63"/>
        <v>0</v>
      </c>
      <c r="EJ30" s="65">
        <f t="shared" si="64"/>
        <v>0</v>
      </c>
      <c r="EK30" s="65">
        <f t="shared" si="65"/>
        <v>0</v>
      </c>
      <c r="EL30" s="65">
        <f t="shared" si="66"/>
        <v>0</v>
      </c>
      <c r="EM30" s="65">
        <f t="shared" si="67"/>
        <v>0</v>
      </c>
      <c r="EN30" s="65">
        <f t="shared" si="68"/>
        <v>0</v>
      </c>
      <c r="EO30" s="65">
        <f t="shared" si="69"/>
        <v>0</v>
      </c>
      <c r="EP30" s="65">
        <f t="shared" si="70"/>
        <v>0</v>
      </c>
      <c r="EQ30" s="65">
        <f t="shared" si="71"/>
        <v>0</v>
      </c>
      <c r="ER30" s="65">
        <f t="shared" si="72"/>
        <v>0</v>
      </c>
      <c r="EV30" s="51">
        <v>21</v>
      </c>
      <c r="EW30" s="65">
        <f t="shared" si="73"/>
        <v>0</v>
      </c>
      <c r="EX30" s="65">
        <f t="shared" si="74"/>
        <v>0</v>
      </c>
      <c r="EY30" s="65">
        <f t="shared" si="75"/>
        <v>0</v>
      </c>
      <c r="EZ30" s="65">
        <f t="shared" si="76"/>
        <v>0</v>
      </c>
      <c r="FA30" s="65">
        <f t="shared" si="77"/>
        <v>0</v>
      </c>
      <c r="FB30" s="65">
        <f t="shared" si="78"/>
        <v>0</v>
      </c>
      <c r="FC30" s="65">
        <f t="shared" si="79"/>
        <v>0</v>
      </c>
      <c r="FD30" s="65">
        <f t="shared" si="80"/>
        <v>0</v>
      </c>
      <c r="FE30" s="65">
        <f t="shared" si="81"/>
        <v>0</v>
      </c>
      <c r="FF30" s="65">
        <f t="shared" si="82"/>
        <v>0</v>
      </c>
      <c r="FG30" s="65">
        <f t="shared" si="83"/>
        <v>0</v>
      </c>
      <c r="FH30" s="65">
        <f t="shared" si="84"/>
        <v>0</v>
      </c>
      <c r="FI30" s="65">
        <f t="shared" si="85"/>
        <v>0</v>
      </c>
      <c r="FJ30" s="65">
        <f t="shared" si="86"/>
        <v>0</v>
      </c>
      <c r="FK30" s="65">
        <f t="shared" si="87"/>
        <v>0</v>
      </c>
      <c r="FL30" s="65">
        <f t="shared" si="88"/>
        <v>0</v>
      </c>
      <c r="FM30" s="65">
        <f t="shared" si="89"/>
        <v>0</v>
      </c>
      <c r="FN30" s="65">
        <f t="shared" si="90"/>
        <v>0</v>
      </c>
      <c r="FO30" s="65">
        <f t="shared" si="91"/>
        <v>0</v>
      </c>
      <c r="FP30" s="65">
        <f t="shared" si="92"/>
        <v>0</v>
      </c>
      <c r="FQ30" s="65">
        <f t="shared" si="93"/>
        <v>0</v>
      </c>
      <c r="FR30" s="65">
        <f t="shared" si="94"/>
        <v>0</v>
      </c>
      <c r="FS30" s="65">
        <f t="shared" si="95"/>
        <v>0</v>
      </c>
      <c r="FT30" s="65">
        <f t="shared" si="96"/>
        <v>0</v>
      </c>
      <c r="FU30" s="65">
        <f t="shared" si="97"/>
        <v>0</v>
      </c>
      <c r="FV30" s="65">
        <f t="shared" si="98"/>
        <v>0</v>
      </c>
      <c r="FW30" s="65">
        <f t="shared" si="99"/>
        <v>0</v>
      </c>
      <c r="FX30" s="65">
        <f t="shared" si="100"/>
        <v>0</v>
      </c>
      <c r="FY30" s="65">
        <f t="shared" si="101"/>
        <v>0</v>
      </c>
      <c r="FZ30" s="65">
        <f t="shared" si="102"/>
        <v>0</v>
      </c>
      <c r="GB30" s="65">
        <f t="shared" si="103"/>
        <v>0</v>
      </c>
      <c r="GC30" s="65">
        <f t="shared" si="104"/>
        <v>0</v>
      </c>
      <c r="GD30" s="65">
        <f t="shared" si="105"/>
        <v>0</v>
      </c>
      <c r="GE30" s="65">
        <f t="shared" si="106"/>
        <v>0</v>
      </c>
      <c r="GF30" s="65">
        <f t="shared" si="107"/>
        <v>0</v>
      </c>
      <c r="GG30" s="65">
        <f t="shared" si="108"/>
        <v>0</v>
      </c>
      <c r="GH30" s="65">
        <f t="shared" si="109"/>
        <v>0</v>
      </c>
      <c r="GI30" s="65">
        <f t="shared" si="110"/>
        <v>0</v>
      </c>
      <c r="GJ30" s="65">
        <f t="shared" si="111"/>
        <v>0</v>
      </c>
      <c r="GK30" s="65">
        <f t="shared" si="112"/>
        <v>0</v>
      </c>
      <c r="GL30" s="65">
        <f t="shared" si="113"/>
        <v>0</v>
      </c>
      <c r="GM30" s="65">
        <f t="shared" si="114"/>
        <v>0</v>
      </c>
      <c r="GN30" s="65">
        <f t="shared" si="115"/>
        <v>0</v>
      </c>
      <c r="GO30" s="65">
        <f t="shared" si="116"/>
        <v>0</v>
      </c>
      <c r="GP30" s="65">
        <f t="shared" si="117"/>
        <v>0</v>
      </c>
      <c r="GQ30" s="65">
        <f t="shared" si="118"/>
        <v>0</v>
      </c>
      <c r="GR30" s="65">
        <f t="shared" si="119"/>
        <v>0</v>
      </c>
      <c r="GS30" s="65">
        <f t="shared" si="120"/>
        <v>0</v>
      </c>
      <c r="GT30" s="65">
        <f t="shared" si="121"/>
        <v>0</v>
      </c>
      <c r="GU30" s="65">
        <f t="shared" si="122"/>
        <v>0</v>
      </c>
      <c r="GV30" s="65">
        <f t="shared" si="123"/>
        <v>0</v>
      </c>
      <c r="GW30" s="65">
        <f t="shared" si="124"/>
        <v>0</v>
      </c>
      <c r="GX30" s="65">
        <f t="shared" si="125"/>
        <v>0</v>
      </c>
      <c r="GY30" s="65">
        <f t="shared" si="126"/>
        <v>0</v>
      </c>
      <c r="GZ30" s="65">
        <f t="shared" si="127"/>
        <v>0</v>
      </c>
      <c r="HA30" s="65">
        <f t="shared" si="128"/>
        <v>0</v>
      </c>
      <c r="HB30" s="65">
        <f t="shared" si="129"/>
        <v>0</v>
      </c>
      <c r="HC30" s="65">
        <f t="shared" si="130"/>
        <v>0</v>
      </c>
      <c r="HD30" s="65">
        <f t="shared" si="131"/>
        <v>0</v>
      </c>
      <c r="HE30" s="65">
        <f t="shared" si="132"/>
        <v>0</v>
      </c>
      <c r="HM30" s="51">
        <v>21</v>
      </c>
      <c r="HN30" s="72">
        <f>(EW30-EW29)*$D$46+(FB30-FB29)*$D$47+(FG30-FG29)*$D$48+(FL30-FL29)*$D$49+IF($HM30&lt;C$10,0,求节点(C$10:C$14,$H$28:$H$32,$HM30)*$C$2*节奏总纲!W24)+HN29</f>
        <v>0</v>
      </c>
      <c r="HO30" s="72">
        <f>(EX30-EX29)*$D$46+(FC30-FC29)*$D$47+(FH30-FH29)*$D$48+(FM30-FM29)*$D$49+IF($HM30&lt;D$10,0,求节点(D$10:D$14,$H$28:$H$32,$HM30)*$C$2*节奏总纲!X24)+HO29</f>
        <v>0</v>
      </c>
      <c r="HP30" s="72">
        <f>(EY30-EY29)*$D$46+(FD30-FD29)*$D$47+(FI30-FI29)*$D$48+(FN30-FN29)*$D$49+IF($HM30&lt;E$10,0,求节点(E$10:E$14,$H$28:$H$32,$HM30)*$C$2*节奏总纲!Y24)+HP29</f>
        <v>0</v>
      </c>
      <c r="HQ30" s="72">
        <f>(EZ30-EZ29)*$D$46+(FE30-FE29)*$D$47+(FJ30-FJ29)*$D$48+(FO30-FO29)*$D$49+IF($HM30&lt;F$10,0,求节点(F$10:F$14,$H$28:$H$32,$HM30)*$C$2*节奏总纲!Z24)+HQ29</f>
        <v>0</v>
      </c>
      <c r="HR30" s="72">
        <f>(FA30-FA29)*$D$46+(FF30-FF29)*$D$47+(FK30-FK29)*$D$48+(FP30-FP29)*$D$49+IF($HM30&lt;G$10,0,求节点(G$10:G$14,$H$28:$H$32,$HM30)*$C$2*节奏总纲!AA24)+HR29</f>
        <v>0</v>
      </c>
      <c r="HV30" s="72">
        <v>21</v>
      </c>
      <c r="HW30" s="72">
        <f>IF($HV30&lt;C$10,0,求节点(C$10:C$14,$I$28:$I$32,$HV30)*$C$2*节奏总纲!W24)+HW29</f>
        <v>0</v>
      </c>
      <c r="HX30" s="72">
        <f>IF($HV30&lt;D$10,0,求节点(D$10:D$14,$I$28:$I$32,$HV30)*$C$2*节奏总纲!X24)+HX29</f>
        <v>0</v>
      </c>
      <c r="HY30" s="72">
        <f>IF($HV30&lt;E$10,0,求节点(E$10:E$14,$I$28:$I$32,$HV30)*$C$2*节奏总纲!Y24)+HY29</f>
        <v>0</v>
      </c>
      <c r="HZ30" s="72">
        <f>IF($HV30&lt;F$10,0,求节点(F$10:F$14,$I$28:$I$32,$HV30)*$C$2*节奏总纲!Z24)+HZ29</f>
        <v>0</v>
      </c>
      <c r="IA30" s="72">
        <f>IF($HV30&lt;G$10,0,求节点(G$10:G$14,$I$28:$I$32,$HV30)*$C$2*节奏总纲!AA24)+IA29</f>
        <v>0</v>
      </c>
    </row>
    <row r="31" spans="2:235" x14ac:dyDescent="0.15">
      <c r="B31" s="48">
        <v>4</v>
      </c>
      <c r="C31" s="48">
        <f t="shared" ref="C31:G31" si="141">C22</f>
        <v>107.77296022218648</v>
      </c>
      <c r="D31" s="48">
        <f t="shared" si="141"/>
        <v>105.29051350293935</v>
      </c>
      <c r="E31" s="48">
        <f t="shared" si="141"/>
        <v>101.68535815480321</v>
      </c>
      <c r="F31" s="48">
        <f t="shared" si="141"/>
        <v>100</v>
      </c>
      <c r="G31" s="48">
        <f t="shared" si="141"/>
        <v>98.918667154865915</v>
      </c>
      <c r="H31" s="73">
        <v>35</v>
      </c>
      <c r="I31" s="74">
        <v>400000</v>
      </c>
      <c r="J31" s="48"/>
      <c r="K31" s="48"/>
      <c r="L31" s="66"/>
      <c r="M31" s="48"/>
      <c r="P31" s="49">
        <v>22</v>
      </c>
      <c r="Q31" s="51">
        <f>IF($P31&lt;C$10,0,求节点(C$10:C$14,$H$10:$H$14,$P31)*$C$2*节奏总纲!W25)+Q30</f>
        <v>0</v>
      </c>
      <c r="R31" s="51">
        <f>IF($P31&lt;D$10,0,求节点(D$10:D$14,$H$10:$H$14,$P31)*$C$2*节奏总纲!X25)+R30</f>
        <v>0</v>
      </c>
      <c r="S31" s="51">
        <f>IF($P31&lt;E$10,0,求节点(E$10:E$14,$H$10:$H$14,$P31)*$C$2*节奏总纲!Y25)+S30</f>
        <v>0</v>
      </c>
      <c r="T31" s="51">
        <f>IF($P31&lt;F$10,0,求节点(F$10:F$14,$H$10:$H$14,$P31)*$C$2*节奏总纲!Z25)+T30</f>
        <v>0</v>
      </c>
      <c r="U31" s="51">
        <f>IF($P31&lt;G$10,0,求节点(G$10:G$14,$H$10:$H$14,$P31)*$C$2*节奏总纲!AA25)+U30</f>
        <v>0</v>
      </c>
      <c r="V31" s="51">
        <f>IF($P31&lt;C$10,0,求节点(C$10:C$14,$I$10:$I$14,$P31)*$C$2*节奏总纲!W25)+V30</f>
        <v>0</v>
      </c>
      <c r="W31" s="51">
        <f>IF($P31&lt;D$10,0,求节点(D$10:D$14,$I$10:$I$14,$P31)*$C$2*节奏总纲!X25)+W30</f>
        <v>0</v>
      </c>
      <c r="X31" s="51">
        <f>IF($P31&lt;E$10,0,求节点(E$10:E$14,$I$10:$I$14,$P31)*$C$2*节奏总纲!Y25)+X30</f>
        <v>0</v>
      </c>
      <c r="Y31" s="51">
        <f>IF($P31&lt;F$10,0,求节点(F$10:F$14,$I$10:$I$14,$P31)*$C$2*节奏总纲!Z25)+Y30</f>
        <v>0</v>
      </c>
      <c r="Z31" s="51">
        <f>IF($P31&lt;G$10,0,求节点(G$10:G$14,$I$10:$I$14,$P31)*$C$2*节奏总纲!AA25)+Z30</f>
        <v>0</v>
      </c>
      <c r="AA31" s="65">
        <f>IF($P31&lt;C$10,0,求节点(C$10:C$14,$J$10:$J$14,$P31)*$C$2*节奏总纲!W25)+AA30+军团势力点排行奖励设计!M31-军团势力点排行奖励设计!M30</f>
        <v>0</v>
      </c>
      <c r="AB31" s="65">
        <f>IF($P31&lt;D$10,0,求节点(D$10:D$14,$J$10:$J$14,$P31)*$C$2*节奏总纲!X25)+AB30+军团势力点排行奖励设计!N31-军团势力点排行奖励设计!N30</f>
        <v>0</v>
      </c>
      <c r="AC31" s="65">
        <f>IF($P31&lt;E$10,0,求节点(E$10:E$14,$J$10:$J$14,$P31)*$C$2*节奏总纲!Y25)+AC30+军团势力点排行奖励设计!O31-军团势力点排行奖励设计!O30</f>
        <v>0</v>
      </c>
      <c r="AD31" s="65">
        <f>IF($P31&lt;F$10,0,求节点(F$10:F$14,$J$10:$J$14,$P31)*$C$2*节奏总纲!Z25)+AD30+军团势力点排行奖励设计!P31-军团势力点排行奖励设计!P30</f>
        <v>0</v>
      </c>
      <c r="AE31" s="65">
        <f>IF($P31&lt;G$10,0,求节点(G$10:G$14,$J$10:$J$14,$P31)*$C$2*节奏总纲!AA25)+AE30+军团势力点排行奖励设计!Q31-军团势力点排行奖励设计!Q30</f>
        <v>0</v>
      </c>
      <c r="AF31" s="65">
        <f>IF($P31&lt;C$10,0,求节点(C$10:C$14,$K$10:$K$14,$P31)*$C$2*节奏总纲!W25)+AF30</f>
        <v>0</v>
      </c>
      <c r="AG31" s="65">
        <f>IF($P31&lt;D$10,0,求节点(D$10:D$14,$K$10:$K$14,$P31)*$C$2*节奏总纲!X25)+AG30</f>
        <v>0</v>
      </c>
      <c r="AH31" s="65">
        <f>IF($P31&lt;E$10,0,求节点(E$10:E$14,$K$10:$K$14,$P31)*$C$2*节奏总纲!Y25)+AH30</f>
        <v>0</v>
      </c>
      <c r="AI31" s="65">
        <f>IF($P31&lt;F$10,0,求节点(F$10:F$14,$K$10:$K$14,$P31)*$C$2*节奏总纲!Z25)+AI30</f>
        <v>0</v>
      </c>
      <c r="AJ31" s="65">
        <f>IF($P31&lt;G$10,0,求节点(G$10:G$14,$K$10:$K$14,$P31)*$C$2*节奏总纲!AA25)+AJ30</f>
        <v>0</v>
      </c>
      <c r="AK31" s="65">
        <f>IF($P31&lt;C$10,0,求节点(C$10:C$14,$L$10:$L$14,$P31)*$C$2*节奏总纲!W25)+AK30+军团势力点排行奖励设计!R31-军团势力点排行奖励设计!R30</f>
        <v>0</v>
      </c>
      <c r="AL31" s="65">
        <f>IF($P31&lt;D$10,0,求节点(D$10:D$14,$L$10:$L$14,$P31)*$C$2*节奏总纲!X25)+AL30+军团势力点排行奖励设计!S31-军团势力点排行奖励设计!S30</f>
        <v>0</v>
      </c>
      <c r="AM31" s="65">
        <f>IF($P31&lt;E$10,0,求节点(E$10:E$14,$L$10:$L$14,$P31)*$C$2*节奏总纲!Y25)+AM30+军团势力点排行奖励设计!T31-军团势力点排行奖励设计!T30</f>
        <v>0</v>
      </c>
      <c r="AN31" s="65">
        <f>IF($P31&lt;F$10,0,求节点(F$10:F$14,$L$10:$L$14,$P31)*$C$2*节奏总纲!Z25)+AN30+军团势力点排行奖励设计!U31-军团势力点排行奖励设计!U30</f>
        <v>0</v>
      </c>
      <c r="AO31" s="65">
        <f>IF($P31&lt;G$10,0,求节点(G$10:G$14,$L$10:$L$14,$P31)*$C$2*节奏总纲!AA25)+AO30+军团势力点排行奖励设计!V31-军团势力点排行奖励设计!V30</f>
        <v>0</v>
      </c>
      <c r="AP31" s="65">
        <f>IF($P31&lt;C$10,0,求节点(C$10:C$14,$M$10:$M$14,$P31)*$C$2*节奏总纲!W25)+AP30</f>
        <v>0</v>
      </c>
      <c r="AQ31" s="65">
        <f>IF($P31&lt;D$10,0,求节点(D$10:D$14,$M$10:$M$14,$P31)*$C$2*节奏总纲!X25)+AQ30</f>
        <v>0</v>
      </c>
      <c r="AR31" s="65">
        <f>IF($P31&lt;E$10,0,求节点(E$10:E$14,$M$10:$M$14,$P31)*$C$2*节奏总纲!Y25)+AR30</f>
        <v>0</v>
      </c>
      <c r="AS31" s="65">
        <f>IF($P31&lt;F$10,0,求节点(F$10:F$14,$M$10:$M$14,$P31)*$C$2*节奏总纲!Z25)+AS30</f>
        <v>0</v>
      </c>
      <c r="AT31" s="65">
        <f>IF($P31&lt;G$10,0,求节点(G$10:G$14,$M$10:$M$14,$P31)*$C$2*节奏总纲!AA25)+AT30</f>
        <v>0</v>
      </c>
      <c r="AX31" s="51">
        <v>22</v>
      </c>
      <c r="AY31" s="51">
        <f>IF($AX31&lt;C$10,0,求节点(C$10:C$14,$H$19:$H$23,$AX31)*$C$2*节奏总纲!W25)+AY30</f>
        <v>0</v>
      </c>
      <c r="AZ31" s="51">
        <f>IF($AX31&lt;D$10,0,求节点(D$10:D$14,$H$19:$H$23,$AX31)*$C$2*节奏总纲!X25)+AZ30</f>
        <v>0</v>
      </c>
      <c r="BA31" s="51">
        <f>IF($AX31&lt;E$10,0,求节点(E$10:E$14,$H$19:$H$23,$AX31)*$C$2*节奏总纲!Y25)+BA30</f>
        <v>0</v>
      </c>
      <c r="BB31" s="51">
        <f>IF($AX31&lt;F$10,0,求节点(F$10:F$14,$H$19:$H$23,$AX31)*$C$2*节奏总纲!Z25)+BB30</f>
        <v>0</v>
      </c>
      <c r="BC31" s="51">
        <f>IF($AX31&lt;G$10,0,求节点(G$10:G$14,$H$19:$H$23,$AX31)*$C$2*节奏总纲!AA25)+BC30</f>
        <v>0</v>
      </c>
      <c r="BD31" s="51">
        <f>IF($AX31&lt;C$10,0,求节点(C$10:C$14,$I$19:$I$23,$AX31)*$C$2*节奏总纲!W25)+BD30</f>
        <v>0</v>
      </c>
      <c r="BE31" s="51">
        <f>IF($AX31&lt;D$10,0,求节点(D$10:D$14,$I$19:$I$23,$AX31)*$C$2*节奏总纲!X25)+BE30</f>
        <v>0</v>
      </c>
      <c r="BF31" s="51">
        <f>IF($AX31&lt;E$10,0,求节点(E$10:E$14,$I$19:$I$23,$AX31)*$C$2*节奏总纲!Y25)+BF30</f>
        <v>0</v>
      </c>
      <c r="BG31" s="51">
        <f>IF($AX31&lt;F$10,0,求节点(F$10:F$14,$I$19:$I$23,$AX31)*$C$2*节奏总纲!Z25)+BG30</f>
        <v>0</v>
      </c>
      <c r="BH31" s="51">
        <f>IF($AX31&lt;G$10,0,求节点(G$10:G$14,$I$19:$I$23,$AX31)*$C$2*节奏总纲!AA25)+BH30</f>
        <v>0</v>
      </c>
      <c r="BI31" s="65">
        <f>IF($AX31&lt;C$10,0,求节点(C$10:C$14,$J$19:$J$23,$AX31)*$C$2*节奏总纲!W25)+BI30+军团势力点排行奖励设计!W31-军团势力点排行奖励设计!W30</f>
        <v>0</v>
      </c>
      <c r="BJ31" s="65">
        <f>IF($AX31&lt;D$10,0,求节点(D$10:D$14,$J$19:$J$23,$AX31)*$C$2*节奏总纲!X25)+BJ30+军团势力点排行奖励设计!X31-军团势力点排行奖励设计!X30</f>
        <v>0</v>
      </c>
      <c r="BK31" s="65">
        <f>IF($AX31&lt;E$10,0,求节点(E$10:E$14,$J$19:$J$23,$AX31)*$C$2*节奏总纲!Y25)+BK30+军团势力点排行奖励设计!Y31-军团势力点排行奖励设计!Y30</f>
        <v>0</v>
      </c>
      <c r="BL31" s="65">
        <f>IF($AX31&lt;F$10,0,求节点(F$10:F$14,$J$19:$J$23,$AX31)*$C$2*节奏总纲!Z25)+BL30+军团势力点排行奖励设计!Z31-军团势力点排行奖励设计!Z30</f>
        <v>0</v>
      </c>
      <c r="BM31" s="65">
        <f>IF($AX31&lt;G$10,0,求节点(G$10:G$14,$J$19:$J$23,$AX31)*$C$2*节奏总纲!AA25)+BM30+军团势力点排行奖励设计!AA31-军团势力点排行奖励设计!AA30</f>
        <v>0</v>
      </c>
      <c r="BN31" s="65">
        <f>IF($AX31&lt;C$10,0,求节点(C$10:C$14,$K$19:$K$23,$AX31)*$C$2*节奏总纲!W25)+BN30</f>
        <v>0</v>
      </c>
      <c r="BO31" s="65">
        <f>IF($AX31&lt;D$10,0,求节点(D$10:D$14,$K$19:$K$23,$AX31)*$C$2*节奏总纲!X25)+BO30</f>
        <v>0</v>
      </c>
      <c r="BP31" s="65">
        <f>IF($AX31&lt;E$10,0,求节点(E$10:E$14,$K$19:$K$23,$AX31)*$C$2*节奏总纲!Y25)+BP30</f>
        <v>0</v>
      </c>
      <c r="BQ31" s="65">
        <f>IF($AX31&lt;F$10,0,求节点(F$10:F$14,$K$19:$K$23,$AX31)*$C$2*节奏总纲!Z25)+BQ30</f>
        <v>0</v>
      </c>
      <c r="BR31" s="65">
        <f>IF($AX31&lt;G$10,0,求节点(G$10:G$14,$K$19:$K$23,$AX31)*$C$2*节奏总纲!AA25)+BR30</f>
        <v>0</v>
      </c>
      <c r="BS31" s="65">
        <f>IF($AX31&lt;C$10,0,求节点(C$10:C$14,$L$19:$L$23,$AX31)*$C$2*节奏总纲!W25)+BS30+军团势力点排行奖励设计!AB31-军团势力点排行奖励设计!AB30</f>
        <v>0</v>
      </c>
      <c r="BT31" s="65">
        <f>IF($AX31&lt;D$10,0,求节点(D$10:D$14,$L$19:$L$23,$AX31)*$C$2*节奏总纲!X25)+BT30+军团势力点排行奖励设计!AC31-军团势力点排行奖励设计!AC30</f>
        <v>0</v>
      </c>
      <c r="BU31" s="65">
        <f>IF($AX31&lt;E$10,0,求节点(E$10:E$14,$L$19:$L$23,$AX31)*$C$2*节奏总纲!Y25)+BU30+军团势力点排行奖励设计!AD31-军团势力点排行奖励设计!AD30</f>
        <v>0</v>
      </c>
      <c r="BV31" s="65">
        <f>IF($AX31&lt;F$10,0,求节点(F$10:F$14,$L$19:$L$23,$AX31)*$C$2*节奏总纲!Z25)+BV30+军团势力点排行奖励设计!AE31-军团势力点排行奖励设计!AE30</f>
        <v>0</v>
      </c>
      <c r="BW31" s="65">
        <f>IF($AX31&lt;G$10,0,求节点(G$10:G$14,$L$19:$L$23,$AX31)*$C$2*节奏总纲!AA25)+BW30+军团势力点排行奖励设计!AF31-军团势力点排行奖励设计!AF30</f>
        <v>0</v>
      </c>
      <c r="BX31" s="65">
        <f>IF($AX31&lt;C$10,0,求节点(C$10:C$14,$M$19:$M$23,$AX31)*$C$2*节奏总纲!W25)+BX30</f>
        <v>0</v>
      </c>
      <c r="BY31" s="65">
        <f>IF($AX31&lt;D$10,0,求节点(D$10:D$14,$M$19:$M$23,$AX31)*$C$2*节奏总纲!X25)+BY30</f>
        <v>0</v>
      </c>
      <c r="BZ31" s="65">
        <f>IF($AX31&lt;E$10,0,求节点(E$10:E$14,$M$19:$M$23,$AX31)*$C$2*节奏总纲!Y25)+BZ30</f>
        <v>0</v>
      </c>
      <c r="CA31" s="65">
        <f>IF($AX31&lt;F$10,0,求节点(F$10:F$14,$M$19:$M$23,$AX31)*$C$2*节奏总纲!Z25)+CA30</f>
        <v>0</v>
      </c>
      <c r="CB31" s="65">
        <f>IF($AX31&lt;G$10,0,求节点(G$10:G$14,$M$19:$M$23,$AX31)*$C$2*节奏总纲!AA25)+CB30</f>
        <v>0</v>
      </c>
      <c r="CF31" s="51">
        <v>22</v>
      </c>
      <c r="CG31" s="65">
        <f t="shared" si="13"/>
        <v>0</v>
      </c>
      <c r="CH31" s="65">
        <f t="shared" si="14"/>
        <v>0</v>
      </c>
      <c r="CI31" s="65">
        <f t="shared" si="15"/>
        <v>0</v>
      </c>
      <c r="CJ31" s="65">
        <f t="shared" si="16"/>
        <v>0</v>
      </c>
      <c r="CK31" s="65">
        <f t="shared" si="17"/>
        <v>0</v>
      </c>
      <c r="CL31" s="65">
        <f t="shared" si="18"/>
        <v>0</v>
      </c>
      <c r="CM31" s="65">
        <f t="shared" si="19"/>
        <v>0</v>
      </c>
      <c r="CN31" s="65">
        <f t="shared" si="20"/>
        <v>0</v>
      </c>
      <c r="CO31" s="65">
        <f t="shared" si="21"/>
        <v>0</v>
      </c>
      <c r="CP31" s="65">
        <f t="shared" si="22"/>
        <v>0</v>
      </c>
      <c r="CQ31" s="65">
        <f t="shared" si="23"/>
        <v>0</v>
      </c>
      <c r="CR31" s="65">
        <f t="shared" si="24"/>
        <v>0</v>
      </c>
      <c r="CS31" s="65">
        <f t="shared" si="25"/>
        <v>0</v>
      </c>
      <c r="CT31" s="65">
        <f t="shared" si="26"/>
        <v>0</v>
      </c>
      <c r="CU31" s="65">
        <f t="shared" si="27"/>
        <v>0</v>
      </c>
      <c r="CV31" s="65">
        <f t="shared" si="28"/>
        <v>0</v>
      </c>
      <c r="CW31" s="65">
        <f t="shared" si="29"/>
        <v>0</v>
      </c>
      <c r="CX31" s="65">
        <f t="shared" si="30"/>
        <v>0</v>
      </c>
      <c r="CY31" s="65">
        <f t="shared" si="31"/>
        <v>0</v>
      </c>
      <c r="CZ31" s="65">
        <f t="shared" si="32"/>
        <v>0</v>
      </c>
      <c r="DA31" s="65">
        <f t="shared" si="33"/>
        <v>0</v>
      </c>
      <c r="DB31" s="65">
        <f t="shared" si="34"/>
        <v>0</v>
      </c>
      <c r="DC31" s="65">
        <f t="shared" si="35"/>
        <v>0</v>
      </c>
      <c r="DD31" s="65">
        <f t="shared" si="36"/>
        <v>0</v>
      </c>
      <c r="DE31" s="65">
        <f t="shared" si="37"/>
        <v>0</v>
      </c>
      <c r="DF31" s="65">
        <f t="shared" si="38"/>
        <v>0</v>
      </c>
      <c r="DG31" s="65">
        <f t="shared" si="39"/>
        <v>0</v>
      </c>
      <c r="DH31" s="65">
        <f t="shared" si="40"/>
        <v>0</v>
      </c>
      <c r="DI31" s="65">
        <f t="shared" si="41"/>
        <v>0</v>
      </c>
      <c r="DJ31" s="65">
        <f t="shared" si="42"/>
        <v>0</v>
      </c>
      <c r="DN31" s="51">
        <v>22</v>
      </c>
      <c r="DO31" s="65">
        <f t="shared" si="43"/>
        <v>0</v>
      </c>
      <c r="DP31" s="65">
        <f t="shared" si="44"/>
        <v>0</v>
      </c>
      <c r="DQ31" s="65">
        <f t="shared" si="45"/>
        <v>0</v>
      </c>
      <c r="DR31" s="65">
        <f t="shared" si="46"/>
        <v>0</v>
      </c>
      <c r="DS31" s="65">
        <f t="shared" si="47"/>
        <v>0</v>
      </c>
      <c r="DT31" s="65">
        <f t="shared" si="48"/>
        <v>0</v>
      </c>
      <c r="DU31" s="65">
        <f t="shared" si="49"/>
        <v>0</v>
      </c>
      <c r="DV31" s="65">
        <f t="shared" si="50"/>
        <v>0</v>
      </c>
      <c r="DW31" s="65">
        <f t="shared" si="51"/>
        <v>0</v>
      </c>
      <c r="DX31" s="65">
        <f t="shared" si="52"/>
        <v>0</v>
      </c>
      <c r="DY31" s="65">
        <f t="shared" si="53"/>
        <v>0</v>
      </c>
      <c r="DZ31" s="65">
        <f t="shared" si="54"/>
        <v>0</v>
      </c>
      <c r="EA31" s="65">
        <f t="shared" si="55"/>
        <v>0</v>
      </c>
      <c r="EB31" s="65">
        <f t="shared" si="56"/>
        <v>0</v>
      </c>
      <c r="EC31" s="65">
        <f t="shared" si="57"/>
        <v>0</v>
      </c>
      <c r="ED31" s="65">
        <f t="shared" si="58"/>
        <v>0</v>
      </c>
      <c r="EE31" s="65">
        <f t="shared" si="59"/>
        <v>0</v>
      </c>
      <c r="EF31" s="65">
        <f t="shared" si="60"/>
        <v>0</v>
      </c>
      <c r="EG31" s="65">
        <f t="shared" si="61"/>
        <v>0</v>
      </c>
      <c r="EH31" s="65">
        <f t="shared" si="62"/>
        <v>0</v>
      </c>
      <c r="EI31" s="65">
        <f t="shared" si="63"/>
        <v>0</v>
      </c>
      <c r="EJ31" s="65">
        <f t="shared" si="64"/>
        <v>0</v>
      </c>
      <c r="EK31" s="65">
        <f t="shared" si="65"/>
        <v>0</v>
      </c>
      <c r="EL31" s="65">
        <f t="shared" si="66"/>
        <v>0</v>
      </c>
      <c r="EM31" s="65">
        <f t="shared" si="67"/>
        <v>0</v>
      </c>
      <c r="EN31" s="65">
        <f t="shared" si="68"/>
        <v>0</v>
      </c>
      <c r="EO31" s="65">
        <f t="shared" si="69"/>
        <v>0</v>
      </c>
      <c r="EP31" s="65">
        <f t="shared" si="70"/>
        <v>0</v>
      </c>
      <c r="EQ31" s="65">
        <f t="shared" si="71"/>
        <v>0</v>
      </c>
      <c r="ER31" s="65">
        <f t="shared" si="72"/>
        <v>0</v>
      </c>
      <c r="EV31" s="51">
        <v>22</v>
      </c>
      <c r="EW31" s="65">
        <f t="shared" si="73"/>
        <v>0</v>
      </c>
      <c r="EX31" s="65">
        <f t="shared" si="74"/>
        <v>0</v>
      </c>
      <c r="EY31" s="65">
        <f t="shared" si="75"/>
        <v>0</v>
      </c>
      <c r="EZ31" s="65">
        <f t="shared" si="76"/>
        <v>0</v>
      </c>
      <c r="FA31" s="65">
        <f t="shared" si="77"/>
        <v>0</v>
      </c>
      <c r="FB31" s="65">
        <f t="shared" si="78"/>
        <v>0</v>
      </c>
      <c r="FC31" s="65">
        <f t="shared" si="79"/>
        <v>0</v>
      </c>
      <c r="FD31" s="65">
        <f t="shared" si="80"/>
        <v>0</v>
      </c>
      <c r="FE31" s="65">
        <f t="shared" si="81"/>
        <v>0</v>
      </c>
      <c r="FF31" s="65">
        <f t="shared" si="82"/>
        <v>0</v>
      </c>
      <c r="FG31" s="65">
        <f t="shared" si="83"/>
        <v>0</v>
      </c>
      <c r="FH31" s="65">
        <f t="shared" si="84"/>
        <v>0</v>
      </c>
      <c r="FI31" s="65">
        <f t="shared" si="85"/>
        <v>0</v>
      </c>
      <c r="FJ31" s="65">
        <f t="shared" si="86"/>
        <v>0</v>
      </c>
      <c r="FK31" s="65">
        <f t="shared" si="87"/>
        <v>0</v>
      </c>
      <c r="FL31" s="65">
        <f t="shared" si="88"/>
        <v>0</v>
      </c>
      <c r="FM31" s="65">
        <f t="shared" si="89"/>
        <v>0</v>
      </c>
      <c r="FN31" s="65">
        <f t="shared" si="90"/>
        <v>0</v>
      </c>
      <c r="FO31" s="65">
        <f t="shared" si="91"/>
        <v>0</v>
      </c>
      <c r="FP31" s="65">
        <f t="shared" si="92"/>
        <v>0</v>
      </c>
      <c r="FQ31" s="65">
        <f t="shared" si="93"/>
        <v>0</v>
      </c>
      <c r="FR31" s="65">
        <f t="shared" si="94"/>
        <v>0</v>
      </c>
      <c r="FS31" s="65">
        <f t="shared" si="95"/>
        <v>0</v>
      </c>
      <c r="FT31" s="65">
        <f t="shared" si="96"/>
        <v>0</v>
      </c>
      <c r="FU31" s="65">
        <f t="shared" si="97"/>
        <v>0</v>
      </c>
      <c r="FV31" s="65">
        <f t="shared" si="98"/>
        <v>0</v>
      </c>
      <c r="FW31" s="65">
        <f t="shared" si="99"/>
        <v>0</v>
      </c>
      <c r="FX31" s="65">
        <f t="shared" si="100"/>
        <v>0</v>
      </c>
      <c r="FY31" s="65">
        <f t="shared" si="101"/>
        <v>0</v>
      </c>
      <c r="FZ31" s="65">
        <f t="shared" si="102"/>
        <v>0</v>
      </c>
      <c r="GB31" s="65">
        <f t="shared" si="103"/>
        <v>0</v>
      </c>
      <c r="GC31" s="65">
        <f t="shared" si="104"/>
        <v>0</v>
      </c>
      <c r="GD31" s="65">
        <f t="shared" si="105"/>
        <v>0</v>
      </c>
      <c r="GE31" s="65">
        <f t="shared" si="106"/>
        <v>0</v>
      </c>
      <c r="GF31" s="65">
        <f t="shared" si="107"/>
        <v>0</v>
      </c>
      <c r="GG31" s="65">
        <f t="shared" si="108"/>
        <v>0</v>
      </c>
      <c r="GH31" s="65">
        <f t="shared" si="109"/>
        <v>0</v>
      </c>
      <c r="GI31" s="65">
        <f t="shared" si="110"/>
        <v>0</v>
      </c>
      <c r="GJ31" s="65">
        <f t="shared" si="111"/>
        <v>0</v>
      </c>
      <c r="GK31" s="65">
        <f t="shared" si="112"/>
        <v>0</v>
      </c>
      <c r="GL31" s="65">
        <f t="shared" si="113"/>
        <v>0</v>
      </c>
      <c r="GM31" s="65">
        <f t="shared" si="114"/>
        <v>0</v>
      </c>
      <c r="GN31" s="65">
        <f t="shared" si="115"/>
        <v>0</v>
      </c>
      <c r="GO31" s="65">
        <f t="shared" si="116"/>
        <v>0</v>
      </c>
      <c r="GP31" s="65">
        <f t="shared" si="117"/>
        <v>0</v>
      </c>
      <c r="GQ31" s="65">
        <f t="shared" si="118"/>
        <v>0</v>
      </c>
      <c r="GR31" s="65">
        <f t="shared" si="119"/>
        <v>0</v>
      </c>
      <c r="GS31" s="65">
        <f t="shared" si="120"/>
        <v>0</v>
      </c>
      <c r="GT31" s="65">
        <f t="shared" si="121"/>
        <v>0</v>
      </c>
      <c r="GU31" s="65">
        <f t="shared" si="122"/>
        <v>0</v>
      </c>
      <c r="GV31" s="65">
        <f t="shared" si="123"/>
        <v>0</v>
      </c>
      <c r="GW31" s="65">
        <f t="shared" si="124"/>
        <v>0</v>
      </c>
      <c r="GX31" s="65">
        <f t="shared" si="125"/>
        <v>0</v>
      </c>
      <c r="GY31" s="65">
        <f t="shared" si="126"/>
        <v>0</v>
      </c>
      <c r="GZ31" s="65">
        <f t="shared" si="127"/>
        <v>0</v>
      </c>
      <c r="HA31" s="65">
        <f t="shared" si="128"/>
        <v>0</v>
      </c>
      <c r="HB31" s="65">
        <f t="shared" si="129"/>
        <v>0</v>
      </c>
      <c r="HC31" s="65">
        <f t="shared" si="130"/>
        <v>0</v>
      </c>
      <c r="HD31" s="65">
        <f t="shared" si="131"/>
        <v>0</v>
      </c>
      <c r="HE31" s="65">
        <f t="shared" si="132"/>
        <v>0</v>
      </c>
      <c r="HM31" s="51">
        <v>22</v>
      </c>
      <c r="HN31" s="72">
        <f>(EW31-EW30)*$D$46+(FB31-FB30)*$D$47+(FG31-FG30)*$D$48+(FL31-FL30)*$D$49+IF($HM31&lt;C$10,0,求节点(C$10:C$14,$H$28:$H$32,$HM31)*$C$2*节奏总纲!W25)+HN30</f>
        <v>0</v>
      </c>
      <c r="HO31" s="72">
        <f>(EX31-EX30)*$D$46+(FC31-FC30)*$D$47+(FH31-FH30)*$D$48+(FM31-FM30)*$D$49+IF($HM31&lt;D$10,0,求节点(D$10:D$14,$H$28:$H$32,$HM31)*$C$2*节奏总纲!X25)+HO30</f>
        <v>0</v>
      </c>
      <c r="HP31" s="72">
        <f>(EY31-EY30)*$D$46+(FD31-FD30)*$D$47+(FI31-FI30)*$D$48+(FN31-FN30)*$D$49+IF($HM31&lt;E$10,0,求节点(E$10:E$14,$H$28:$H$32,$HM31)*$C$2*节奏总纲!Y25)+HP30</f>
        <v>0</v>
      </c>
      <c r="HQ31" s="72">
        <f>(EZ31-EZ30)*$D$46+(FE31-FE30)*$D$47+(FJ31-FJ30)*$D$48+(FO31-FO30)*$D$49+IF($HM31&lt;F$10,0,求节点(F$10:F$14,$H$28:$H$32,$HM31)*$C$2*节奏总纲!Z25)+HQ30</f>
        <v>0</v>
      </c>
      <c r="HR31" s="72">
        <f>(FA31-FA30)*$D$46+(FF31-FF30)*$D$47+(FK31-FK30)*$D$48+(FP31-FP30)*$D$49+IF($HM31&lt;G$10,0,求节点(G$10:G$14,$H$28:$H$32,$HM31)*$C$2*节奏总纲!AA25)+HR30</f>
        <v>0</v>
      </c>
      <c r="HV31" s="72">
        <v>22</v>
      </c>
      <c r="HW31" s="72">
        <f>IF($HV31&lt;C$10,0,求节点(C$10:C$14,$I$28:$I$32,$HV31)*$C$2*节奏总纲!W25)+HW30</f>
        <v>0</v>
      </c>
      <c r="HX31" s="72">
        <f>IF($HV31&lt;D$10,0,求节点(D$10:D$14,$I$28:$I$32,$HV31)*$C$2*节奏总纲!X25)+HX30</f>
        <v>0</v>
      </c>
      <c r="HY31" s="72">
        <f>IF($HV31&lt;E$10,0,求节点(E$10:E$14,$I$28:$I$32,$HV31)*$C$2*节奏总纲!Y25)+HY30</f>
        <v>0</v>
      </c>
      <c r="HZ31" s="72">
        <f>IF($HV31&lt;F$10,0,求节点(F$10:F$14,$I$28:$I$32,$HV31)*$C$2*节奏总纲!Z25)+HZ30</f>
        <v>0</v>
      </c>
      <c r="IA31" s="72">
        <f>IF($HV31&lt;G$10,0,求节点(G$10:G$14,$I$28:$I$32,$HV31)*$C$2*节奏总纲!AA25)+IA30</f>
        <v>0</v>
      </c>
    </row>
    <row r="32" spans="2:235" x14ac:dyDescent="0.15">
      <c r="B32" s="48">
        <v>5</v>
      </c>
      <c r="C32" s="48">
        <f t="shared" ref="C32:G32" si="142">C23</f>
        <v>117.1063891588488</v>
      </c>
      <c r="D32" s="48">
        <f t="shared" si="142"/>
        <v>113.90267360183978</v>
      </c>
      <c r="E32" s="48">
        <f t="shared" si="142"/>
        <v>111.9354172451891</v>
      </c>
      <c r="F32" s="48">
        <f t="shared" si="142"/>
        <v>111.01381395841578</v>
      </c>
      <c r="G32" s="48">
        <f t="shared" si="142"/>
        <v>110</v>
      </c>
      <c r="H32" s="73">
        <v>40</v>
      </c>
      <c r="I32" s="74">
        <v>800000</v>
      </c>
      <c r="J32" s="48"/>
      <c r="K32" s="48"/>
      <c r="L32" s="66"/>
      <c r="M32" s="48"/>
      <c r="P32" s="49">
        <v>23</v>
      </c>
      <c r="Q32" s="51">
        <f>IF($P32&lt;C$10,0,求节点(C$10:C$14,$H$10:$H$14,$P32)*$C$2*节奏总纲!W26)+Q31</f>
        <v>0</v>
      </c>
      <c r="R32" s="51">
        <f>IF($P32&lt;D$10,0,求节点(D$10:D$14,$H$10:$H$14,$P32)*$C$2*节奏总纲!X26)+R31</f>
        <v>0</v>
      </c>
      <c r="S32" s="51">
        <f>IF($P32&lt;E$10,0,求节点(E$10:E$14,$H$10:$H$14,$P32)*$C$2*节奏总纲!Y26)+S31</f>
        <v>0</v>
      </c>
      <c r="T32" s="51">
        <f>IF($P32&lt;F$10,0,求节点(F$10:F$14,$H$10:$H$14,$P32)*$C$2*节奏总纲!Z26)+T31</f>
        <v>0</v>
      </c>
      <c r="U32" s="51">
        <f>IF($P32&lt;G$10,0,求节点(G$10:G$14,$H$10:$H$14,$P32)*$C$2*节奏总纲!AA26)+U31</f>
        <v>0</v>
      </c>
      <c r="V32" s="51">
        <f>IF($P32&lt;C$10,0,求节点(C$10:C$14,$I$10:$I$14,$P32)*$C$2*节奏总纲!W26)+V31</f>
        <v>0</v>
      </c>
      <c r="W32" s="51">
        <f>IF($P32&lt;D$10,0,求节点(D$10:D$14,$I$10:$I$14,$P32)*$C$2*节奏总纲!X26)+W31</f>
        <v>0</v>
      </c>
      <c r="X32" s="51">
        <f>IF($P32&lt;E$10,0,求节点(E$10:E$14,$I$10:$I$14,$P32)*$C$2*节奏总纲!Y26)+X31</f>
        <v>0</v>
      </c>
      <c r="Y32" s="51">
        <f>IF($P32&lt;F$10,0,求节点(F$10:F$14,$I$10:$I$14,$P32)*$C$2*节奏总纲!Z26)+Y31</f>
        <v>0</v>
      </c>
      <c r="Z32" s="51">
        <f>IF($P32&lt;G$10,0,求节点(G$10:G$14,$I$10:$I$14,$P32)*$C$2*节奏总纲!AA26)+Z31</f>
        <v>0</v>
      </c>
      <c r="AA32" s="65">
        <f>IF($P32&lt;C$10,0,求节点(C$10:C$14,$J$10:$J$14,$P32)*$C$2*节奏总纲!W26)+AA31+军团势力点排行奖励设计!M32-军团势力点排行奖励设计!M31</f>
        <v>0</v>
      </c>
      <c r="AB32" s="65">
        <f>IF($P32&lt;D$10,0,求节点(D$10:D$14,$J$10:$J$14,$P32)*$C$2*节奏总纲!X26)+AB31+军团势力点排行奖励设计!N32-军团势力点排行奖励设计!N31</f>
        <v>0</v>
      </c>
      <c r="AC32" s="65">
        <f>IF($P32&lt;E$10,0,求节点(E$10:E$14,$J$10:$J$14,$P32)*$C$2*节奏总纲!Y26)+AC31+军团势力点排行奖励设计!O32-军团势力点排行奖励设计!O31</f>
        <v>0</v>
      </c>
      <c r="AD32" s="65">
        <f>IF($P32&lt;F$10,0,求节点(F$10:F$14,$J$10:$J$14,$P32)*$C$2*节奏总纲!Z26)+AD31+军团势力点排行奖励设计!P32-军团势力点排行奖励设计!P31</f>
        <v>0</v>
      </c>
      <c r="AE32" s="65">
        <f>IF($P32&lt;G$10,0,求节点(G$10:G$14,$J$10:$J$14,$P32)*$C$2*节奏总纲!AA26)+AE31+军团势力点排行奖励设计!Q32-军团势力点排行奖励设计!Q31</f>
        <v>0</v>
      </c>
      <c r="AF32" s="65">
        <f>IF($P32&lt;C$10,0,求节点(C$10:C$14,$K$10:$K$14,$P32)*$C$2*节奏总纲!W26)+AF31</f>
        <v>0</v>
      </c>
      <c r="AG32" s="65">
        <f>IF($P32&lt;D$10,0,求节点(D$10:D$14,$K$10:$K$14,$P32)*$C$2*节奏总纲!X26)+AG31</f>
        <v>0</v>
      </c>
      <c r="AH32" s="65">
        <f>IF($P32&lt;E$10,0,求节点(E$10:E$14,$K$10:$K$14,$P32)*$C$2*节奏总纲!Y26)+AH31</f>
        <v>0</v>
      </c>
      <c r="AI32" s="65">
        <f>IF($P32&lt;F$10,0,求节点(F$10:F$14,$K$10:$K$14,$P32)*$C$2*节奏总纲!Z26)+AI31</f>
        <v>0</v>
      </c>
      <c r="AJ32" s="65">
        <f>IF($P32&lt;G$10,0,求节点(G$10:G$14,$K$10:$K$14,$P32)*$C$2*节奏总纲!AA26)+AJ31</f>
        <v>0</v>
      </c>
      <c r="AK32" s="65">
        <f>IF($P32&lt;C$10,0,求节点(C$10:C$14,$L$10:$L$14,$P32)*$C$2*节奏总纲!W26)+AK31+军团势力点排行奖励设计!R32-军团势力点排行奖励设计!R31</f>
        <v>0</v>
      </c>
      <c r="AL32" s="65">
        <f>IF($P32&lt;D$10,0,求节点(D$10:D$14,$L$10:$L$14,$P32)*$C$2*节奏总纲!X26)+AL31+军团势力点排行奖励设计!S32-军团势力点排行奖励设计!S31</f>
        <v>0</v>
      </c>
      <c r="AM32" s="65">
        <f>IF($P32&lt;E$10,0,求节点(E$10:E$14,$L$10:$L$14,$P32)*$C$2*节奏总纲!Y26)+AM31+军团势力点排行奖励设计!T32-军团势力点排行奖励设计!T31</f>
        <v>0</v>
      </c>
      <c r="AN32" s="65">
        <f>IF($P32&lt;F$10,0,求节点(F$10:F$14,$L$10:$L$14,$P32)*$C$2*节奏总纲!Z26)+AN31+军团势力点排行奖励设计!U32-军团势力点排行奖励设计!U31</f>
        <v>0</v>
      </c>
      <c r="AO32" s="65">
        <f>IF($P32&lt;G$10,0,求节点(G$10:G$14,$L$10:$L$14,$P32)*$C$2*节奏总纲!AA26)+AO31+军团势力点排行奖励设计!V32-军团势力点排行奖励设计!V31</f>
        <v>0</v>
      </c>
      <c r="AP32" s="65">
        <f>IF($P32&lt;C$10,0,求节点(C$10:C$14,$M$10:$M$14,$P32)*$C$2*节奏总纲!W26)+AP31</f>
        <v>0</v>
      </c>
      <c r="AQ32" s="65">
        <f>IF($P32&lt;D$10,0,求节点(D$10:D$14,$M$10:$M$14,$P32)*$C$2*节奏总纲!X26)+AQ31</f>
        <v>0</v>
      </c>
      <c r="AR32" s="65">
        <f>IF($P32&lt;E$10,0,求节点(E$10:E$14,$M$10:$M$14,$P32)*$C$2*节奏总纲!Y26)+AR31</f>
        <v>0</v>
      </c>
      <c r="AS32" s="65">
        <f>IF($P32&lt;F$10,0,求节点(F$10:F$14,$M$10:$M$14,$P32)*$C$2*节奏总纲!Z26)+AS31</f>
        <v>0</v>
      </c>
      <c r="AT32" s="65">
        <f>IF($P32&lt;G$10,0,求节点(G$10:G$14,$M$10:$M$14,$P32)*$C$2*节奏总纲!AA26)+AT31</f>
        <v>0</v>
      </c>
      <c r="AX32" s="51">
        <v>23</v>
      </c>
      <c r="AY32" s="51">
        <f>IF($AX32&lt;C$10,0,求节点(C$10:C$14,$H$19:$H$23,$AX32)*$C$2*节奏总纲!W26)+AY31</f>
        <v>0</v>
      </c>
      <c r="AZ32" s="51">
        <f>IF($AX32&lt;D$10,0,求节点(D$10:D$14,$H$19:$H$23,$AX32)*$C$2*节奏总纲!X26)+AZ31</f>
        <v>0</v>
      </c>
      <c r="BA32" s="51">
        <f>IF($AX32&lt;E$10,0,求节点(E$10:E$14,$H$19:$H$23,$AX32)*$C$2*节奏总纲!Y26)+BA31</f>
        <v>0</v>
      </c>
      <c r="BB32" s="51">
        <f>IF($AX32&lt;F$10,0,求节点(F$10:F$14,$H$19:$H$23,$AX32)*$C$2*节奏总纲!Z26)+BB31</f>
        <v>0</v>
      </c>
      <c r="BC32" s="51">
        <f>IF($AX32&lt;G$10,0,求节点(G$10:G$14,$H$19:$H$23,$AX32)*$C$2*节奏总纲!AA26)+BC31</f>
        <v>0</v>
      </c>
      <c r="BD32" s="51">
        <f>IF($AX32&lt;C$10,0,求节点(C$10:C$14,$I$19:$I$23,$AX32)*$C$2*节奏总纲!W26)+BD31</f>
        <v>0</v>
      </c>
      <c r="BE32" s="51">
        <f>IF($AX32&lt;D$10,0,求节点(D$10:D$14,$I$19:$I$23,$AX32)*$C$2*节奏总纲!X26)+BE31</f>
        <v>0</v>
      </c>
      <c r="BF32" s="51">
        <f>IF($AX32&lt;E$10,0,求节点(E$10:E$14,$I$19:$I$23,$AX32)*$C$2*节奏总纲!Y26)+BF31</f>
        <v>0</v>
      </c>
      <c r="BG32" s="51">
        <f>IF($AX32&lt;F$10,0,求节点(F$10:F$14,$I$19:$I$23,$AX32)*$C$2*节奏总纲!Z26)+BG31</f>
        <v>0</v>
      </c>
      <c r="BH32" s="51">
        <f>IF($AX32&lt;G$10,0,求节点(G$10:G$14,$I$19:$I$23,$AX32)*$C$2*节奏总纲!AA26)+BH31</f>
        <v>0</v>
      </c>
      <c r="BI32" s="65">
        <f>IF($AX32&lt;C$10,0,求节点(C$10:C$14,$J$19:$J$23,$AX32)*$C$2*节奏总纲!W26)+BI31+军团势力点排行奖励设计!W32-军团势力点排行奖励设计!W31</f>
        <v>0</v>
      </c>
      <c r="BJ32" s="65">
        <f>IF($AX32&lt;D$10,0,求节点(D$10:D$14,$J$19:$J$23,$AX32)*$C$2*节奏总纲!X26)+BJ31+军团势力点排行奖励设计!X32-军团势力点排行奖励设计!X31</f>
        <v>0</v>
      </c>
      <c r="BK32" s="65">
        <f>IF($AX32&lt;E$10,0,求节点(E$10:E$14,$J$19:$J$23,$AX32)*$C$2*节奏总纲!Y26)+BK31+军团势力点排行奖励设计!Y32-军团势力点排行奖励设计!Y31</f>
        <v>0</v>
      </c>
      <c r="BL32" s="65">
        <f>IF($AX32&lt;F$10,0,求节点(F$10:F$14,$J$19:$J$23,$AX32)*$C$2*节奏总纲!Z26)+BL31+军团势力点排行奖励设计!Z32-军团势力点排行奖励设计!Z31</f>
        <v>0</v>
      </c>
      <c r="BM32" s="65">
        <f>IF($AX32&lt;G$10,0,求节点(G$10:G$14,$J$19:$J$23,$AX32)*$C$2*节奏总纲!AA26)+BM31+军团势力点排行奖励设计!AA32-军团势力点排行奖励设计!AA31</f>
        <v>0</v>
      </c>
      <c r="BN32" s="65">
        <f>IF($AX32&lt;C$10,0,求节点(C$10:C$14,$K$19:$K$23,$AX32)*$C$2*节奏总纲!W26)+BN31</f>
        <v>0</v>
      </c>
      <c r="BO32" s="65">
        <f>IF($AX32&lt;D$10,0,求节点(D$10:D$14,$K$19:$K$23,$AX32)*$C$2*节奏总纲!X26)+BO31</f>
        <v>0</v>
      </c>
      <c r="BP32" s="65">
        <f>IF($AX32&lt;E$10,0,求节点(E$10:E$14,$K$19:$K$23,$AX32)*$C$2*节奏总纲!Y26)+BP31</f>
        <v>0</v>
      </c>
      <c r="BQ32" s="65">
        <f>IF($AX32&lt;F$10,0,求节点(F$10:F$14,$K$19:$K$23,$AX32)*$C$2*节奏总纲!Z26)+BQ31</f>
        <v>0</v>
      </c>
      <c r="BR32" s="65">
        <f>IF($AX32&lt;G$10,0,求节点(G$10:G$14,$K$19:$K$23,$AX32)*$C$2*节奏总纲!AA26)+BR31</f>
        <v>0</v>
      </c>
      <c r="BS32" s="65">
        <f>IF($AX32&lt;C$10,0,求节点(C$10:C$14,$L$19:$L$23,$AX32)*$C$2*节奏总纲!W26)+BS31+军团势力点排行奖励设计!AB32-军团势力点排行奖励设计!AB31</f>
        <v>0</v>
      </c>
      <c r="BT32" s="65">
        <f>IF($AX32&lt;D$10,0,求节点(D$10:D$14,$L$19:$L$23,$AX32)*$C$2*节奏总纲!X26)+BT31+军团势力点排行奖励设计!AC32-军团势力点排行奖励设计!AC31</f>
        <v>0</v>
      </c>
      <c r="BU32" s="65">
        <f>IF($AX32&lt;E$10,0,求节点(E$10:E$14,$L$19:$L$23,$AX32)*$C$2*节奏总纲!Y26)+BU31+军团势力点排行奖励设计!AD32-军团势力点排行奖励设计!AD31</f>
        <v>0</v>
      </c>
      <c r="BV32" s="65">
        <f>IF($AX32&lt;F$10,0,求节点(F$10:F$14,$L$19:$L$23,$AX32)*$C$2*节奏总纲!Z26)+BV31+军团势力点排行奖励设计!AE32-军团势力点排行奖励设计!AE31</f>
        <v>0</v>
      </c>
      <c r="BW32" s="65">
        <f>IF($AX32&lt;G$10,0,求节点(G$10:G$14,$L$19:$L$23,$AX32)*$C$2*节奏总纲!AA26)+BW31+军团势力点排行奖励设计!AF32-军团势力点排行奖励设计!AF31</f>
        <v>0</v>
      </c>
      <c r="BX32" s="65">
        <f>IF($AX32&lt;C$10,0,求节点(C$10:C$14,$M$19:$M$23,$AX32)*$C$2*节奏总纲!W26)+BX31</f>
        <v>0</v>
      </c>
      <c r="BY32" s="65">
        <f>IF($AX32&lt;D$10,0,求节点(D$10:D$14,$M$19:$M$23,$AX32)*$C$2*节奏总纲!X26)+BY31</f>
        <v>0</v>
      </c>
      <c r="BZ32" s="65">
        <f>IF($AX32&lt;E$10,0,求节点(E$10:E$14,$M$19:$M$23,$AX32)*$C$2*节奏总纲!Y26)+BZ31</f>
        <v>0</v>
      </c>
      <c r="CA32" s="65">
        <f>IF($AX32&lt;F$10,0,求节点(F$10:F$14,$M$19:$M$23,$AX32)*$C$2*节奏总纲!Z26)+CA31</f>
        <v>0</v>
      </c>
      <c r="CB32" s="65">
        <f>IF($AX32&lt;G$10,0,求节点(G$10:G$14,$M$19:$M$23,$AX32)*$C$2*节奏总纲!AA26)+CB31</f>
        <v>0</v>
      </c>
      <c r="CF32" s="51">
        <v>23</v>
      </c>
      <c r="CG32" s="65">
        <f t="shared" si="13"/>
        <v>0</v>
      </c>
      <c r="CH32" s="65">
        <f t="shared" si="14"/>
        <v>0</v>
      </c>
      <c r="CI32" s="65">
        <f t="shared" si="15"/>
        <v>0</v>
      </c>
      <c r="CJ32" s="65">
        <f t="shared" si="16"/>
        <v>0</v>
      </c>
      <c r="CK32" s="65">
        <f t="shared" si="17"/>
        <v>0</v>
      </c>
      <c r="CL32" s="65">
        <f t="shared" si="18"/>
        <v>0</v>
      </c>
      <c r="CM32" s="65">
        <f t="shared" si="19"/>
        <v>0</v>
      </c>
      <c r="CN32" s="65">
        <f t="shared" si="20"/>
        <v>0</v>
      </c>
      <c r="CO32" s="65">
        <f t="shared" si="21"/>
        <v>0</v>
      </c>
      <c r="CP32" s="65">
        <f t="shared" si="22"/>
        <v>0</v>
      </c>
      <c r="CQ32" s="65">
        <f t="shared" si="23"/>
        <v>0</v>
      </c>
      <c r="CR32" s="65">
        <f t="shared" si="24"/>
        <v>0</v>
      </c>
      <c r="CS32" s="65">
        <f t="shared" si="25"/>
        <v>0</v>
      </c>
      <c r="CT32" s="65">
        <f t="shared" si="26"/>
        <v>0</v>
      </c>
      <c r="CU32" s="65">
        <f t="shared" si="27"/>
        <v>0</v>
      </c>
      <c r="CV32" s="65">
        <f t="shared" si="28"/>
        <v>0</v>
      </c>
      <c r="CW32" s="65">
        <f t="shared" si="29"/>
        <v>0</v>
      </c>
      <c r="CX32" s="65">
        <f t="shared" si="30"/>
        <v>0</v>
      </c>
      <c r="CY32" s="65">
        <f t="shared" si="31"/>
        <v>0</v>
      </c>
      <c r="CZ32" s="65">
        <f t="shared" si="32"/>
        <v>0</v>
      </c>
      <c r="DA32" s="65">
        <f t="shared" si="33"/>
        <v>0</v>
      </c>
      <c r="DB32" s="65">
        <f t="shared" si="34"/>
        <v>0</v>
      </c>
      <c r="DC32" s="65">
        <f t="shared" si="35"/>
        <v>0</v>
      </c>
      <c r="DD32" s="65">
        <f t="shared" si="36"/>
        <v>0</v>
      </c>
      <c r="DE32" s="65">
        <f t="shared" si="37"/>
        <v>0</v>
      </c>
      <c r="DF32" s="65">
        <f t="shared" si="38"/>
        <v>0</v>
      </c>
      <c r="DG32" s="65">
        <f t="shared" si="39"/>
        <v>0</v>
      </c>
      <c r="DH32" s="65">
        <f t="shared" si="40"/>
        <v>0</v>
      </c>
      <c r="DI32" s="65">
        <f t="shared" si="41"/>
        <v>0</v>
      </c>
      <c r="DJ32" s="65">
        <f t="shared" si="42"/>
        <v>0</v>
      </c>
      <c r="DN32" s="51">
        <v>23</v>
      </c>
      <c r="DO32" s="65">
        <f t="shared" si="43"/>
        <v>0</v>
      </c>
      <c r="DP32" s="65">
        <f t="shared" si="44"/>
        <v>0</v>
      </c>
      <c r="DQ32" s="65">
        <f t="shared" si="45"/>
        <v>0</v>
      </c>
      <c r="DR32" s="65">
        <f t="shared" si="46"/>
        <v>0</v>
      </c>
      <c r="DS32" s="65">
        <f t="shared" si="47"/>
        <v>0</v>
      </c>
      <c r="DT32" s="65">
        <f t="shared" si="48"/>
        <v>0</v>
      </c>
      <c r="DU32" s="65">
        <f t="shared" si="49"/>
        <v>0</v>
      </c>
      <c r="DV32" s="65">
        <f t="shared" si="50"/>
        <v>0</v>
      </c>
      <c r="DW32" s="65">
        <f t="shared" si="51"/>
        <v>0</v>
      </c>
      <c r="DX32" s="65">
        <f t="shared" si="52"/>
        <v>0</v>
      </c>
      <c r="DY32" s="65">
        <f t="shared" si="53"/>
        <v>0</v>
      </c>
      <c r="DZ32" s="65">
        <f t="shared" si="54"/>
        <v>0</v>
      </c>
      <c r="EA32" s="65">
        <f t="shared" si="55"/>
        <v>0</v>
      </c>
      <c r="EB32" s="65">
        <f t="shared" si="56"/>
        <v>0</v>
      </c>
      <c r="EC32" s="65">
        <f t="shared" si="57"/>
        <v>0</v>
      </c>
      <c r="ED32" s="65">
        <f t="shared" si="58"/>
        <v>0</v>
      </c>
      <c r="EE32" s="65">
        <f t="shared" si="59"/>
        <v>0</v>
      </c>
      <c r="EF32" s="65">
        <f t="shared" si="60"/>
        <v>0</v>
      </c>
      <c r="EG32" s="65">
        <f t="shared" si="61"/>
        <v>0</v>
      </c>
      <c r="EH32" s="65">
        <f t="shared" si="62"/>
        <v>0</v>
      </c>
      <c r="EI32" s="65">
        <f t="shared" si="63"/>
        <v>0</v>
      </c>
      <c r="EJ32" s="65">
        <f t="shared" si="64"/>
        <v>0</v>
      </c>
      <c r="EK32" s="65">
        <f t="shared" si="65"/>
        <v>0</v>
      </c>
      <c r="EL32" s="65">
        <f t="shared" si="66"/>
        <v>0</v>
      </c>
      <c r="EM32" s="65">
        <f t="shared" si="67"/>
        <v>0</v>
      </c>
      <c r="EN32" s="65">
        <f t="shared" si="68"/>
        <v>0</v>
      </c>
      <c r="EO32" s="65">
        <f t="shared" si="69"/>
        <v>0</v>
      </c>
      <c r="EP32" s="65">
        <f t="shared" si="70"/>
        <v>0</v>
      </c>
      <c r="EQ32" s="65">
        <f t="shared" si="71"/>
        <v>0</v>
      </c>
      <c r="ER32" s="65">
        <f t="shared" si="72"/>
        <v>0</v>
      </c>
      <c r="EV32" s="51">
        <v>23</v>
      </c>
      <c r="EW32" s="65">
        <f t="shared" si="73"/>
        <v>0</v>
      </c>
      <c r="EX32" s="65">
        <f t="shared" si="74"/>
        <v>0</v>
      </c>
      <c r="EY32" s="65">
        <f t="shared" si="75"/>
        <v>0</v>
      </c>
      <c r="EZ32" s="65">
        <f t="shared" si="76"/>
        <v>0</v>
      </c>
      <c r="FA32" s="65">
        <f t="shared" si="77"/>
        <v>0</v>
      </c>
      <c r="FB32" s="65">
        <f t="shared" si="78"/>
        <v>0</v>
      </c>
      <c r="FC32" s="65">
        <f t="shared" si="79"/>
        <v>0</v>
      </c>
      <c r="FD32" s="65">
        <f t="shared" si="80"/>
        <v>0</v>
      </c>
      <c r="FE32" s="65">
        <f t="shared" si="81"/>
        <v>0</v>
      </c>
      <c r="FF32" s="65">
        <f t="shared" si="82"/>
        <v>0</v>
      </c>
      <c r="FG32" s="65">
        <f t="shared" si="83"/>
        <v>0</v>
      </c>
      <c r="FH32" s="65">
        <f t="shared" si="84"/>
        <v>0</v>
      </c>
      <c r="FI32" s="65">
        <f t="shared" si="85"/>
        <v>0</v>
      </c>
      <c r="FJ32" s="65">
        <f t="shared" si="86"/>
        <v>0</v>
      </c>
      <c r="FK32" s="65">
        <f t="shared" si="87"/>
        <v>0</v>
      </c>
      <c r="FL32" s="65">
        <f t="shared" si="88"/>
        <v>0</v>
      </c>
      <c r="FM32" s="65">
        <f t="shared" si="89"/>
        <v>0</v>
      </c>
      <c r="FN32" s="65">
        <f t="shared" si="90"/>
        <v>0</v>
      </c>
      <c r="FO32" s="65">
        <f t="shared" si="91"/>
        <v>0</v>
      </c>
      <c r="FP32" s="65">
        <f t="shared" si="92"/>
        <v>0</v>
      </c>
      <c r="FQ32" s="65">
        <f t="shared" si="93"/>
        <v>0</v>
      </c>
      <c r="FR32" s="65">
        <f t="shared" si="94"/>
        <v>0</v>
      </c>
      <c r="FS32" s="65">
        <f t="shared" si="95"/>
        <v>0</v>
      </c>
      <c r="FT32" s="65">
        <f t="shared" si="96"/>
        <v>0</v>
      </c>
      <c r="FU32" s="65">
        <f t="shared" si="97"/>
        <v>0</v>
      </c>
      <c r="FV32" s="65">
        <f t="shared" si="98"/>
        <v>0</v>
      </c>
      <c r="FW32" s="65">
        <f t="shared" si="99"/>
        <v>0</v>
      </c>
      <c r="FX32" s="65">
        <f t="shared" si="100"/>
        <v>0</v>
      </c>
      <c r="FY32" s="65">
        <f t="shared" si="101"/>
        <v>0</v>
      </c>
      <c r="FZ32" s="65">
        <f t="shared" si="102"/>
        <v>0</v>
      </c>
      <c r="GB32" s="65">
        <f t="shared" si="103"/>
        <v>0</v>
      </c>
      <c r="GC32" s="65">
        <f t="shared" si="104"/>
        <v>0</v>
      </c>
      <c r="GD32" s="65">
        <f t="shared" si="105"/>
        <v>0</v>
      </c>
      <c r="GE32" s="65">
        <f t="shared" si="106"/>
        <v>0</v>
      </c>
      <c r="GF32" s="65">
        <f t="shared" si="107"/>
        <v>0</v>
      </c>
      <c r="GG32" s="65">
        <f t="shared" si="108"/>
        <v>0</v>
      </c>
      <c r="GH32" s="65">
        <f t="shared" si="109"/>
        <v>0</v>
      </c>
      <c r="GI32" s="65">
        <f t="shared" si="110"/>
        <v>0</v>
      </c>
      <c r="GJ32" s="65">
        <f t="shared" si="111"/>
        <v>0</v>
      </c>
      <c r="GK32" s="65">
        <f t="shared" si="112"/>
        <v>0</v>
      </c>
      <c r="GL32" s="65">
        <f t="shared" si="113"/>
        <v>0</v>
      </c>
      <c r="GM32" s="65">
        <f t="shared" si="114"/>
        <v>0</v>
      </c>
      <c r="GN32" s="65">
        <f t="shared" si="115"/>
        <v>0</v>
      </c>
      <c r="GO32" s="65">
        <f t="shared" si="116"/>
        <v>0</v>
      </c>
      <c r="GP32" s="65">
        <f t="shared" si="117"/>
        <v>0</v>
      </c>
      <c r="GQ32" s="65">
        <f t="shared" si="118"/>
        <v>0</v>
      </c>
      <c r="GR32" s="65">
        <f t="shared" si="119"/>
        <v>0</v>
      </c>
      <c r="GS32" s="65">
        <f t="shared" si="120"/>
        <v>0</v>
      </c>
      <c r="GT32" s="65">
        <f t="shared" si="121"/>
        <v>0</v>
      </c>
      <c r="GU32" s="65">
        <f t="shared" si="122"/>
        <v>0</v>
      </c>
      <c r="GV32" s="65">
        <f t="shared" si="123"/>
        <v>0</v>
      </c>
      <c r="GW32" s="65">
        <f t="shared" si="124"/>
        <v>0</v>
      </c>
      <c r="GX32" s="65">
        <f t="shared" si="125"/>
        <v>0</v>
      </c>
      <c r="GY32" s="65">
        <f t="shared" si="126"/>
        <v>0</v>
      </c>
      <c r="GZ32" s="65">
        <f t="shared" si="127"/>
        <v>0</v>
      </c>
      <c r="HA32" s="65">
        <f t="shared" si="128"/>
        <v>0</v>
      </c>
      <c r="HB32" s="65">
        <f t="shared" si="129"/>
        <v>0</v>
      </c>
      <c r="HC32" s="65">
        <f t="shared" si="130"/>
        <v>0</v>
      </c>
      <c r="HD32" s="65">
        <f t="shared" si="131"/>
        <v>0</v>
      </c>
      <c r="HE32" s="65">
        <f t="shared" si="132"/>
        <v>0</v>
      </c>
      <c r="HM32" s="51">
        <v>23</v>
      </c>
      <c r="HN32" s="72">
        <f>(EW32-EW31)*$D$46+(FB32-FB31)*$D$47+(FG32-FG31)*$D$48+(FL32-FL31)*$D$49+IF($HM32&lt;C$10,0,求节点(C$10:C$14,$H$28:$H$32,$HM32)*$C$2*节奏总纲!W26)+HN31</f>
        <v>0</v>
      </c>
      <c r="HO32" s="72">
        <f>(EX32-EX31)*$D$46+(FC32-FC31)*$D$47+(FH32-FH31)*$D$48+(FM32-FM31)*$D$49+IF($HM32&lt;D$10,0,求节点(D$10:D$14,$H$28:$H$32,$HM32)*$C$2*节奏总纲!X26)+HO31</f>
        <v>0</v>
      </c>
      <c r="HP32" s="72">
        <f>(EY32-EY31)*$D$46+(FD32-FD31)*$D$47+(FI32-FI31)*$D$48+(FN32-FN31)*$D$49+IF($HM32&lt;E$10,0,求节点(E$10:E$14,$H$28:$H$32,$HM32)*$C$2*节奏总纲!Y26)+HP31</f>
        <v>0</v>
      </c>
      <c r="HQ32" s="72">
        <f>(EZ32-EZ31)*$D$46+(FE32-FE31)*$D$47+(FJ32-FJ31)*$D$48+(FO32-FO31)*$D$49+IF($HM32&lt;F$10,0,求节点(F$10:F$14,$H$28:$H$32,$HM32)*$C$2*节奏总纲!Z26)+HQ31</f>
        <v>0</v>
      </c>
      <c r="HR32" s="72">
        <f>(FA32-FA31)*$D$46+(FF32-FF31)*$D$47+(FK32-FK31)*$D$48+(FP32-FP31)*$D$49+IF($HM32&lt;G$10,0,求节点(G$10:G$14,$H$28:$H$32,$HM32)*$C$2*节奏总纲!AA26)+HR31</f>
        <v>0</v>
      </c>
      <c r="HV32" s="72">
        <v>23</v>
      </c>
      <c r="HW32" s="72">
        <f>IF($HV32&lt;C$10,0,求节点(C$10:C$14,$I$28:$I$32,$HV32)*$C$2*节奏总纲!W26)+HW31</f>
        <v>0</v>
      </c>
      <c r="HX32" s="72">
        <f>IF($HV32&lt;D$10,0,求节点(D$10:D$14,$I$28:$I$32,$HV32)*$C$2*节奏总纲!X26)+HX31</f>
        <v>0</v>
      </c>
      <c r="HY32" s="72">
        <f>IF($HV32&lt;E$10,0,求节点(E$10:E$14,$I$28:$I$32,$HV32)*$C$2*节奏总纲!Y26)+HY31</f>
        <v>0</v>
      </c>
      <c r="HZ32" s="72">
        <f>IF($HV32&lt;F$10,0,求节点(F$10:F$14,$I$28:$I$32,$HV32)*$C$2*节奏总纲!Z26)+HZ31</f>
        <v>0</v>
      </c>
      <c r="IA32" s="72">
        <f>IF($HV32&lt;G$10,0,求节点(G$10:G$14,$I$28:$I$32,$HV32)*$C$2*节奏总纲!AA26)+IA31</f>
        <v>0</v>
      </c>
    </row>
    <row r="33" spans="2:235" x14ac:dyDescent="0.15">
      <c r="H33" s="49" t="s">
        <v>293</v>
      </c>
      <c r="I33" s="72" t="s">
        <v>293</v>
      </c>
      <c r="P33" s="49">
        <v>24</v>
      </c>
      <c r="Q33" s="51">
        <f>IF($P33&lt;C$10,0,求节点(C$10:C$14,$H$10:$H$14,$P33)*$C$2*节奏总纲!W27)+Q32</f>
        <v>0</v>
      </c>
      <c r="R33" s="51">
        <f>IF($P33&lt;D$10,0,求节点(D$10:D$14,$H$10:$H$14,$P33)*$C$2*节奏总纲!X27)+R32</f>
        <v>0</v>
      </c>
      <c r="S33" s="51">
        <f>IF($P33&lt;E$10,0,求节点(E$10:E$14,$H$10:$H$14,$P33)*$C$2*节奏总纲!Y27)+S32</f>
        <v>0</v>
      </c>
      <c r="T33" s="51">
        <f>IF($P33&lt;F$10,0,求节点(F$10:F$14,$H$10:$H$14,$P33)*$C$2*节奏总纲!Z27)+T32</f>
        <v>0</v>
      </c>
      <c r="U33" s="51">
        <f>IF($P33&lt;G$10,0,求节点(G$10:G$14,$H$10:$H$14,$P33)*$C$2*节奏总纲!AA27)+U32</f>
        <v>0</v>
      </c>
      <c r="V33" s="51">
        <f>IF($P33&lt;C$10,0,求节点(C$10:C$14,$I$10:$I$14,$P33)*$C$2*节奏总纲!W27)+V32</f>
        <v>0</v>
      </c>
      <c r="W33" s="51">
        <f>IF($P33&lt;D$10,0,求节点(D$10:D$14,$I$10:$I$14,$P33)*$C$2*节奏总纲!X27)+W32</f>
        <v>0</v>
      </c>
      <c r="X33" s="51">
        <f>IF($P33&lt;E$10,0,求节点(E$10:E$14,$I$10:$I$14,$P33)*$C$2*节奏总纲!Y27)+X32</f>
        <v>0</v>
      </c>
      <c r="Y33" s="51">
        <f>IF($P33&lt;F$10,0,求节点(F$10:F$14,$I$10:$I$14,$P33)*$C$2*节奏总纲!Z27)+Y32</f>
        <v>0</v>
      </c>
      <c r="Z33" s="51">
        <f>IF($P33&lt;G$10,0,求节点(G$10:G$14,$I$10:$I$14,$P33)*$C$2*节奏总纲!AA27)+Z32</f>
        <v>0</v>
      </c>
      <c r="AA33" s="65">
        <f>IF($P33&lt;C$10,0,求节点(C$10:C$14,$J$10:$J$14,$P33)*$C$2*节奏总纲!W27)+AA32+军团势力点排行奖励设计!M33-军团势力点排行奖励设计!M32</f>
        <v>0</v>
      </c>
      <c r="AB33" s="65">
        <f>IF($P33&lt;D$10,0,求节点(D$10:D$14,$J$10:$J$14,$P33)*$C$2*节奏总纲!X27)+AB32+军团势力点排行奖励设计!N33-军团势力点排行奖励设计!N32</f>
        <v>0</v>
      </c>
      <c r="AC33" s="65">
        <f>IF($P33&lt;E$10,0,求节点(E$10:E$14,$J$10:$J$14,$P33)*$C$2*节奏总纲!Y27)+AC32+军团势力点排行奖励设计!O33-军团势力点排行奖励设计!O32</f>
        <v>0</v>
      </c>
      <c r="AD33" s="65">
        <f>IF($P33&lt;F$10,0,求节点(F$10:F$14,$J$10:$J$14,$P33)*$C$2*节奏总纲!Z27)+AD32+军团势力点排行奖励设计!P33-军团势力点排行奖励设计!P32</f>
        <v>0</v>
      </c>
      <c r="AE33" s="65">
        <f>IF($P33&lt;G$10,0,求节点(G$10:G$14,$J$10:$J$14,$P33)*$C$2*节奏总纲!AA27)+AE32+军团势力点排行奖励设计!Q33-军团势力点排行奖励设计!Q32</f>
        <v>0</v>
      </c>
      <c r="AF33" s="65">
        <f>IF($P33&lt;C$10,0,求节点(C$10:C$14,$K$10:$K$14,$P33)*$C$2*节奏总纲!W27)+AF32</f>
        <v>0</v>
      </c>
      <c r="AG33" s="65">
        <f>IF($P33&lt;D$10,0,求节点(D$10:D$14,$K$10:$K$14,$P33)*$C$2*节奏总纲!X27)+AG32</f>
        <v>0</v>
      </c>
      <c r="AH33" s="65">
        <f>IF($P33&lt;E$10,0,求节点(E$10:E$14,$K$10:$K$14,$P33)*$C$2*节奏总纲!Y27)+AH32</f>
        <v>0</v>
      </c>
      <c r="AI33" s="65">
        <f>IF($P33&lt;F$10,0,求节点(F$10:F$14,$K$10:$K$14,$P33)*$C$2*节奏总纲!Z27)+AI32</f>
        <v>0</v>
      </c>
      <c r="AJ33" s="65">
        <f>IF($P33&lt;G$10,0,求节点(G$10:G$14,$K$10:$K$14,$P33)*$C$2*节奏总纲!AA27)+AJ32</f>
        <v>0</v>
      </c>
      <c r="AK33" s="65">
        <f>IF($P33&lt;C$10,0,求节点(C$10:C$14,$L$10:$L$14,$P33)*$C$2*节奏总纲!W27)+AK32+军团势力点排行奖励设计!R33-军团势力点排行奖励设计!R32</f>
        <v>0</v>
      </c>
      <c r="AL33" s="65">
        <f>IF($P33&lt;D$10,0,求节点(D$10:D$14,$L$10:$L$14,$P33)*$C$2*节奏总纲!X27)+AL32+军团势力点排行奖励设计!S33-军团势力点排行奖励设计!S32</f>
        <v>0</v>
      </c>
      <c r="AM33" s="65">
        <f>IF($P33&lt;E$10,0,求节点(E$10:E$14,$L$10:$L$14,$P33)*$C$2*节奏总纲!Y27)+AM32+军团势力点排行奖励设计!T33-军团势力点排行奖励设计!T32</f>
        <v>0</v>
      </c>
      <c r="AN33" s="65">
        <f>IF($P33&lt;F$10,0,求节点(F$10:F$14,$L$10:$L$14,$P33)*$C$2*节奏总纲!Z27)+AN32+军团势力点排行奖励设计!U33-军团势力点排行奖励设计!U32</f>
        <v>0</v>
      </c>
      <c r="AO33" s="65">
        <f>IF($P33&lt;G$10,0,求节点(G$10:G$14,$L$10:$L$14,$P33)*$C$2*节奏总纲!AA27)+AO32+军团势力点排行奖励设计!V33-军团势力点排行奖励设计!V32</f>
        <v>0</v>
      </c>
      <c r="AP33" s="65">
        <f>IF($P33&lt;C$10,0,求节点(C$10:C$14,$M$10:$M$14,$P33)*$C$2*节奏总纲!W27)+AP32</f>
        <v>0</v>
      </c>
      <c r="AQ33" s="65">
        <f>IF($P33&lt;D$10,0,求节点(D$10:D$14,$M$10:$M$14,$P33)*$C$2*节奏总纲!X27)+AQ32</f>
        <v>0</v>
      </c>
      <c r="AR33" s="65">
        <f>IF($P33&lt;E$10,0,求节点(E$10:E$14,$M$10:$M$14,$P33)*$C$2*节奏总纲!Y27)+AR32</f>
        <v>0</v>
      </c>
      <c r="AS33" s="65">
        <f>IF($P33&lt;F$10,0,求节点(F$10:F$14,$M$10:$M$14,$P33)*$C$2*节奏总纲!Z27)+AS32</f>
        <v>0</v>
      </c>
      <c r="AT33" s="65">
        <f>IF($P33&lt;G$10,0,求节点(G$10:G$14,$M$10:$M$14,$P33)*$C$2*节奏总纲!AA27)+AT32</f>
        <v>0</v>
      </c>
      <c r="AX33" s="51">
        <v>24</v>
      </c>
      <c r="AY33" s="51">
        <f>IF($AX33&lt;C$10,0,求节点(C$10:C$14,$H$19:$H$23,$AX33)*$C$2*节奏总纲!W27)+AY32</f>
        <v>0</v>
      </c>
      <c r="AZ33" s="51">
        <f>IF($AX33&lt;D$10,0,求节点(D$10:D$14,$H$19:$H$23,$AX33)*$C$2*节奏总纲!X27)+AZ32</f>
        <v>0</v>
      </c>
      <c r="BA33" s="51">
        <f>IF($AX33&lt;E$10,0,求节点(E$10:E$14,$H$19:$H$23,$AX33)*$C$2*节奏总纲!Y27)+BA32</f>
        <v>0</v>
      </c>
      <c r="BB33" s="51">
        <f>IF($AX33&lt;F$10,0,求节点(F$10:F$14,$H$19:$H$23,$AX33)*$C$2*节奏总纲!Z27)+BB32</f>
        <v>0</v>
      </c>
      <c r="BC33" s="51">
        <f>IF($AX33&lt;G$10,0,求节点(G$10:G$14,$H$19:$H$23,$AX33)*$C$2*节奏总纲!AA27)+BC32</f>
        <v>0</v>
      </c>
      <c r="BD33" s="51">
        <f>IF($AX33&lt;C$10,0,求节点(C$10:C$14,$I$19:$I$23,$AX33)*$C$2*节奏总纲!W27)+BD32</f>
        <v>0</v>
      </c>
      <c r="BE33" s="51">
        <f>IF($AX33&lt;D$10,0,求节点(D$10:D$14,$I$19:$I$23,$AX33)*$C$2*节奏总纲!X27)+BE32</f>
        <v>0</v>
      </c>
      <c r="BF33" s="51">
        <f>IF($AX33&lt;E$10,0,求节点(E$10:E$14,$I$19:$I$23,$AX33)*$C$2*节奏总纲!Y27)+BF32</f>
        <v>0</v>
      </c>
      <c r="BG33" s="51">
        <f>IF($AX33&lt;F$10,0,求节点(F$10:F$14,$I$19:$I$23,$AX33)*$C$2*节奏总纲!Z27)+BG32</f>
        <v>0</v>
      </c>
      <c r="BH33" s="51">
        <f>IF($AX33&lt;G$10,0,求节点(G$10:G$14,$I$19:$I$23,$AX33)*$C$2*节奏总纲!AA27)+BH32</f>
        <v>0</v>
      </c>
      <c r="BI33" s="65">
        <f>IF($AX33&lt;C$10,0,求节点(C$10:C$14,$J$19:$J$23,$AX33)*$C$2*节奏总纲!W27)+BI32+军团势力点排行奖励设计!W33-军团势力点排行奖励设计!W32</f>
        <v>0</v>
      </c>
      <c r="BJ33" s="65">
        <f>IF($AX33&lt;D$10,0,求节点(D$10:D$14,$J$19:$J$23,$AX33)*$C$2*节奏总纲!X27)+BJ32+军团势力点排行奖励设计!X33-军团势力点排行奖励设计!X32</f>
        <v>0</v>
      </c>
      <c r="BK33" s="65">
        <f>IF($AX33&lt;E$10,0,求节点(E$10:E$14,$J$19:$J$23,$AX33)*$C$2*节奏总纲!Y27)+BK32+军团势力点排行奖励设计!Y33-军团势力点排行奖励设计!Y32</f>
        <v>0</v>
      </c>
      <c r="BL33" s="65">
        <f>IF($AX33&lt;F$10,0,求节点(F$10:F$14,$J$19:$J$23,$AX33)*$C$2*节奏总纲!Z27)+BL32+军团势力点排行奖励设计!Z33-军团势力点排行奖励设计!Z32</f>
        <v>0</v>
      </c>
      <c r="BM33" s="65">
        <f>IF($AX33&lt;G$10,0,求节点(G$10:G$14,$J$19:$J$23,$AX33)*$C$2*节奏总纲!AA27)+BM32+军团势力点排行奖励设计!AA33-军团势力点排行奖励设计!AA32</f>
        <v>0</v>
      </c>
      <c r="BN33" s="65">
        <f>IF($AX33&lt;C$10,0,求节点(C$10:C$14,$K$19:$K$23,$AX33)*$C$2*节奏总纲!W27)+BN32</f>
        <v>0</v>
      </c>
      <c r="BO33" s="65">
        <f>IF($AX33&lt;D$10,0,求节点(D$10:D$14,$K$19:$K$23,$AX33)*$C$2*节奏总纲!X27)+BO32</f>
        <v>0</v>
      </c>
      <c r="BP33" s="65">
        <f>IF($AX33&lt;E$10,0,求节点(E$10:E$14,$K$19:$K$23,$AX33)*$C$2*节奏总纲!Y27)+BP32</f>
        <v>0</v>
      </c>
      <c r="BQ33" s="65">
        <f>IF($AX33&lt;F$10,0,求节点(F$10:F$14,$K$19:$K$23,$AX33)*$C$2*节奏总纲!Z27)+BQ32</f>
        <v>0</v>
      </c>
      <c r="BR33" s="65">
        <f>IF($AX33&lt;G$10,0,求节点(G$10:G$14,$K$19:$K$23,$AX33)*$C$2*节奏总纲!AA27)+BR32</f>
        <v>0</v>
      </c>
      <c r="BS33" s="65">
        <f>IF($AX33&lt;C$10,0,求节点(C$10:C$14,$L$19:$L$23,$AX33)*$C$2*节奏总纲!W27)+BS32+军团势力点排行奖励设计!AB33-军团势力点排行奖励设计!AB32</f>
        <v>0</v>
      </c>
      <c r="BT33" s="65">
        <f>IF($AX33&lt;D$10,0,求节点(D$10:D$14,$L$19:$L$23,$AX33)*$C$2*节奏总纲!X27)+BT32+军团势力点排行奖励设计!AC33-军团势力点排行奖励设计!AC32</f>
        <v>0</v>
      </c>
      <c r="BU33" s="65">
        <f>IF($AX33&lt;E$10,0,求节点(E$10:E$14,$L$19:$L$23,$AX33)*$C$2*节奏总纲!Y27)+BU32+军团势力点排行奖励设计!AD33-军团势力点排行奖励设计!AD32</f>
        <v>0</v>
      </c>
      <c r="BV33" s="65">
        <f>IF($AX33&lt;F$10,0,求节点(F$10:F$14,$L$19:$L$23,$AX33)*$C$2*节奏总纲!Z27)+BV32+军团势力点排行奖励设计!AE33-军团势力点排行奖励设计!AE32</f>
        <v>0</v>
      </c>
      <c r="BW33" s="65">
        <f>IF($AX33&lt;G$10,0,求节点(G$10:G$14,$L$19:$L$23,$AX33)*$C$2*节奏总纲!AA27)+BW32+军团势力点排行奖励设计!AF33-军团势力点排行奖励设计!AF32</f>
        <v>0</v>
      </c>
      <c r="BX33" s="65">
        <f>IF($AX33&lt;C$10,0,求节点(C$10:C$14,$M$19:$M$23,$AX33)*$C$2*节奏总纲!W27)+BX32</f>
        <v>0</v>
      </c>
      <c r="BY33" s="65">
        <f>IF($AX33&lt;D$10,0,求节点(D$10:D$14,$M$19:$M$23,$AX33)*$C$2*节奏总纲!X27)+BY32</f>
        <v>0</v>
      </c>
      <c r="BZ33" s="65">
        <f>IF($AX33&lt;E$10,0,求节点(E$10:E$14,$M$19:$M$23,$AX33)*$C$2*节奏总纲!Y27)+BZ32</f>
        <v>0</v>
      </c>
      <c r="CA33" s="65">
        <f>IF($AX33&lt;F$10,0,求节点(F$10:F$14,$M$19:$M$23,$AX33)*$C$2*节奏总纲!Z27)+CA32</f>
        <v>0</v>
      </c>
      <c r="CB33" s="65">
        <f>IF($AX33&lt;G$10,0,求节点(G$10:G$14,$M$19:$M$23,$AX33)*$C$2*节奏总纲!AA27)+CB32</f>
        <v>0</v>
      </c>
      <c r="CF33" s="51">
        <v>24</v>
      </c>
      <c r="CG33" s="65">
        <f t="shared" si="13"/>
        <v>0</v>
      </c>
      <c r="CH33" s="65">
        <f t="shared" si="14"/>
        <v>0</v>
      </c>
      <c r="CI33" s="65">
        <f t="shared" si="15"/>
        <v>0</v>
      </c>
      <c r="CJ33" s="65">
        <f t="shared" si="16"/>
        <v>0</v>
      </c>
      <c r="CK33" s="65">
        <f t="shared" si="17"/>
        <v>0</v>
      </c>
      <c r="CL33" s="65">
        <f t="shared" si="18"/>
        <v>0</v>
      </c>
      <c r="CM33" s="65">
        <f t="shared" si="19"/>
        <v>0</v>
      </c>
      <c r="CN33" s="65">
        <f t="shared" si="20"/>
        <v>0</v>
      </c>
      <c r="CO33" s="65">
        <f t="shared" si="21"/>
        <v>0</v>
      </c>
      <c r="CP33" s="65">
        <f t="shared" si="22"/>
        <v>0</v>
      </c>
      <c r="CQ33" s="65">
        <f t="shared" si="23"/>
        <v>0</v>
      </c>
      <c r="CR33" s="65">
        <f t="shared" si="24"/>
        <v>0</v>
      </c>
      <c r="CS33" s="65">
        <f t="shared" si="25"/>
        <v>0</v>
      </c>
      <c r="CT33" s="65">
        <f t="shared" si="26"/>
        <v>0</v>
      </c>
      <c r="CU33" s="65">
        <f t="shared" si="27"/>
        <v>0</v>
      </c>
      <c r="CV33" s="65">
        <f t="shared" si="28"/>
        <v>0</v>
      </c>
      <c r="CW33" s="65">
        <f t="shared" si="29"/>
        <v>0</v>
      </c>
      <c r="CX33" s="65">
        <f t="shared" si="30"/>
        <v>0</v>
      </c>
      <c r="CY33" s="65">
        <f t="shared" si="31"/>
        <v>0</v>
      </c>
      <c r="CZ33" s="65">
        <f t="shared" si="32"/>
        <v>0</v>
      </c>
      <c r="DA33" s="65">
        <f t="shared" si="33"/>
        <v>0</v>
      </c>
      <c r="DB33" s="65">
        <f t="shared" si="34"/>
        <v>0</v>
      </c>
      <c r="DC33" s="65">
        <f t="shared" si="35"/>
        <v>0</v>
      </c>
      <c r="DD33" s="65">
        <f t="shared" si="36"/>
        <v>0</v>
      </c>
      <c r="DE33" s="65">
        <f t="shared" si="37"/>
        <v>0</v>
      </c>
      <c r="DF33" s="65">
        <f t="shared" si="38"/>
        <v>0</v>
      </c>
      <c r="DG33" s="65">
        <f t="shared" si="39"/>
        <v>0</v>
      </c>
      <c r="DH33" s="65">
        <f t="shared" si="40"/>
        <v>0</v>
      </c>
      <c r="DI33" s="65">
        <f t="shared" si="41"/>
        <v>0</v>
      </c>
      <c r="DJ33" s="65">
        <f t="shared" si="42"/>
        <v>0</v>
      </c>
      <c r="DN33" s="51">
        <v>24</v>
      </c>
      <c r="DO33" s="65">
        <f t="shared" si="43"/>
        <v>0</v>
      </c>
      <c r="DP33" s="65">
        <f t="shared" si="44"/>
        <v>0</v>
      </c>
      <c r="DQ33" s="65">
        <f t="shared" si="45"/>
        <v>0</v>
      </c>
      <c r="DR33" s="65">
        <f t="shared" si="46"/>
        <v>0</v>
      </c>
      <c r="DS33" s="65">
        <f t="shared" si="47"/>
        <v>0</v>
      </c>
      <c r="DT33" s="65">
        <f t="shared" si="48"/>
        <v>0</v>
      </c>
      <c r="DU33" s="65">
        <f t="shared" si="49"/>
        <v>0</v>
      </c>
      <c r="DV33" s="65">
        <f t="shared" si="50"/>
        <v>0</v>
      </c>
      <c r="DW33" s="65">
        <f t="shared" si="51"/>
        <v>0</v>
      </c>
      <c r="DX33" s="65">
        <f t="shared" si="52"/>
        <v>0</v>
      </c>
      <c r="DY33" s="65">
        <f t="shared" si="53"/>
        <v>0</v>
      </c>
      <c r="DZ33" s="65">
        <f t="shared" si="54"/>
        <v>0</v>
      </c>
      <c r="EA33" s="65">
        <f t="shared" si="55"/>
        <v>0</v>
      </c>
      <c r="EB33" s="65">
        <f t="shared" si="56"/>
        <v>0</v>
      </c>
      <c r="EC33" s="65">
        <f t="shared" si="57"/>
        <v>0</v>
      </c>
      <c r="ED33" s="65">
        <f t="shared" si="58"/>
        <v>0</v>
      </c>
      <c r="EE33" s="65">
        <f t="shared" si="59"/>
        <v>0</v>
      </c>
      <c r="EF33" s="65">
        <f t="shared" si="60"/>
        <v>0</v>
      </c>
      <c r="EG33" s="65">
        <f t="shared" si="61"/>
        <v>0</v>
      </c>
      <c r="EH33" s="65">
        <f t="shared" si="62"/>
        <v>0</v>
      </c>
      <c r="EI33" s="65">
        <f t="shared" si="63"/>
        <v>0</v>
      </c>
      <c r="EJ33" s="65">
        <f t="shared" si="64"/>
        <v>0</v>
      </c>
      <c r="EK33" s="65">
        <f t="shared" si="65"/>
        <v>0</v>
      </c>
      <c r="EL33" s="65">
        <f t="shared" si="66"/>
        <v>0</v>
      </c>
      <c r="EM33" s="65">
        <f t="shared" si="67"/>
        <v>0</v>
      </c>
      <c r="EN33" s="65">
        <f t="shared" si="68"/>
        <v>0</v>
      </c>
      <c r="EO33" s="65">
        <f t="shared" si="69"/>
        <v>0</v>
      </c>
      <c r="EP33" s="65">
        <f t="shared" si="70"/>
        <v>0</v>
      </c>
      <c r="EQ33" s="65">
        <f t="shared" si="71"/>
        <v>0</v>
      </c>
      <c r="ER33" s="65">
        <f t="shared" si="72"/>
        <v>0</v>
      </c>
      <c r="EV33" s="51">
        <v>24</v>
      </c>
      <c r="EW33" s="65">
        <f t="shared" si="73"/>
        <v>0</v>
      </c>
      <c r="EX33" s="65">
        <f t="shared" si="74"/>
        <v>0</v>
      </c>
      <c r="EY33" s="65">
        <f t="shared" si="75"/>
        <v>0</v>
      </c>
      <c r="EZ33" s="65">
        <f t="shared" si="76"/>
        <v>0</v>
      </c>
      <c r="FA33" s="65">
        <f t="shared" si="77"/>
        <v>0</v>
      </c>
      <c r="FB33" s="65">
        <f t="shared" si="78"/>
        <v>0</v>
      </c>
      <c r="FC33" s="65">
        <f t="shared" si="79"/>
        <v>0</v>
      </c>
      <c r="FD33" s="65">
        <f t="shared" si="80"/>
        <v>0</v>
      </c>
      <c r="FE33" s="65">
        <f t="shared" si="81"/>
        <v>0</v>
      </c>
      <c r="FF33" s="65">
        <f t="shared" si="82"/>
        <v>0</v>
      </c>
      <c r="FG33" s="65">
        <f t="shared" si="83"/>
        <v>0</v>
      </c>
      <c r="FH33" s="65">
        <f t="shared" si="84"/>
        <v>0</v>
      </c>
      <c r="FI33" s="65">
        <f t="shared" si="85"/>
        <v>0</v>
      </c>
      <c r="FJ33" s="65">
        <f t="shared" si="86"/>
        <v>0</v>
      </c>
      <c r="FK33" s="65">
        <f t="shared" si="87"/>
        <v>0</v>
      </c>
      <c r="FL33" s="65">
        <f t="shared" si="88"/>
        <v>0</v>
      </c>
      <c r="FM33" s="65">
        <f t="shared" si="89"/>
        <v>0</v>
      </c>
      <c r="FN33" s="65">
        <f t="shared" si="90"/>
        <v>0</v>
      </c>
      <c r="FO33" s="65">
        <f t="shared" si="91"/>
        <v>0</v>
      </c>
      <c r="FP33" s="65">
        <f t="shared" si="92"/>
        <v>0</v>
      </c>
      <c r="FQ33" s="65">
        <f t="shared" si="93"/>
        <v>0</v>
      </c>
      <c r="FR33" s="65">
        <f t="shared" si="94"/>
        <v>0</v>
      </c>
      <c r="FS33" s="65">
        <f t="shared" si="95"/>
        <v>0</v>
      </c>
      <c r="FT33" s="65">
        <f t="shared" si="96"/>
        <v>0</v>
      </c>
      <c r="FU33" s="65">
        <f t="shared" si="97"/>
        <v>0</v>
      </c>
      <c r="FV33" s="65">
        <f t="shared" si="98"/>
        <v>0</v>
      </c>
      <c r="FW33" s="65">
        <f t="shared" si="99"/>
        <v>0</v>
      </c>
      <c r="FX33" s="65">
        <f t="shared" si="100"/>
        <v>0</v>
      </c>
      <c r="FY33" s="65">
        <f t="shared" si="101"/>
        <v>0</v>
      </c>
      <c r="FZ33" s="65">
        <f t="shared" si="102"/>
        <v>0</v>
      </c>
      <c r="GB33" s="65">
        <f t="shared" si="103"/>
        <v>0</v>
      </c>
      <c r="GC33" s="65">
        <f t="shared" si="104"/>
        <v>0</v>
      </c>
      <c r="GD33" s="65">
        <f t="shared" si="105"/>
        <v>0</v>
      </c>
      <c r="GE33" s="65">
        <f t="shared" si="106"/>
        <v>0</v>
      </c>
      <c r="GF33" s="65">
        <f t="shared" si="107"/>
        <v>0</v>
      </c>
      <c r="GG33" s="65">
        <f t="shared" si="108"/>
        <v>0</v>
      </c>
      <c r="GH33" s="65">
        <f t="shared" si="109"/>
        <v>0</v>
      </c>
      <c r="GI33" s="65">
        <f t="shared" si="110"/>
        <v>0</v>
      </c>
      <c r="GJ33" s="65">
        <f t="shared" si="111"/>
        <v>0</v>
      </c>
      <c r="GK33" s="65">
        <f t="shared" si="112"/>
        <v>0</v>
      </c>
      <c r="GL33" s="65">
        <f t="shared" si="113"/>
        <v>0</v>
      </c>
      <c r="GM33" s="65">
        <f t="shared" si="114"/>
        <v>0</v>
      </c>
      <c r="GN33" s="65">
        <f t="shared" si="115"/>
        <v>0</v>
      </c>
      <c r="GO33" s="65">
        <f t="shared" si="116"/>
        <v>0</v>
      </c>
      <c r="GP33" s="65">
        <f t="shared" si="117"/>
        <v>0</v>
      </c>
      <c r="GQ33" s="65">
        <f t="shared" si="118"/>
        <v>0</v>
      </c>
      <c r="GR33" s="65">
        <f t="shared" si="119"/>
        <v>0</v>
      </c>
      <c r="GS33" s="65">
        <f t="shared" si="120"/>
        <v>0</v>
      </c>
      <c r="GT33" s="65">
        <f t="shared" si="121"/>
        <v>0</v>
      </c>
      <c r="GU33" s="65">
        <f t="shared" si="122"/>
        <v>0</v>
      </c>
      <c r="GV33" s="65">
        <f t="shared" si="123"/>
        <v>0</v>
      </c>
      <c r="GW33" s="65">
        <f t="shared" si="124"/>
        <v>0</v>
      </c>
      <c r="GX33" s="65">
        <f t="shared" si="125"/>
        <v>0</v>
      </c>
      <c r="GY33" s="65">
        <f t="shared" si="126"/>
        <v>0</v>
      </c>
      <c r="GZ33" s="65">
        <f t="shared" si="127"/>
        <v>0</v>
      </c>
      <c r="HA33" s="65">
        <f t="shared" si="128"/>
        <v>0</v>
      </c>
      <c r="HB33" s="65">
        <f t="shared" si="129"/>
        <v>0</v>
      </c>
      <c r="HC33" s="65">
        <f t="shared" si="130"/>
        <v>0</v>
      </c>
      <c r="HD33" s="65">
        <f t="shared" si="131"/>
        <v>0</v>
      </c>
      <c r="HE33" s="65">
        <f t="shared" si="132"/>
        <v>0</v>
      </c>
      <c r="HM33" s="51">
        <v>24</v>
      </c>
      <c r="HN33" s="72">
        <f>(EW33-EW32)*$D$46+(FB33-FB32)*$D$47+(FG33-FG32)*$D$48+(FL33-FL32)*$D$49+IF($HM33&lt;C$10,0,求节点(C$10:C$14,$H$28:$H$32,$HM33)*$C$2*节奏总纲!W27)+HN32</f>
        <v>0</v>
      </c>
      <c r="HO33" s="72">
        <f>(EX33-EX32)*$D$46+(FC33-FC32)*$D$47+(FH33-FH32)*$D$48+(FM33-FM32)*$D$49+IF($HM33&lt;D$10,0,求节点(D$10:D$14,$H$28:$H$32,$HM33)*$C$2*节奏总纲!X27)+HO32</f>
        <v>0</v>
      </c>
      <c r="HP33" s="72">
        <f>(EY33-EY32)*$D$46+(FD33-FD32)*$D$47+(FI33-FI32)*$D$48+(FN33-FN32)*$D$49+IF($HM33&lt;E$10,0,求节点(E$10:E$14,$H$28:$H$32,$HM33)*$C$2*节奏总纲!Y27)+HP32</f>
        <v>0</v>
      </c>
      <c r="HQ33" s="72">
        <f>(EZ33-EZ32)*$D$46+(FE33-FE32)*$D$47+(FJ33-FJ32)*$D$48+(FO33-FO32)*$D$49+IF($HM33&lt;F$10,0,求节点(F$10:F$14,$H$28:$H$32,$HM33)*$C$2*节奏总纲!Z27)+HQ32</f>
        <v>0</v>
      </c>
      <c r="HR33" s="72">
        <f>(FA33-FA32)*$D$46+(FF33-FF32)*$D$47+(FK33-FK32)*$D$48+(FP33-FP32)*$D$49+IF($HM33&lt;G$10,0,求节点(G$10:G$14,$H$28:$H$32,$HM33)*$C$2*节奏总纲!AA27)+HR32</f>
        <v>0</v>
      </c>
      <c r="HV33" s="72">
        <v>24</v>
      </c>
      <c r="HW33" s="72">
        <f>IF($HV33&lt;C$10,0,求节点(C$10:C$14,$I$28:$I$32,$HV33)*$C$2*节奏总纲!W27)+HW32</f>
        <v>0</v>
      </c>
      <c r="HX33" s="72">
        <f>IF($HV33&lt;D$10,0,求节点(D$10:D$14,$I$28:$I$32,$HV33)*$C$2*节奏总纲!X27)+HX32</f>
        <v>0</v>
      </c>
      <c r="HY33" s="72">
        <f>IF($HV33&lt;E$10,0,求节点(E$10:E$14,$I$28:$I$32,$HV33)*$C$2*节奏总纲!Y27)+HY32</f>
        <v>0</v>
      </c>
      <c r="HZ33" s="72">
        <f>IF($HV33&lt;F$10,0,求节点(F$10:F$14,$I$28:$I$32,$HV33)*$C$2*节奏总纲!Z27)+HZ32</f>
        <v>0</v>
      </c>
      <c r="IA33" s="72">
        <f>IF($HV33&lt;G$10,0,求节点(G$10:G$14,$I$28:$I$32,$HV33)*$C$2*节奏总纲!AA27)+IA32</f>
        <v>0</v>
      </c>
    </row>
    <row r="34" spans="2:235" x14ac:dyDescent="0.15">
      <c r="P34" s="49">
        <v>25</v>
      </c>
      <c r="Q34" s="51">
        <f>IF($P34&lt;C$10,0,求节点(C$10:C$14,$H$10:$H$14,$P34)*$C$2*节奏总纲!W28)+Q33</f>
        <v>0</v>
      </c>
      <c r="R34" s="51">
        <f>IF($P34&lt;D$10,0,求节点(D$10:D$14,$H$10:$H$14,$P34)*$C$2*节奏总纲!X28)+R33</f>
        <v>0</v>
      </c>
      <c r="S34" s="51">
        <f>IF($P34&lt;E$10,0,求节点(E$10:E$14,$H$10:$H$14,$P34)*$C$2*节奏总纲!Y28)+S33</f>
        <v>0</v>
      </c>
      <c r="T34" s="51">
        <f>IF($P34&lt;F$10,0,求节点(F$10:F$14,$H$10:$H$14,$P34)*$C$2*节奏总纲!Z28)+T33</f>
        <v>0</v>
      </c>
      <c r="U34" s="51">
        <f>IF($P34&lt;G$10,0,求节点(G$10:G$14,$H$10:$H$14,$P34)*$C$2*节奏总纲!AA28)+U33</f>
        <v>0</v>
      </c>
      <c r="V34" s="51">
        <f>IF($P34&lt;C$10,0,求节点(C$10:C$14,$I$10:$I$14,$P34)*$C$2*节奏总纲!W28)+V33</f>
        <v>0</v>
      </c>
      <c r="W34" s="51">
        <f>IF($P34&lt;D$10,0,求节点(D$10:D$14,$I$10:$I$14,$P34)*$C$2*节奏总纲!X28)+W33</f>
        <v>0</v>
      </c>
      <c r="X34" s="51">
        <f>IF($P34&lt;E$10,0,求节点(E$10:E$14,$I$10:$I$14,$P34)*$C$2*节奏总纲!Y28)+X33</f>
        <v>0</v>
      </c>
      <c r="Y34" s="51">
        <f>IF($P34&lt;F$10,0,求节点(F$10:F$14,$I$10:$I$14,$P34)*$C$2*节奏总纲!Z28)+Y33</f>
        <v>0</v>
      </c>
      <c r="Z34" s="51">
        <f>IF($P34&lt;G$10,0,求节点(G$10:G$14,$I$10:$I$14,$P34)*$C$2*节奏总纲!AA28)+Z33</f>
        <v>0</v>
      </c>
      <c r="AA34" s="65">
        <f>IF($P34&lt;C$10,0,求节点(C$10:C$14,$J$10:$J$14,$P34)*$C$2*节奏总纲!W28)+AA33+军团势力点排行奖励设计!M34-军团势力点排行奖励设计!M33</f>
        <v>0</v>
      </c>
      <c r="AB34" s="65">
        <f>IF($P34&lt;D$10,0,求节点(D$10:D$14,$J$10:$J$14,$P34)*$C$2*节奏总纲!X28)+AB33+军团势力点排行奖励设计!N34-军团势力点排行奖励设计!N33</f>
        <v>0</v>
      </c>
      <c r="AC34" s="65">
        <f>IF($P34&lt;E$10,0,求节点(E$10:E$14,$J$10:$J$14,$P34)*$C$2*节奏总纲!Y28)+AC33+军团势力点排行奖励设计!O34-军团势力点排行奖励设计!O33</f>
        <v>0</v>
      </c>
      <c r="AD34" s="65">
        <f>IF($P34&lt;F$10,0,求节点(F$10:F$14,$J$10:$J$14,$P34)*$C$2*节奏总纲!Z28)+AD33+军团势力点排行奖励设计!P34-军团势力点排行奖励设计!P33</f>
        <v>0</v>
      </c>
      <c r="AE34" s="65">
        <f>IF($P34&lt;G$10,0,求节点(G$10:G$14,$J$10:$J$14,$P34)*$C$2*节奏总纲!AA28)+AE33+军团势力点排行奖励设计!Q34-军团势力点排行奖励设计!Q33</f>
        <v>0</v>
      </c>
      <c r="AF34" s="65">
        <f>IF($P34&lt;C$10,0,求节点(C$10:C$14,$K$10:$K$14,$P34)*$C$2*节奏总纲!W28)+AF33</f>
        <v>0</v>
      </c>
      <c r="AG34" s="65">
        <f>IF($P34&lt;D$10,0,求节点(D$10:D$14,$K$10:$K$14,$P34)*$C$2*节奏总纲!X28)+AG33</f>
        <v>0</v>
      </c>
      <c r="AH34" s="65">
        <f>IF($P34&lt;E$10,0,求节点(E$10:E$14,$K$10:$K$14,$P34)*$C$2*节奏总纲!Y28)+AH33</f>
        <v>0</v>
      </c>
      <c r="AI34" s="65">
        <f>IF($P34&lt;F$10,0,求节点(F$10:F$14,$K$10:$K$14,$P34)*$C$2*节奏总纲!Z28)+AI33</f>
        <v>0</v>
      </c>
      <c r="AJ34" s="65">
        <f>IF($P34&lt;G$10,0,求节点(G$10:G$14,$K$10:$K$14,$P34)*$C$2*节奏总纲!AA28)+AJ33</f>
        <v>0</v>
      </c>
      <c r="AK34" s="65">
        <f>IF($P34&lt;C$10,0,求节点(C$10:C$14,$L$10:$L$14,$P34)*$C$2*节奏总纲!W28)+AK33+军团势力点排行奖励设计!R34-军团势力点排行奖励设计!R33</f>
        <v>0</v>
      </c>
      <c r="AL34" s="65">
        <f>IF($P34&lt;D$10,0,求节点(D$10:D$14,$L$10:$L$14,$P34)*$C$2*节奏总纲!X28)+AL33+军团势力点排行奖励设计!S34-军团势力点排行奖励设计!S33</f>
        <v>0</v>
      </c>
      <c r="AM34" s="65">
        <f>IF($P34&lt;E$10,0,求节点(E$10:E$14,$L$10:$L$14,$P34)*$C$2*节奏总纲!Y28)+AM33+军团势力点排行奖励设计!T34-军团势力点排行奖励设计!T33</f>
        <v>0</v>
      </c>
      <c r="AN34" s="65">
        <f>IF($P34&lt;F$10,0,求节点(F$10:F$14,$L$10:$L$14,$P34)*$C$2*节奏总纲!Z28)+AN33+军团势力点排行奖励设计!U34-军团势力点排行奖励设计!U33</f>
        <v>0</v>
      </c>
      <c r="AO34" s="65">
        <f>IF($P34&lt;G$10,0,求节点(G$10:G$14,$L$10:$L$14,$P34)*$C$2*节奏总纲!AA28)+AO33+军团势力点排行奖励设计!V34-军团势力点排行奖励设计!V33</f>
        <v>0</v>
      </c>
      <c r="AP34" s="65">
        <f>IF($P34&lt;C$10,0,求节点(C$10:C$14,$M$10:$M$14,$P34)*$C$2*节奏总纲!W28)+AP33</f>
        <v>0</v>
      </c>
      <c r="AQ34" s="65">
        <f>IF($P34&lt;D$10,0,求节点(D$10:D$14,$M$10:$M$14,$P34)*$C$2*节奏总纲!X28)+AQ33</f>
        <v>0</v>
      </c>
      <c r="AR34" s="65">
        <f>IF($P34&lt;E$10,0,求节点(E$10:E$14,$M$10:$M$14,$P34)*$C$2*节奏总纲!Y28)+AR33</f>
        <v>0</v>
      </c>
      <c r="AS34" s="65">
        <f>IF($P34&lt;F$10,0,求节点(F$10:F$14,$M$10:$M$14,$P34)*$C$2*节奏总纲!Z28)+AS33</f>
        <v>0</v>
      </c>
      <c r="AT34" s="65">
        <f>IF($P34&lt;G$10,0,求节点(G$10:G$14,$M$10:$M$14,$P34)*$C$2*节奏总纲!AA28)+AT33</f>
        <v>0</v>
      </c>
      <c r="AX34" s="51">
        <v>25</v>
      </c>
      <c r="AY34" s="51">
        <f>IF($AX34&lt;C$10,0,求节点(C$10:C$14,$H$19:$H$23,$AX34)*$C$2*节奏总纲!W28)+AY33</f>
        <v>0</v>
      </c>
      <c r="AZ34" s="51">
        <f>IF($AX34&lt;D$10,0,求节点(D$10:D$14,$H$19:$H$23,$AX34)*$C$2*节奏总纲!X28)+AZ33</f>
        <v>0</v>
      </c>
      <c r="BA34" s="51">
        <f>IF($AX34&lt;E$10,0,求节点(E$10:E$14,$H$19:$H$23,$AX34)*$C$2*节奏总纲!Y28)+BA33</f>
        <v>0</v>
      </c>
      <c r="BB34" s="51">
        <f>IF($AX34&lt;F$10,0,求节点(F$10:F$14,$H$19:$H$23,$AX34)*$C$2*节奏总纲!Z28)+BB33</f>
        <v>0</v>
      </c>
      <c r="BC34" s="51">
        <f>IF($AX34&lt;G$10,0,求节点(G$10:G$14,$H$19:$H$23,$AX34)*$C$2*节奏总纲!AA28)+BC33</f>
        <v>0</v>
      </c>
      <c r="BD34" s="51">
        <f>IF($AX34&lt;C$10,0,求节点(C$10:C$14,$I$19:$I$23,$AX34)*$C$2*节奏总纲!W28)+BD33</f>
        <v>0</v>
      </c>
      <c r="BE34" s="51">
        <f>IF($AX34&lt;D$10,0,求节点(D$10:D$14,$I$19:$I$23,$AX34)*$C$2*节奏总纲!X28)+BE33</f>
        <v>0</v>
      </c>
      <c r="BF34" s="51">
        <f>IF($AX34&lt;E$10,0,求节点(E$10:E$14,$I$19:$I$23,$AX34)*$C$2*节奏总纲!Y28)+BF33</f>
        <v>0</v>
      </c>
      <c r="BG34" s="51">
        <f>IF($AX34&lt;F$10,0,求节点(F$10:F$14,$I$19:$I$23,$AX34)*$C$2*节奏总纲!Z28)+BG33</f>
        <v>0</v>
      </c>
      <c r="BH34" s="51">
        <f>IF($AX34&lt;G$10,0,求节点(G$10:G$14,$I$19:$I$23,$AX34)*$C$2*节奏总纲!AA28)+BH33</f>
        <v>0</v>
      </c>
      <c r="BI34" s="65">
        <f>IF($AX34&lt;C$10,0,求节点(C$10:C$14,$J$19:$J$23,$AX34)*$C$2*节奏总纲!W28)+BI33+军团势力点排行奖励设计!W34-军团势力点排行奖励设计!W33</f>
        <v>0</v>
      </c>
      <c r="BJ34" s="65">
        <f>IF($AX34&lt;D$10,0,求节点(D$10:D$14,$J$19:$J$23,$AX34)*$C$2*节奏总纲!X28)+BJ33+军团势力点排行奖励设计!X34-军团势力点排行奖励设计!X33</f>
        <v>0</v>
      </c>
      <c r="BK34" s="65">
        <f>IF($AX34&lt;E$10,0,求节点(E$10:E$14,$J$19:$J$23,$AX34)*$C$2*节奏总纲!Y28)+BK33+军团势力点排行奖励设计!Y34-军团势力点排行奖励设计!Y33</f>
        <v>0</v>
      </c>
      <c r="BL34" s="65">
        <f>IF($AX34&lt;F$10,0,求节点(F$10:F$14,$J$19:$J$23,$AX34)*$C$2*节奏总纲!Z28)+BL33+军团势力点排行奖励设计!Z34-军团势力点排行奖励设计!Z33</f>
        <v>0</v>
      </c>
      <c r="BM34" s="65">
        <f>IF($AX34&lt;G$10,0,求节点(G$10:G$14,$J$19:$J$23,$AX34)*$C$2*节奏总纲!AA28)+BM33+军团势力点排行奖励设计!AA34-军团势力点排行奖励设计!AA33</f>
        <v>0</v>
      </c>
      <c r="BN34" s="65">
        <f>IF($AX34&lt;C$10,0,求节点(C$10:C$14,$K$19:$K$23,$AX34)*$C$2*节奏总纲!W28)+BN33</f>
        <v>0</v>
      </c>
      <c r="BO34" s="65">
        <f>IF($AX34&lt;D$10,0,求节点(D$10:D$14,$K$19:$K$23,$AX34)*$C$2*节奏总纲!X28)+BO33</f>
        <v>0</v>
      </c>
      <c r="BP34" s="65">
        <f>IF($AX34&lt;E$10,0,求节点(E$10:E$14,$K$19:$K$23,$AX34)*$C$2*节奏总纲!Y28)+BP33</f>
        <v>0</v>
      </c>
      <c r="BQ34" s="65">
        <f>IF($AX34&lt;F$10,0,求节点(F$10:F$14,$K$19:$K$23,$AX34)*$C$2*节奏总纲!Z28)+BQ33</f>
        <v>0</v>
      </c>
      <c r="BR34" s="65">
        <f>IF($AX34&lt;G$10,0,求节点(G$10:G$14,$K$19:$K$23,$AX34)*$C$2*节奏总纲!AA28)+BR33</f>
        <v>0</v>
      </c>
      <c r="BS34" s="65">
        <f>IF($AX34&lt;C$10,0,求节点(C$10:C$14,$L$19:$L$23,$AX34)*$C$2*节奏总纲!W28)+BS33+军团势力点排行奖励设计!AB34-军团势力点排行奖励设计!AB33</f>
        <v>0</v>
      </c>
      <c r="BT34" s="65">
        <f>IF($AX34&lt;D$10,0,求节点(D$10:D$14,$L$19:$L$23,$AX34)*$C$2*节奏总纲!X28)+BT33+军团势力点排行奖励设计!AC34-军团势力点排行奖励设计!AC33</f>
        <v>0</v>
      </c>
      <c r="BU34" s="65">
        <f>IF($AX34&lt;E$10,0,求节点(E$10:E$14,$L$19:$L$23,$AX34)*$C$2*节奏总纲!Y28)+BU33+军团势力点排行奖励设计!AD34-军团势力点排行奖励设计!AD33</f>
        <v>0</v>
      </c>
      <c r="BV34" s="65">
        <f>IF($AX34&lt;F$10,0,求节点(F$10:F$14,$L$19:$L$23,$AX34)*$C$2*节奏总纲!Z28)+BV33+军团势力点排行奖励设计!AE34-军团势力点排行奖励设计!AE33</f>
        <v>0</v>
      </c>
      <c r="BW34" s="65">
        <f>IF($AX34&lt;G$10,0,求节点(G$10:G$14,$L$19:$L$23,$AX34)*$C$2*节奏总纲!AA28)+BW33+军团势力点排行奖励设计!AF34-军团势力点排行奖励设计!AF33</f>
        <v>0</v>
      </c>
      <c r="BX34" s="65">
        <f>IF($AX34&lt;C$10,0,求节点(C$10:C$14,$M$19:$M$23,$AX34)*$C$2*节奏总纲!W28)+BX33</f>
        <v>0</v>
      </c>
      <c r="BY34" s="65">
        <f>IF($AX34&lt;D$10,0,求节点(D$10:D$14,$M$19:$M$23,$AX34)*$C$2*节奏总纲!X28)+BY33</f>
        <v>0</v>
      </c>
      <c r="BZ34" s="65">
        <f>IF($AX34&lt;E$10,0,求节点(E$10:E$14,$M$19:$M$23,$AX34)*$C$2*节奏总纲!Y28)+BZ33</f>
        <v>0</v>
      </c>
      <c r="CA34" s="65">
        <f>IF($AX34&lt;F$10,0,求节点(F$10:F$14,$M$19:$M$23,$AX34)*$C$2*节奏总纲!Z28)+CA33</f>
        <v>0</v>
      </c>
      <c r="CB34" s="65">
        <f>IF($AX34&lt;G$10,0,求节点(G$10:G$14,$M$19:$M$23,$AX34)*$C$2*节奏总纲!AA28)+CB33</f>
        <v>0</v>
      </c>
      <c r="CF34" s="51">
        <v>25</v>
      </c>
      <c r="CG34" s="65">
        <f t="shared" si="13"/>
        <v>0</v>
      </c>
      <c r="CH34" s="65">
        <f t="shared" si="14"/>
        <v>0</v>
      </c>
      <c r="CI34" s="65">
        <f t="shared" si="15"/>
        <v>0</v>
      </c>
      <c r="CJ34" s="65">
        <f t="shared" si="16"/>
        <v>0</v>
      </c>
      <c r="CK34" s="65">
        <f t="shared" si="17"/>
        <v>0</v>
      </c>
      <c r="CL34" s="65">
        <f t="shared" si="18"/>
        <v>0</v>
      </c>
      <c r="CM34" s="65">
        <f t="shared" si="19"/>
        <v>0</v>
      </c>
      <c r="CN34" s="65">
        <f t="shared" si="20"/>
        <v>0</v>
      </c>
      <c r="CO34" s="65">
        <f t="shared" si="21"/>
        <v>0</v>
      </c>
      <c r="CP34" s="65">
        <f t="shared" si="22"/>
        <v>0</v>
      </c>
      <c r="CQ34" s="65">
        <f t="shared" si="23"/>
        <v>0</v>
      </c>
      <c r="CR34" s="65">
        <f t="shared" si="24"/>
        <v>0</v>
      </c>
      <c r="CS34" s="65">
        <f t="shared" si="25"/>
        <v>0</v>
      </c>
      <c r="CT34" s="65">
        <f t="shared" si="26"/>
        <v>0</v>
      </c>
      <c r="CU34" s="65">
        <f t="shared" si="27"/>
        <v>0</v>
      </c>
      <c r="CV34" s="65">
        <f t="shared" si="28"/>
        <v>0</v>
      </c>
      <c r="CW34" s="65">
        <f t="shared" si="29"/>
        <v>0</v>
      </c>
      <c r="CX34" s="65">
        <f t="shared" si="30"/>
        <v>0</v>
      </c>
      <c r="CY34" s="65">
        <f t="shared" si="31"/>
        <v>0</v>
      </c>
      <c r="CZ34" s="65">
        <f t="shared" si="32"/>
        <v>0</v>
      </c>
      <c r="DA34" s="65">
        <f t="shared" si="33"/>
        <v>0</v>
      </c>
      <c r="DB34" s="65">
        <f t="shared" si="34"/>
        <v>0</v>
      </c>
      <c r="DC34" s="65">
        <f t="shared" si="35"/>
        <v>0</v>
      </c>
      <c r="DD34" s="65">
        <f t="shared" si="36"/>
        <v>0</v>
      </c>
      <c r="DE34" s="65">
        <f t="shared" si="37"/>
        <v>0</v>
      </c>
      <c r="DF34" s="65">
        <f t="shared" si="38"/>
        <v>0</v>
      </c>
      <c r="DG34" s="65">
        <f t="shared" si="39"/>
        <v>0</v>
      </c>
      <c r="DH34" s="65">
        <f t="shared" si="40"/>
        <v>0</v>
      </c>
      <c r="DI34" s="65">
        <f t="shared" si="41"/>
        <v>0</v>
      </c>
      <c r="DJ34" s="65">
        <f t="shared" si="42"/>
        <v>0</v>
      </c>
      <c r="DN34" s="51">
        <v>25</v>
      </c>
      <c r="DO34" s="65">
        <f t="shared" si="43"/>
        <v>0</v>
      </c>
      <c r="DP34" s="65">
        <f t="shared" si="44"/>
        <v>0</v>
      </c>
      <c r="DQ34" s="65">
        <f t="shared" si="45"/>
        <v>0</v>
      </c>
      <c r="DR34" s="65">
        <f t="shared" si="46"/>
        <v>0</v>
      </c>
      <c r="DS34" s="65">
        <f t="shared" si="47"/>
        <v>0</v>
      </c>
      <c r="DT34" s="65">
        <f t="shared" si="48"/>
        <v>0</v>
      </c>
      <c r="DU34" s="65">
        <f t="shared" si="49"/>
        <v>0</v>
      </c>
      <c r="DV34" s="65">
        <f t="shared" si="50"/>
        <v>0</v>
      </c>
      <c r="DW34" s="65">
        <f t="shared" si="51"/>
        <v>0</v>
      </c>
      <c r="DX34" s="65">
        <f t="shared" si="52"/>
        <v>0</v>
      </c>
      <c r="DY34" s="65">
        <f t="shared" si="53"/>
        <v>0</v>
      </c>
      <c r="DZ34" s="65">
        <f t="shared" si="54"/>
        <v>0</v>
      </c>
      <c r="EA34" s="65">
        <f t="shared" si="55"/>
        <v>0</v>
      </c>
      <c r="EB34" s="65">
        <f t="shared" si="56"/>
        <v>0</v>
      </c>
      <c r="EC34" s="65">
        <f t="shared" si="57"/>
        <v>0</v>
      </c>
      <c r="ED34" s="65">
        <f t="shared" si="58"/>
        <v>0</v>
      </c>
      <c r="EE34" s="65">
        <f t="shared" si="59"/>
        <v>0</v>
      </c>
      <c r="EF34" s="65">
        <f t="shared" si="60"/>
        <v>0</v>
      </c>
      <c r="EG34" s="65">
        <f t="shared" si="61"/>
        <v>0</v>
      </c>
      <c r="EH34" s="65">
        <f t="shared" si="62"/>
        <v>0</v>
      </c>
      <c r="EI34" s="65">
        <f t="shared" si="63"/>
        <v>0</v>
      </c>
      <c r="EJ34" s="65">
        <f t="shared" si="64"/>
        <v>0</v>
      </c>
      <c r="EK34" s="65">
        <f t="shared" si="65"/>
        <v>0</v>
      </c>
      <c r="EL34" s="65">
        <f t="shared" si="66"/>
        <v>0</v>
      </c>
      <c r="EM34" s="65">
        <f t="shared" si="67"/>
        <v>0</v>
      </c>
      <c r="EN34" s="65">
        <f t="shared" si="68"/>
        <v>0</v>
      </c>
      <c r="EO34" s="65">
        <f t="shared" si="69"/>
        <v>0</v>
      </c>
      <c r="EP34" s="65">
        <f t="shared" si="70"/>
        <v>0</v>
      </c>
      <c r="EQ34" s="65">
        <f t="shared" si="71"/>
        <v>0</v>
      </c>
      <c r="ER34" s="65">
        <f t="shared" si="72"/>
        <v>0</v>
      </c>
      <c r="EV34" s="51">
        <v>25</v>
      </c>
      <c r="EW34" s="65">
        <f t="shared" si="73"/>
        <v>0</v>
      </c>
      <c r="EX34" s="65">
        <f t="shared" si="74"/>
        <v>0</v>
      </c>
      <c r="EY34" s="65">
        <f t="shared" si="75"/>
        <v>0</v>
      </c>
      <c r="EZ34" s="65">
        <f t="shared" si="76"/>
        <v>0</v>
      </c>
      <c r="FA34" s="65">
        <f t="shared" si="77"/>
        <v>0</v>
      </c>
      <c r="FB34" s="65">
        <f t="shared" si="78"/>
        <v>0</v>
      </c>
      <c r="FC34" s="65">
        <f t="shared" si="79"/>
        <v>0</v>
      </c>
      <c r="FD34" s="65">
        <f t="shared" si="80"/>
        <v>0</v>
      </c>
      <c r="FE34" s="65">
        <f t="shared" si="81"/>
        <v>0</v>
      </c>
      <c r="FF34" s="65">
        <f t="shared" si="82"/>
        <v>0</v>
      </c>
      <c r="FG34" s="65">
        <f t="shared" si="83"/>
        <v>0</v>
      </c>
      <c r="FH34" s="65">
        <f t="shared" si="84"/>
        <v>0</v>
      </c>
      <c r="FI34" s="65">
        <f t="shared" si="85"/>
        <v>0</v>
      </c>
      <c r="FJ34" s="65">
        <f t="shared" si="86"/>
        <v>0</v>
      </c>
      <c r="FK34" s="65">
        <f t="shared" si="87"/>
        <v>0</v>
      </c>
      <c r="FL34" s="65">
        <f t="shared" si="88"/>
        <v>0</v>
      </c>
      <c r="FM34" s="65">
        <f t="shared" si="89"/>
        <v>0</v>
      </c>
      <c r="FN34" s="65">
        <f t="shared" si="90"/>
        <v>0</v>
      </c>
      <c r="FO34" s="65">
        <f t="shared" si="91"/>
        <v>0</v>
      </c>
      <c r="FP34" s="65">
        <f t="shared" si="92"/>
        <v>0</v>
      </c>
      <c r="FQ34" s="65">
        <f t="shared" si="93"/>
        <v>0</v>
      </c>
      <c r="FR34" s="65">
        <f t="shared" si="94"/>
        <v>0</v>
      </c>
      <c r="FS34" s="65">
        <f t="shared" si="95"/>
        <v>0</v>
      </c>
      <c r="FT34" s="65">
        <f t="shared" si="96"/>
        <v>0</v>
      </c>
      <c r="FU34" s="65">
        <f t="shared" si="97"/>
        <v>0</v>
      </c>
      <c r="FV34" s="65">
        <f t="shared" si="98"/>
        <v>0</v>
      </c>
      <c r="FW34" s="65">
        <f t="shared" si="99"/>
        <v>0</v>
      </c>
      <c r="FX34" s="65">
        <f t="shared" si="100"/>
        <v>0</v>
      </c>
      <c r="FY34" s="65">
        <f t="shared" si="101"/>
        <v>0</v>
      </c>
      <c r="FZ34" s="65">
        <f t="shared" si="102"/>
        <v>0</v>
      </c>
      <c r="GB34" s="65">
        <f t="shared" si="103"/>
        <v>0</v>
      </c>
      <c r="GC34" s="65">
        <f t="shared" si="104"/>
        <v>0</v>
      </c>
      <c r="GD34" s="65">
        <f t="shared" si="105"/>
        <v>0</v>
      </c>
      <c r="GE34" s="65">
        <f t="shared" si="106"/>
        <v>0</v>
      </c>
      <c r="GF34" s="65">
        <f t="shared" si="107"/>
        <v>0</v>
      </c>
      <c r="GG34" s="65">
        <f t="shared" si="108"/>
        <v>0</v>
      </c>
      <c r="GH34" s="65">
        <f t="shared" si="109"/>
        <v>0</v>
      </c>
      <c r="GI34" s="65">
        <f t="shared" si="110"/>
        <v>0</v>
      </c>
      <c r="GJ34" s="65">
        <f t="shared" si="111"/>
        <v>0</v>
      </c>
      <c r="GK34" s="65">
        <f t="shared" si="112"/>
        <v>0</v>
      </c>
      <c r="GL34" s="65">
        <f t="shared" si="113"/>
        <v>0</v>
      </c>
      <c r="GM34" s="65">
        <f t="shared" si="114"/>
        <v>0</v>
      </c>
      <c r="GN34" s="65">
        <f t="shared" si="115"/>
        <v>0</v>
      </c>
      <c r="GO34" s="65">
        <f t="shared" si="116"/>
        <v>0</v>
      </c>
      <c r="GP34" s="65">
        <f t="shared" si="117"/>
        <v>0</v>
      </c>
      <c r="GQ34" s="65">
        <f t="shared" si="118"/>
        <v>0</v>
      </c>
      <c r="GR34" s="65">
        <f t="shared" si="119"/>
        <v>0</v>
      </c>
      <c r="GS34" s="65">
        <f t="shared" si="120"/>
        <v>0</v>
      </c>
      <c r="GT34" s="65">
        <f t="shared" si="121"/>
        <v>0</v>
      </c>
      <c r="GU34" s="65">
        <f t="shared" si="122"/>
        <v>0</v>
      </c>
      <c r="GV34" s="65">
        <f t="shared" si="123"/>
        <v>0</v>
      </c>
      <c r="GW34" s="65">
        <f t="shared" si="124"/>
        <v>0</v>
      </c>
      <c r="GX34" s="65">
        <f t="shared" si="125"/>
        <v>0</v>
      </c>
      <c r="GY34" s="65">
        <f t="shared" si="126"/>
        <v>0</v>
      </c>
      <c r="GZ34" s="65">
        <f t="shared" si="127"/>
        <v>0</v>
      </c>
      <c r="HA34" s="65">
        <f t="shared" si="128"/>
        <v>0</v>
      </c>
      <c r="HB34" s="65">
        <f t="shared" si="129"/>
        <v>0</v>
      </c>
      <c r="HC34" s="65">
        <f t="shared" si="130"/>
        <v>0</v>
      </c>
      <c r="HD34" s="65">
        <f t="shared" si="131"/>
        <v>0</v>
      </c>
      <c r="HE34" s="65">
        <f t="shared" si="132"/>
        <v>0</v>
      </c>
      <c r="HM34" s="51">
        <v>25</v>
      </c>
      <c r="HN34" s="72">
        <f>(EW34-EW33)*$D$46+(FB34-FB33)*$D$47+(FG34-FG33)*$D$48+(FL34-FL33)*$D$49+IF($HM34&lt;C$10,0,求节点(C$10:C$14,$H$28:$H$32,$HM34)*$C$2*节奏总纲!W28)+HN33</f>
        <v>0</v>
      </c>
      <c r="HO34" s="72">
        <f>(EX34-EX33)*$D$46+(FC34-FC33)*$D$47+(FH34-FH33)*$D$48+(FM34-FM33)*$D$49+IF($HM34&lt;D$10,0,求节点(D$10:D$14,$H$28:$H$32,$HM34)*$C$2*节奏总纲!X28)+HO33</f>
        <v>0</v>
      </c>
      <c r="HP34" s="72">
        <f>(EY34-EY33)*$D$46+(FD34-FD33)*$D$47+(FI34-FI33)*$D$48+(FN34-FN33)*$D$49+IF($HM34&lt;E$10,0,求节点(E$10:E$14,$H$28:$H$32,$HM34)*$C$2*节奏总纲!Y28)+HP33</f>
        <v>0</v>
      </c>
      <c r="HQ34" s="72">
        <f>(EZ34-EZ33)*$D$46+(FE34-FE33)*$D$47+(FJ34-FJ33)*$D$48+(FO34-FO33)*$D$49+IF($HM34&lt;F$10,0,求节点(F$10:F$14,$H$28:$H$32,$HM34)*$C$2*节奏总纲!Z28)+HQ33</f>
        <v>0</v>
      </c>
      <c r="HR34" s="72">
        <f>(FA34-FA33)*$D$46+(FF34-FF33)*$D$47+(FK34-FK33)*$D$48+(FP34-FP33)*$D$49+IF($HM34&lt;G$10,0,求节点(G$10:G$14,$H$28:$H$32,$HM34)*$C$2*节奏总纲!AA28)+HR33</f>
        <v>0</v>
      </c>
      <c r="HV34" s="72">
        <v>25</v>
      </c>
      <c r="HW34" s="72">
        <f>IF($HV34&lt;C$10,0,求节点(C$10:C$14,$I$28:$I$32,$HV34)*$C$2*节奏总纲!W28)+HW33</f>
        <v>0</v>
      </c>
      <c r="HX34" s="72">
        <f>IF($HV34&lt;D$10,0,求节点(D$10:D$14,$I$28:$I$32,$HV34)*$C$2*节奏总纲!X28)+HX33</f>
        <v>0</v>
      </c>
      <c r="HY34" s="72">
        <f>IF($HV34&lt;E$10,0,求节点(E$10:E$14,$I$28:$I$32,$HV34)*$C$2*节奏总纲!Y28)+HY33</f>
        <v>0</v>
      </c>
      <c r="HZ34" s="72">
        <f>IF($HV34&lt;F$10,0,求节点(F$10:F$14,$I$28:$I$32,$HV34)*$C$2*节奏总纲!Z28)+HZ33</f>
        <v>0</v>
      </c>
      <c r="IA34" s="72">
        <f>IF($HV34&lt;G$10,0,求节点(G$10:G$14,$I$28:$I$32,$HV34)*$C$2*节奏总纲!AA28)+IA33</f>
        <v>0</v>
      </c>
    </row>
    <row r="35" spans="2:235" x14ac:dyDescent="0.15">
      <c r="C35" s="85" t="s">
        <v>232</v>
      </c>
      <c r="D35" s="85"/>
      <c r="E35" s="85"/>
      <c r="F35" s="85"/>
      <c r="G35" s="85"/>
      <c r="H35" s="85"/>
      <c r="I35" s="85" t="s">
        <v>233</v>
      </c>
      <c r="J35" s="85"/>
      <c r="K35" s="85"/>
      <c r="L35" s="85"/>
      <c r="M35" s="85"/>
      <c r="N35" s="85"/>
      <c r="O35" s="65"/>
      <c r="P35" s="49">
        <v>26</v>
      </c>
      <c r="Q35" s="51">
        <f>IF($P35&lt;C$10,0,求节点(C$10:C$14,$H$10:$H$14,$P35)*$C$2*节奏总纲!W29)+Q34</f>
        <v>0</v>
      </c>
      <c r="R35" s="51">
        <f>IF($P35&lt;D$10,0,求节点(D$10:D$14,$H$10:$H$14,$P35)*$C$2*节奏总纲!X29)+R34</f>
        <v>0</v>
      </c>
      <c r="S35" s="51">
        <f>IF($P35&lt;E$10,0,求节点(E$10:E$14,$H$10:$H$14,$P35)*$C$2*节奏总纲!Y29)+S34</f>
        <v>0</v>
      </c>
      <c r="T35" s="51">
        <f>IF($P35&lt;F$10,0,求节点(F$10:F$14,$H$10:$H$14,$P35)*$C$2*节奏总纲!Z29)+T34</f>
        <v>0</v>
      </c>
      <c r="U35" s="51">
        <f>IF($P35&lt;G$10,0,求节点(G$10:G$14,$H$10:$H$14,$P35)*$C$2*节奏总纲!AA29)+U34</f>
        <v>0</v>
      </c>
      <c r="V35" s="51">
        <f>IF($P35&lt;C$10,0,求节点(C$10:C$14,$I$10:$I$14,$P35)*$C$2*节奏总纲!W29)+V34</f>
        <v>0</v>
      </c>
      <c r="W35" s="51">
        <f>IF($P35&lt;D$10,0,求节点(D$10:D$14,$I$10:$I$14,$P35)*$C$2*节奏总纲!X29)+W34</f>
        <v>0</v>
      </c>
      <c r="X35" s="51">
        <f>IF($P35&lt;E$10,0,求节点(E$10:E$14,$I$10:$I$14,$P35)*$C$2*节奏总纲!Y29)+X34</f>
        <v>0</v>
      </c>
      <c r="Y35" s="51">
        <f>IF($P35&lt;F$10,0,求节点(F$10:F$14,$I$10:$I$14,$P35)*$C$2*节奏总纲!Z29)+Y34</f>
        <v>0</v>
      </c>
      <c r="Z35" s="51">
        <f>IF($P35&lt;G$10,0,求节点(G$10:G$14,$I$10:$I$14,$P35)*$C$2*节奏总纲!AA29)+Z34</f>
        <v>0</v>
      </c>
      <c r="AA35" s="65">
        <f>IF($P35&lt;C$10,0,求节点(C$10:C$14,$J$10:$J$14,$P35)*$C$2*节奏总纲!W29)+AA34+军团势力点排行奖励设计!M35-军团势力点排行奖励设计!M34</f>
        <v>0</v>
      </c>
      <c r="AB35" s="65">
        <f>IF($P35&lt;D$10,0,求节点(D$10:D$14,$J$10:$J$14,$P35)*$C$2*节奏总纲!X29)+AB34+军团势力点排行奖励设计!N35-军团势力点排行奖励设计!N34</f>
        <v>0</v>
      </c>
      <c r="AC35" s="65">
        <f>IF($P35&lt;E$10,0,求节点(E$10:E$14,$J$10:$J$14,$P35)*$C$2*节奏总纲!Y29)+AC34+军团势力点排行奖励设计!O35-军团势力点排行奖励设计!O34</f>
        <v>0</v>
      </c>
      <c r="AD35" s="65">
        <f>IF($P35&lt;F$10,0,求节点(F$10:F$14,$J$10:$J$14,$P35)*$C$2*节奏总纲!Z29)+AD34+军团势力点排行奖励设计!P35-军团势力点排行奖励设计!P34</f>
        <v>0</v>
      </c>
      <c r="AE35" s="65">
        <f>IF($P35&lt;G$10,0,求节点(G$10:G$14,$J$10:$J$14,$P35)*$C$2*节奏总纲!AA29)+AE34+军团势力点排行奖励设计!Q35-军团势力点排行奖励设计!Q34</f>
        <v>0</v>
      </c>
      <c r="AF35" s="65">
        <f>IF($P35&lt;C$10,0,求节点(C$10:C$14,$K$10:$K$14,$P35)*$C$2*节奏总纲!W29)+AF34</f>
        <v>0</v>
      </c>
      <c r="AG35" s="65">
        <f>IF($P35&lt;D$10,0,求节点(D$10:D$14,$K$10:$K$14,$P35)*$C$2*节奏总纲!X29)+AG34</f>
        <v>0</v>
      </c>
      <c r="AH35" s="65">
        <f>IF($P35&lt;E$10,0,求节点(E$10:E$14,$K$10:$K$14,$P35)*$C$2*节奏总纲!Y29)+AH34</f>
        <v>0</v>
      </c>
      <c r="AI35" s="65">
        <f>IF($P35&lt;F$10,0,求节点(F$10:F$14,$K$10:$K$14,$P35)*$C$2*节奏总纲!Z29)+AI34</f>
        <v>0</v>
      </c>
      <c r="AJ35" s="65">
        <f>IF($P35&lt;G$10,0,求节点(G$10:G$14,$K$10:$K$14,$P35)*$C$2*节奏总纲!AA29)+AJ34</f>
        <v>0</v>
      </c>
      <c r="AK35" s="65">
        <f>IF($P35&lt;C$10,0,求节点(C$10:C$14,$L$10:$L$14,$P35)*$C$2*节奏总纲!W29)+AK34+军团势力点排行奖励设计!R35-军团势力点排行奖励设计!R34</f>
        <v>0</v>
      </c>
      <c r="AL35" s="65">
        <f>IF($P35&lt;D$10,0,求节点(D$10:D$14,$L$10:$L$14,$P35)*$C$2*节奏总纲!X29)+AL34+军团势力点排行奖励设计!S35-军团势力点排行奖励设计!S34</f>
        <v>0</v>
      </c>
      <c r="AM35" s="65">
        <f>IF($P35&lt;E$10,0,求节点(E$10:E$14,$L$10:$L$14,$P35)*$C$2*节奏总纲!Y29)+AM34+军团势力点排行奖励设计!T35-军团势力点排行奖励设计!T34</f>
        <v>0</v>
      </c>
      <c r="AN35" s="65">
        <f>IF($P35&lt;F$10,0,求节点(F$10:F$14,$L$10:$L$14,$P35)*$C$2*节奏总纲!Z29)+AN34+军团势力点排行奖励设计!U35-军团势力点排行奖励设计!U34</f>
        <v>0</v>
      </c>
      <c r="AO35" s="65">
        <f>IF($P35&lt;G$10,0,求节点(G$10:G$14,$L$10:$L$14,$P35)*$C$2*节奏总纲!AA29)+AO34+军团势力点排行奖励设计!V35-军团势力点排行奖励设计!V34</f>
        <v>0</v>
      </c>
      <c r="AP35" s="65">
        <f>IF($P35&lt;C$10,0,求节点(C$10:C$14,$M$10:$M$14,$P35)*$C$2*节奏总纲!W29)+AP34</f>
        <v>0</v>
      </c>
      <c r="AQ35" s="65">
        <f>IF($P35&lt;D$10,0,求节点(D$10:D$14,$M$10:$M$14,$P35)*$C$2*节奏总纲!X29)+AQ34</f>
        <v>0</v>
      </c>
      <c r="AR35" s="65">
        <f>IF($P35&lt;E$10,0,求节点(E$10:E$14,$M$10:$M$14,$P35)*$C$2*节奏总纲!Y29)+AR34</f>
        <v>0</v>
      </c>
      <c r="AS35" s="65">
        <f>IF($P35&lt;F$10,0,求节点(F$10:F$14,$M$10:$M$14,$P35)*$C$2*节奏总纲!Z29)+AS34</f>
        <v>0</v>
      </c>
      <c r="AT35" s="65">
        <f>IF($P35&lt;G$10,0,求节点(G$10:G$14,$M$10:$M$14,$P35)*$C$2*节奏总纲!AA29)+AT34</f>
        <v>0</v>
      </c>
      <c r="AX35" s="51">
        <v>26</v>
      </c>
      <c r="AY35" s="51">
        <f>IF($AX35&lt;C$10,0,求节点(C$10:C$14,$H$19:$H$23,$AX35)*$C$2*节奏总纲!W29)+AY34</f>
        <v>0</v>
      </c>
      <c r="AZ35" s="51">
        <f>IF($AX35&lt;D$10,0,求节点(D$10:D$14,$H$19:$H$23,$AX35)*$C$2*节奏总纲!X29)+AZ34</f>
        <v>0</v>
      </c>
      <c r="BA35" s="51">
        <f>IF($AX35&lt;E$10,0,求节点(E$10:E$14,$H$19:$H$23,$AX35)*$C$2*节奏总纲!Y29)+BA34</f>
        <v>0</v>
      </c>
      <c r="BB35" s="51">
        <f>IF($AX35&lt;F$10,0,求节点(F$10:F$14,$H$19:$H$23,$AX35)*$C$2*节奏总纲!Z29)+BB34</f>
        <v>0</v>
      </c>
      <c r="BC35" s="51">
        <f>IF($AX35&lt;G$10,0,求节点(G$10:G$14,$H$19:$H$23,$AX35)*$C$2*节奏总纲!AA29)+BC34</f>
        <v>0</v>
      </c>
      <c r="BD35" s="51">
        <f>IF($AX35&lt;C$10,0,求节点(C$10:C$14,$I$19:$I$23,$AX35)*$C$2*节奏总纲!W29)+BD34</f>
        <v>0</v>
      </c>
      <c r="BE35" s="51">
        <f>IF($AX35&lt;D$10,0,求节点(D$10:D$14,$I$19:$I$23,$AX35)*$C$2*节奏总纲!X29)+BE34</f>
        <v>0</v>
      </c>
      <c r="BF35" s="51">
        <f>IF($AX35&lt;E$10,0,求节点(E$10:E$14,$I$19:$I$23,$AX35)*$C$2*节奏总纲!Y29)+BF34</f>
        <v>0</v>
      </c>
      <c r="BG35" s="51">
        <f>IF($AX35&lt;F$10,0,求节点(F$10:F$14,$I$19:$I$23,$AX35)*$C$2*节奏总纲!Z29)+BG34</f>
        <v>0</v>
      </c>
      <c r="BH35" s="51">
        <f>IF($AX35&lt;G$10,0,求节点(G$10:G$14,$I$19:$I$23,$AX35)*$C$2*节奏总纲!AA29)+BH34</f>
        <v>0</v>
      </c>
      <c r="BI35" s="65">
        <f>IF($AX35&lt;C$10,0,求节点(C$10:C$14,$J$19:$J$23,$AX35)*$C$2*节奏总纲!W29)+BI34+军团势力点排行奖励设计!W35-军团势力点排行奖励设计!W34</f>
        <v>0</v>
      </c>
      <c r="BJ35" s="65">
        <f>IF($AX35&lt;D$10,0,求节点(D$10:D$14,$J$19:$J$23,$AX35)*$C$2*节奏总纲!X29)+BJ34+军团势力点排行奖励设计!X35-军团势力点排行奖励设计!X34</f>
        <v>0</v>
      </c>
      <c r="BK35" s="65">
        <f>IF($AX35&lt;E$10,0,求节点(E$10:E$14,$J$19:$J$23,$AX35)*$C$2*节奏总纲!Y29)+BK34+军团势力点排行奖励设计!Y35-军团势力点排行奖励设计!Y34</f>
        <v>0</v>
      </c>
      <c r="BL35" s="65">
        <f>IF($AX35&lt;F$10,0,求节点(F$10:F$14,$J$19:$J$23,$AX35)*$C$2*节奏总纲!Z29)+BL34+军团势力点排行奖励设计!Z35-军团势力点排行奖励设计!Z34</f>
        <v>0</v>
      </c>
      <c r="BM35" s="65">
        <f>IF($AX35&lt;G$10,0,求节点(G$10:G$14,$J$19:$J$23,$AX35)*$C$2*节奏总纲!AA29)+BM34+军团势力点排行奖励设计!AA35-军团势力点排行奖励设计!AA34</f>
        <v>0</v>
      </c>
      <c r="BN35" s="65">
        <f>IF($AX35&lt;C$10,0,求节点(C$10:C$14,$K$19:$K$23,$AX35)*$C$2*节奏总纲!W29)+BN34</f>
        <v>0</v>
      </c>
      <c r="BO35" s="65">
        <f>IF($AX35&lt;D$10,0,求节点(D$10:D$14,$K$19:$K$23,$AX35)*$C$2*节奏总纲!X29)+BO34</f>
        <v>0</v>
      </c>
      <c r="BP35" s="65">
        <f>IF($AX35&lt;E$10,0,求节点(E$10:E$14,$K$19:$K$23,$AX35)*$C$2*节奏总纲!Y29)+BP34</f>
        <v>0</v>
      </c>
      <c r="BQ35" s="65">
        <f>IF($AX35&lt;F$10,0,求节点(F$10:F$14,$K$19:$K$23,$AX35)*$C$2*节奏总纲!Z29)+BQ34</f>
        <v>0</v>
      </c>
      <c r="BR35" s="65">
        <f>IF($AX35&lt;G$10,0,求节点(G$10:G$14,$K$19:$K$23,$AX35)*$C$2*节奏总纲!AA29)+BR34</f>
        <v>0</v>
      </c>
      <c r="BS35" s="65">
        <f>IF($AX35&lt;C$10,0,求节点(C$10:C$14,$L$19:$L$23,$AX35)*$C$2*节奏总纲!W29)+BS34+军团势力点排行奖励设计!AB35-军团势力点排行奖励设计!AB34</f>
        <v>0</v>
      </c>
      <c r="BT35" s="65">
        <f>IF($AX35&lt;D$10,0,求节点(D$10:D$14,$L$19:$L$23,$AX35)*$C$2*节奏总纲!X29)+BT34+军团势力点排行奖励设计!AC35-军团势力点排行奖励设计!AC34</f>
        <v>0</v>
      </c>
      <c r="BU35" s="65">
        <f>IF($AX35&lt;E$10,0,求节点(E$10:E$14,$L$19:$L$23,$AX35)*$C$2*节奏总纲!Y29)+BU34+军团势力点排行奖励设计!AD35-军团势力点排行奖励设计!AD34</f>
        <v>0</v>
      </c>
      <c r="BV35" s="65">
        <f>IF($AX35&lt;F$10,0,求节点(F$10:F$14,$L$19:$L$23,$AX35)*$C$2*节奏总纲!Z29)+BV34+军团势力点排行奖励设计!AE35-军团势力点排行奖励设计!AE34</f>
        <v>0</v>
      </c>
      <c r="BW35" s="65">
        <f>IF($AX35&lt;G$10,0,求节点(G$10:G$14,$L$19:$L$23,$AX35)*$C$2*节奏总纲!AA29)+BW34+军团势力点排行奖励设计!AF35-军团势力点排行奖励设计!AF34</f>
        <v>0</v>
      </c>
      <c r="BX35" s="65">
        <f>IF($AX35&lt;C$10,0,求节点(C$10:C$14,$M$19:$M$23,$AX35)*$C$2*节奏总纲!W29)+BX34</f>
        <v>0</v>
      </c>
      <c r="BY35" s="65">
        <f>IF($AX35&lt;D$10,0,求节点(D$10:D$14,$M$19:$M$23,$AX35)*$C$2*节奏总纲!X29)+BY34</f>
        <v>0</v>
      </c>
      <c r="BZ35" s="65">
        <f>IF($AX35&lt;E$10,0,求节点(E$10:E$14,$M$19:$M$23,$AX35)*$C$2*节奏总纲!Y29)+BZ34</f>
        <v>0</v>
      </c>
      <c r="CA35" s="65">
        <f>IF($AX35&lt;F$10,0,求节点(F$10:F$14,$M$19:$M$23,$AX35)*$C$2*节奏总纲!Z29)+CA34</f>
        <v>0</v>
      </c>
      <c r="CB35" s="65">
        <f>IF($AX35&lt;G$10,0,求节点(G$10:G$14,$M$19:$M$23,$AX35)*$C$2*节奏总纲!AA29)+CB34</f>
        <v>0</v>
      </c>
      <c r="CF35" s="51">
        <v>26</v>
      </c>
      <c r="CG35" s="65">
        <f t="shared" si="13"/>
        <v>0</v>
      </c>
      <c r="CH35" s="65">
        <f t="shared" si="14"/>
        <v>0</v>
      </c>
      <c r="CI35" s="65">
        <f t="shared" si="15"/>
        <v>0</v>
      </c>
      <c r="CJ35" s="65">
        <f t="shared" si="16"/>
        <v>0</v>
      </c>
      <c r="CK35" s="65">
        <f t="shared" si="17"/>
        <v>0</v>
      </c>
      <c r="CL35" s="65">
        <f t="shared" si="18"/>
        <v>0</v>
      </c>
      <c r="CM35" s="65">
        <f t="shared" si="19"/>
        <v>0</v>
      </c>
      <c r="CN35" s="65">
        <f t="shared" si="20"/>
        <v>0</v>
      </c>
      <c r="CO35" s="65">
        <f t="shared" si="21"/>
        <v>0</v>
      </c>
      <c r="CP35" s="65">
        <f t="shared" si="22"/>
        <v>0</v>
      </c>
      <c r="CQ35" s="65">
        <f t="shared" si="23"/>
        <v>0</v>
      </c>
      <c r="CR35" s="65">
        <f t="shared" si="24"/>
        <v>0</v>
      </c>
      <c r="CS35" s="65">
        <f t="shared" si="25"/>
        <v>0</v>
      </c>
      <c r="CT35" s="65">
        <f t="shared" si="26"/>
        <v>0</v>
      </c>
      <c r="CU35" s="65">
        <f t="shared" si="27"/>
        <v>0</v>
      </c>
      <c r="CV35" s="65">
        <f t="shared" si="28"/>
        <v>0</v>
      </c>
      <c r="CW35" s="65">
        <f t="shared" si="29"/>
        <v>0</v>
      </c>
      <c r="CX35" s="65">
        <f t="shared" si="30"/>
        <v>0</v>
      </c>
      <c r="CY35" s="65">
        <f t="shared" si="31"/>
        <v>0</v>
      </c>
      <c r="CZ35" s="65">
        <f t="shared" si="32"/>
        <v>0</v>
      </c>
      <c r="DA35" s="65">
        <f t="shared" si="33"/>
        <v>0</v>
      </c>
      <c r="DB35" s="65">
        <f t="shared" si="34"/>
        <v>0</v>
      </c>
      <c r="DC35" s="65">
        <f t="shared" si="35"/>
        <v>0</v>
      </c>
      <c r="DD35" s="65">
        <f t="shared" si="36"/>
        <v>0</v>
      </c>
      <c r="DE35" s="65">
        <f t="shared" si="37"/>
        <v>0</v>
      </c>
      <c r="DF35" s="65">
        <f t="shared" si="38"/>
        <v>0</v>
      </c>
      <c r="DG35" s="65">
        <f t="shared" si="39"/>
        <v>0</v>
      </c>
      <c r="DH35" s="65">
        <f t="shared" si="40"/>
        <v>0</v>
      </c>
      <c r="DI35" s="65">
        <f t="shared" si="41"/>
        <v>0</v>
      </c>
      <c r="DJ35" s="65">
        <f t="shared" si="42"/>
        <v>0</v>
      </c>
      <c r="DN35" s="51">
        <v>26</v>
      </c>
      <c r="DO35" s="65">
        <f t="shared" si="43"/>
        <v>0</v>
      </c>
      <c r="DP35" s="65">
        <f t="shared" si="44"/>
        <v>0</v>
      </c>
      <c r="DQ35" s="65">
        <f t="shared" si="45"/>
        <v>0</v>
      </c>
      <c r="DR35" s="65">
        <f t="shared" si="46"/>
        <v>0</v>
      </c>
      <c r="DS35" s="65">
        <f t="shared" si="47"/>
        <v>0</v>
      </c>
      <c r="DT35" s="65">
        <f t="shared" si="48"/>
        <v>0</v>
      </c>
      <c r="DU35" s="65">
        <f t="shared" si="49"/>
        <v>0</v>
      </c>
      <c r="DV35" s="65">
        <f t="shared" si="50"/>
        <v>0</v>
      </c>
      <c r="DW35" s="65">
        <f t="shared" si="51"/>
        <v>0</v>
      </c>
      <c r="DX35" s="65">
        <f t="shared" si="52"/>
        <v>0</v>
      </c>
      <c r="DY35" s="65">
        <f t="shared" si="53"/>
        <v>0</v>
      </c>
      <c r="DZ35" s="65">
        <f t="shared" si="54"/>
        <v>0</v>
      </c>
      <c r="EA35" s="65">
        <f t="shared" si="55"/>
        <v>0</v>
      </c>
      <c r="EB35" s="65">
        <f t="shared" si="56"/>
        <v>0</v>
      </c>
      <c r="EC35" s="65">
        <f t="shared" si="57"/>
        <v>0</v>
      </c>
      <c r="ED35" s="65">
        <f t="shared" si="58"/>
        <v>0</v>
      </c>
      <c r="EE35" s="65">
        <f t="shared" si="59"/>
        <v>0</v>
      </c>
      <c r="EF35" s="65">
        <f t="shared" si="60"/>
        <v>0</v>
      </c>
      <c r="EG35" s="65">
        <f t="shared" si="61"/>
        <v>0</v>
      </c>
      <c r="EH35" s="65">
        <f t="shared" si="62"/>
        <v>0</v>
      </c>
      <c r="EI35" s="65">
        <f t="shared" si="63"/>
        <v>0</v>
      </c>
      <c r="EJ35" s="65">
        <f t="shared" si="64"/>
        <v>0</v>
      </c>
      <c r="EK35" s="65">
        <f t="shared" si="65"/>
        <v>0</v>
      </c>
      <c r="EL35" s="65">
        <f t="shared" si="66"/>
        <v>0</v>
      </c>
      <c r="EM35" s="65">
        <f t="shared" si="67"/>
        <v>0</v>
      </c>
      <c r="EN35" s="65">
        <f t="shared" si="68"/>
        <v>0</v>
      </c>
      <c r="EO35" s="65">
        <f t="shared" si="69"/>
        <v>0</v>
      </c>
      <c r="EP35" s="65">
        <f t="shared" si="70"/>
        <v>0</v>
      </c>
      <c r="EQ35" s="65">
        <f t="shared" si="71"/>
        <v>0</v>
      </c>
      <c r="ER35" s="65">
        <f t="shared" si="72"/>
        <v>0</v>
      </c>
      <c r="EV35" s="51">
        <v>26</v>
      </c>
      <c r="EW35" s="65">
        <f t="shared" si="73"/>
        <v>0</v>
      </c>
      <c r="EX35" s="65">
        <f t="shared" si="74"/>
        <v>0</v>
      </c>
      <c r="EY35" s="65">
        <f t="shared" si="75"/>
        <v>0</v>
      </c>
      <c r="EZ35" s="65">
        <f t="shared" si="76"/>
        <v>0</v>
      </c>
      <c r="FA35" s="65">
        <f t="shared" si="77"/>
        <v>0</v>
      </c>
      <c r="FB35" s="65">
        <f t="shared" si="78"/>
        <v>0</v>
      </c>
      <c r="FC35" s="65">
        <f t="shared" si="79"/>
        <v>0</v>
      </c>
      <c r="FD35" s="65">
        <f t="shared" si="80"/>
        <v>0</v>
      </c>
      <c r="FE35" s="65">
        <f t="shared" si="81"/>
        <v>0</v>
      </c>
      <c r="FF35" s="65">
        <f t="shared" si="82"/>
        <v>0</v>
      </c>
      <c r="FG35" s="65">
        <f t="shared" si="83"/>
        <v>0</v>
      </c>
      <c r="FH35" s="65">
        <f t="shared" si="84"/>
        <v>0</v>
      </c>
      <c r="FI35" s="65">
        <f t="shared" si="85"/>
        <v>0</v>
      </c>
      <c r="FJ35" s="65">
        <f t="shared" si="86"/>
        <v>0</v>
      </c>
      <c r="FK35" s="65">
        <f t="shared" si="87"/>
        <v>0</v>
      </c>
      <c r="FL35" s="65">
        <f t="shared" si="88"/>
        <v>0</v>
      </c>
      <c r="FM35" s="65">
        <f t="shared" si="89"/>
        <v>0</v>
      </c>
      <c r="FN35" s="65">
        <f t="shared" si="90"/>
        <v>0</v>
      </c>
      <c r="FO35" s="65">
        <f t="shared" si="91"/>
        <v>0</v>
      </c>
      <c r="FP35" s="65">
        <f t="shared" si="92"/>
        <v>0</v>
      </c>
      <c r="FQ35" s="65">
        <f t="shared" si="93"/>
        <v>0</v>
      </c>
      <c r="FR35" s="65">
        <f t="shared" si="94"/>
        <v>0</v>
      </c>
      <c r="FS35" s="65">
        <f t="shared" si="95"/>
        <v>0</v>
      </c>
      <c r="FT35" s="65">
        <f t="shared" si="96"/>
        <v>0</v>
      </c>
      <c r="FU35" s="65">
        <f t="shared" si="97"/>
        <v>0</v>
      </c>
      <c r="FV35" s="65">
        <f t="shared" si="98"/>
        <v>0</v>
      </c>
      <c r="FW35" s="65">
        <f t="shared" si="99"/>
        <v>0</v>
      </c>
      <c r="FX35" s="65">
        <f t="shared" si="100"/>
        <v>0</v>
      </c>
      <c r="FY35" s="65">
        <f t="shared" si="101"/>
        <v>0</v>
      </c>
      <c r="FZ35" s="65">
        <f t="shared" si="102"/>
        <v>0</v>
      </c>
      <c r="GB35" s="65">
        <f t="shared" si="103"/>
        <v>0</v>
      </c>
      <c r="GC35" s="65">
        <f t="shared" si="104"/>
        <v>0</v>
      </c>
      <c r="GD35" s="65">
        <f t="shared" si="105"/>
        <v>0</v>
      </c>
      <c r="GE35" s="65">
        <f t="shared" si="106"/>
        <v>0</v>
      </c>
      <c r="GF35" s="65">
        <f t="shared" si="107"/>
        <v>0</v>
      </c>
      <c r="GG35" s="65">
        <f t="shared" si="108"/>
        <v>0</v>
      </c>
      <c r="GH35" s="65">
        <f t="shared" si="109"/>
        <v>0</v>
      </c>
      <c r="GI35" s="65">
        <f t="shared" si="110"/>
        <v>0</v>
      </c>
      <c r="GJ35" s="65">
        <f t="shared" si="111"/>
        <v>0</v>
      </c>
      <c r="GK35" s="65">
        <f t="shared" si="112"/>
        <v>0</v>
      </c>
      <c r="GL35" s="65">
        <f t="shared" si="113"/>
        <v>0</v>
      </c>
      <c r="GM35" s="65">
        <f t="shared" si="114"/>
        <v>0</v>
      </c>
      <c r="GN35" s="65">
        <f t="shared" si="115"/>
        <v>0</v>
      </c>
      <c r="GO35" s="65">
        <f t="shared" si="116"/>
        <v>0</v>
      </c>
      <c r="GP35" s="65">
        <f t="shared" si="117"/>
        <v>0</v>
      </c>
      <c r="GQ35" s="65">
        <f t="shared" si="118"/>
        <v>0</v>
      </c>
      <c r="GR35" s="65">
        <f t="shared" si="119"/>
        <v>0</v>
      </c>
      <c r="GS35" s="65">
        <f t="shared" si="120"/>
        <v>0</v>
      </c>
      <c r="GT35" s="65">
        <f t="shared" si="121"/>
        <v>0</v>
      </c>
      <c r="GU35" s="65">
        <f t="shared" si="122"/>
        <v>0</v>
      </c>
      <c r="GV35" s="65">
        <f t="shared" si="123"/>
        <v>0</v>
      </c>
      <c r="GW35" s="65">
        <f t="shared" si="124"/>
        <v>0</v>
      </c>
      <c r="GX35" s="65">
        <f t="shared" si="125"/>
        <v>0</v>
      </c>
      <c r="GY35" s="65">
        <f t="shared" si="126"/>
        <v>0</v>
      </c>
      <c r="GZ35" s="65">
        <f t="shared" si="127"/>
        <v>0</v>
      </c>
      <c r="HA35" s="65">
        <f t="shared" si="128"/>
        <v>0</v>
      </c>
      <c r="HB35" s="65">
        <f t="shared" si="129"/>
        <v>0</v>
      </c>
      <c r="HC35" s="65">
        <f t="shared" si="130"/>
        <v>0</v>
      </c>
      <c r="HD35" s="65">
        <f t="shared" si="131"/>
        <v>0</v>
      </c>
      <c r="HE35" s="65">
        <f t="shared" si="132"/>
        <v>0</v>
      </c>
      <c r="HM35" s="51">
        <v>26</v>
      </c>
      <c r="HN35" s="72">
        <f>(EW35-EW34)*$D$46+(FB35-FB34)*$D$47+(FG35-FG34)*$D$48+(FL35-FL34)*$D$49+IF($HM35&lt;C$10,0,求节点(C$10:C$14,$H$28:$H$32,$HM35)*$C$2*节奏总纲!W29)+HN34</f>
        <v>0</v>
      </c>
      <c r="HO35" s="72">
        <f>(EX35-EX34)*$D$46+(FC35-FC34)*$D$47+(FH35-FH34)*$D$48+(FM35-FM34)*$D$49+IF($HM35&lt;D$10,0,求节点(D$10:D$14,$H$28:$H$32,$HM35)*$C$2*节奏总纲!X29)+HO34</f>
        <v>0</v>
      </c>
      <c r="HP35" s="72">
        <f>(EY35-EY34)*$D$46+(FD35-FD34)*$D$47+(FI35-FI34)*$D$48+(FN35-FN34)*$D$49+IF($HM35&lt;E$10,0,求节点(E$10:E$14,$H$28:$H$32,$HM35)*$C$2*节奏总纲!Y29)+HP34</f>
        <v>0</v>
      </c>
      <c r="HQ35" s="72">
        <f>(EZ35-EZ34)*$D$46+(FE35-FE34)*$D$47+(FJ35-FJ34)*$D$48+(FO35-FO34)*$D$49+IF($HM35&lt;F$10,0,求节点(F$10:F$14,$H$28:$H$32,$HM35)*$C$2*节奏总纲!Z29)+HQ34</f>
        <v>0</v>
      </c>
      <c r="HR35" s="72">
        <f>(FA35-FA34)*$D$46+(FF35-FF34)*$D$47+(FK35-FK34)*$D$48+(FP35-FP34)*$D$49+IF($HM35&lt;G$10,0,求节点(G$10:G$14,$H$28:$H$32,$HM35)*$C$2*节奏总纲!AA29)+HR34</f>
        <v>0</v>
      </c>
      <c r="HV35" s="72">
        <v>26</v>
      </c>
      <c r="HW35" s="72">
        <f>IF($HV35&lt;C$10,0,求节点(C$10:C$14,$I$28:$I$32,$HV35)*$C$2*节奏总纲!W29)+HW34</f>
        <v>0</v>
      </c>
      <c r="HX35" s="72">
        <f>IF($HV35&lt;D$10,0,求节点(D$10:D$14,$I$28:$I$32,$HV35)*$C$2*节奏总纲!X29)+HX34</f>
        <v>0</v>
      </c>
      <c r="HY35" s="72">
        <f>IF($HV35&lt;E$10,0,求节点(E$10:E$14,$I$28:$I$32,$HV35)*$C$2*节奏总纲!Y29)+HY34</f>
        <v>0</v>
      </c>
      <c r="HZ35" s="72">
        <f>IF($HV35&lt;F$10,0,求节点(F$10:F$14,$I$28:$I$32,$HV35)*$C$2*节奏总纲!Z29)+HZ34</f>
        <v>0</v>
      </c>
      <c r="IA35" s="72">
        <f>IF($HV35&lt;G$10,0,求节点(G$10:G$14,$I$28:$I$32,$HV35)*$C$2*节奏总纲!AA29)+IA34</f>
        <v>0</v>
      </c>
    </row>
    <row r="36" spans="2:235" x14ac:dyDescent="0.15">
      <c r="B36" s="49" t="s">
        <v>231</v>
      </c>
      <c r="C36" s="67" t="s">
        <v>1</v>
      </c>
      <c r="D36" s="67" t="s">
        <v>2</v>
      </c>
      <c r="E36" s="67" t="s">
        <v>0</v>
      </c>
      <c r="F36" s="67" t="s">
        <v>265</v>
      </c>
      <c r="G36" s="67" t="s">
        <v>29</v>
      </c>
      <c r="H36" s="67" t="s">
        <v>266</v>
      </c>
      <c r="I36" s="67" t="s">
        <v>1</v>
      </c>
      <c r="J36" s="67" t="s">
        <v>2</v>
      </c>
      <c r="K36" s="67" t="s">
        <v>0</v>
      </c>
      <c r="L36" s="67" t="s">
        <v>265</v>
      </c>
      <c r="M36" s="67" t="s">
        <v>29</v>
      </c>
      <c r="N36" s="67" t="s">
        <v>266</v>
      </c>
      <c r="O36" s="65"/>
      <c r="P36" s="49">
        <v>27</v>
      </c>
      <c r="Q36" s="51">
        <f>IF($P36&lt;C$10,0,求节点(C$10:C$14,$H$10:$H$14,$P36)*$C$2*节奏总纲!W30)+Q35</f>
        <v>0</v>
      </c>
      <c r="R36" s="51">
        <f>IF($P36&lt;D$10,0,求节点(D$10:D$14,$H$10:$H$14,$P36)*$C$2*节奏总纲!X30)+R35</f>
        <v>0</v>
      </c>
      <c r="S36" s="51">
        <f>IF($P36&lt;E$10,0,求节点(E$10:E$14,$H$10:$H$14,$P36)*$C$2*节奏总纲!Y30)+S35</f>
        <v>0</v>
      </c>
      <c r="T36" s="51">
        <f>IF($P36&lt;F$10,0,求节点(F$10:F$14,$H$10:$H$14,$P36)*$C$2*节奏总纲!Z30)+T35</f>
        <v>0</v>
      </c>
      <c r="U36" s="51">
        <f>IF($P36&lt;G$10,0,求节点(G$10:G$14,$H$10:$H$14,$P36)*$C$2*节奏总纲!AA30)+U35</f>
        <v>0</v>
      </c>
      <c r="V36" s="51">
        <f>IF($P36&lt;C$10,0,求节点(C$10:C$14,$I$10:$I$14,$P36)*$C$2*节奏总纲!W30)+V35</f>
        <v>0</v>
      </c>
      <c r="W36" s="51">
        <f>IF($P36&lt;D$10,0,求节点(D$10:D$14,$I$10:$I$14,$P36)*$C$2*节奏总纲!X30)+W35</f>
        <v>0</v>
      </c>
      <c r="X36" s="51">
        <f>IF($P36&lt;E$10,0,求节点(E$10:E$14,$I$10:$I$14,$P36)*$C$2*节奏总纲!Y30)+X35</f>
        <v>0</v>
      </c>
      <c r="Y36" s="51">
        <f>IF($P36&lt;F$10,0,求节点(F$10:F$14,$I$10:$I$14,$P36)*$C$2*节奏总纲!Z30)+Y35</f>
        <v>0</v>
      </c>
      <c r="Z36" s="51">
        <f>IF($P36&lt;G$10,0,求节点(G$10:G$14,$I$10:$I$14,$P36)*$C$2*节奏总纲!AA30)+Z35</f>
        <v>0</v>
      </c>
      <c r="AA36" s="65">
        <f>IF($P36&lt;C$10,0,求节点(C$10:C$14,$J$10:$J$14,$P36)*$C$2*节奏总纲!W30)+AA35+军团势力点排行奖励设计!M36-军团势力点排行奖励设计!M35</f>
        <v>0</v>
      </c>
      <c r="AB36" s="65">
        <f>IF($P36&lt;D$10,0,求节点(D$10:D$14,$J$10:$J$14,$P36)*$C$2*节奏总纲!X30)+AB35+军团势力点排行奖励设计!N36-军团势力点排行奖励设计!N35</f>
        <v>0</v>
      </c>
      <c r="AC36" s="65">
        <f>IF($P36&lt;E$10,0,求节点(E$10:E$14,$J$10:$J$14,$P36)*$C$2*节奏总纲!Y30)+AC35+军团势力点排行奖励设计!O36-军团势力点排行奖励设计!O35</f>
        <v>0</v>
      </c>
      <c r="AD36" s="65">
        <f>IF($P36&lt;F$10,0,求节点(F$10:F$14,$J$10:$J$14,$P36)*$C$2*节奏总纲!Z30)+AD35+军团势力点排行奖励设计!P36-军团势力点排行奖励设计!P35</f>
        <v>0</v>
      </c>
      <c r="AE36" s="65">
        <f>IF($P36&lt;G$10,0,求节点(G$10:G$14,$J$10:$J$14,$P36)*$C$2*节奏总纲!AA30)+AE35+军团势力点排行奖励设计!Q36-军团势力点排行奖励设计!Q35</f>
        <v>0</v>
      </c>
      <c r="AF36" s="65">
        <f>IF($P36&lt;C$10,0,求节点(C$10:C$14,$K$10:$K$14,$P36)*$C$2*节奏总纲!W30)+AF35</f>
        <v>0</v>
      </c>
      <c r="AG36" s="65">
        <f>IF($P36&lt;D$10,0,求节点(D$10:D$14,$K$10:$K$14,$P36)*$C$2*节奏总纲!X30)+AG35</f>
        <v>0</v>
      </c>
      <c r="AH36" s="65">
        <f>IF($P36&lt;E$10,0,求节点(E$10:E$14,$K$10:$K$14,$P36)*$C$2*节奏总纲!Y30)+AH35</f>
        <v>0</v>
      </c>
      <c r="AI36" s="65">
        <f>IF($P36&lt;F$10,0,求节点(F$10:F$14,$K$10:$K$14,$P36)*$C$2*节奏总纲!Z30)+AI35</f>
        <v>0</v>
      </c>
      <c r="AJ36" s="65">
        <f>IF($P36&lt;G$10,0,求节点(G$10:G$14,$K$10:$K$14,$P36)*$C$2*节奏总纲!AA30)+AJ35</f>
        <v>0</v>
      </c>
      <c r="AK36" s="65">
        <f>IF($P36&lt;C$10,0,求节点(C$10:C$14,$L$10:$L$14,$P36)*$C$2*节奏总纲!W30)+AK35+军团势力点排行奖励设计!R36-军团势力点排行奖励设计!R35</f>
        <v>0</v>
      </c>
      <c r="AL36" s="65">
        <f>IF($P36&lt;D$10,0,求节点(D$10:D$14,$L$10:$L$14,$P36)*$C$2*节奏总纲!X30)+AL35+军团势力点排行奖励设计!S36-军团势力点排行奖励设计!S35</f>
        <v>0</v>
      </c>
      <c r="AM36" s="65">
        <f>IF($P36&lt;E$10,0,求节点(E$10:E$14,$L$10:$L$14,$P36)*$C$2*节奏总纲!Y30)+AM35+军团势力点排行奖励设计!T36-军团势力点排行奖励设计!T35</f>
        <v>0</v>
      </c>
      <c r="AN36" s="65">
        <f>IF($P36&lt;F$10,0,求节点(F$10:F$14,$L$10:$L$14,$P36)*$C$2*节奏总纲!Z30)+AN35+军团势力点排行奖励设计!U36-军团势力点排行奖励设计!U35</f>
        <v>0</v>
      </c>
      <c r="AO36" s="65">
        <f>IF($P36&lt;G$10,0,求节点(G$10:G$14,$L$10:$L$14,$P36)*$C$2*节奏总纲!AA30)+AO35+军团势力点排行奖励设计!V36-军团势力点排行奖励设计!V35</f>
        <v>0</v>
      </c>
      <c r="AP36" s="65">
        <f>IF($P36&lt;C$10,0,求节点(C$10:C$14,$M$10:$M$14,$P36)*$C$2*节奏总纲!W30)+AP35</f>
        <v>0</v>
      </c>
      <c r="AQ36" s="65">
        <f>IF($P36&lt;D$10,0,求节点(D$10:D$14,$M$10:$M$14,$P36)*$C$2*节奏总纲!X30)+AQ35</f>
        <v>0</v>
      </c>
      <c r="AR36" s="65">
        <f>IF($P36&lt;E$10,0,求节点(E$10:E$14,$M$10:$M$14,$P36)*$C$2*节奏总纲!Y30)+AR35</f>
        <v>0</v>
      </c>
      <c r="AS36" s="65">
        <f>IF($P36&lt;F$10,0,求节点(F$10:F$14,$M$10:$M$14,$P36)*$C$2*节奏总纲!Z30)+AS35</f>
        <v>0</v>
      </c>
      <c r="AT36" s="65">
        <f>IF($P36&lt;G$10,0,求节点(G$10:G$14,$M$10:$M$14,$P36)*$C$2*节奏总纲!AA30)+AT35</f>
        <v>0</v>
      </c>
      <c r="AX36" s="51">
        <v>27</v>
      </c>
      <c r="AY36" s="51">
        <f>IF($AX36&lt;C$10,0,求节点(C$10:C$14,$H$19:$H$23,$AX36)*$C$2*节奏总纲!W30)+AY35</f>
        <v>0</v>
      </c>
      <c r="AZ36" s="51">
        <f>IF($AX36&lt;D$10,0,求节点(D$10:D$14,$H$19:$H$23,$AX36)*$C$2*节奏总纲!X30)+AZ35</f>
        <v>0</v>
      </c>
      <c r="BA36" s="51">
        <f>IF($AX36&lt;E$10,0,求节点(E$10:E$14,$H$19:$H$23,$AX36)*$C$2*节奏总纲!Y30)+BA35</f>
        <v>0</v>
      </c>
      <c r="BB36" s="51">
        <f>IF($AX36&lt;F$10,0,求节点(F$10:F$14,$H$19:$H$23,$AX36)*$C$2*节奏总纲!Z30)+BB35</f>
        <v>0</v>
      </c>
      <c r="BC36" s="51">
        <f>IF($AX36&lt;G$10,0,求节点(G$10:G$14,$H$19:$H$23,$AX36)*$C$2*节奏总纲!AA30)+BC35</f>
        <v>0</v>
      </c>
      <c r="BD36" s="51">
        <f>IF($AX36&lt;C$10,0,求节点(C$10:C$14,$I$19:$I$23,$AX36)*$C$2*节奏总纲!W30)+BD35</f>
        <v>0</v>
      </c>
      <c r="BE36" s="51">
        <f>IF($AX36&lt;D$10,0,求节点(D$10:D$14,$I$19:$I$23,$AX36)*$C$2*节奏总纲!X30)+BE35</f>
        <v>0</v>
      </c>
      <c r="BF36" s="51">
        <f>IF($AX36&lt;E$10,0,求节点(E$10:E$14,$I$19:$I$23,$AX36)*$C$2*节奏总纲!Y30)+BF35</f>
        <v>0</v>
      </c>
      <c r="BG36" s="51">
        <f>IF($AX36&lt;F$10,0,求节点(F$10:F$14,$I$19:$I$23,$AX36)*$C$2*节奏总纲!Z30)+BG35</f>
        <v>0</v>
      </c>
      <c r="BH36" s="51">
        <f>IF($AX36&lt;G$10,0,求节点(G$10:G$14,$I$19:$I$23,$AX36)*$C$2*节奏总纲!AA30)+BH35</f>
        <v>0</v>
      </c>
      <c r="BI36" s="65">
        <f>IF($AX36&lt;C$10,0,求节点(C$10:C$14,$J$19:$J$23,$AX36)*$C$2*节奏总纲!W30)+BI35+军团势力点排行奖励设计!W36-军团势力点排行奖励设计!W35</f>
        <v>0</v>
      </c>
      <c r="BJ36" s="65">
        <f>IF($AX36&lt;D$10,0,求节点(D$10:D$14,$J$19:$J$23,$AX36)*$C$2*节奏总纲!X30)+BJ35+军团势力点排行奖励设计!X36-军团势力点排行奖励设计!X35</f>
        <v>0</v>
      </c>
      <c r="BK36" s="65">
        <f>IF($AX36&lt;E$10,0,求节点(E$10:E$14,$J$19:$J$23,$AX36)*$C$2*节奏总纲!Y30)+BK35+军团势力点排行奖励设计!Y36-军团势力点排行奖励设计!Y35</f>
        <v>0</v>
      </c>
      <c r="BL36" s="65">
        <f>IF($AX36&lt;F$10,0,求节点(F$10:F$14,$J$19:$J$23,$AX36)*$C$2*节奏总纲!Z30)+BL35+军团势力点排行奖励设计!Z36-军团势力点排行奖励设计!Z35</f>
        <v>0</v>
      </c>
      <c r="BM36" s="65">
        <f>IF($AX36&lt;G$10,0,求节点(G$10:G$14,$J$19:$J$23,$AX36)*$C$2*节奏总纲!AA30)+BM35+军团势力点排行奖励设计!AA36-军团势力点排行奖励设计!AA35</f>
        <v>0</v>
      </c>
      <c r="BN36" s="65">
        <f>IF($AX36&lt;C$10,0,求节点(C$10:C$14,$K$19:$K$23,$AX36)*$C$2*节奏总纲!W30)+BN35</f>
        <v>0</v>
      </c>
      <c r="BO36" s="65">
        <f>IF($AX36&lt;D$10,0,求节点(D$10:D$14,$K$19:$K$23,$AX36)*$C$2*节奏总纲!X30)+BO35</f>
        <v>0</v>
      </c>
      <c r="BP36" s="65">
        <f>IF($AX36&lt;E$10,0,求节点(E$10:E$14,$K$19:$K$23,$AX36)*$C$2*节奏总纲!Y30)+BP35</f>
        <v>0</v>
      </c>
      <c r="BQ36" s="65">
        <f>IF($AX36&lt;F$10,0,求节点(F$10:F$14,$K$19:$K$23,$AX36)*$C$2*节奏总纲!Z30)+BQ35</f>
        <v>0</v>
      </c>
      <c r="BR36" s="65">
        <f>IF($AX36&lt;G$10,0,求节点(G$10:G$14,$K$19:$K$23,$AX36)*$C$2*节奏总纲!AA30)+BR35</f>
        <v>0</v>
      </c>
      <c r="BS36" s="65">
        <f>IF($AX36&lt;C$10,0,求节点(C$10:C$14,$L$19:$L$23,$AX36)*$C$2*节奏总纲!W30)+BS35+军团势力点排行奖励设计!AB36-军团势力点排行奖励设计!AB35</f>
        <v>0</v>
      </c>
      <c r="BT36" s="65">
        <f>IF($AX36&lt;D$10,0,求节点(D$10:D$14,$L$19:$L$23,$AX36)*$C$2*节奏总纲!X30)+BT35+军团势力点排行奖励设计!AC36-军团势力点排行奖励设计!AC35</f>
        <v>0</v>
      </c>
      <c r="BU36" s="65">
        <f>IF($AX36&lt;E$10,0,求节点(E$10:E$14,$L$19:$L$23,$AX36)*$C$2*节奏总纲!Y30)+BU35+军团势力点排行奖励设计!AD36-军团势力点排行奖励设计!AD35</f>
        <v>0</v>
      </c>
      <c r="BV36" s="65">
        <f>IF($AX36&lt;F$10,0,求节点(F$10:F$14,$L$19:$L$23,$AX36)*$C$2*节奏总纲!Z30)+BV35+军团势力点排行奖励设计!AE36-军团势力点排行奖励设计!AE35</f>
        <v>0</v>
      </c>
      <c r="BW36" s="65">
        <f>IF($AX36&lt;G$10,0,求节点(G$10:G$14,$L$19:$L$23,$AX36)*$C$2*节奏总纲!AA30)+BW35+军团势力点排行奖励设计!AF36-军团势力点排行奖励设计!AF35</f>
        <v>0</v>
      </c>
      <c r="BX36" s="65">
        <f>IF($AX36&lt;C$10,0,求节点(C$10:C$14,$M$19:$M$23,$AX36)*$C$2*节奏总纲!W30)+BX35</f>
        <v>0</v>
      </c>
      <c r="BY36" s="65">
        <f>IF($AX36&lt;D$10,0,求节点(D$10:D$14,$M$19:$M$23,$AX36)*$C$2*节奏总纲!X30)+BY35</f>
        <v>0</v>
      </c>
      <c r="BZ36" s="65">
        <f>IF($AX36&lt;E$10,0,求节点(E$10:E$14,$M$19:$M$23,$AX36)*$C$2*节奏总纲!Y30)+BZ35</f>
        <v>0</v>
      </c>
      <c r="CA36" s="65">
        <f>IF($AX36&lt;F$10,0,求节点(F$10:F$14,$M$19:$M$23,$AX36)*$C$2*节奏总纲!Z30)+CA35</f>
        <v>0</v>
      </c>
      <c r="CB36" s="65">
        <f>IF($AX36&lt;G$10,0,求节点(G$10:G$14,$M$19:$M$23,$AX36)*$C$2*节奏总纲!AA30)+CB35</f>
        <v>0</v>
      </c>
      <c r="CF36" s="51">
        <v>27</v>
      </c>
      <c r="CG36" s="65">
        <f t="shared" si="13"/>
        <v>0</v>
      </c>
      <c r="CH36" s="65">
        <f t="shared" si="14"/>
        <v>0</v>
      </c>
      <c r="CI36" s="65">
        <f t="shared" si="15"/>
        <v>0</v>
      </c>
      <c r="CJ36" s="65">
        <f t="shared" si="16"/>
        <v>0</v>
      </c>
      <c r="CK36" s="65">
        <f t="shared" si="17"/>
        <v>0</v>
      </c>
      <c r="CL36" s="65">
        <f t="shared" si="18"/>
        <v>0</v>
      </c>
      <c r="CM36" s="65">
        <f t="shared" si="19"/>
        <v>0</v>
      </c>
      <c r="CN36" s="65">
        <f t="shared" si="20"/>
        <v>0</v>
      </c>
      <c r="CO36" s="65">
        <f t="shared" si="21"/>
        <v>0</v>
      </c>
      <c r="CP36" s="65">
        <f t="shared" si="22"/>
        <v>0</v>
      </c>
      <c r="CQ36" s="65">
        <f t="shared" si="23"/>
        <v>0</v>
      </c>
      <c r="CR36" s="65">
        <f t="shared" si="24"/>
        <v>0</v>
      </c>
      <c r="CS36" s="65">
        <f t="shared" si="25"/>
        <v>0</v>
      </c>
      <c r="CT36" s="65">
        <f t="shared" si="26"/>
        <v>0</v>
      </c>
      <c r="CU36" s="65">
        <f t="shared" si="27"/>
        <v>0</v>
      </c>
      <c r="CV36" s="65">
        <f t="shared" si="28"/>
        <v>0</v>
      </c>
      <c r="CW36" s="65">
        <f t="shared" si="29"/>
        <v>0</v>
      </c>
      <c r="CX36" s="65">
        <f t="shared" si="30"/>
        <v>0</v>
      </c>
      <c r="CY36" s="65">
        <f t="shared" si="31"/>
        <v>0</v>
      </c>
      <c r="CZ36" s="65">
        <f t="shared" si="32"/>
        <v>0</v>
      </c>
      <c r="DA36" s="65">
        <f t="shared" si="33"/>
        <v>0</v>
      </c>
      <c r="DB36" s="65">
        <f t="shared" si="34"/>
        <v>0</v>
      </c>
      <c r="DC36" s="65">
        <f t="shared" si="35"/>
        <v>0</v>
      </c>
      <c r="DD36" s="65">
        <f t="shared" si="36"/>
        <v>0</v>
      </c>
      <c r="DE36" s="65">
        <f t="shared" si="37"/>
        <v>0</v>
      </c>
      <c r="DF36" s="65">
        <f t="shared" si="38"/>
        <v>0</v>
      </c>
      <c r="DG36" s="65">
        <f t="shared" si="39"/>
        <v>0</v>
      </c>
      <c r="DH36" s="65">
        <f t="shared" si="40"/>
        <v>0</v>
      </c>
      <c r="DI36" s="65">
        <f t="shared" si="41"/>
        <v>0</v>
      </c>
      <c r="DJ36" s="65">
        <f t="shared" si="42"/>
        <v>0</v>
      </c>
      <c r="DN36" s="51">
        <v>27</v>
      </c>
      <c r="DO36" s="65">
        <f t="shared" si="43"/>
        <v>0</v>
      </c>
      <c r="DP36" s="65">
        <f t="shared" si="44"/>
        <v>0</v>
      </c>
      <c r="DQ36" s="65">
        <f t="shared" si="45"/>
        <v>0</v>
      </c>
      <c r="DR36" s="65">
        <f t="shared" si="46"/>
        <v>0</v>
      </c>
      <c r="DS36" s="65">
        <f t="shared" si="47"/>
        <v>0</v>
      </c>
      <c r="DT36" s="65">
        <f t="shared" si="48"/>
        <v>0</v>
      </c>
      <c r="DU36" s="65">
        <f t="shared" si="49"/>
        <v>0</v>
      </c>
      <c r="DV36" s="65">
        <f t="shared" si="50"/>
        <v>0</v>
      </c>
      <c r="DW36" s="65">
        <f t="shared" si="51"/>
        <v>0</v>
      </c>
      <c r="DX36" s="65">
        <f t="shared" si="52"/>
        <v>0</v>
      </c>
      <c r="DY36" s="65">
        <f t="shared" si="53"/>
        <v>0</v>
      </c>
      <c r="DZ36" s="65">
        <f t="shared" si="54"/>
        <v>0</v>
      </c>
      <c r="EA36" s="65">
        <f t="shared" si="55"/>
        <v>0</v>
      </c>
      <c r="EB36" s="65">
        <f t="shared" si="56"/>
        <v>0</v>
      </c>
      <c r="EC36" s="65">
        <f t="shared" si="57"/>
        <v>0</v>
      </c>
      <c r="ED36" s="65">
        <f t="shared" si="58"/>
        <v>0</v>
      </c>
      <c r="EE36" s="65">
        <f t="shared" si="59"/>
        <v>0</v>
      </c>
      <c r="EF36" s="65">
        <f t="shared" si="60"/>
        <v>0</v>
      </c>
      <c r="EG36" s="65">
        <f t="shared" si="61"/>
        <v>0</v>
      </c>
      <c r="EH36" s="65">
        <f t="shared" si="62"/>
        <v>0</v>
      </c>
      <c r="EI36" s="65">
        <f t="shared" si="63"/>
        <v>0</v>
      </c>
      <c r="EJ36" s="65">
        <f t="shared" si="64"/>
        <v>0</v>
      </c>
      <c r="EK36" s="65">
        <f t="shared" si="65"/>
        <v>0</v>
      </c>
      <c r="EL36" s="65">
        <f t="shared" si="66"/>
        <v>0</v>
      </c>
      <c r="EM36" s="65">
        <f t="shared" si="67"/>
        <v>0</v>
      </c>
      <c r="EN36" s="65">
        <f t="shared" si="68"/>
        <v>0</v>
      </c>
      <c r="EO36" s="65">
        <f t="shared" si="69"/>
        <v>0</v>
      </c>
      <c r="EP36" s="65">
        <f t="shared" si="70"/>
        <v>0</v>
      </c>
      <c r="EQ36" s="65">
        <f t="shared" si="71"/>
        <v>0</v>
      </c>
      <c r="ER36" s="65">
        <f t="shared" si="72"/>
        <v>0</v>
      </c>
      <c r="EV36" s="51">
        <v>27</v>
      </c>
      <c r="EW36" s="65">
        <f t="shared" si="73"/>
        <v>0</v>
      </c>
      <c r="EX36" s="65">
        <f t="shared" si="74"/>
        <v>0</v>
      </c>
      <c r="EY36" s="65">
        <f t="shared" si="75"/>
        <v>0</v>
      </c>
      <c r="EZ36" s="65">
        <f t="shared" si="76"/>
        <v>0</v>
      </c>
      <c r="FA36" s="65">
        <f t="shared" si="77"/>
        <v>0</v>
      </c>
      <c r="FB36" s="65">
        <f t="shared" si="78"/>
        <v>0</v>
      </c>
      <c r="FC36" s="65">
        <f t="shared" si="79"/>
        <v>0</v>
      </c>
      <c r="FD36" s="65">
        <f t="shared" si="80"/>
        <v>0</v>
      </c>
      <c r="FE36" s="65">
        <f t="shared" si="81"/>
        <v>0</v>
      </c>
      <c r="FF36" s="65">
        <f t="shared" si="82"/>
        <v>0</v>
      </c>
      <c r="FG36" s="65">
        <f t="shared" si="83"/>
        <v>0</v>
      </c>
      <c r="FH36" s="65">
        <f t="shared" si="84"/>
        <v>0</v>
      </c>
      <c r="FI36" s="65">
        <f t="shared" si="85"/>
        <v>0</v>
      </c>
      <c r="FJ36" s="65">
        <f t="shared" si="86"/>
        <v>0</v>
      </c>
      <c r="FK36" s="65">
        <f t="shared" si="87"/>
        <v>0</v>
      </c>
      <c r="FL36" s="65">
        <f t="shared" si="88"/>
        <v>0</v>
      </c>
      <c r="FM36" s="65">
        <f t="shared" si="89"/>
        <v>0</v>
      </c>
      <c r="FN36" s="65">
        <f t="shared" si="90"/>
        <v>0</v>
      </c>
      <c r="FO36" s="65">
        <f t="shared" si="91"/>
        <v>0</v>
      </c>
      <c r="FP36" s="65">
        <f t="shared" si="92"/>
        <v>0</v>
      </c>
      <c r="FQ36" s="65">
        <f t="shared" si="93"/>
        <v>0</v>
      </c>
      <c r="FR36" s="65">
        <f t="shared" si="94"/>
        <v>0</v>
      </c>
      <c r="FS36" s="65">
        <f t="shared" si="95"/>
        <v>0</v>
      </c>
      <c r="FT36" s="65">
        <f t="shared" si="96"/>
        <v>0</v>
      </c>
      <c r="FU36" s="65">
        <f t="shared" si="97"/>
        <v>0</v>
      </c>
      <c r="FV36" s="65">
        <f t="shared" si="98"/>
        <v>0</v>
      </c>
      <c r="FW36" s="65">
        <f t="shared" si="99"/>
        <v>0</v>
      </c>
      <c r="FX36" s="65">
        <f t="shared" si="100"/>
        <v>0</v>
      </c>
      <c r="FY36" s="65">
        <f t="shared" si="101"/>
        <v>0</v>
      </c>
      <c r="FZ36" s="65">
        <f t="shared" si="102"/>
        <v>0</v>
      </c>
      <c r="GB36" s="65">
        <f t="shared" si="103"/>
        <v>0</v>
      </c>
      <c r="GC36" s="65">
        <f t="shared" si="104"/>
        <v>0</v>
      </c>
      <c r="GD36" s="65">
        <f t="shared" si="105"/>
        <v>0</v>
      </c>
      <c r="GE36" s="65">
        <f t="shared" si="106"/>
        <v>0</v>
      </c>
      <c r="GF36" s="65">
        <f t="shared" si="107"/>
        <v>0</v>
      </c>
      <c r="GG36" s="65">
        <f t="shared" si="108"/>
        <v>0</v>
      </c>
      <c r="GH36" s="65">
        <f t="shared" si="109"/>
        <v>0</v>
      </c>
      <c r="GI36" s="65">
        <f t="shared" si="110"/>
        <v>0</v>
      </c>
      <c r="GJ36" s="65">
        <f t="shared" si="111"/>
        <v>0</v>
      </c>
      <c r="GK36" s="65">
        <f t="shared" si="112"/>
        <v>0</v>
      </c>
      <c r="GL36" s="65">
        <f t="shared" si="113"/>
        <v>0</v>
      </c>
      <c r="GM36" s="65">
        <f t="shared" si="114"/>
        <v>0</v>
      </c>
      <c r="GN36" s="65">
        <f t="shared" si="115"/>
        <v>0</v>
      </c>
      <c r="GO36" s="65">
        <f t="shared" si="116"/>
        <v>0</v>
      </c>
      <c r="GP36" s="65">
        <f t="shared" si="117"/>
        <v>0</v>
      </c>
      <c r="GQ36" s="65">
        <f t="shared" si="118"/>
        <v>0</v>
      </c>
      <c r="GR36" s="65">
        <f t="shared" si="119"/>
        <v>0</v>
      </c>
      <c r="GS36" s="65">
        <f t="shared" si="120"/>
        <v>0</v>
      </c>
      <c r="GT36" s="65">
        <f t="shared" si="121"/>
        <v>0</v>
      </c>
      <c r="GU36" s="65">
        <f t="shared" si="122"/>
        <v>0</v>
      </c>
      <c r="GV36" s="65">
        <f t="shared" si="123"/>
        <v>0</v>
      </c>
      <c r="GW36" s="65">
        <f t="shared" si="124"/>
        <v>0</v>
      </c>
      <c r="GX36" s="65">
        <f t="shared" si="125"/>
        <v>0</v>
      </c>
      <c r="GY36" s="65">
        <f t="shared" si="126"/>
        <v>0</v>
      </c>
      <c r="GZ36" s="65">
        <f t="shared" si="127"/>
        <v>0</v>
      </c>
      <c r="HA36" s="65">
        <f t="shared" si="128"/>
        <v>0</v>
      </c>
      <c r="HB36" s="65">
        <f t="shared" si="129"/>
        <v>0</v>
      </c>
      <c r="HC36" s="65">
        <f t="shared" si="130"/>
        <v>0</v>
      </c>
      <c r="HD36" s="65">
        <f t="shared" si="131"/>
        <v>0</v>
      </c>
      <c r="HE36" s="65">
        <f t="shared" si="132"/>
        <v>0</v>
      </c>
      <c r="HM36" s="51">
        <v>27</v>
      </c>
      <c r="HN36" s="72">
        <f>(EW36-EW35)*$D$46+(FB36-FB35)*$D$47+(FG36-FG35)*$D$48+(FL36-FL35)*$D$49+IF($HM36&lt;C$10,0,求节点(C$10:C$14,$H$28:$H$32,$HM36)*$C$2*节奏总纲!W30)+HN35</f>
        <v>0</v>
      </c>
      <c r="HO36" s="72">
        <f>(EX36-EX35)*$D$46+(FC36-FC35)*$D$47+(FH36-FH35)*$D$48+(FM36-FM35)*$D$49+IF($HM36&lt;D$10,0,求节点(D$10:D$14,$H$28:$H$32,$HM36)*$C$2*节奏总纲!X30)+HO35</f>
        <v>0</v>
      </c>
      <c r="HP36" s="72">
        <f>(EY36-EY35)*$D$46+(FD36-FD35)*$D$47+(FI36-FI35)*$D$48+(FN36-FN35)*$D$49+IF($HM36&lt;E$10,0,求节点(E$10:E$14,$H$28:$H$32,$HM36)*$C$2*节奏总纲!Y30)+HP35</f>
        <v>0</v>
      </c>
      <c r="HQ36" s="72">
        <f>(EZ36-EZ35)*$D$46+(FE36-FE35)*$D$47+(FJ36-FJ35)*$D$48+(FO36-FO35)*$D$49+IF($HM36&lt;F$10,0,求节点(F$10:F$14,$H$28:$H$32,$HM36)*$C$2*节奏总纲!Z30)+HQ35</f>
        <v>0</v>
      </c>
      <c r="HR36" s="72">
        <f>(FA36-FA35)*$D$46+(FF36-FF35)*$D$47+(FK36-FK35)*$D$48+(FP36-FP35)*$D$49+IF($HM36&lt;G$10,0,求节点(G$10:G$14,$H$28:$H$32,$HM36)*$C$2*节奏总纲!AA30)+HR35</f>
        <v>0</v>
      </c>
      <c r="HV36" s="72">
        <v>27</v>
      </c>
      <c r="HW36" s="72">
        <f>IF($HV36&lt;C$10,0,求节点(C$10:C$14,$I$28:$I$32,$HV36)*$C$2*节奏总纲!W30)+HW35</f>
        <v>0</v>
      </c>
      <c r="HX36" s="72">
        <f>IF($HV36&lt;D$10,0,求节点(D$10:D$14,$I$28:$I$32,$HV36)*$C$2*节奏总纲!X30)+HX35</f>
        <v>0</v>
      </c>
      <c r="HY36" s="72">
        <f>IF($HV36&lt;E$10,0,求节点(E$10:E$14,$I$28:$I$32,$HV36)*$C$2*节奏总纲!Y30)+HY35</f>
        <v>0</v>
      </c>
      <c r="HZ36" s="72">
        <f>IF($HV36&lt;F$10,0,求节点(F$10:F$14,$I$28:$I$32,$HV36)*$C$2*节奏总纲!Z30)+HZ35</f>
        <v>0</v>
      </c>
      <c r="IA36" s="72">
        <f>IF($HV36&lt;G$10,0,求节点(G$10:G$14,$I$28:$I$32,$HV36)*$C$2*节奏总纲!AA30)+IA35</f>
        <v>0</v>
      </c>
    </row>
    <row r="37" spans="2:235" x14ac:dyDescent="0.15">
      <c r="B37" s="67" t="s">
        <v>1</v>
      </c>
      <c r="C37" s="49">
        <f t="array" ref="C37:H42">TRANSPOSE([4]活动投放!$E$18:$J$23)</f>
        <v>1</v>
      </c>
      <c r="D37" s="49">
        <v>0</v>
      </c>
      <c r="E37" s="49">
        <v>0</v>
      </c>
      <c r="F37" s="49">
        <v>0</v>
      </c>
      <c r="G37" s="49">
        <v>0</v>
      </c>
      <c r="H37" s="49">
        <v>0</v>
      </c>
      <c r="I37" s="65">
        <v>5</v>
      </c>
      <c r="J37" s="65"/>
      <c r="K37" s="65"/>
      <c r="M37" s="65"/>
      <c r="N37" s="65"/>
      <c r="O37" s="65"/>
      <c r="P37" s="49">
        <v>28</v>
      </c>
      <c r="Q37" s="51">
        <f>IF($P37&lt;C$10,0,求节点(C$10:C$14,$H$10:$H$14,$P37)*$C$2*节奏总纲!W31)+Q36</f>
        <v>0</v>
      </c>
      <c r="R37" s="51">
        <f>IF($P37&lt;D$10,0,求节点(D$10:D$14,$H$10:$H$14,$P37)*$C$2*节奏总纲!X31)+R36</f>
        <v>0</v>
      </c>
      <c r="S37" s="51">
        <f>IF($P37&lt;E$10,0,求节点(E$10:E$14,$H$10:$H$14,$P37)*$C$2*节奏总纲!Y31)+S36</f>
        <v>0</v>
      </c>
      <c r="T37" s="51">
        <f>IF($P37&lt;F$10,0,求节点(F$10:F$14,$H$10:$H$14,$P37)*$C$2*节奏总纲!Z31)+T36</f>
        <v>0</v>
      </c>
      <c r="U37" s="51">
        <f>IF($P37&lt;G$10,0,求节点(G$10:G$14,$H$10:$H$14,$P37)*$C$2*节奏总纲!AA31)+U36</f>
        <v>0</v>
      </c>
      <c r="V37" s="51">
        <f>IF($P37&lt;C$10,0,求节点(C$10:C$14,$I$10:$I$14,$P37)*$C$2*节奏总纲!W31)+V36</f>
        <v>0</v>
      </c>
      <c r="W37" s="51">
        <f>IF($P37&lt;D$10,0,求节点(D$10:D$14,$I$10:$I$14,$P37)*$C$2*节奏总纲!X31)+W36</f>
        <v>0</v>
      </c>
      <c r="X37" s="51">
        <f>IF($P37&lt;E$10,0,求节点(E$10:E$14,$I$10:$I$14,$P37)*$C$2*节奏总纲!Y31)+X36</f>
        <v>0</v>
      </c>
      <c r="Y37" s="51">
        <f>IF($P37&lt;F$10,0,求节点(F$10:F$14,$I$10:$I$14,$P37)*$C$2*节奏总纲!Z31)+Y36</f>
        <v>0</v>
      </c>
      <c r="Z37" s="51">
        <f>IF($P37&lt;G$10,0,求节点(G$10:G$14,$I$10:$I$14,$P37)*$C$2*节奏总纲!AA31)+Z36</f>
        <v>0</v>
      </c>
      <c r="AA37" s="65">
        <f>IF($P37&lt;C$10,0,求节点(C$10:C$14,$J$10:$J$14,$P37)*$C$2*节奏总纲!W31)+AA36+军团势力点排行奖励设计!M37-军团势力点排行奖励设计!M36</f>
        <v>0</v>
      </c>
      <c r="AB37" s="65">
        <f>IF($P37&lt;D$10,0,求节点(D$10:D$14,$J$10:$J$14,$P37)*$C$2*节奏总纲!X31)+AB36+军团势力点排行奖励设计!N37-军团势力点排行奖励设计!N36</f>
        <v>0</v>
      </c>
      <c r="AC37" s="65">
        <f>IF($P37&lt;E$10,0,求节点(E$10:E$14,$J$10:$J$14,$P37)*$C$2*节奏总纲!Y31)+AC36+军团势力点排行奖励设计!O37-军团势力点排行奖励设计!O36</f>
        <v>0</v>
      </c>
      <c r="AD37" s="65">
        <f>IF($P37&lt;F$10,0,求节点(F$10:F$14,$J$10:$J$14,$P37)*$C$2*节奏总纲!Z31)+AD36+军团势力点排行奖励设计!P37-军团势力点排行奖励设计!P36</f>
        <v>0</v>
      </c>
      <c r="AE37" s="65">
        <f>IF($P37&lt;G$10,0,求节点(G$10:G$14,$J$10:$J$14,$P37)*$C$2*节奏总纲!AA31)+AE36+军团势力点排行奖励设计!Q37-军团势力点排行奖励设计!Q36</f>
        <v>0</v>
      </c>
      <c r="AF37" s="65">
        <f>IF($P37&lt;C$10,0,求节点(C$10:C$14,$K$10:$K$14,$P37)*$C$2*节奏总纲!W31)+AF36</f>
        <v>0</v>
      </c>
      <c r="AG37" s="65">
        <f>IF($P37&lt;D$10,0,求节点(D$10:D$14,$K$10:$K$14,$P37)*$C$2*节奏总纲!X31)+AG36</f>
        <v>0</v>
      </c>
      <c r="AH37" s="65">
        <f>IF($P37&lt;E$10,0,求节点(E$10:E$14,$K$10:$K$14,$P37)*$C$2*节奏总纲!Y31)+AH36</f>
        <v>0</v>
      </c>
      <c r="AI37" s="65">
        <f>IF($P37&lt;F$10,0,求节点(F$10:F$14,$K$10:$K$14,$P37)*$C$2*节奏总纲!Z31)+AI36</f>
        <v>0</v>
      </c>
      <c r="AJ37" s="65">
        <f>IF($P37&lt;G$10,0,求节点(G$10:G$14,$K$10:$K$14,$P37)*$C$2*节奏总纲!AA31)+AJ36</f>
        <v>0</v>
      </c>
      <c r="AK37" s="65">
        <f>IF($P37&lt;C$10,0,求节点(C$10:C$14,$L$10:$L$14,$P37)*$C$2*节奏总纲!W31)+AK36+军团势力点排行奖励设计!R37-军团势力点排行奖励设计!R36</f>
        <v>0</v>
      </c>
      <c r="AL37" s="65">
        <f>IF($P37&lt;D$10,0,求节点(D$10:D$14,$L$10:$L$14,$P37)*$C$2*节奏总纲!X31)+AL36+军团势力点排行奖励设计!S37-军团势力点排行奖励设计!S36</f>
        <v>0</v>
      </c>
      <c r="AM37" s="65">
        <f>IF($P37&lt;E$10,0,求节点(E$10:E$14,$L$10:$L$14,$P37)*$C$2*节奏总纲!Y31)+AM36+军团势力点排行奖励设计!T37-军团势力点排行奖励设计!T36</f>
        <v>0</v>
      </c>
      <c r="AN37" s="65">
        <f>IF($P37&lt;F$10,0,求节点(F$10:F$14,$L$10:$L$14,$P37)*$C$2*节奏总纲!Z31)+AN36+军团势力点排行奖励设计!U37-军团势力点排行奖励设计!U36</f>
        <v>0</v>
      </c>
      <c r="AO37" s="65">
        <f>IF($P37&lt;G$10,0,求节点(G$10:G$14,$L$10:$L$14,$P37)*$C$2*节奏总纲!AA31)+AO36+军团势力点排行奖励设计!V37-军团势力点排行奖励设计!V36</f>
        <v>0</v>
      </c>
      <c r="AP37" s="65">
        <f>IF($P37&lt;C$10,0,求节点(C$10:C$14,$M$10:$M$14,$P37)*$C$2*节奏总纲!W31)+AP36</f>
        <v>0</v>
      </c>
      <c r="AQ37" s="65">
        <f>IF($P37&lt;D$10,0,求节点(D$10:D$14,$M$10:$M$14,$P37)*$C$2*节奏总纲!X31)+AQ36</f>
        <v>0</v>
      </c>
      <c r="AR37" s="65">
        <f>IF($P37&lt;E$10,0,求节点(E$10:E$14,$M$10:$M$14,$P37)*$C$2*节奏总纲!Y31)+AR36</f>
        <v>0</v>
      </c>
      <c r="AS37" s="65">
        <f>IF($P37&lt;F$10,0,求节点(F$10:F$14,$M$10:$M$14,$P37)*$C$2*节奏总纲!Z31)+AS36</f>
        <v>0</v>
      </c>
      <c r="AT37" s="65">
        <f>IF($P37&lt;G$10,0,求节点(G$10:G$14,$M$10:$M$14,$P37)*$C$2*节奏总纲!AA31)+AT36</f>
        <v>0</v>
      </c>
      <c r="AX37" s="51">
        <v>28</v>
      </c>
      <c r="AY37" s="51">
        <f>IF($AX37&lt;C$10,0,求节点(C$10:C$14,$H$19:$H$23,$AX37)*$C$2*节奏总纲!W31)+AY36</f>
        <v>0</v>
      </c>
      <c r="AZ37" s="51">
        <f>IF($AX37&lt;D$10,0,求节点(D$10:D$14,$H$19:$H$23,$AX37)*$C$2*节奏总纲!X31)+AZ36</f>
        <v>0</v>
      </c>
      <c r="BA37" s="51">
        <f>IF($AX37&lt;E$10,0,求节点(E$10:E$14,$H$19:$H$23,$AX37)*$C$2*节奏总纲!Y31)+BA36</f>
        <v>0</v>
      </c>
      <c r="BB37" s="51">
        <f>IF($AX37&lt;F$10,0,求节点(F$10:F$14,$H$19:$H$23,$AX37)*$C$2*节奏总纲!Z31)+BB36</f>
        <v>0</v>
      </c>
      <c r="BC37" s="51">
        <f>IF($AX37&lt;G$10,0,求节点(G$10:G$14,$H$19:$H$23,$AX37)*$C$2*节奏总纲!AA31)+BC36</f>
        <v>0</v>
      </c>
      <c r="BD37" s="51">
        <f>IF($AX37&lt;C$10,0,求节点(C$10:C$14,$I$19:$I$23,$AX37)*$C$2*节奏总纲!W31)+BD36</f>
        <v>0</v>
      </c>
      <c r="BE37" s="51">
        <f>IF($AX37&lt;D$10,0,求节点(D$10:D$14,$I$19:$I$23,$AX37)*$C$2*节奏总纲!X31)+BE36</f>
        <v>0</v>
      </c>
      <c r="BF37" s="51">
        <f>IF($AX37&lt;E$10,0,求节点(E$10:E$14,$I$19:$I$23,$AX37)*$C$2*节奏总纲!Y31)+BF36</f>
        <v>0</v>
      </c>
      <c r="BG37" s="51">
        <f>IF($AX37&lt;F$10,0,求节点(F$10:F$14,$I$19:$I$23,$AX37)*$C$2*节奏总纲!Z31)+BG36</f>
        <v>0</v>
      </c>
      <c r="BH37" s="51">
        <f>IF($AX37&lt;G$10,0,求节点(G$10:G$14,$I$19:$I$23,$AX37)*$C$2*节奏总纲!AA31)+BH36</f>
        <v>0</v>
      </c>
      <c r="BI37" s="65">
        <f>IF($AX37&lt;C$10,0,求节点(C$10:C$14,$J$19:$J$23,$AX37)*$C$2*节奏总纲!W31)+BI36+军团势力点排行奖励设计!W37-军团势力点排行奖励设计!W36</f>
        <v>0</v>
      </c>
      <c r="BJ37" s="65">
        <f>IF($AX37&lt;D$10,0,求节点(D$10:D$14,$J$19:$J$23,$AX37)*$C$2*节奏总纲!X31)+BJ36+军团势力点排行奖励设计!X37-军团势力点排行奖励设计!X36</f>
        <v>0</v>
      </c>
      <c r="BK37" s="65">
        <f>IF($AX37&lt;E$10,0,求节点(E$10:E$14,$J$19:$J$23,$AX37)*$C$2*节奏总纲!Y31)+BK36+军团势力点排行奖励设计!Y37-军团势力点排行奖励设计!Y36</f>
        <v>0</v>
      </c>
      <c r="BL37" s="65">
        <f>IF($AX37&lt;F$10,0,求节点(F$10:F$14,$J$19:$J$23,$AX37)*$C$2*节奏总纲!Z31)+BL36+军团势力点排行奖励设计!Z37-军团势力点排行奖励设计!Z36</f>
        <v>0</v>
      </c>
      <c r="BM37" s="65">
        <f>IF($AX37&lt;G$10,0,求节点(G$10:G$14,$J$19:$J$23,$AX37)*$C$2*节奏总纲!AA31)+BM36+军团势力点排行奖励设计!AA37-军团势力点排行奖励设计!AA36</f>
        <v>0</v>
      </c>
      <c r="BN37" s="65">
        <f>IF($AX37&lt;C$10,0,求节点(C$10:C$14,$K$19:$K$23,$AX37)*$C$2*节奏总纲!W31)+BN36</f>
        <v>0</v>
      </c>
      <c r="BO37" s="65">
        <f>IF($AX37&lt;D$10,0,求节点(D$10:D$14,$K$19:$K$23,$AX37)*$C$2*节奏总纲!X31)+BO36</f>
        <v>0</v>
      </c>
      <c r="BP37" s="65">
        <f>IF($AX37&lt;E$10,0,求节点(E$10:E$14,$K$19:$K$23,$AX37)*$C$2*节奏总纲!Y31)+BP36</f>
        <v>0</v>
      </c>
      <c r="BQ37" s="65">
        <f>IF($AX37&lt;F$10,0,求节点(F$10:F$14,$K$19:$K$23,$AX37)*$C$2*节奏总纲!Z31)+BQ36</f>
        <v>0</v>
      </c>
      <c r="BR37" s="65">
        <f>IF($AX37&lt;G$10,0,求节点(G$10:G$14,$K$19:$K$23,$AX37)*$C$2*节奏总纲!AA31)+BR36</f>
        <v>0</v>
      </c>
      <c r="BS37" s="65">
        <f>IF($AX37&lt;C$10,0,求节点(C$10:C$14,$L$19:$L$23,$AX37)*$C$2*节奏总纲!W31)+BS36+军团势力点排行奖励设计!AB37-军团势力点排行奖励设计!AB36</f>
        <v>0</v>
      </c>
      <c r="BT37" s="65">
        <f>IF($AX37&lt;D$10,0,求节点(D$10:D$14,$L$19:$L$23,$AX37)*$C$2*节奏总纲!X31)+BT36+军团势力点排行奖励设计!AC37-军团势力点排行奖励设计!AC36</f>
        <v>0</v>
      </c>
      <c r="BU37" s="65">
        <f>IF($AX37&lt;E$10,0,求节点(E$10:E$14,$L$19:$L$23,$AX37)*$C$2*节奏总纲!Y31)+BU36+军团势力点排行奖励设计!AD37-军团势力点排行奖励设计!AD36</f>
        <v>0</v>
      </c>
      <c r="BV37" s="65">
        <f>IF($AX37&lt;F$10,0,求节点(F$10:F$14,$L$19:$L$23,$AX37)*$C$2*节奏总纲!Z31)+BV36+军团势力点排行奖励设计!AE37-军团势力点排行奖励设计!AE36</f>
        <v>0</v>
      </c>
      <c r="BW37" s="65">
        <f>IF($AX37&lt;G$10,0,求节点(G$10:G$14,$L$19:$L$23,$AX37)*$C$2*节奏总纲!AA31)+BW36+军团势力点排行奖励设计!AF37-军团势力点排行奖励设计!AF36</f>
        <v>0</v>
      </c>
      <c r="BX37" s="65">
        <f>IF($AX37&lt;C$10,0,求节点(C$10:C$14,$M$19:$M$23,$AX37)*$C$2*节奏总纲!W31)+BX36</f>
        <v>0</v>
      </c>
      <c r="BY37" s="65">
        <f>IF($AX37&lt;D$10,0,求节点(D$10:D$14,$M$19:$M$23,$AX37)*$C$2*节奏总纲!X31)+BY36</f>
        <v>0</v>
      </c>
      <c r="BZ37" s="65">
        <f>IF($AX37&lt;E$10,0,求节点(E$10:E$14,$M$19:$M$23,$AX37)*$C$2*节奏总纲!Y31)+BZ36</f>
        <v>0</v>
      </c>
      <c r="CA37" s="65">
        <f>IF($AX37&lt;F$10,0,求节点(F$10:F$14,$M$19:$M$23,$AX37)*$C$2*节奏总纲!Z31)+CA36</f>
        <v>0</v>
      </c>
      <c r="CB37" s="65">
        <f>IF($AX37&lt;G$10,0,求节点(G$10:G$14,$M$19:$M$23,$AX37)*$C$2*节奏总纲!AA31)+CB36</f>
        <v>0</v>
      </c>
      <c r="CF37" s="51">
        <v>28</v>
      </c>
      <c r="CG37" s="65">
        <f t="shared" si="13"/>
        <v>0</v>
      </c>
      <c r="CH37" s="65">
        <f t="shared" si="14"/>
        <v>0</v>
      </c>
      <c r="CI37" s="65">
        <f t="shared" si="15"/>
        <v>0</v>
      </c>
      <c r="CJ37" s="65">
        <f t="shared" si="16"/>
        <v>0</v>
      </c>
      <c r="CK37" s="65">
        <f t="shared" si="17"/>
        <v>0</v>
      </c>
      <c r="CL37" s="65">
        <f t="shared" si="18"/>
        <v>0</v>
      </c>
      <c r="CM37" s="65">
        <f t="shared" si="19"/>
        <v>0</v>
      </c>
      <c r="CN37" s="65">
        <f t="shared" si="20"/>
        <v>0</v>
      </c>
      <c r="CO37" s="65">
        <f t="shared" si="21"/>
        <v>0</v>
      </c>
      <c r="CP37" s="65">
        <f t="shared" si="22"/>
        <v>0</v>
      </c>
      <c r="CQ37" s="65">
        <f t="shared" si="23"/>
        <v>0</v>
      </c>
      <c r="CR37" s="65">
        <f t="shared" si="24"/>
        <v>0</v>
      </c>
      <c r="CS37" s="65">
        <f t="shared" si="25"/>
        <v>0</v>
      </c>
      <c r="CT37" s="65">
        <f t="shared" si="26"/>
        <v>0</v>
      </c>
      <c r="CU37" s="65">
        <f t="shared" si="27"/>
        <v>0</v>
      </c>
      <c r="CV37" s="65">
        <f t="shared" si="28"/>
        <v>0</v>
      </c>
      <c r="CW37" s="65">
        <f t="shared" si="29"/>
        <v>0</v>
      </c>
      <c r="CX37" s="65">
        <f t="shared" si="30"/>
        <v>0</v>
      </c>
      <c r="CY37" s="65">
        <f t="shared" si="31"/>
        <v>0</v>
      </c>
      <c r="CZ37" s="65">
        <f t="shared" si="32"/>
        <v>0</v>
      </c>
      <c r="DA37" s="65">
        <f t="shared" si="33"/>
        <v>0</v>
      </c>
      <c r="DB37" s="65">
        <f t="shared" si="34"/>
        <v>0</v>
      </c>
      <c r="DC37" s="65">
        <f t="shared" si="35"/>
        <v>0</v>
      </c>
      <c r="DD37" s="65">
        <f t="shared" si="36"/>
        <v>0</v>
      </c>
      <c r="DE37" s="65">
        <f t="shared" si="37"/>
        <v>0</v>
      </c>
      <c r="DF37" s="65">
        <f t="shared" si="38"/>
        <v>0</v>
      </c>
      <c r="DG37" s="65">
        <f t="shared" si="39"/>
        <v>0</v>
      </c>
      <c r="DH37" s="65">
        <f t="shared" si="40"/>
        <v>0</v>
      </c>
      <c r="DI37" s="65">
        <f t="shared" si="41"/>
        <v>0</v>
      </c>
      <c r="DJ37" s="65">
        <f t="shared" si="42"/>
        <v>0</v>
      </c>
      <c r="DN37" s="51">
        <v>28</v>
      </c>
      <c r="DO37" s="65">
        <f t="shared" si="43"/>
        <v>0</v>
      </c>
      <c r="DP37" s="65">
        <f t="shared" si="44"/>
        <v>0</v>
      </c>
      <c r="DQ37" s="65">
        <f t="shared" si="45"/>
        <v>0</v>
      </c>
      <c r="DR37" s="65">
        <f t="shared" si="46"/>
        <v>0</v>
      </c>
      <c r="DS37" s="65">
        <f t="shared" si="47"/>
        <v>0</v>
      </c>
      <c r="DT37" s="65">
        <f t="shared" si="48"/>
        <v>0</v>
      </c>
      <c r="DU37" s="65">
        <f t="shared" si="49"/>
        <v>0</v>
      </c>
      <c r="DV37" s="65">
        <f t="shared" si="50"/>
        <v>0</v>
      </c>
      <c r="DW37" s="65">
        <f t="shared" si="51"/>
        <v>0</v>
      </c>
      <c r="DX37" s="65">
        <f t="shared" si="52"/>
        <v>0</v>
      </c>
      <c r="DY37" s="65">
        <f t="shared" si="53"/>
        <v>0</v>
      </c>
      <c r="DZ37" s="65">
        <f t="shared" si="54"/>
        <v>0</v>
      </c>
      <c r="EA37" s="65">
        <f t="shared" si="55"/>
        <v>0</v>
      </c>
      <c r="EB37" s="65">
        <f t="shared" si="56"/>
        <v>0</v>
      </c>
      <c r="EC37" s="65">
        <f t="shared" si="57"/>
        <v>0</v>
      </c>
      <c r="ED37" s="65">
        <f t="shared" si="58"/>
        <v>0</v>
      </c>
      <c r="EE37" s="65">
        <f t="shared" si="59"/>
        <v>0</v>
      </c>
      <c r="EF37" s="65">
        <f t="shared" si="60"/>
        <v>0</v>
      </c>
      <c r="EG37" s="65">
        <f t="shared" si="61"/>
        <v>0</v>
      </c>
      <c r="EH37" s="65">
        <f t="shared" si="62"/>
        <v>0</v>
      </c>
      <c r="EI37" s="65">
        <f t="shared" si="63"/>
        <v>0</v>
      </c>
      <c r="EJ37" s="65">
        <f t="shared" si="64"/>
        <v>0</v>
      </c>
      <c r="EK37" s="65">
        <f t="shared" si="65"/>
        <v>0</v>
      </c>
      <c r="EL37" s="65">
        <f t="shared" si="66"/>
        <v>0</v>
      </c>
      <c r="EM37" s="65">
        <f t="shared" si="67"/>
        <v>0</v>
      </c>
      <c r="EN37" s="65">
        <f t="shared" si="68"/>
        <v>0</v>
      </c>
      <c r="EO37" s="65">
        <f t="shared" si="69"/>
        <v>0</v>
      </c>
      <c r="EP37" s="65">
        <f t="shared" si="70"/>
        <v>0</v>
      </c>
      <c r="EQ37" s="65">
        <f t="shared" si="71"/>
        <v>0</v>
      </c>
      <c r="ER37" s="65">
        <f t="shared" si="72"/>
        <v>0</v>
      </c>
      <c r="EV37" s="51">
        <v>28</v>
      </c>
      <c r="EW37" s="65">
        <f t="shared" si="73"/>
        <v>0</v>
      </c>
      <c r="EX37" s="65">
        <f t="shared" si="74"/>
        <v>0</v>
      </c>
      <c r="EY37" s="65">
        <f t="shared" si="75"/>
        <v>0</v>
      </c>
      <c r="EZ37" s="65">
        <f t="shared" si="76"/>
        <v>0</v>
      </c>
      <c r="FA37" s="65">
        <f t="shared" si="77"/>
        <v>0</v>
      </c>
      <c r="FB37" s="65">
        <f t="shared" si="78"/>
        <v>0</v>
      </c>
      <c r="FC37" s="65">
        <f t="shared" si="79"/>
        <v>0</v>
      </c>
      <c r="FD37" s="65">
        <f t="shared" si="80"/>
        <v>0</v>
      </c>
      <c r="FE37" s="65">
        <f t="shared" si="81"/>
        <v>0</v>
      </c>
      <c r="FF37" s="65">
        <f t="shared" si="82"/>
        <v>0</v>
      </c>
      <c r="FG37" s="65">
        <f t="shared" si="83"/>
        <v>0</v>
      </c>
      <c r="FH37" s="65">
        <f t="shared" si="84"/>
        <v>0</v>
      </c>
      <c r="FI37" s="65">
        <f t="shared" si="85"/>
        <v>0</v>
      </c>
      <c r="FJ37" s="65">
        <f t="shared" si="86"/>
        <v>0</v>
      </c>
      <c r="FK37" s="65">
        <f t="shared" si="87"/>
        <v>0</v>
      </c>
      <c r="FL37" s="65">
        <f t="shared" si="88"/>
        <v>0</v>
      </c>
      <c r="FM37" s="65">
        <f t="shared" si="89"/>
        <v>0</v>
      </c>
      <c r="FN37" s="65">
        <f t="shared" si="90"/>
        <v>0</v>
      </c>
      <c r="FO37" s="65">
        <f t="shared" si="91"/>
        <v>0</v>
      </c>
      <c r="FP37" s="65">
        <f t="shared" si="92"/>
        <v>0</v>
      </c>
      <c r="FQ37" s="65">
        <f t="shared" si="93"/>
        <v>0</v>
      </c>
      <c r="FR37" s="65">
        <f t="shared" si="94"/>
        <v>0</v>
      </c>
      <c r="FS37" s="65">
        <f t="shared" si="95"/>
        <v>0</v>
      </c>
      <c r="FT37" s="65">
        <f t="shared" si="96"/>
        <v>0</v>
      </c>
      <c r="FU37" s="65">
        <f t="shared" si="97"/>
        <v>0</v>
      </c>
      <c r="FV37" s="65">
        <f t="shared" si="98"/>
        <v>0</v>
      </c>
      <c r="FW37" s="65">
        <f t="shared" si="99"/>
        <v>0</v>
      </c>
      <c r="FX37" s="65">
        <f t="shared" si="100"/>
        <v>0</v>
      </c>
      <c r="FY37" s="65">
        <f t="shared" si="101"/>
        <v>0</v>
      </c>
      <c r="FZ37" s="65">
        <f t="shared" si="102"/>
        <v>0</v>
      </c>
      <c r="GB37" s="65">
        <f t="shared" si="103"/>
        <v>0</v>
      </c>
      <c r="GC37" s="65">
        <f t="shared" si="104"/>
        <v>0</v>
      </c>
      <c r="GD37" s="65">
        <f t="shared" si="105"/>
        <v>0</v>
      </c>
      <c r="GE37" s="65">
        <f t="shared" si="106"/>
        <v>0</v>
      </c>
      <c r="GF37" s="65">
        <f t="shared" si="107"/>
        <v>0</v>
      </c>
      <c r="GG37" s="65">
        <f t="shared" si="108"/>
        <v>0</v>
      </c>
      <c r="GH37" s="65">
        <f t="shared" si="109"/>
        <v>0</v>
      </c>
      <c r="GI37" s="65">
        <f t="shared" si="110"/>
        <v>0</v>
      </c>
      <c r="GJ37" s="65">
        <f t="shared" si="111"/>
        <v>0</v>
      </c>
      <c r="GK37" s="65">
        <f t="shared" si="112"/>
        <v>0</v>
      </c>
      <c r="GL37" s="65">
        <f t="shared" si="113"/>
        <v>0</v>
      </c>
      <c r="GM37" s="65">
        <f t="shared" si="114"/>
        <v>0</v>
      </c>
      <c r="GN37" s="65">
        <f t="shared" si="115"/>
        <v>0</v>
      </c>
      <c r="GO37" s="65">
        <f t="shared" si="116"/>
        <v>0</v>
      </c>
      <c r="GP37" s="65">
        <f t="shared" si="117"/>
        <v>0</v>
      </c>
      <c r="GQ37" s="65">
        <f t="shared" si="118"/>
        <v>0</v>
      </c>
      <c r="GR37" s="65">
        <f t="shared" si="119"/>
        <v>0</v>
      </c>
      <c r="GS37" s="65">
        <f t="shared" si="120"/>
        <v>0</v>
      </c>
      <c r="GT37" s="65">
        <f t="shared" si="121"/>
        <v>0</v>
      </c>
      <c r="GU37" s="65">
        <f t="shared" si="122"/>
        <v>0</v>
      </c>
      <c r="GV37" s="65">
        <f t="shared" si="123"/>
        <v>0</v>
      </c>
      <c r="GW37" s="65">
        <f t="shared" si="124"/>
        <v>0</v>
      </c>
      <c r="GX37" s="65">
        <f t="shared" si="125"/>
        <v>0</v>
      </c>
      <c r="GY37" s="65">
        <f t="shared" si="126"/>
        <v>0</v>
      </c>
      <c r="GZ37" s="65">
        <f t="shared" si="127"/>
        <v>0</v>
      </c>
      <c r="HA37" s="65">
        <f t="shared" si="128"/>
        <v>0</v>
      </c>
      <c r="HB37" s="65">
        <f t="shared" si="129"/>
        <v>0</v>
      </c>
      <c r="HC37" s="65">
        <f t="shared" si="130"/>
        <v>0</v>
      </c>
      <c r="HD37" s="65">
        <f t="shared" si="131"/>
        <v>0</v>
      </c>
      <c r="HE37" s="65">
        <f t="shared" si="132"/>
        <v>0</v>
      </c>
      <c r="HM37" s="51">
        <v>28</v>
      </c>
      <c r="HN37" s="72">
        <f>(EW37-EW36)*$D$46+(FB37-FB36)*$D$47+(FG37-FG36)*$D$48+(FL37-FL36)*$D$49+IF($HM37&lt;C$10,0,求节点(C$10:C$14,$H$28:$H$32,$HM37)*$C$2*节奏总纲!W31)+HN36</f>
        <v>0</v>
      </c>
      <c r="HO37" s="72">
        <f>(EX37-EX36)*$D$46+(FC37-FC36)*$D$47+(FH37-FH36)*$D$48+(FM37-FM36)*$D$49+IF($HM37&lt;D$10,0,求节点(D$10:D$14,$H$28:$H$32,$HM37)*$C$2*节奏总纲!X31)+HO36</f>
        <v>0</v>
      </c>
      <c r="HP37" s="72">
        <f>(EY37-EY36)*$D$46+(FD37-FD36)*$D$47+(FI37-FI36)*$D$48+(FN37-FN36)*$D$49+IF($HM37&lt;E$10,0,求节点(E$10:E$14,$H$28:$H$32,$HM37)*$C$2*节奏总纲!Y31)+HP36</f>
        <v>0</v>
      </c>
      <c r="HQ37" s="72">
        <f>(EZ37-EZ36)*$D$46+(FE37-FE36)*$D$47+(FJ37-FJ36)*$D$48+(FO37-FO36)*$D$49+IF($HM37&lt;F$10,0,求节点(F$10:F$14,$H$28:$H$32,$HM37)*$C$2*节奏总纲!Z31)+HQ36</f>
        <v>0</v>
      </c>
      <c r="HR37" s="72">
        <f>(FA37-FA36)*$D$46+(FF37-FF36)*$D$47+(FK37-FK36)*$D$48+(FP37-FP36)*$D$49+IF($HM37&lt;G$10,0,求节点(G$10:G$14,$H$28:$H$32,$HM37)*$C$2*节奏总纲!AA31)+HR36</f>
        <v>0</v>
      </c>
      <c r="HV37" s="72">
        <v>28</v>
      </c>
      <c r="HW37" s="72">
        <f>IF($HV37&lt;C$10,0,求节点(C$10:C$14,$I$28:$I$32,$HV37)*$C$2*节奏总纲!W31)+HW36</f>
        <v>0</v>
      </c>
      <c r="HX37" s="72">
        <f>IF($HV37&lt;D$10,0,求节点(D$10:D$14,$I$28:$I$32,$HV37)*$C$2*节奏总纲!X31)+HX36</f>
        <v>0</v>
      </c>
      <c r="HY37" s="72">
        <f>IF($HV37&lt;E$10,0,求节点(E$10:E$14,$I$28:$I$32,$HV37)*$C$2*节奏总纲!Y31)+HY36</f>
        <v>0</v>
      </c>
      <c r="HZ37" s="72">
        <f>IF($HV37&lt;F$10,0,求节点(F$10:F$14,$I$28:$I$32,$HV37)*$C$2*节奏总纲!Z31)+HZ36</f>
        <v>0</v>
      </c>
      <c r="IA37" s="72">
        <f>IF($HV37&lt;G$10,0,求节点(G$10:G$14,$I$28:$I$32,$HV37)*$C$2*节奏总纲!AA31)+IA36</f>
        <v>0</v>
      </c>
    </row>
    <row r="38" spans="2:235" x14ac:dyDescent="0.15">
      <c r="B38" s="67" t="s">
        <v>2</v>
      </c>
      <c r="C38" s="49">
        <v>0.3</v>
      </c>
      <c r="D38" s="49">
        <v>0.7</v>
      </c>
      <c r="E38" s="49">
        <v>0</v>
      </c>
      <c r="F38" s="49">
        <v>0</v>
      </c>
      <c r="G38" s="49">
        <v>0</v>
      </c>
      <c r="H38" s="49">
        <v>0</v>
      </c>
      <c r="I38" s="65"/>
      <c r="J38" s="65">
        <v>10</v>
      </c>
      <c r="K38" s="65"/>
      <c r="M38" s="65"/>
      <c r="N38" s="65"/>
      <c r="O38" s="65"/>
      <c r="P38" s="49">
        <v>29</v>
      </c>
      <c r="Q38" s="51">
        <f>IF($P38&lt;C$10,0,求节点(C$10:C$14,$H$10:$H$14,$P38)*$C$2*节奏总纲!W32)+Q37</f>
        <v>0</v>
      </c>
      <c r="R38" s="51">
        <f>IF($P38&lt;D$10,0,求节点(D$10:D$14,$H$10:$H$14,$P38)*$C$2*节奏总纲!X32)+R37</f>
        <v>0</v>
      </c>
      <c r="S38" s="51">
        <f>IF($P38&lt;E$10,0,求节点(E$10:E$14,$H$10:$H$14,$P38)*$C$2*节奏总纲!Y32)+S37</f>
        <v>0</v>
      </c>
      <c r="T38" s="51">
        <f>IF($P38&lt;F$10,0,求节点(F$10:F$14,$H$10:$H$14,$P38)*$C$2*节奏总纲!Z32)+T37</f>
        <v>0</v>
      </c>
      <c r="U38" s="51">
        <f>IF($P38&lt;G$10,0,求节点(G$10:G$14,$H$10:$H$14,$P38)*$C$2*节奏总纲!AA32)+U37</f>
        <v>0</v>
      </c>
      <c r="V38" s="51">
        <f>IF($P38&lt;C$10,0,求节点(C$10:C$14,$I$10:$I$14,$P38)*$C$2*节奏总纲!W32)+V37</f>
        <v>0</v>
      </c>
      <c r="W38" s="51">
        <f>IF($P38&lt;D$10,0,求节点(D$10:D$14,$I$10:$I$14,$P38)*$C$2*节奏总纲!X32)+W37</f>
        <v>0</v>
      </c>
      <c r="X38" s="51">
        <f>IF($P38&lt;E$10,0,求节点(E$10:E$14,$I$10:$I$14,$P38)*$C$2*节奏总纲!Y32)+X37</f>
        <v>0</v>
      </c>
      <c r="Y38" s="51">
        <f>IF($P38&lt;F$10,0,求节点(F$10:F$14,$I$10:$I$14,$P38)*$C$2*节奏总纲!Z32)+Y37</f>
        <v>0</v>
      </c>
      <c r="Z38" s="51">
        <f>IF($P38&lt;G$10,0,求节点(G$10:G$14,$I$10:$I$14,$P38)*$C$2*节奏总纲!AA32)+Z37</f>
        <v>0</v>
      </c>
      <c r="AA38" s="65">
        <f>IF($P38&lt;C$10,0,求节点(C$10:C$14,$J$10:$J$14,$P38)*$C$2*节奏总纲!W32)+AA37+军团势力点排行奖励设计!M38-军团势力点排行奖励设计!M37</f>
        <v>0</v>
      </c>
      <c r="AB38" s="65">
        <f>IF($P38&lt;D$10,0,求节点(D$10:D$14,$J$10:$J$14,$P38)*$C$2*节奏总纲!X32)+AB37+军团势力点排行奖励设计!N38-军团势力点排行奖励设计!N37</f>
        <v>0</v>
      </c>
      <c r="AC38" s="65">
        <f>IF($P38&lt;E$10,0,求节点(E$10:E$14,$J$10:$J$14,$P38)*$C$2*节奏总纲!Y32)+AC37+军团势力点排行奖励设计!O38-军团势力点排行奖励设计!O37</f>
        <v>0</v>
      </c>
      <c r="AD38" s="65">
        <f>IF($P38&lt;F$10,0,求节点(F$10:F$14,$J$10:$J$14,$P38)*$C$2*节奏总纲!Z32)+AD37+军团势力点排行奖励设计!P38-军团势力点排行奖励设计!P37</f>
        <v>0</v>
      </c>
      <c r="AE38" s="65">
        <f>IF($P38&lt;G$10,0,求节点(G$10:G$14,$J$10:$J$14,$P38)*$C$2*节奏总纲!AA32)+AE37+军团势力点排行奖励设计!Q38-军团势力点排行奖励设计!Q37</f>
        <v>0</v>
      </c>
      <c r="AF38" s="65">
        <f>IF($P38&lt;C$10,0,求节点(C$10:C$14,$K$10:$K$14,$P38)*$C$2*节奏总纲!W32)+AF37</f>
        <v>0</v>
      </c>
      <c r="AG38" s="65">
        <f>IF($P38&lt;D$10,0,求节点(D$10:D$14,$K$10:$K$14,$P38)*$C$2*节奏总纲!X32)+AG37</f>
        <v>0</v>
      </c>
      <c r="AH38" s="65">
        <f>IF($P38&lt;E$10,0,求节点(E$10:E$14,$K$10:$K$14,$P38)*$C$2*节奏总纲!Y32)+AH37</f>
        <v>0</v>
      </c>
      <c r="AI38" s="65">
        <f>IF($P38&lt;F$10,0,求节点(F$10:F$14,$K$10:$K$14,$P38)*$C$2*节奏总纲!Z32)+AI37</f>
        <v>0</v>
      </c>
      <c r="AJ38" s="65">
        <f>IF($P38&lt;G$10,0,求节点(G$10:G$14,$K$10:$K$14,$P38)*$C$2*节奏总纲!AA32)+AJ37</f>
        <v>0</v>
      </c>
      <c r="AK38" s="65">
        <f>IF($P38&lt;C$10,0,求节点(C$10:C$14,$L$10:$L$14,$P38)*$C$2*节奏总纲!W32)+AK37+军团势力点排行奖励设计!R38-军团势力点排行奖励设计!R37</f>
        <v>0</v>
      </c>
      <c r="AL38" s="65">
        <f>IF($P38&lt;D$10,0,求节点(D$10:D$14,$L$10:$L$14,$P38)*$C$2*节奏总纲!X32)+AL37+军团势力点排行奖励设计!S38-军团势力点排行奖励设计!S37</f>
        <v>0</v>
      </c>
      <c r="AM38" s="65">
        <f>IF($P38&lt;E$10,0,求节点(E$10:E$14,$L$10:$L$14,$P38)*$C$2*节奏总纲!Y32)+AM37+军团势力点排行奖励设计!T38-军团势力点排行奖励设计!T37</f>
        <v>0</v>
      </c>
      <c r="AN38" s="65">
        <f>IF($P38&lt;F$10,0,求节点(F$10:F$14,$L$10:$L$14,$P38)*$C$2*节奏总纲!Z32)+AN37+军团势力点排行奖励设计!U38-军团势力点排行奖励设计!U37</f>
        <v>0</v>
      </c>
      <c r="AO38" s="65">
        <f>IF($P38&lt;G$10,0,求节点(G$10:G$14,$L$10:$L$14,$P38)*$C$2*节奏总纲!AA32)+AO37+军团势力点排行奖励设计!V38-军团势力点排行奖励设计!V37</f>
        <v>0</v>
      </c>
      <c r="AP38" s="65">
        <f>IF($P38&lt;C$10,0,求节点(C$10:C$14,$M$10:$M$14,$P38)*$C$2*节奏总纲!W32)+AP37</f>
        <v>0</v>
      </c>
      <c r="AQ38" s="65">
        <f>IF($P38&lt;D$10,0,求节点(D$10:D$14,$M$10:$M$14,$P38)*$C$2*节奏总纲!X32)+AQ37</f>
        <v>0</v>
      </c>
      <c r="AR38" s="65">
        <f>IF($P38&lt;E$10,0,求节点(E$10:E$14,$M$10:$M$14,$P38)*$C$2*节奏总纲!Y32)+AR37</f>
        <v>0</v>
      </c>
      <c r="AS38" s="65">
        <f>IF($P38&lt;F$10,0,求节点(F$10:F$14,$M$10:$M$14,$P38)*$C$2*节奏总纲!Z32)+AS37</f>
        <v>0</v>
      </c>
      <c r="AT38" s="65">
        <f>IF($P38&lt;G$10,0,求节点(G$10:G$14,$M$10:$M$14,$P38)*$C$2*节奏总纲!AA32)+AT37</f>
        <v>0</v>
      </c>
      <c r="AX38" s="51">
        <v>29</v>
      </c>
      <c r="AY38" s="51">
        <f>IF($AX38&lt;C$10,0,求节点(C$10:C$14,$H$19:$H$23,$AX38)*$C$2*节奏总纲!W32)+AY37</f>
        <v>0</v>
      </c>
      <c r="AZ38" s="51">
        <f>IF($AX38&lt;D$10,0,求节点(D$10:D$14,$H$19:$H$23,$AX38)*$C$2*节奏总纲!X32)+AZ37</f>
        <v>0</v>
      </c>
      <c r="BA38" s="51">
        <f>IF($AX38&lt;E$10,0,求节点(E$10:E$14,$H$19:$H$23,$AX38)*$C$2*节奏总纲!Y32)+BA37</f>
        <v>0</v>
      </c>
      <c r="BB38" s="51">
        <f>IF($AX38&lt;F$10,0,求节点(F$10:F$14,$H$19:$H$23,$AX38)*$C$2*节奏总纲!Z32)+BB37</f>
        <v>0</v>
      </c>
      <c r="BC38" s="51">
        <f>IF($AX38&lt;G$10,0,求节点(G$10:G$14,$H$19:$H$23,$AX38)*$C$2*节奏总纲!AA32)+BC37</f>
        <v>0</v>
      </c>
      <c r="BD38" s="51">
        <f>IF($AX38&lt;C$10,0,求节点(C$10:C$14,$I$19:$I$23,$AX38)*$C$2*节奏总纲!W32)+BD37</f>
        <v>0</v>
      </c>
      <c r="BE38" s="51">
        <f>IF($AX38&lt;D$10,0,求节点(D$10:D$14,$I$19:$I$23,$AX38)*$C$2*节奏总纲!X32)+BE37</f>
        <v>0</v>
      </c>
      <c r="BF38" s="51">
        <f>IF($AX38&lt;E$10,0,求节点(E$10:E$14,$I$19:$I$23,$AX38)*$C$2*节奏总纲!Y32)+BF37</f>
        <v>0</v>
      </c>
      <c r="BG38" s="51">
        <f>IF($AX38&lt;F$10,0,求节点(F$10:F$14,$I$19:$I$23,$AX38)*$C$2*节奏总纲!Z32)+BG37</f>
        <v>0</v>
      </c>
      <c r="BH38" s="51">
        <f>IF($AX38&lt;G$10,0,求节点(G$10:G$14,$I$19:$I$23,$AX38)*$C$2*节奏总纲!AA32)+BH37</f>
        <v>0</v>
      </c>
      <c r="BI38" s="65">
        <f>IF($AX38&lt;C$10,0,求节点(C$10:C$14,$J$19:$J$23,$AX38)*$C$2*节奏总纲!W32)+BI37+军团势力点排行奖励设计!W38-军团势力点排行奖励设计!W37</f>
        <v>0</v>
      </c>
      <c r="BJ38" s="65">
        <f>IF($AX38&lt;D$10,0,求节点(D$10:D$14,$J$19:$J$23,$AX38)*$C$2*节奏总纲!X32)+BJ37+军团势力点排行奖励设计!X38-军团势力点排行奖励设计!X37</f>
        <v>0</v>
      </c>
      <c r="BK38" s="65">
        <f>IF($AX38&lt;E$10,0,求节点(E$10:E$14,$J$19:$J$23,$AX38)*$C$2*节奏总纲!Y32)+BK37+军团势力点排行奖励设计!Y38-军团势力点排行奖励设计!Y37</f>
        <v>0</v>
      </c>
      <c r="BL38" s="65">
        <f>IF($AX38&lt;F$10,0,求节点(F$10:F$14,$J$19:$J$23,$AX38)*$C$2*节奏总纲!Z32)+BL37+军团势力点排行奖励设计!Z38-军团势力点排行奖励设计!Z37</f>
        <v>0</v>
      </c>
      <c r="BM38" s="65">
        <f>IF($AX38&lt;G$10,0,求节点(G$10:G$14,$J$19:$J$23,$AX38)*$C$2*节奏总纲!AA32)+BM37+军团势力点排行奖励设计!AA38-军团势力点排行奖励设计!AA37</f>
        <v>0</v>
      </c>
      <c r="BN38" s="65">
        <f>IF($AX38&lt;C$10,0,求节点(C$10:C$14,$K$19:$K$23,$AX38)*$C$2*节奏总纲!W32)+BN37</f>
        <v>0</v>
      </c>
      <c r="BO38" s="65">
        <f>IF($AX38&lt;D$10,0,求节点(D$10:D$14,$K$19:$K$23,$AX38)*$C$2*节奏总纲!X32)+BO37</f>
        <v>0</v>
      </c>
      <c r="BP38" s="65">
        <f>IF($AX38&lt;E$10,0,求节点(E$10:E$14,$K$19:$K$23,$AX38)*$C$2*节奏总纲!Y32)+BP37</f>
        <v>0</v>
      </c>
      <c r="BQ38" s="65">
        <f>IF($AX38&lt;F$10,0,求节点(F$10:F$14,$K$19:$K$23,$AX38)*$C$2*节奏总纲!Z32)+BQ37</f>
        <v>0</v>
      </c>
      <c r="BR38" s="65">
        <f>IF($AX38&lt;G$10,0,求节点(G$10:G$14,$K$19:$K$23,$AX38)*$C$2*节奏总纲!AA32)+BR37</f>
        <v>0</v>
      </c>
      <c r="BS38" s="65">
        <f>IF($AX38&lt;C$10,0,求节点(C$10:C$14,$L$19:$L$23,$AX38)*$C$2*节奏总纲!W32)+BS37+军团势力点排行奖励设计!AB38-军团势力点排行奖励设计!AB37</f>
        <v>0</v>
      </c>
      <c r="BT38" s="65">
        <f>IF($AX38&lt;D$10,0,求节点(D$10:D$14,$L$19:$L$23,$AX38)*$C$2*节奏总纲!X32)+BT37+军团势力点排行奖励设计!AC38-军团势力点排行奖励设计!AC37</f>
        <v>0</v>
      </c>
      <c r="BU38" s="65">
        <f>IF($AX38&lt;E$10,0,求节点(E$10:E$14,$L$19:$L$23,$AX38)*$C$2*节奏总纲!Y32)+BU37+军团势力点排行奖励设计!AD38-军团势力点排行奖励设计!AD37</f>
        <v>0</v>
      </c>
      <c r="BV38" s="65">
        <f>IF($AX38&lt;F$10,0,求节点(F$10:F$14,$L$19:$L$23,$AX38)*$C$2*节奏总纲!Z32)+BV37+军团势力点排行奖励设计!AE38-军团势力点排行奖励设计!AE37</f>
        <v>0</v>
      </c>
      <c r="BW38" s="65">
        <f>IF($AX38&lt;G$10,0,求节点(G$10:G$14,$L$19:$L$23,$AX38)*$C$2*节奏总纲!AA32)+BW37+军团势力点排行奖励设计!AF38-军团势力点排行奖励设计!AF37</f>
        <v>0</v>
      </c>
      <c r="BX38" s="65">
        <f>IF($AX38&lt;C$10,0,求节点(C$10:C$14,$M$19:$M$23,$AX38)*$C$2*节奏总纲!W32)+BX37</f>
        <v>0</v>
      </c>
      <c r="BY38" s="65">
        <f>IF($AX38&lt;D$10,0,求节点(D$10:D$14,$M$19:$M$23,$AX38)*$C$2*节奏总纲!X32)+BY37</f>
        <v>0</v>
      </c>
      <c r="BZ38" s="65">
        <f>IF($AX38&lt;E$10,0,求节点(E$10:E$14,$M$19:$M$23,$AX38)*$C$2*节奏总纲!Y32)+BZ37</f>
        <v>0</v>
      </c>
      <c r="CA38" s="65">
        <f>IF($AX38&lt;F$10,0,求节点(F$10:F$14,$M$19:$M$23,$AX38)*$C$2*节奏总纲!Z32)+CA37</f>
        <v>0</v>
      </c>
      <c r="CB38" s="65">
        <f>IF($AX38&lt;G$10,0,求节点(G$10:G$14,$M$19:$M$23,$AX38)*$C$2*节奏总纲!AA32)+CB37</f>
        <v>0</v>
      </c>
      <c r="CF38" s="51">
        <v>29</v>
      </c>
      <c r="CG38" s="65">
        <f t="shared" si="13"/>
        <v>0</v>
      </c>
      <c r="CH38" s="65">
        <f t="shared" si="14"/>
        <v>0</v>
      </c>
      <c r="CI38" s="65">
        <f t="shared" si="15"/>
        <v>0</v>
      </c>
      <c r="CJ38" s="65">
        <f t="shared" si="16"/>
        <v>0</v>
      </c>
      <c r="CK38" s="65">
        <f t="shared" si="17"/>
        <v>0</v>
      </c>
      <c r="CL38" s="65">
        <f t="shared" si="18"/>
        <v>0</v>
      </c>
      <c r="CM38" s="65">
        <f t="shared" si="19"/>
        <v>0</v>
      </c>
      <c r="CN38" s="65">
        <f t="shared" si="20"/>
        <v>0</v>
      </c>
      <c r="CO38" s="65">
        <f t="shared" si="21"/>
        <v>0</v>
      </c>
      <c r="CP38" s="65">
        <f t="shared" si="22"/>
        <v>0</v>
      </c>
      <c r="CQ38" s="65">
        <f t="shared" si="23"/>
        <v>0</v>
      </c>
      <c r="CR38" s="65">
        <f t="shared" si="24"/>
        <v>0</v>
      </c>
      <c r="CS38" s="65">
        <f t="shared" si="25"/>
        <v>0</v>
      </c>
      <c r="CT38" s="65">
        <f t="shared" si="26"/>
        <v>0</v>
      </c>
      <c r="CU38" s="65">
        <f t="shared" si="27"/>
        <v>0</v>
      </c>
      <c r="CV38" s="65">
        <f t="shared" si="28"/>
        <v>0</v>
      </c>
      <c r="CW38" s="65">
        <f t="shared" si="29"/>
        <v>0</v>
      </c>
      <c r="CX38" s="65">
        <f t="shared" si="30"/>
        <v>0</v>
      </c>
      <c r="CY38" s="65">
        <f t="shared" si="31"/>
        <v>0</v>
      </c>
      <c r="CZ38" s="65">
        <f t="shared" si="32"/>
        <v>0</v>
      </c>
      <c r="DA38" s="65">
        <f t="shared" si="33"/>
        <v>0</v>
      </c>
      <c r="DB38" s="65">
        <f t="shared" si="34"/>
        <v>0</v>
      </c>
      <c r="DC38" s="65">
        <f t="shared" si="35"/>
        <v>0</v>
      </c>
      <c r="DD38" s="65">
        <f t="shared" si="36"/>
        <v>0</v>
      </c>
      <c r="DE38" s="65">
        <f t="shared" si="37"/>
        <v>0</v>
      </c>
      <c r="DF38" s="65">
        <f t="shared" si="38"/>
        <v>0</v>
      </c>
      <c r="DG38" s="65">
        <f t="shared" si="39"/>
        <v>0</v>
      </c>
      <c r="DH38" s="65">
        <f t="shared" si="40"/>
        <v>0</v>
      </c>
      <c r="DI38" s="65">
        <f t="shared" si="41"/>
        <v>0</v>
      </c>
      <c r="DJ38" s="65">
        <f t="shared" si="42"/>
        <v>0</v>
      </c>
      <c r="DN38" s="51">
        <v>29</v>
      </c>
      <c r="DO38" s="65">
        <f t="shared" si="43"/>
        <v>0</v>
      </c>
      <c r="DP38" s="65">
        <f t="shared" si="44"/>
        <v>0</v>
      </c>
      <c r="DQ38" s="65">
        <f t="shared" si="45"/>
        <v>0</v>
      </c>
      <c r="DR38" s="65">
        <f t="shared" si="46"/>
        <v>0</v>
      </c>
      <c r="DS38" s="65">
        <f t="shared" si="47"/>
        <v>0</v>
      </c>
      <c r="DT38" s="65">
        <f t="shared" si="48"/>
        <v>0</v>
      </c>
      <c r="DU38" s="65">
        <f t="shared" si="49"/>
        <v>0</v>
      </c>
      <c r="DV38" s="65">
        <f t="shared" si="50"/>
        <v>0</v>
      </c>
      <c r="DW38" s="65">
        <f t="shared" si="51"/>
        <v>0</v>
      </c>
      <c r="DX38" s="65">
        <f t="shared" si="52"/>
        <v>0</v>
      </c>
      <c r="DY38" s="65">
        <f t="shared" si="53"/>
        <v>0</v>
      </c>
      <c r="DZ38" s="65">
        <f t="shared" si="54"/>
        <v>0</v>
      </c>
      <c r="EA38" s="65">
        <f t="shared" si="55"/>
        <v>0</v>
      </c>
      <c r="EB38" s="65">
        <f t="shared" si="56"/>
        <v>0</v>
      </c>
      <c r="EC38" s="65">
        <f t="shared" si="57"/>
        <v>0</v>
      </c>
      <c r="ED38" s="65">
        <f t="shared" si="58"/>
        <v>0</v>
      </c>
      <c r="EE38" s="65">
        <f t="shared" si="59"/>
        <v>0</v>
      </c>
      <c r="EF38" s="65">
        <f t="shared" si="60"/>
        <v>0</v>
      </c>
      <c r="EG38" s="65">
        <f t="shared" si="61"/>
        <v>0</v>
      </c>
      <c r="EH38" s="65">
        <f t="shared" si="62"/>
        <v>0</v>
      </c>
      <c r="EI38" s="65">
        <f t="shared" si="63"/>
        <v>0</v>
      </c>
      <c r="EJ38" s="65">
        <f t="shared" si="64"/>
        <v>0</v>
      </c>
      <c r="EK38" s="65">
        <f t="shared" si="65"/>
        <v>0</v>
      </c>
      <c r="EL38" s="65">
        <f t="shared" si="66"/>
        <v>0</v>
      </c>
      <c r="EM38" s="65">
        <f t="shared" si="67"/>
        <v>0</v>
      </c>
      <c r="EN38" s="65">
        <f t="shared" si="68"/>
        <v>0</v>
      </c>
      <c r="EO38" s="65">
        <f t="shared" si="69"/>
        <v>0</v>
      </c>
      <c r="EP38" s="65">
        <f t="shared" si="70"/>
        <v>0</v>
      </c>
      <c r="EQ38" s="65">
        <f t="shared" si="71"/>
        <v>0</v>
      </c>
      <c r="ER38" s="65">
        <f t="shared" si="72"/>
        <v>0</v>
      </c>
      <c r="EV38" s="51">
        <v>29</v>
      </c>
      <c r="EW38" s="65">
        <f t="shared" si="73"/>
        <v>0</v>
      </c>
      <c r="EX38" s="65">
        <f t="shared" si="74"/>
        <v>0</v>
      </c>
      <c r="EY38" s="65">
        <f t="shared" si="75"/>
        <v>0</v>
      </c>
      <c r="EZ38" s="65">
        <f t="shared" si="76"/>
        <v>0</v>
      </c>
      <c r="FA38" s="65">
        <f t="shared" si="77"/>
        <v>0</v>
      </c>
      <c r="FB38" s="65">
        <f t="shared" si="78"/>
        <v>0</v>
      </c>
      <c r="FC38" s="65">
        <f t="shared" si="79"/>
        <v>0</v>
      </c>
      <c r="FD38" s="65">
        <f t="shared" si="80"/>
        <v>0</v>
      </c>
      <c r="FE38" s="65">
        <f t="shared" si="81"/>
        <v>0</v>
      </c>
      <c r="FF38" s="65">
        <f t="shared" si="82"/>
        <v>0</v>
      </c>
      <c r="FG38" s="65">
        <f t="shared" si="83"/>
        <v>0</v>
      </c>
      <c r="FH38" s="65">
        <f t="shared" si="84"/>
        <v>0</v>
      </c>
      <c r="FI38" s="65">
        <f t="shared" si="85"/>
        <v>0</v>
      </c>
      <c r="FJ38" s="65">
        <f t="shared" si="86"/>
        <v>0</v>
      </c>
      <c r="FK38" s="65">
        <f t="shared" si="87"/>
        <v>0</v>
      </c>
      <c r="FL38" s="65">
        <f t="shared" si="88"/>
        <v>0</v>
      </c>
      <c r="FM38" s="65">
        <f t="shared" si="89"/>
        <v>0</v>
      </c>
      <c r="FN38" s="65">
        <f t="shared" si="90"/>
        <v>0</v>
      </c>
      <c r="FO38" s="65">
        <f t="shared" si="91"/>
        <v>0</v>
      </c>
      <c r="FP38" s="65">
        <f t="shared" si="92"/>
        <v>0</v>
      </c>
      <c r="FQ38" s="65">
        <f t="shared" si="93"/>
        <v>0</v>
      </c>
      <c r="FR38" s="65">
        <f t="shared" si="94"/>
        <v>0</v>
      </c>
      <c r="FS38" s="65">
        <f t="shared" si="95"/>
        <v>0</v>
      </c>
      <c r="FT38" s="65">
        <f t="shared" si="96"/>
        <v>0</v>
      </c>
      <c r="FU38" s="65">
        <f t="shared" si="97"/>
        <v>0</v>
      </c>
      <c r="FV38" s="65">
        <f t="shared" si="98"/>
        <v>0</v>
      </c>
      <c r="FW38" s="65">
        <f t="shared" si="99"/>
        <v>0</v>
      </c>
      <c r="FX38" s="65">
        <f t="shared" si="100"/>
        <v>0</v>
      </c>
      <c r="FY38" s="65">
        <f t="shared" si="101"/>
        <v>0</v>
      </c>
      <c r="FZ38" s="65">
        <f t="shared" si="102"/>
        <v>0</v>
      </c>
      <c r="GB38" s="65">
        <f t="shared" si="103"/>
        <v>0</v>
      </c>
      <c r="GC38" s="65">
        <f t="shared" si="104"/>
        <v>0</v>
      </c>
      <c r="GD38" s="65">
        <f t="shared" si="105"/>
        <v>0</v>
      </c>
      <c r="GE38" s="65">
        <f t="shared" si="106"/>
        <v>0</v>
      </c>
      <c r="GF38" s="65">
        <f t="shared" si="107"/>
        <v>0</v>
      </c>
      <c r="GG38" s="65">
        <f t="shared" si="108"/>
        <v>0</v>
      </c>
      <c r="GH38" s="65">
        <f t="shared" si="109"/>
        <v>0</v>
      </c>
      <c r="GI38" s="65">
        <f t="shared" si="110"/>
        <v>0</v>
      </c>
      <c r="GJ38" s="65">
        <f t="shared" si="111"/>
        <v>0</v>
      </c>
      <c r="GK38" s="65">
        <f t="shared" si="112"/>
        <v>0</v>
      </c>
      <c r="GL38" s="65">
        <f t="shared" si="113"/>
        <v>0</v>
      </c>
      <c r="GM38" s="65">
        <f t="shared" si="114"/>
        <v>0</v>
      </c>
      <c r="GN38" s="65">
        <f t="shared" si="115"/>
        <v>0</v>
      </c>
      <c r="GO38" s="65">
        <f t="shared" si="116"/>
        <v>0</v>
      </c>
      <c r="GP38" s="65">
        <f t="shared" si="117"/>
        <v>0</v>
      </c>
      <c r="GQ38" s="65">
        <f t="shared" si="118"/>
        <v>0</v>
      </c>
      <c r="GR38" s="65">
        <f t="shared" si="119"/>
        <v>0</v>
      </c>
      <c r="GS38" s="65">
        <f t="shared" si="120"/>
        <v>0</v>
      </c>
      <c r="GT38" s="65">
        <f t="shared" si="121"/>
        <v>0</v>
      </c>
      <c r="GU38" s="65">
        <f t="shared" si="122"/>
        <v>0</v>
      </c>
      <c r="GV38" s="65">
        <f t="shared" si="123"/>
        <v>0</v>
      </c>
      <c r="GW38" s="65">
        <f t="shared" si="124"/>
        <v>0</v>
      </c>
      <c r="GX38" s="65">
        <f t="shared" si="125"/>
        <v>0</v>
      </c>
      <c r="GY38" s="65">
        <f t="shared" si="126"/>
        <v>0</v>
      </c>
      <c r="GZ38" s="65">
        <f t="shared" si="127"/>
        <v>0</v>
      </c>
      <c r="HA38" s="65">
        <f t="shared" si="128"/>
        <v>0</v>
      </c>
      <c r="HB38" s="65">
        <f t="shared" si="129"/>
        <v>0</v>
      </c>
      <c r="HC38" s="65">
        <f t="shared" si="130"/>
        <v>0</v>
      </c>
      <c r="HD38" s="65">
        <f t="shared" si="131"/>
        <v>0</v>
      </c>
      <c r="HE38" s="65">
        <f t="shared" si="132"/>
        <v>0</v>
      </c>
      <c r="HM38" s="51">
        <v>29</v>
      </c>
      <c r="HN38" s="72">
        <f>(EW38-EW37)*$D$46+(FB38-FB37)*$D$47+(FG38-FG37)*$D$48+(FL38-FL37)*$D$49+IF($HM38&lt;C$10,0,求节点(C$10:C$14,$H$28:$H$32,$HM38)*$C$2*节奏总纲!W32)+HN37</f>
        <v>0</v>
      </c>
      <c r="HO38" s="72">
        <f>(EX38-EX37)*$D$46+(FC38-FC37)*$D$47+(FH38-FH37)*$D$48+(FM38-FM37)*$D$49+IF($HM38&lt;D$10,0,求节点(D$10:D$14,$H$28:$H$32,$HM38)*$C$2*节奏总纲!X32)+HO37</f>
        <v>0</v>
      </c>
      <c r="HP38" s="72">
        <f>(EY38-EY37)*$D$46+(FD38-FD37)*$D$47+(FI38-FI37)*$D$48+(FN38-FN37)*$D$49+IF($HM38&lt;E$10,0,求节点(E$10:E$14,$H$28:$H$32,$HM38)*$C$2*节奏总纲!Y32)+HP37</f>
        <v>0</v>
      </c>
      <c r="HQ38" s="72">
        <f>(EZ38-EZ37)*$D$46+(FE38-FE37)*$D$47+(FJ38-FJ37)*$D$48+(FO38-FO37)*$D$49+IF($HM38&lt;F$10,0,求节点(F$10:F$14,$H$28:$H$32,$HM38)*$C$2*节奏总纲!Z32)+HQ37</f>
        <v>0</v>
      </c>
      <c r="HR38" s="72">
        <f>(FA38-FA37)*$D$46+(FF38-FF37)*$D$47+(FK38-FK37)*$D$48+(FP38-FP37)*$D$49+IF($HM38&lt;G$10,0,求节点(G$10:G$14,$H$28:$H$32,$HM38)*$C$2*节奏总纲!AA32)+HR37</f>
        <v>0</v>
      </c>
      <c r="HV38" s="72">
        <v>29</v>
      </c>
      <c r="HW38" s="72">
        <f>IF($HV38&lt;C$10,0,求节点(C$10:C$14,$I$28:$I$32,$HV38)*$C$2*节奏总纲!W32)+HW37</f>
        <v>0</v>
      </c>
      <c r="HX38" s="72">
        <f>IF($HV38&lt;D$10,0,求节点(D$10:D$14,$I$28:$I$32,$HV38)*$C$2*节奏总纲!X32)+HX37</f>
        <v>0</v>
      </c>
      <c r="HY38" s="72">
        <f>IF($HV38&lt;E$10,0,求节点(E$10:E$14,$I$28:$I$32,$HV38)*$C$2*节奏总纲!Y32)+HY37</f>
        <v>0</v>
      </c>
      <c r="HZ38" s="72">
        <f>IF($HV38&lt;F$10,0,求节点(F$10:F$14,$I$28:$I$32,$HV38)*$C$2*节奏总纲!Z32)+HZ37</f>
        <v>0</v>
      </c>
      <c r="IA38" s="72">
        <f>IF($HV38&lt;G$10,0,求节点(G$10:G$14,$I$28:$I$32,$HV38)*$C$2*节奏总纲!AA32)+IA37</f>
        <v>0</v>
      </c>
    </row>
    <row r="39" spans="2:235" x14ac:dyDescent="0.15">
      <c r="B39" s="67" t="s">
        <v>0</v>
      </c>
      <c r="C39" s="49">
        <v>0</v>
      </c>
      <c r="D39" s="49">
        <v>0.5</v>
      </c>
      <c r="E39" s="49">
        <v>0.45</v>
      </c>
      <c r="F39" s="49">
        <v>0.05</v>
      </c>
      <c r="G39" s="49">
        <v>0</v>
      </c>
      <c r="H39" s="49">
        <v>0</v>
      </c>
      <c r="I39" s="65"/>
      <c r="J39" s="65"/>
      <c r="K39" s="65">
        <v>30</v>
      </c>
      <c r="M39" s="65"/>
      <c r="N39" s="65"/>
      <c r="O39" s="65"/>
      <c r="P39" s="49">
        <v>30</v>
      </c>
      <c r="Q39" s="51">
        <f>IF($P39&lt;C$10,0,求节点(C$10:C$14,$H$10:$H$14,$P39)*$C$2*节奏总纲!W33)+Q38</f>
        <v>0</v>
      </c>
      <c r="R39" s="51">
        <f>IF($P39&lt;D$10,0,求节点(D$10:D$14,$H$10:$H$14,$P39)*$C$2*节奏总纲!X33)+R38</f>
        <v>0</v>
      </c>
      <c r="S39" s="51">
        <f>IF($P39&lt;E$10,0,求节点(E$10:E$14,$H$10:$H$14,$P39)*$C$2*节奏总纲!Y33)+S38</f>
        <v>0</v>
      </c>
      <c r="T39" s="51">
        <f>IF($P39&lt;F$10,0,求节点(F$10:F$14,$H$10:$H$14,$P39)*$C$2*节奏总纲!Z33)+T38</f>
        <v>0</v>
      </c>
      <c r="U39" s="51">
        <f>IF($P39&lt;G$10,0,求节点(G$10:G$14,$H$10:$H$14,$P39)*$C$2*节奏总纲!AA33)+U38</f>
        <v>0</v>
      </c>
      <c r="V39" s="51">
        <f>IF($P39&lt;C$10,0,求节点(C$10:C$14,$I$10:$I$14,$P39)*$C$2*节奏总纲!W33)+V38</f>
        <v>0</v>
      </c>
      <c r="W39" s="51">
        <f>IF($P39&lt;D$10,0,求节点(D$10:D$14,$I$10:$I$14,$P39)*$C$2*节奏总纲!X33)+W38</f>
        <v>0</v>
      </c>
      <c r="X39" s="51">
        <f>IF($P39&lt;E$10,0,求节点(E$10:E$14,$I$10:$I$14,$P39)*$C$2*节奏总纲!Y33)+X38</f>
        <v>0</v>
      </c>
      <c r="Y39" s="51">
        <f>IF($P39&lt;F$10,0,求节点(F$10:F$14,$I$10:$I$14,$P39)*$C$2*节奏总纲!Z33)+Y38</f>
        <v>0</v>
      </c>
      <c r="Z39" s="51">
        <f>IF($P39&lt;G$10,0,求节点(G$10:G$14,$I$10:$I$14,$P39)*$C$2*节奏总纲!AA33)+Z38</f>
        <v>0</v>
      </c>
      <c r="AA39" s="65">
        <f>IF($P39&lt;C$10,0,求节点(C$10:C$14,$J$10:$J$14,$P39)*$C$2*节奏总纲!W33)+AA38+军团势力点排行奖励设计!M39-军团势力点排行奖励设计!M38</f>
        <v>0</v>
      </c>
      <c r="AB39" s="65">
        <f>IF($P39&lt;D$10,0,求节点(D$10:D$14,$J$10:$J$14,$P39)*$C$2*节奏总纲!X33)+AB38+军团势力点排行奖励设计!N39-军团势力点排行奖励设计!N38</f>
        <v>0</v>
      </c>
      <c r="AC39" s="65">
        <f>IF($P39&lt;E$10,0,求节点(E$10:E$14,$J$10:$J$14,$P39)*$C$2*节奏总纲!Y33)+AC38+军团势力点排行奖励设计!O39-军团势力点排行奖励设计!O38</f>
        <v>0</v>
      </c>
      <c r="AD39" s="65">
        <f>IF($P39&lt;F$10,0,求节点(F$10:F$14,$J$10:$J$14,$P39)*$C$2*节奏总纲!Z33)+AD38+军团势力点排行奖励设计!P39-军团势力点排行奖励设计!P38</f>
        <v>0</v>
      </c>
      <c r="AE39" s="65">
        <f>IF($P39&lt;G$10,0,求节点(G$10:G$14,$J$10:$J$14,$P39)*$C$2*节奏总纲!AA33)+AE38+军团势力点排行奖励设计!Q39-军团势力点排行奖励设计!Q38</f>
        <v>0</v>
      </c>
      <c r="AF39" s="65">
        <f>IF($P39&lt;C$10,0,求节点(C$10:C$14,$K$10:$K$14,$P39)*$C$2*节奏总纲!W33)+AF38</f>
        <v>0</v>
      </c>
      <c r="AG39" s="65">
        <f>IF($P39&lt;D$10,0,求节点(D$10:D$14,$K$10:$K$14,$P39)*$C$2*节奏总纲!X33)+AG38</f>
        <v>0</v>
      </c>
      <c r="AH39" s="65">
        <f>IF($P39&lt;E$10,0,求节点(E$10:E$14,$K$10:$K$14,$P39)*$C$2*节奏总纲!Y33)+AH38</f>
        <v>0</v>
      </c>
      <c r="AI39" s="65">
        <f>IF($P39&lt;F$10,0,求节点(F$10:F$14,$K$10:$K$14,$P39)*$C$2*节奏总纲!Z33)+AI38</f>
        <v>0</v>
      </c>
      <c r="AJ39" s="65">
        <f>IF($P39&lt;G$10,0,求节点(G$10:G$14,$K$10:$K$14,$P39)*$C$2*节奏总纲!AA33)+AJ38</f>
        <v>0</v>
      </c>
      <c r="AK39" s="65">
        <f>IF($P39&lt;C$10,0,求节点(C$10:C$14,$L$10:$L$14,$P39)*$C$2*节奏总纲!W33)+AK38+军团势力点排行奖励设计!R39-军团势力点排行奖励设计!R38</f>
        <v>0</v>
      </c>
      <c r="AL39" s="65">
        <f>IF($P39&lt;D$10,0,求节点(D$10:D$14,$L$10:$L$14,$P39)*$C$2*节奏总纲!X33)+AL38+军团势力点排行奖励设计!S39-军团势力点排行奖励设计!S38</f>
        <v>0</v>
      </c>
      <c r="AM39" s="65">
        <f>IF($P39&lt;E$10,0,求节点(E$10:E$14,$L$10:$L$14,$P39)*$C$2*节奏总纲!Y33)+AM38+军团势力点排行奖励设计!T39-军团势力点排行奖励设计!T38</f>
        <v>0</v>
      </c>
      <c r="AN39" s="65">
        <f>IF($P39&lt;F$10,0,求节点(F$10:F$14,$L$10:$L$14,$P39)*$C$2*节奏总纲!Z33)+AN38+军团势力点排行奖励设计!U39-军团势力点排行奖励设计!U38</f>
        <v>0</v>
      </c>
      <c r="AO39" s="65">
        <f>IF($P39&lt;G$10,0,求节点(G$10:G$14,$L$10:$L$14,$P39)*$C$2*节奏总纲!AA33)+AO38+军团势力点排行奖励设计!V39-军团势力点排行奖励设计!V38</f>
        <v>0</v>
      </c>
      <c r="AP39" s="65">
        <f>IF($P39&lt;C$10,0,求节点(C$10:C$14,$M$10:$M$14,$P39)*$C$2*节奏总纲!W33)+AP38</f>
        <v>0</v>
      </c>
      <c r="AQ39" s="65">
        <f>IF($P39&lt;D$10,0,求节点(D$10:D$14,$M$10:$M$14,$P39)*$C$2*节奏总纲!X33)+AQ38</f>
        <v>0</v>
      </c>
      <c r="AR39" s="65">
        <f>IF($P39&lt;E$10,0,求节点(E$10:E$14,$M$10:$M$14,$P39)*$C$2*节奏总纲!Y33)+AR38</f>
        <v>0</v>
      </c>
      <c r="AS39" s="65">
        <f>IF($P39&lt;F$10,0,求节点(F$10:F$14,$M$10:$M$14,$P39)*$C$2*节奏总纲!Z33)+AS38</f>
        <v>0</v>
      </c>
      <c r="AT39" s="65">
        <f>IF($P39&lt;G$10,0,求节点(G$10:G$14,$M$10:$M$14,$P39)*$C$2*节奏总纲!AA33)+AT38</f>
        <v>0</v>
      </c>
      <c r="AX39" s="51">
        <v>30</v>
      </c>
      <c r="AY39" s="51">
        <f>IF($AX39&lt;C$10,0,求节点(C$10:C$14,$H$19:$H$23,$AX39)*$C$2*节奏总纲!W33)+AY38</f>
        <v>0</v>
      </c>
      <c r="AZ39" s="51">
        <f>IF($AX39&lt;D$10,0,求节点(D$10:D$14,$H$19:$H$23,$AX39)*$C$2*节奏总纲!X33)+AZ38</f>
        <v>0</v>
      </c>
      <c r="BA39" s="51">
        <f>IF($AX39&lt;E$10,0,求节点(E$10:E$14,$H$19:$H$23,$AX39)*$C$2*节奏总纲!Y33)+BA38</f>
        <v>0</v>
      </c>
      <c r="BB39" s="51">
        <f>IF($AX39&lt;F$10,0,求节点(F$10:F$14,$H$19:$H$23,$AX39)*$C$2*节奏总纲!Z33)+BB38</f>
        <v>0</v>
      </c>
      <c r="BC39" s="51">
        <f>IF($AX39&lt;G$10,0,求节点(G$10:G$14,$H$19:$H$23,$AX39)*$C$2*节奏总纲!AA33)+BC38</f>
        <v>0</v>
      </c>
      <c r="BD39" s="51">
        <f>IF($AX39&lt;C$10,0,求节点(C$10:C$14,$I$19:$I$23,$AX39)*$C$2*节奏总纲!W33)+BD38</f>
        <v>0</v>
      </c>
      <c r="BE39" s="51">
        <f>IF($AX39&lt;D$10,0,求节点(D$10:D$14,$I$19:$I$23,$AX39)*$C$2*节奏总纲!X33)+BE38</f>
        <v>0</v>
      </c>
      <c r="BF39" s="51">
        <f>IF($AX39&lt;E$10,0,求节点(E$10:E$14,$I$19:$I$23,$AX39)*$C$2*节奏总纲!Y33)+BF38</f>
        <v>0</v>
      </c>
      <c r="BG39" s="51">
        <f>IF($AX39&lt;F$10,0,求节点(F$10:F$14,$I$19:$I$23,$AX39)*$C$2*节奏总纲!Z33)+BG38</f>
        <v>0</v>
      </c>
      <c r="BH39" s="51">
        <f>IF($AX39&lt;G$10,0,求节点(G$10:G$14,$I$19:$I$23,$AX39)*$C$2*节奏总纲!AA33)+BH38</f>
        <v>0</v>
      </c>
      <c r="BI39" s="65">
        <f>IF($AX39&lt;C$10,0,求节点(C$10:C$14,$J$19:$J$23,$AX39)*$C$2*节奏总纲!W33)+BI38+军团势力点排行奖励设计!W39-军团势力点排行奖励设计!W38</f>
        <v>0</v>
      </c>
      <c r="BJ39" s="65">
        <f>IF($AX39&lt;D$10,0,求节点(D$10:D$14,$J$19:$J$23,$AX39)*$C$2*节奏总纲!X33)+BJ38+军团势力点排行奖励设计!X39-军团势力点排行奖励设计!X38</f>
        <v>0</v>
      </c>
      <c r="BK39" s="65">
        <f>IF($AX39&lt;E$10,0,求节点(E$10:E$14,$J$19:$J$23,$AX39)*$C$2*节奏总纲!Y33)+BK38+军团势力点排行奖励设计!Y39-军团势力点排行奖励设计!Y38</f>
        <v>0</v>
      </c>
      <c r="BL39" s="65">
        <f>IF($AX39&lt;F$10,0,求节点(F$10:F$14,$J$19:$J$23,$AX39)*$C$2*节奏总纲!Z33)+BL38+军团势力点排行奖励设计!Z39-军团势力点排行奖励设计!Z38</f>
        <v>0</v>
      </c>
      <c r="BM39" s="65">
        <f>IF($AX39&lt;G$10,0,求节点(G$10:G$14,$J$19:$J$23,$AX39)*$C$2*节奏总纲!AA33)+BM38+军团势力点排行奖励设计!AA39-军团势力点排行奖励设计!AA38</f>
        <v>0</v>
      </c>
      <c r="BN39" s="65">
        <f>IF($AX39&lt;C$10,0,求节点(C$10:C$14,$K$19:$K$23,$AX39)*$C$2*节奏总纲!W33)+BN38</f>
        <v>0</v>
      </c>
      <c r="BO39" s="65">
        <f>IF($AX39&lt;D$10,0,求节点(D$10:D$14,$K$19:$K$23,$AX39)*$C$2*节奏总纲!X33)+BO38</f>
        <v>0</v>
      </c>
      <c r="BP39" s="65">
        <f>IF($AX39&lt;E$10,0,求节点(E$10:E$14,$K$19:$K$23,$AX39)*$C$2*节奏总纲!Y33)+BP38</f>
        <v>0</v>
      </c>
      <c r="BQ39" s="65">
        <f>IF($AX39&lt;F$10,0,求节点(F$10:F$14,$K$19:$K$23,$AX39)*$C$2*节奏总纲!Z33)+BQ38</f>
        <v>0</v>
      </c>
      <c r="BR39" s="65">
        <f>IF($AX39&lt;G$10,0,求节点(G$10:G$14,$K$19:$K$23,$AX39)*$C$2*节奏总纲!AA33)+BR38</f>
        <v>0</v>
      </c>
      <c r="BS39" s="65">
        <f>IF($AX39&lt;C$10,0,求节点(C$10:C$14,$L$19:$L$23,$AX39)*$C$2*节奏总纲!W33)+BS38+军团势力点排行奖励设计!AB39-军团势力点排行奖励设计!AB38</f>
        <v>0</v>
      </c>
      <c r="BT39" s="65">
        <f>IF($AX39&lt;D$10,0,求节点(D$10:D$14,$L$19:$L$23,$AX39)*$C$2*节奏总纲!X33)+BT38+军团势力点排行奖励设计!AC39-军团势力点排行奖励设计!AC38</f>
        <v>0</v>
      </c>
      <c r="BU39" s="65">
        <f>IF($AX39&lt;E$10,0,求节点(E$10:E$14,$L$19:$L$23,$AX39)*$C$2*节奏总纲!Y33)+BU38+军团势力点排行奖励设计!AD39-军团势力点排行奖励设计!AD38</f>
        <v>0</v>
      </c>
      <c r="BV39" s="65">
        <f>IF($AX39&lt;F$10,0,求节点(F$10:F$14,$L$19:$L$23,$AX39)*$C$2*节奏总纲!Z33)+BV38+军团势力点排行奖励设计!AE39-军团势力点排行奖励设计!AE38</f>
        <v>0</v>
      </c>
      <c r="BW39" s="65">
        <f>IF($AX39&lt;G$10,0,求节点(G$10:G$14,$L$19:$L$23,$AX39)*$C$2*节奏总纲!AA33)+BW38+军团势力点排行奖励设计!AF39-军团势力点排行奖励设计!AF38</f>
        <v>0</v>
      </c>
      <c r="BX39" s="65">
        <f>IF($AX39&lt;C$10,0,求节点(C$10:C$14,$M$19:$M$23,$AX39)*$C$2*节奏总纲!W33)+BX38</f>
        <v>0</v>
      </c>
      <c r="BY39" s="65">
        <f>IF($AX39&lt;D$10,0,求节点(D$10:D$14,$M$19:$M$23,$AX39)*$C$2*节奏总纲!X33)+BY38</f>
        <v>0</v>
      </c>
      <c r="BZ39" s="65">
        <f>IF($AX39&lt;E$10,0,求节点(E$10:E$14,$M$19:$M$23,$AX39)*$C$2*节奏总纲!Y33)+BZ38</f>
        <v>0</v>
      </c>
      <c r="CA39" s="65">
        <f>IF($AX39&lt;F$10,0,求节点(F$10:F$14,$M$19:$M$23,$AX39)*$C$2*节奏总纲!Z33)+CA38</f>
        <v>0</v>
      </c>
      <c r="CB39" s="65">
        <f>IF($AX39&lt;G$10,0,求节点(G$10:G$14,$M$19:$M$23,$AX39)*$C$2*节奏总纲!AA33)+CB38</f>
        <v>0</v>
      </c>
      <c r="CF39" s="51">
        <v>30</v>
      </c>
      <c r="CG39" s="65">
        <f t="shared" si="13"/>
        <v>0</v>
      </c>
      <c r="CH39" s="65">
        <f t="shared" si="14"/>
        <v>0</v>
      </c>
      <c r="CI39" s="65">
        <f t="shared" si="15"/>
        <v>0</v>
      </c>
      <c r="CJ39" s="65">
        <f t="shared" si="16"/>
        <v>0</v>
      </c>
      <c r="CK39" s="65">
        <f t="shared" si="17"/>
        <v>0</v>
      </c>
      <c r="CL39" s="65">
        <f t="shared" si="18"/>
        <v>0</v>
      </c>
      <c r="CM39" s="65">
        <f t="shared" si="19"/>
        <v>0</v>
      </c>
      <c r="CN39" s="65">
        <f t="shared" si="20"/>
        <v>0</v>
      </c>
      <c r="CO39" s="65">
        <f t="shared" si="21"/>
        <v>0</v>
      </c>
      <c r="CP39" s="65">
        <f t="shared" si="22"/>
        <v>0</v>
      </c>
      <c r="CQ39" s="65">
        <f t="shared" si="23"/>
        <v>0</v>
      </c>
      <c r="CR39" s="65">
        <f t="shared" si="24"/>
        <v>0</v>
      </c>
      <c r="CS39" s="65">
        <f t="shared" si="25"/>
        <v>0</v>
      </c>
      <c r="CT39" s="65">
        <f t="shared" si="26"/>
        <v>0</v>
      </c>
      <c r="CU39" s="65">
        <f t="shared" si="27"/>
        <v>0</v>
      </c>
      <c r="CV39" s="65">
        <f t="shared" si="28"/>
        <v>0</v>
      </c>
      <c r="CW39" s="65">
        <f t="shared" si="29"/>
        <v>0</v>
      </c>
      <c r="CX39" s="65">
        <f t="shared" si="30"/>
        <v>0</v>
      </c>
      <c r="CY39" s="65">
        <f t="shared" si="31"/>
        <v>0</v>
      </c>
      <c r="CZ39" s="65">
        <f t="shared" si="32"/>
        <v>0</v>
      </c>
      <c r="DA39" s="65">
        <f t="shared" si="33"/>
        <v>0</v>
      </c>
      <c r="DB39" s="65">
        <f t="shared" si="34"/>
        <v>0</v>
      </c>
      <c r="DC39" s="65">
        <f t="shared" si="35"/>
        <v>0</v>
      </c>
      <c r="DD39" s="65">
        <f t="shared" si="36"/>
        <v>0</v>
      </c>
      <c r="DE39" s="65">
        <f t="shared" si="37"/>
        <v>0</v>
      </c>
      <c r="DF39" s="65">
        <f t="shared" si="38"/>
        <v>0</v>
      </c>
      <c r="DG39" s="65">
        <f t="shared" si="39"/>
        <v>0</v>
      </c>
      <c r="DH39" s="65">
        <f t="shared" si="40"/>
        <v>0</v>
      </c>
      <c r="DI39" s="65">
        <f t="shared" si="41"/>
        <v>0</v>
      </c>
      <c r="DJ39" s="65">
        <f t="shared" si="42"/>
        <v>0</v>
      </c>
      <c r="DN39" s="51">
        <v>30</v>
      </c>
      <c r="DO39" s="65">
        <f t="shared" si="43"/>
        <v>0</v>
      </c>
      <c r="DP39" s="65">
        <f t="shared" si="44"/>
        <v>0</v>
      </c>
      <c r="DQ39" s="65">
        <f t="shared" si="45"/>
        <v>0</v>
      </c>
      <c r="DR39" s="65">
        <f t="shared" si="46"/>
        <v>0</v>
      </c>
      <c r="DS39" s="65">
        <f t="shared" si="47"/>
        <v>0</v>
      </c>
      <c r="DT39" s="65">
        <f t="shared" si="48"/>
        <v>0</v>
      </c>
      <c r="DU39" s="65">
        <f t="shared" si="49"/>
        <v>0</v>
      </c>
      <c r="DV39" s="65">
        <f t="shared" si="50"/>
        <v>0</v>
      </c>
      <c r="DW39" s="65">
        <f t="shared" si="51"/>
        <v>0</v>
      </c>
      <c r="DX39" s="65">
        <f t="shared" si="52"/>
        <v>0</v>
      </c>
      <c r="DY39" s="65">
        <f t="shared" si="53"/>
        <v>0</v>
      </c>
      <c r="DZ39" s="65">
        <f t="shared" si="54"/>
        <v>0</v>
      </c>
      <c r="EA39" s="65">
        <f t="shared" si="55"/>
        <v>0</v>
      </c>
      <c r="EB39" s="65">
        <f t="shared" si="56"/>
        <v>0</v>
      </c>
      <c r="EC39" s="65">
        <f t="shared" si="57"/>
        <v>0</v>
      </c>
      <c r="ED39" s="65">
        <f t="shared" si="58"/>
        <v>0</v>
      </c>
      <c r="EE39" s="65">
        <f t="shared" si="59"/>
        <v>0</v>
      </c>
      <c r="EF39" s="65">
        <f t="shared" si="60"/>
        <v>0</v>
      </c>
      <c r="EG39" s="65">
        <f t="shared" si="61"/>
        <v>0</v>
      </c>
      <c r="EH39" s="65">
        <f t="shared" si="62"/>
        <v>0</v>
      </c>
      <c r="EI39" s="65">
        <f t="shared" si="63"/>
        <v>0</v>
      </c>
      <c r="EJ39" s="65">
        <f t="shared" si="64"/>
        <v>0</v>
      </c>
      <c r="EK39" s="65">
        <f t="shared" si="65"/>
        <v>0</v>
      </c>
      <c r="EL39" s="65">
        <f t="shared" si="66"/>
        <v>0</v>
      </c>
      <c r="EM39" s="65">
        <f t="shared" si="67"/>
        <v>0</v>
      </c>
      <c r="EN39" s="65">
        <f t="shared" si="68"/>
        <v>0</v>
      </c>
      <c r="EO39" s="65">
        <f t="shared" si="69"/>
        <v>0</v>
      </c>
      <c r="EP39" s="65">
        <f t="shared" si="70"/>
        <v>0</v>
      </c>
      <c r="EQ39" s="65">
        <f t="shared" si="71"/>
        <v>0</v>
      </c>
      <c r="ER39" s="65">
        <f t="shared" si="72"/>
        <v>0</v>
      </c>
      <c r="EV39" s="51">
        <v>30</v>
      </c>
      <c r="EW39" s="65">
        <f t="shared" si="73"/>
        <v>0</v>
      </c>
      <c r="EX39" s="65">
        <f t="shared" si="74"/>
        <v>0</v>
      </c>
      <c r="EY39" s="65">
        <f t="shared" si="75"/>
        <v>0</v>
      </c>
      <c r="EZ39" s="65">
        <f t="shared" si="76"/>
        <v>0</v>
      </c>
      <c r="FA39" s="65">
        <f t="shared" si="77"/>
        <v>0</v>
      </c>
      <c r="FB39" s="65">
        <f t="shared" si="78"/>
        <v>0</v>
      </c>
      <c r="FC39" s="65">
        <f t="shared" si="79"/>
        <v>0</v>
      </c>
      <c r="FD39" s="65">
        <f t="shared" si="80"/>
        <v>0</v>
      </c>
      <c r="FE39" s="65">
        <f t="shared" si="81"/>
        <v>0</v>
      </c>
      <c r="FF39" s="65">
        <f t="shared" si="82"/>
        <v>0</v>
      </c>
      <c r="FG39" s="65">
        <f t="shared" si="83"/>
        <v>0</v>
      </c>
      <c r="FH39" s="65">
        <f t="shared" si="84"/>
        <v>0</v>
      </c>
      <c r="FI39" s="65">
        <f t="shared" si="85"/>
        <v>0</v>
      </c>
      <c r="FJ39" s="65">
        <f t="shared" si="86"/>
        <v>0</v>
      </c>
      <c r="FK39" s="65">
        <f t="shared" si="87"/>
        <v>0</v>
      </c>
      <c r="FL39" s="65">
        <f t="shared" si="88"/>
        <v>0</v>
      </c>
      <c r="FM39" s="65">
        <f t="shared" si="89"/>
        <v>0</v>
      </c>
      <c r="FN39" s="65">
        <f t="shared" si="90"/>
        <v>0</v>
      </c>
      <c r="FO39" s="65">
        <f t="shared" si="91"/>
        <v>0</v>
      </c>
      <c r="FP39" s="65">
        <f t="shared" si="92"/>
        <v>0</v>
      </c>
      <c r="FQ39" s="65">
        <f t="shared" si="93"/>
        <v>0</v>
      </c>
      <c r="FR39" s="65">
        <f t="shared" si="94"/>
        <v>0</v>
      </c>
      <c r="FS39" s="65">
        <f t="shared" si="95"/>
        <v>0</v>
      </c>
      <c r="FT39" s="65">
        <f t="shared" si="96"/>
        <v>0</v>
      </c>
      <c r="FU39" s="65">
        <f t="shared" si="97"/>
        <v>0</v>
      </c>
      <c r="FV39" s="65">
        <f t="shared" si="98"/>
        <v>0</v>
      </c>
      <c r="FW39" s="65">
        <f t="shared" si="99"/>
        <v>0</v>
      </c>
      <c r="FX39" s="65">
        <f t="shared" si="100"/>
        <v>0</v>
      </c>
      <c r="FY39" s="65">
        <f t="shared" si="101"/>
        <v>0</v>
      </c>
      <c r="FZ39" s="65">
        <f t="shared" si="102"/>
        <v>0</v>
      </c>
      <c r="GB39" s="65">
        <f t="shared" si="103"/>
        <v>0</v>
      </c>
      <c r="GC39" s="65">
        <f t="shared" si="104"/>
        <v>0</v>
      </c>
      <c r="GD39" s="65">
        <f t="shared" si="105"/>
        <v>0</v>
      </c>
      <c r="GE39" s="65">
        <f t="shared" si="106"/>
        <v>0</v>
      </c>
      <c r="GF39" s="65">
        <f t="shared" si="107"/>
        <v>0</v>
      </c>
      <c r="GG39" s="65">
        <f t="shared" si="108"/>
        <v>0</v>
      </c>
      <c r="GH39" s="65">
        <f t="shared" si="109"/>
        <v>0</v>
      </c>
      <c r="GI39" s="65">
        <f t="shared" si="110"/>
        <v>0</v>
      </c>
      <c r="GJ39" s="65">
        <f t="shared" si="111"/>
        <v>0</v>
      </c>
      <c r="GK39" s="65">
        <f t="shared" si="112"/>
        <v>0</v>
      </c>
      <c r="GL39" s="65">
        <f t="shared" si="113"/>
        <v>0</v>
      </c>
      <c r="GM39" s="65">
        <f t="shared" si="114"/>
        <v>0</v>
      </c>
      <c r="GN39" s="65">
        <f t="shared" si="115"/>
        <v>0</v>
      </c>
      <c r="GO39" s="65">
        <f t="shared" si="116"/>
        <v>0</v>
      </c>
      <c r="GP39" s="65">
        <f t="shared" si="117"/>
        <v>0</v>
      </c>
      <c r="GQ39" s="65">
        <f t="shared" si="118"/>
        <v>0</v>
      </c>
      <c r="GR39" s="65">
        <f t="shared" si="119"/>
        <v>0</v>
      </c>
      <c r="GS39" s="65">
        <f t="shared" si="120"/>
        <v>0</v>
      </c>
      <c r="GT39" s="65">
        <f t="shared" si="121"/>
        <v>0</v>
      </c>
      <c r="GU39" s="65">
        <f t="shared" si="122"/>
        <v>0</v>
      </c>
      <c r="GV39" s="65">
        <f t="shared" si="123"/>
        <v>0</v>
      </c>
      <c r="GW39" s="65">
        <f t="shared" si="124"/>
        <v>0</v>
      </c>
      <c r="GX39" s="65">
        <f t="shared" si="125"/>
        <v>0</v>
      </c>
      <c r="GY39" s="65">
        <f t="shared" si="126"/>
        <v>0</v>
      </c>
      <c r="GZ39" s="65">
        <f t="shared" si="127"/>
        <v>0</v>
      </c>
      <c r="HA39" s="65">
        <f t="shared" si="128"/>
        <v>0</v>
      </c>
      <c r="HB39" s="65">
        <f t="shared" si="129"/>
        <v>0</v>
      </c>
      <c r="HC39" s="65">
        <f t="shared" si="130"/>
        <v>0</v>
      </c>
      <c r="HD39" s="65">
        <f t="shared" si="131"/>
        <v>0</v>
      </c>
      <c r="HE39" s="65">
        <f t="shared" si="132"/>
        <v>0</v>
      </c>
      <c r="HM39" s="51">
        <v>30</v>
      </c>
      <c r="HN39" s="72">
        <f>(EW39-EW38)*$D$46+(FB39-FB38)*$D$47+(FG39-FG38)*$D$48+(FL39-FL38)*$D$49+IF($HM39&lt;C$10,0,求节点(C$10:C$14,$H$28:$H$32,$HM39)*$C$2*节奏总纲!W33)+HN38</f>
        <v>0</v>
      </c>
      <c r="HO39" s="72">
        <f>(EX39-EX38)*$D$46+(FC39-FC38)*$D$47+(FH39-FH38)*$D$48+(FM39-FM38)*$D$49+IF($HM39&lt;D$10,0,求节点(D$10:D$14,$H$28:$H$32,$HM39)*$C$2*节奏总纲!X33)+HO38</f>
        <v>0</v>
      </c>
      <c r="HP39" s="72">
        <f>(EY39-EY38)*$D$46+(FD39-FD38)*$D$47+(FI39-FI38)*$D$48+(FN39-FN38)*$D$49+IF($HM39&lt;E$10,0,求节点(E$10:E$14,$H$28:$H$32,$HM39)*$C$2*节奏总纲!Y33)+HP38</f>
        <v>0</v>
      </c>
      <c r="HQ39" s="72">
        <f>(EZ39-EZ38)*$D$46+(FE39-FE38)*$D$47+(FJ39-FJ38)*$D$48+(FO39-FO38)*$D$49+IF($HM39&lt;F$10,0,求节点(F$10:F$14,$H$28:$H$32,$HM39)*$C$2*节奏总纲!Z33)+HQ38</f>
        <v>0</v>
      </c>
      <c r="HR39" s="72">
        <f>(FA39-FA38)*$D$46+(FF39-FF38)*$D$47+(FK39-FK38)*$D$48+(FP39-FP38)*$D$49+IF($HM39&lt;G$10,0,求节点(G$10:G$14,$H$28:$H$32,$HM39)*$C$2*节奏总纲!AA33)+HR38</f>
        <v>0</v>
      </c>
      <c r="HV39" s="72">
        <v>30</v>
      </c>
      <c r="HW39" s="72">
        <f>IF($HV39&lt;C$10,0,求节点(C$10:C$14,$I$28:$I$32,$HV39)*$C$2*节奏总纲!W33)+HW38</f>
        <v>0</v>
      </c>
      <c r="HX39" s="72">
        <f>IF($HV39&lt;D$10,0,求节点(D$10:D$14,$I$28:$I$32,$HV39)*$C$2*节奏总纲!X33)+HX38</f>
        <v>0</v>
      </c>
      <c r="HY39" s="72">
        <f>IF($HV39&lt;E$10,0,求节点(E$10:E$14,$I$28:$I$32,$HV39)*$C$2*节奏总纲!Y33)+HY38</f>
        <v>0</v>
      </c>
      <c r="HZ39" s="72">
        <f>IF($HV39&lt;F$10,0,求节点(F$10:F$14,$I$28:$I$32,$HV39)*$C$2*节奏总纲!Z33)+HZ38</f>
        <v>0</v>
      </c>
      <c r="IA39" s="72">
        <f>IF($HV39&lt;G$10,0,求节点(G$10:G$14,$I$28:$I$32,$HV39)*$C$2*节奏总纲!AA33)+IA38</f>
        <v>0</v>
      </c>
    </row>
    <row r="40" spans="2:235" x14ac:dyDescent="0.15">
      <c r="B40" s="67" t="s">
        <v>265</v>
      </c>
      <c r="C40" s="49">
        <v>0</v>
      </c>
      <c r="D40" s="49">
        <v>0.5</v>
      </c>
      <c r="E40" s="49">
        <v>0.3</v>
      </c>
      <c r="F40" s="49">
        <v>0.2</v>
      </c>
      <c r="G40" s="49">
        <v>0</v>
      </c>
      <c r="H40" s="49">
        <v>0</v>
      </c>
      <c r="I40" s="65"/>
      <c r="J40" s="65"/>
      <c r="K40" s="65"/>
      <c r="L40" s="65">
        <v>30</v>
      </c>
      <c r="M40" s="65"/>
      <c r="N40" s="65"/>
      <c r="O40" s="65"/>
      <c r="P40" s="49">
        <v>31</v>
      </c>
      <c r="Q40" s="51">
        <f>IF($P40&lt;C$10,0,求节点(C$10:C$14,$H$10:$H$14,$P40)*$C$2*节奏总纲!W34)+Q39</f>
        <v>0</v>
      </c>
      <c r="R40" s="51">
        <f>IF($P40&lt;D$10,0,求节点(D$10:D$14,$H$10:$H$14,$P40)*$C$2*节奏总纲!X34)+R39</f>
        <v>0</v>
      </c>
      <c r="S40" s="51">
        <f>IF($P40&lt;E$10,0,求节点(E$10:E$14,$H$10:$H$14,$P40)*$C$2*节奏总纲!Y34)+S39</f>
        <v>0</v>
      </c>
      <c r="T40" s="51">
        <f>IF($P40&lt;F$10,0,求节点(F$10:F$14,$H$10:$H$14,$P40)*$C$2*节奏总纲!Z34)+T39</f>
        <v>0</v>
      </c>
      <c r="U40" s="51">
        <f>IF($P40&lt;G$10,0,求节点(G$10:G$14,$H$10:$H$14,$P40)*$C$2*节奏总纲!AA34)+U39</f>
        <v>0</v>
      </c>
      <c r="V40" s="51">
        <f>IF($P40&lt;C$10,0,求节点(C$10:C$14,$I$10:$I$14,$P40)*$C$2*节奏总纲!W34)+V39</f>
        <v>0</v>
      </c>
      <c r="W40" s="51">
        <f>IF($P40&lt;D$10,0,求节点(D$10:D$14,$I$10:$I$14,$P40)*$C$2*节奏总纲!X34)+W39</f>
        <v>0</v>
      </c>
      <c r="X40" s="51">
        <f>IF($P40&lt;E$10,0,求节点(E$10:E$14,$I$10:$I$14,$P40)*$C$2*节奏总纲!Y34)+X39</f>
        <v>0</v>
      </c>
      <c r="Y40" s="51">
        <f>IF($P40&lt;F$10,0,求节点(F$10:F$14,$I$10:$I$14,$P40)*$C$2*节奏总纲!Z34)+Y39</f>
        <v>0</v>
      </c>
      <c r="Z40" s="51">
        <f>IF($P40&lt;G$10,0,求节点(G$10:G$14,$I$10:$I$14,$P40)*$C$2*节奏总纲!AA34)+Z39</f>
        <v>0</v>
      </c>
      <c r="AA40" s="65">
        <f>IF($P40&lt;C$10,0,求节点(C$10:C$14,$J$10:$J$14,$P40)*$C$2*节奏总纲!W34)+AA39+军团势力点排行奖励设计!M40-军团势力点排行奖励设计!M39</f>
        <v>0</v>
      </c>
      <c r="AB40" s="65">
        <f>IF($P40&lt;D$10,0,求节点(D$10:D$14,$J$10:$J$14,$P40)*$C$2*节奏总纲!X34)+AB39+军团势力点排行奖励设计!N40-军团势力点排行奖励设计!N39</f>
        <v>0</v>
      </c>
      <c r="AC40" s="65">
        <f>IF($P40&lt;E$10,0,求节点(E$10:E$14,$J$10:$J$14,$P40)*$C$2*节奏总纲!Y34)+AC39+军团势力点排行奖励设计!O40-军团势力点排行奖励设计!O39</f>
        <v>0</v>
      </c>
      <c r="AD40" s="65">
        <f>IF($P40&lt;F$10,0,求节点(F$10:F$14,$J$10:$J$14,$P40)*$C$2*节奏总纲!Z34)+AD39+军团势力点排行奖励设计!P40-军团势力点排行奖励设计!P39</f>
        <v>0</v>
      </c>
      <c r="AE40" s="65">
        <f>IF($P40&lt;G$10,0,求节点(G$10:G$14,$J$10:$J$14,$P40)*$C$2*节奏总纲!AA34)+AE39+军团势力点排行奖励设计!Q40-军团势力点排行奖励设计!Q39</f>
        <v>0</v>
      </c>
      <c r="AF40" s="65">
        <f>IF($P40&lt;C$10,0,求节点(C$10:C$14,$K$10:$K$14,$P40)*$C$2*节奏总纲!W34)+AF39</f>
        <v>0</v>
      </c>
      <c r="AG40" s="65">
        <f>IF($P40&lt;D$10,0,求节点(D$10:D$14,$K$10:$K$14,$P40)*$C$2*节奏总纲!X34)+AG39</f>
        <v>0</v>
      </c>
      <c r="AH40" s="65">
        <f>IF($P40&lt;E$10,0,求节点(E$10:E$14,$K$10:$K$14,$P40)*$C$2*节奏总纲!Y34)+AH39</f>
        <v>0</v>
      </c>
      <c r="AI40" s="65">
        <f>IF($P40&lt;F$10,0,求节点(F$10:F$14,$K$10:$K$14,$P40)*$C$2*节奏总纲!Z34)+AI39</f>
        <v>0</v>
      </c>
      <c r="AJ40" s="65">
        <f>IF($P40&lt;G$10,0,求节点(G$10:G$14,$K$10:$K$14,$P40)*$C$2*节奏总纲!AA34)+AJ39</f>
        <v>0</v>
      </c>
      <c r="AK40" s="65">
        <f>IF($P40&lt;C$10,0,求节点(C$10:C$14,$L$10:$L$14,$P40)*$C$2*节奏总纲!W34)+AK39+军团势力点排行奖励设计!R40-军团势力点排行奖励设计!R39</f>
        <v>0</v>
      </c>
      <c r="AL40" s="65">
        <f>IF($P40&lt;D$10,0,求节点(D$10:D$14,$L$10:$L$14,$P40)*$C$2*节奏总纲!X34)+AL39+军团势力点排行奖励设计!S40-军团势力点排行奖励设计!S39</f>
        <v>0</v>
      </c>
      <c r="AM40" s="65">
        <f>IF($P40&lt;E$10,0,求节点(E$10:E$14,$L$10:$L$14,$P40)*$C$2*节奏总纲!Y34)+AM39+军团势力点排行奖励设计!T40-军团势力点排行奖励设计!T39</f>
        <v>0</v>
      </c>
      <c r="AN40" s="65">
        <f>IF($P40&lt;F$10,0,求节点(F$10:F$14,$L$10:$L$14,$P40)*$C$2*节奏总纲!Z34)+AN39+军团势力点排行奖励设计!U40-军团势力点排行奖励设计!U39</f>
        <v>0</v>
      </c>
      <c r="AO40" s="65">
        <f>IF($P40&lt;G$10,0,求节点(G$10:G$14,$L$10:$L$14,$P40)*$C$2*节奏总纲!AA34)+AO39+军团势力点排行奖励设计!V40-军团势力点排行奖励设计!V39</f>
        <v>0</v>
      </c>
      <c r="AP40" s="65">
        <f>IF($P40&lt;C$10,0,求节点(C$10:C$14,$M$10:$M$14,$P40)*$C$2*节奏总纲!W34)+AP39</f>
        <v>0</v>
      </c>
      <c r="AQ40" s="65">
        <f>IF($P40&lt;D$10,0,求节点(D$10:D$14,$M$10:$M$14,$P40)*$C$2*节奏总纲!X34)+AQ39</f>
        <v>0</v>
      </c>
      <c r="AR40" s="65">
        <f>IF($P40&lt;E$10,0,求节点(E$10:E$14,$M$10:$M$14,$P40)*$C$2*节奏总纲!Y34)+AR39</f>
        <v>0</v>
      </c>
      <c r="AS40" s="65">
        <f>IF($P40&lt;F$10,0,求节点(F$10:F$14,$M$10:$M$14,$P40)*$C$2*节奏总纲!Z34)+AS39</f>
        <v>0</v>
      </c>
      <c r="AT40" s="65">
        <f>IF($P40&lt;G$10,0,求节点(G$10:G$14,$M$10:$M$14,$P40)*$C$2*节奏总纲!AA34)+AT39</f>
        <v>0</v>
      </c>
      <c r="AX40" s="51">
        <v>31</v>
      </c>
      <c r="AY40" s="51">
        <f>IF($AX40&lt;C$10,0,求节点(C$10:C$14,$H$19:$H$23,$AX40)*$C$2*节奏总纲!W34)+AY39</f>
        <v>0</v>
      </c>
      <c r="AZ40" s="51">
        <f>IF($AX40&lt;D$10,0,求节点(D$10:D$14,$H$19:$H$23,$AX40)*$C$2*节奏总纲!X34)+AZ39</f>
        <v>0</v>
      </c>
      <c r="BA40" s="51">
        <f>IF($AX40&lt;E$10,0,求节点(E$10:E$14,$H$19:$H$23,$AX40)*$C$2*节奏总纲!Y34)+BA39</f>
        <v>0</v>
      </c>
      <c r="BB40" s="51">
        <f>IF($AX40&lt;F$10,0,求节点(F$10:F$14,$H$19:$H$23,$AX40)*$C$2*节奏总纲!Z34)+BB39</f>
        <v>0</v>
      </c>
      <c r="BC40" s="51">
        <f>IF($AX40&lt;G$10,0,求节点(G$10:G$14,$H$19:$H$23,$AX40)*$C$2*节奏总纲!AA34)+BC39</f>
        <v>0</v>
      </c>
      <c r="BD40" s="51">
        <f>IF($AX40&lt;C$10,0,求节点(C$10:C$14,$I$19:$I$23,$AX40)*$C$2*节奏总纲!W34)+BD39</f>
        <v>0</v>
      </c>
      <c r="BE40" s="51">
        <f>IF($AX40&lt;D$10,0,求节点(D$10:D$14,$I$19:$I$23,$AX40)*$C$2*节奏总纲!X34)+BE39</f>
        <v>0</v>
      </c>
      <c r="BF40" s="51">
        <f>IF($AX40&lt;E$10,0,求节点(E$10:E$14,$I$19:$I$23,$AX40)*$C$2*节奏总纲!Y34)+BF39</f>
        <v>0</v>
      </c>
      <c r="BG40" s="51">
        <f>IF($AX40&lt;F$10,0,求节点(F$10:F$14,$I$19:$I$23,$AX40)*$C$2*节奏总纲!Z34)+BG39</f>
        <v>0</v>
      </c>
      <c r="BH40" s="51">
        <f>IF($AX40&lt;G$10,0,求节点(G$10:G$14,$I$19:$I$23,$AX40)*$C$2*节奏总纲!AA34)+BH39</f>
        <v>0</v>
      </c>
      <c r="BI40" s="65">
        <f>IF($AX40&lt;C$10,0,求节点(C$10:C$14,$J$19:$J$23,$AX40)*$C$2*节奏总纲!W34)+BI39+军团势力点排行奖励设计!W40-军团势力点排行奖励设计!W39</f>
        <v>0</v>
      </c>
      <c r="BJ40" s="65">
        <f>IF($AX40&lt;D$10,0,求节点(D$10:D$14,$J$19:$J$23,$AX40)*$C$2*节奏总纲!X34)+BJ39+军团势力点排行奖励设计!X40-军团势力点排行奖励设计!X39</f>
        <v>0</v>
      </c>
      <c r="BK40" s="65">
        <f>IF($AX40&lt;E$10,0,求节点(E$10:E$14,$J$19:$J$23,$AX40)*$C$2*节奏总纲!Y34)+BK39+军团势力点排行奖励设计!Y40-军团势力点排行奖励设计!Y39</f>
        <v>0</v>
      </c>
      <c r="BL40" s="65">
        <f>IF($AX40&lt;F$10,0,求节点(F$10:F$14,$J$19:$J$23,$AX40)*$C$2*节奏总纲!Z34)+BL39+军团势力点排行奖励设计!Z40-军团势力点排行奖励设计!Z39</f>
        <v>0</v>
      </c>
      <c r="BM40" s="65">
        <f>IF($AX40&lt;G$10,0,求节点(G$10:G$14,$J$19:$J$23,$AX40)*$C$2*节奏总纲!AA34)+BM39+军团势力点排行奖励设计!AA40-军团势力点排行奖励设计!AA39</f>
        <v>0</v>
      </c>
      <c r="BN40" s="65">
        <f>IF($AX40&lt;C$10,0,求节点(C$10:C$14,$K$19:$K$23,$AX40)*$C$2*节奏总纲!W34)+BN39</f>
        <v>0</v>
      </c>
      <c r="BO40" s="65">
        <f>IF($AX40&lt;D$10,0,求节点(D$10:D$14,$K$19:$K$23,$AX40)*$C$2*节奏总纲!X34)+BO39</f>
        <v>0</v>
      </c>
      <c r="BP40" s="65">
        <f>IF($AX40&lt;E$10,0,求节点(E$10:E$14,$K$19:$K$23,$AX40)*$C$2*节奏总纲!Y34)+BP39</f>
        <v>0</v>
      </c>
      <c r="BQ40" s="65">
        <f>IF($AX40&lt;F$10,0,求节点(F$10:F$14,$K$19:$K$23,$AX40)*$C$2*节奏总纲!Z34)+BQ39</f>
        <v>0</v>
      </c>
      <c r="BR40" s="65">
        <f>IF($AX40&lt;G$10,0,求节点(G$10:G$14,$K$19:$K$23,$AX40)*$C$2*节奏总纲!AA34)+BR39</f>
        <v>0</v>
      </c>
      <c r="BS40" s="65">
        <f>IF($AX40&lt;C$10,0,求节点(C$10:C$14,$L$19:$L$23,$AX40)*$C$2*节奏总纲!W34)+BS39+军团势力点排行奖励设计!AB40-军团势力点排行奖励设计!AB39</f>
        <v>0</v>
      </c>
      <c r="BT40" s="65">
        <f>IF($AX40&lt;D$10,0,求节点(D$10:D$14,$L$19:$L$23,$AX40)*$C$2*节奏总纲!X34)+BT39+军团势力点排行奖励设计!AC40-军团势力点排行奖励设计!AC39</f>
        <v>0</v>
      </c>
      <c r="BU40" s="65">
        <f>IF($AX40&lt;E$10,0,求节点(E$10:E$14,$L$19:$L$23,$AX40)*$C$2*节奏总纲!Y34)+BU39+军团势力点排行奖励设计!AD40-军团势力点排行奖励设计!AD39</f>
        <v>0</v>
      </c>
      <c r="BV40" s="65">
        <f>IF($AX40&lt;F$10,0,求节点(F$10:F$14,$L$19:$L$23,$AX40)*$C$2*节奏总纲!Z34)+BV39+军团势力点排行奖励设计!AE40-军团势力点排行奖励设计!AE39</f>
        <v>0</v>
      </c>
      <c r="BW40" s="65">
        <f>IF($AX40&lt;G$10,0,求节点(G$10:G$14,$L$19:$L$23,$AX40)*$C$2*节奏总纲!AA34)+BW39+军团势力点排行奖励设计!AF40-军团势力点排行奖励设计!AF39</f>
        <v>0</v>
      </c>
      <c r="BX40" s="65">
        <f>IF($AX40&lt;C$10,0,求节点(C$10:C$14,$M$19:$M$23,$AX40)*$C$2*节奏总纲!W34)+BX39</f>
        <v>0</v>
      </c>
      <c r="BY40" s="65">
        <f>IF($AX40&lt;D$10,0,求节点(D$10:D$14,$M$19:$M$23,$AX40)*$C$2*节奏总纲!X34)+BY39</f>
        <v>0</v>
      </c>
      <c r="BZ40" s="65">
        <f>IF($AX40&lt;E$10,0,求节点(E$10:E$14,$M$19:$M$23,$AX40)*$C$2*节奏总纲!Y34)+BZ39</f>
        <v>0</v>
      </c>
      <c r="CA40" s="65">
        <f>IF($AX40&lt;F$10,0,求节点(F$10:F$14,$M$19:$M$23,$AX40)*$C$2*节奏总纲!Z34)+CA39</f>
        <v>0</v>
      </c>
      <c r="CB40" s="65">
        <f>IF($AX40&lt;G$10,0,求节点(G$10:G$14,$M$19:$M$23,$AX40)*$C$2*节奏总纲!AA34)+CB39</f>
        <v>0</v>
      </c>
      <c r="CF40" s="51">
        <v>31</v>
      </c>
      <c r="CG40" s="65">
        <f t="shared" si="13"/>
        <v>0</v>
      </c>
      <c r="CH40" s="65">
        <f t="shared" si="14"/>
        <v>0</v>
      </c>
      <c r="CI40" s="65">
        <f t="shared" si="15"/>
        <v>0</v>
      </c>
      <c r="CJ40" s="65">
        <f t="shared" si="16"/>
        <v>0</v>
      </c>
      <c r="CK40" s="65">
        <f t="shared" si="17"/>
        <v>0</v>
      </c>
      <c r="CL40" s="65">
        <f t="shared" si="18"/>
        <v>0</v>
      </c>
      <c r="CM40" s="65">
        <f t="shared" si="19"/>
        <v>0</v>
      </c>
      <c r="CN40" s="65">
        <f t="shared" si="20"/>
        <v>0</v>
      </c>
      <c r="CO40" s="65">
        <f t="shared" si="21"/>
        <v>0</v>
      </c>
      <c r="CP40" s="65">
        <f t="shared" si="22"/>
        <v>0</v>
      </c>
      <c r="CQ40" s="65">
        <f t="shared" si="23"/>
        <v>0</v>
      </c>
      <c r="CR40" s="65">
        <f t="shared" si="24"/>
        <v>0</v>
      </c>
      <c r="CS40" s="65">
        <f t="shared" si="25"/>
        <v>0</v>
      </c>
      <c r="CT40" s="65">
        <f t="shared" si="26"/>
        <v>0</v>
      </c>
      <c r="CU40" s="65">
        <f t="shared" si="27"/>
        <v>0</v>
      </c>
      <c r="CV40" s="65">
        <f t="shared" si="28"/>
        <v>0</v>
      </c>
      <c r="CW40" s="65">
        <f t="shared" si="29"/>
        <v>0</v>
      </c>
      <c r="CX40" s="65">
        <f t="shared" si="30"/>
        <v>0</v>
      </c>
      <c r="CY40" s="65">
        <f t="shared" si="31"/>
        <v>0</v>
      </c>
      <c r="CZ40" s="65">
        <f t="shared" si="32"/>
        <v>0</v>
      </c>
      <c r="DA40" s="65">
        <f t="shared" si="33"/>
        <v>0</v>
      </c>
      <c r="DB40" s="65">
        <f t="shared" si="34"/>
        <v>0</v>
      </c>
      <c r="DC40" s="65">
        <f t="shared" si="35"/>
        <v>0</v>
      </c>
      <c r="DD40" s="65">
        <f t="shared" si="36"/>
        <v>0</v>
      </c>
      <c r="DE40" s="65">
        <f t="shared" si="37"/>
        <v>0</v>
      </c>
      <c r="DF40" s="65">
        <f t="shared" si="38"/>
        <v>0</v>
      </c>
      <c r="DG40" s="65">
        <f t="shared" si="39"/>
        <v>0</v>
      </c>
      <c r="DH40" s="65">
        <f t="shared" si="40"/>
        <v>0</v>
      </c>
      <c r="DI40" s="65">
        <f t="shared" si="41"/>
        <v>0</v>
      </c>
      <c r="DJ40" s="65">
        <f t="shared" si="42"/>
        <v>0</v>
      </c>
      <c r="DN40" s="51">
        <v>31</v>
      </c>
      <c r="DO40" s="65">
        <f t="shared" si="43"/>
        <v>0</v>
      </c>
      <c r="DP40" s="65">
        <f t="shared" si="44"/>
        <v>0</v>
      </c>
      <c r="DQ40" s="65">
        <f t="shared" si="45"/>
        <v>0</v>
      </c>
      <c r="DR40" s="65">
        <f t="shared" si="46"/>
        <v>0</v>
      </c>
      <c r="DS40" s="65">
        <f t="shared" si="47"/>
        <v>0</v>
      </c>
      <c r="DT40" s="65">
        <f t="shared" si="48"/>
        <v>0</v>
      </c>
      <c r="DU40" s="65">
        <f t="shared" si="49"/>
        <v>0</v>
      </c>
      <c r="DV40" s="65">
        <f t="shared" si="50"/>
        <v>0</v>
      </c>
      <c r="DW40" s="65">
        <f t="shared" si="51"/>
        <v>0</v>
      </c>
      <c r="DX40" s="65">
        <f t="shared" si="52"/>
        <v>0</v>
      </c>
      <c r="DY40" s="65">
        <f t="shared" si="53"/>
        <v>0</v>
      </c>
      <c r="DZ40" s="65">
        <f t="shared" si="54"/>
        <v>0</v>
      </c>
      <c r="EA40" s="65">
        <f t="shared" si="55"/>
        <v>0</v>
      </c>
      <c r="EB40" s="65">
        <f t="shared" si="56"/>
        <v>0</v>
      </c>
      <c r="EC40" s="65">
        <f t="shared" si="57"/>
        <v>0</v>
      </c>
      <c r="ED40" s="65">
        <f t="shared" si="58"/>
        <v>0</v>
      </c>
      <c r="EE40" s="65">
        <f t="shared" si="59"/>
        <v>0</v>
      </c>
      <c r="EF40" s="65">
        <f t="shared" si="60"/>
        <v>0</v>
      </c>
      <c r="EG40" s="65">
        <f t="shared" si="61"/>
        <v>0</v>
      </c>
      <c r="EH40" s="65">
        <f t="shared" si="62"/>
        <v>0</v>
      </c>
      <c r="EI40" s="65">
        <f t="shared" si="63"/>
        <v>0</v>
      </c>
      <c r="EJ40" s="65">
        <f t="shared" si="64"/>
        <v>0</v>
      </c>
      <c r="EK40" s="65">
        <f t="shared" si="65"/>
        <v>0</v>
      </c>
      <c r="EL40" s="65">
        <f t="shared" si="66"/>
        <v>0</v>
      </c>
      <c r="EM40" s="65">
        <f t="shared" si="67"/>
        <v>0</v>
      </c>
      <c r="EN40" s="65">
        <f t="shared" si="68"/>
        <v>0</v>
      </c>
      <c r="EO40" s="65">
        <f t="shared" si="69"/>
        <v>0</v>
      </c>
      <c r="EP40" s="65">
        <f t="shared" si="70"/>
        <v>0</v>
      </c>
      <c r="EQ40" s="65">
        <f t="shared" si="71"/>
        <v>0</v>
      </c>
      <c r="ER40" s="65">
        <f t="shared" si="72"/>
        <v>0</v>
      </c>
      <c r="EV40" s="51">
        <v>31</v>
      </c>
      <c r="EW40" s="65">
        <f t="shared" si="73"/>
        <v>0</v>
      </c>
      <c r="EX40" s="65">
        <f t="shared" si="74"/>
        <v>0</v>
      </c>
      <c r="EY40" s="65">
        <f t="shared" si="75"/>
        <v>0</v>
      </c>
      <c r="EZ40" s="65">
        <f t="shared" si="76"/>
        <v>0</v>
      </c>
      <c r="FA40" s="65">
        <f t="shared" si="77"/>
        <v>0</v>
      </c>
      <c r="FB40" s="65">
        <f t="shared" si="78"/>
        <v>0</v>
      </c>
      <c r="FC40" s="65">
        <f t="shared" si="79"/>
        <v>0</v>
      </c>
      <c r="FD40" s="65">
        <f t="shared" si="80"/>
        <v>0</v>
      </c>
      <c r="FE40" s="65">
        <f t="shared" si="81"/>
        <v>0</v>
      </c>
      <c r="FF40" s="65">
        <f t="shared" si="82"/>
        <v>0</v>
      </c>
      <c r="FG40" s="65">
        <f t="shared" si="83"/>
        <v>0</v>
      </c>
      <c r="FH40" s="65">
        <f t="shared" si="84"/>
        <v>0</v>
      </c>
      <c r="FI40" s="65">
        <f t="shared" si="85"/>
        <v>0</v>
      </c>
      <c r="FJ40" s="65">
        <f t="shared" si="86"/>
        <v>0</v>
      </c>
      <c r="FK40" s="65">
        <f t="shared" si="87"/>
        <v>0</v>
      </c>
      <c r="FL40" s="65">
        <f t="shared" si="88"/>
        <v>0</v>
      </c>
      <c r="FM40" s="65">
        <f t="shared" si="89"/>
        <v>0</v>
      </c>
      <c r="FN40" s="65">
        <f t="shared" si="90"/>
        <v>0</v>
      </c>
      <c r="FO40" s="65">
        <f t="shared" si="91"/>
        <v>0</v>
      </c>
      <c r="FP40" s="65">
        <f t="shared" si="92"/>
        <v>0</v>
      </c>
      <c r="FQ40" s="65">
        <f t="shared" si="93"/>
        <v>0</v>
      </c>
      <c r="FR40" s="65">
        <f t="shared" si="94"/>
        <v>0</v>
      </c>
      <c r="FS40" s="65">
        <f t="shared" si="95"/>
        <v>0</v>
      </c>
      <c r="FT40" s="65">
        <f t="shared" si="96"/>
        <v>0</v>
      </c>
      <c r="FU40" s="65">
        <f t="shared" si="97"/>
        <v>0</v>
      </c>
      <c r="FV40" s="65">
        <f t="shared" si="98"/>
        <v>0</v>
      </c>
      <c r="FW40" s="65">
        <f t="shared" si="99"/>
        <v>0</v>
      </c>
      <c r="FX40" s="65">
        <f t="shared" si="100"/>
        <v>0</v>
      </c>
      <c r="FY40" s="65">
        <f t="shared" si="101"/>
        <v>0</v>
      </c>
      <c r="FZ40" s="65">
        <f t="shared" si="102"/>
        <v>0</v>
      </c>
      <c r="GB40" s="65">
        <f t="shared" si="103"/>
        <v>0</v>
      </c>
      <c r="GC40" s="65">
        <f t="shared" si="104"/>
        <v>0</v>
      </c>
      <c r="GD40" s="65">
        <f t="shared" si="105"/>
        <v>0</v>
      </c>
      <c r="GE40" s="65">
        <f t="shared" si="106"/>
        <v>0</v>
      </c>
      <c r="GF40" s="65">
        <f t="shared" si="107"/>
        <v>0</v>
      </c>
      <c r="GG40" s="65">
        <f t="shared" si="108"/>
        <v>0</v>
      </c>
      <c r="GH40" s="65">
        <f t="shared" si="109"/>
        <v>0</v>
      </c>
      <c r="GI40" s="65">
        <f t="shared" si="110"/>
        <v>0</v>
      </c>
      <c r="GJ40" s="65">
        <f t="shared" si="111"/>
        <v>0</v>
      </c>
      <c r="GK40" s="65">
        <f t="shared" si="112"/>
        <v>0</v>
      </c>
      <c r="GL40" s="65">
        <f t="shared" si="113"/>
        <v>0</v>
      </c>
      <c r="GM40" s="65">
        <f t="shared" si="114"/>
        <v>0</v>
      </c>
      <c r="GN40" s="65">
        <f t="shared" si="115"/>
        <v>0</v>
      </c>
      <c r="GO40" s="65">
        <f t="shared" si="116"/>
        <v>0</v>
      </c>
      <c r="GP40" s="65">
        <f t="shared" si="117"/>
        <v>0</v>
      </c>
      <c r="GQ40" s="65">
        <f t="shared" si="118"/>
        <v>0</v>
      </c>
      <c r="GR40" s="65">
        <f t="shared" si="119"/>
        <v>0</v>
      </c>
      <c r="GS40" s="65">
        <f t="shared" si="120"/>
        <v>0</v>
      </c>
      <c r="GT40" s="65">
        <f t="shared" si="121"/>
        <v>0</v>
      </c>
      <c r="GU40" s="65">
        <f t="shared" si="122"/>
        <v>0</v>
      </c>
      <c r="GV40" s="65">
        <f t="shared" si="123"/>
        <v>0</v>
      </c>
      <c r="GW40" s="65">
        <f t="shared" si="124"/>
        <v>0</v>
      </c>
      <c r="GX40" s="65">
        <f t="shared" si="125"/>
        <v>0</v>
      </c>
      <c r="GY40" s="65">
        <f t="shared" si="126"/>
        <v>0</v>
      </c>
      <c r="GZ40" s="65">
        <f t="shared" si="127"/>
        <v>0</v>
      </c>
      <c r="HA40" s="65">
        <f t="shared" si="128"/>
        <v>0</v>
      </c>
      <c r="HB40" s="65">
        <f t="shared" si="129"/>
        <v>0</v>
      </c>
      <c r="HC40" s="65">
        <f t="shared" si="130"/>
        <v>0</v>
      </c>
      <c r="HD40" s="65">
        <f t="shared" si="131"/>
        <v>0</v>
      </c>
      <c r="HE40" s="65">
        <f t="shared" si="132"/>
        <v>0</v>
      </c>
      <c r="HM40" s="51">
        <v>31</v>
      </c>
      <c r="HN40" s="72">
        <f>(EW40-EW39)*$D$46+(FB40-FB39)*$D$47+(FG40-FG39)*$D$48+(FL40-FL39)*$D$49+IF($HM40&lt;C$10,0,求节点(C$10:C$14,$H$28:$H$32,$HM40)*$C$2*节奏总纲!W34)+HN39</f>
        <v>0</v>
      </c>
      <c r="HO40" s="72">
        <f>(EX40-EX39)*$D$46+(FC40-FC39)*$D$47+(FH40-FH39)*$D$48+(FM40-FM39)*$D$49+IF($HM40&lt;D$10,0,求节点(D$10:D$14,$H$28:$H$32,$HM40)*$C$2*节奏总纲!X34)+HO39</f>
        <v>0</v>
      </c>
      <c r="HP40" s="72">
        <f>(EY40-EY39)*$D$46+(FD40-FD39)*$D$47+(FI40-FI39)*$D$48+(FN40-FN39)*$D$49+IF($HM40&lt;E$10,0,求节点(E$10:E$14,$H$28:$H$32,$HM40)*$C$2*节奏总纲!Y34)+HP39</f>
        <v>0</v>
      </c>
      <c r="HQ40" s="72">
        <f>(EZ40-EZ39)*$D$46+(FE40-FE39)*$D$47+(FJ40-FJ39)*$D$48+(FO40-FO39)*$D$49+IF($HM40&lt;F$10,0,求节点(F$10:F$14,$H$28:$H$32,$HM40)*$C$2*节奏总纲!Z34)+HQ39</f>
        <v>0</v>
      </c>
      <c r="HR40" s="72">
        <f>(FA40-FA39)*$D$46+(FF40-FF39)*$D$47+(FK40-FK39)*$D$48+(FP40-FP39)*$D$49+IF($HM40&lt;G$10,0,求节点(G$10:G$14,$H$28:$H$32,$HM40)*$C$2*节奏总纲!AA34)+HR39</f>
        <v>0</v>
      </c>
      <c r="HV40" s="72">
        <v>31</v>
      </c>
      <c r="HW40" s="72">
        <f>IF($HV40&lt;C$10,0,求节点(C$10:C$14,$I$28:$I$32,$HV40)*$C$2*节奏总纲!W34)+HW39</f>
        <v>0</v>
      </c>
      <c r="HX40" s="72">
        <f>IF($HV40&lt;D$10,0,求节点(D$10:D$14,$I$28:$I$32,$HV40)*$C$2*节奏总纲!X34)+HX39</f>
        <v>0</v>
      </c>
      <c r="HY40" s="72">
        <f>IF($HV40&lt;E$10,0,求节点(E$10:E$14,$I$28:$I$32,$HV40)*$C$2*节奏总纲!Y34)+HY39</f>
        <v>0</v>
      </c>
      <c r="HZ40" s="72">
        <f>IF($HV40&lt;F$10,0,求节点(F$10:F$14,$I$28:$I$32,$HV40)*$C$2*节奏总纲!Z34)+HZ39</f>
        <v>0</v>
      </c>
      <c r="IA40" s="72">
        <f>IF($HV40&lt;G$10,0,求节点(G$10:G$14,$I$28:$I$32,$HV40)*$C$2*节奏总纲!AA34)+IA39</f>
        <v>0</v>
      </c>
    </row>
    <row r="41" spans="2:235" x14ac:dyDescent="0.15">
      <c r="B41" s="53" t="s">
        <v>29</v>
      </c>
      <c r="C41" s="49">
        <v>0</v>
      </c>
      <c r="D41" s="49">
        <v>0</v>
      </c>
      <c r="E41" s="49">
        <v>0.3</v>
      </c>
      <c r="F41" s="49">
        <v>0.2</v>
      </c>
      <c r="G41" s="49">
        <v>0.45</v>
      </c>
      <c r="H41" s="49">
        <v>0.05</v>
      </c>
      <c r="I41" s="65"/>
      <c r="J41" s="65"/>
      <c r="K41" s="65"/>
      <c r="M41" s="65">
        <v>50</v>
      </c>
      <c r="N41" s="65"/>
      <c r="O41" s="65"/>
      <c r="P41" s="49">
        <v>32</v>
      </c>
      <c r="Q41" s="51">
        <f>IF($P41&lt;C$10,0,求节点(C$10:C$14,$H$10:$H$14,$P41)*$C$2*节奏总纲!W35)+Q40</f>
        <v>0</v>
      </c>
      <c r="R41" s="51">
        <f>IF($P41&lt;D$10,0,求节点(D$10:D$14,$H$10:$H$14,$P41)*$C$2*节奏总纲!X35)+R40</f>
        <v>0</v>
      </c>
      <c r="S41" s="51">
        <f>IF($P41&lt;E$10,0,求节点(E$10:E$14,$H$10:$H$14,$P41)*$C$2*节奏总纲!Y35)+S40</f>
        <v>0</v>
      </c>
      <c r="T41" s="51">
        <f>IF($P41&lt;F$10,0,求节点(F$10:F$14,$H$10:$H$14,$P41)*$C$2*节奏总纲!Z35)+T40</f>
        <v>0</v>
      </c>
      <c r="U41" s="51">
        <f>IF($P41&lt;G$10,0,求节点(G$10:G$14,$H$10:$H$14,$P41)*$C$2*节奏总纲!AA35)+U40</f>
        <v>0</v>
      </c>
      <c r="V41" s="51">
        <f>IF($P41&lt;C$10,0,求节点(C$10:C$14,$I$10:$I$14,$P41)*$C$2*节奏总纲!W35)+V40</f>
        <v>0</v>
      </c>
      <c r="W41" s="51">
        <f>IF($P41&lt;D$10,0,求节点(D$10:D$14,$I$10:$I$14,$P41)*$C$2*节奏总纲!X35)+W40</f>
        <v>0</v>
      </c>
      <c r="X41" s="51">
        <f>IF($P41&lt;E$10,0,求节点(E$10:E$14,$I$10:$I$14,$P41)*$C$2*节奏总纲!Y35)+X40</f>
        <v>0</v>
      </c>
      <c r="Y41" s="51">
        <f>IF($P41&lt;F$10,0,求节点(F$10:F$14,$I$10:$I$14,$P41)*$C$2*节奏总纲!Z35)+Y40</f>
        <v>0</v>
      </c>
      <c r="Z41" s="51">
        <f>IF($P41&lt;G$10,0,求节点(G$10:G$14,$I$10:$I$14,$P41)*$C$2*节奏总纲!AA35)+Z40</f>
        <v>0</v>
      </c>
      <c r="AA41" s="65">
        <f>IF($P41&lt;C$10,0,求节点(C$10:C$14,$J$10:$J$14,$P41)*$C$2*节奏总纲!W35)+AA40+军团势力点排行奖励设计!M41-军团势力点排行奖励设计!M40</f>
        <v>0</v>
      </c>
      <c r="AB41" s="65">
        <f>IF($P41&lt;D$10,0,求节点(D$10:D$14,$J$10:$J$14,$P41)*$C$2*节奏总纲!X35)+AB40+军团势力点排行奖励设计!N41-军团势力点排行奖励设计!N40</f>
        <v>0</v>
      </c>
      <c r="AC41" s="65">
        <f>IF($P41&lt;E$10,0,求节点(E$10:E$14,$J$10:$J$14,$P41)*$C$2*节奏总纲!Y35)+AC40+军团势力点排行奖励设计!O41-军团势力点排行奖励设计!O40</f>
        <v>0</v>
      </c>
      <c r="AD41" s="65">
        <f>IF($P41&lt;F$10,0,求节点(F$10:F$14,$J$10:$J$14,$P41)*$C$2*节奏总纲!Z35)+AD40+军团势力点排行奖励设计!P41-军团势力点排行奖励设计!P40</f>
        <v>0</v>
      </c>
      <c r="AE41" s="65">
        <f>IF($P41&lt;G$10,0,求节点(G$10:G$14,$J$10:$J$14,$P41)*$C$2*节奏总纲!AA35)+AE40+军团势力点排行奖励设计!Q41-军团势力点排行奖励设计!Q40</f>
        <v>0</v>
      </c>
      <c r="AF41" s="65">
        <f>IF($P41&lt;C$10,0,求节点(C$10:C$14,$K$10:$K$14,$P41)*$C$2*节奏总纲!W35)+AF40</f>
        <v>0</v>
      </c>
      <c r="AG41" s="65">
        <f>IF($P41&lt;D$10,0,求节点(D$10:D$14,$K$10:$K$14,$P41)*$C$2*节奏总纲!X35)+AG40</f>
        <v>0</v>
      </c>
      <c r="AH41" s="65">
        <f>IF($P41&lt;E$10,0,求节点(E$10:E$14,$K$10:$K$14,$P41)*$C$2*节奏总纲!Y35)+AH40</f>
        <v>0</v>
      </c>
      <c r="AI41" s="65">
        <f>IF($P41&lt;F$10,0,求节点(F$10:F$14,$K$10:$K$14,$P41)*$C$2*节奏总纲!Z35)+AI40</f>
        <v>0</v>
      </c>
      <c r="AJ41" s="65">
        <f>IF($P41&lt;G$10,0,求节点(G$10:G$14,$K$10:$K$14,$P41)*$C$2*节奏总纲!AA35)+AJ40</f>
        <v>0</v>
      </c>
      <c r="AK41" s="65">
        <f>IF($P41&lt;C$10,0,求节点(C$10:C$14,$L$10:$L$14,$P41)*$C$2*节奏总纲!W35)+AK40+军团势力点排行奖励设计!R41-军团势力点排行奖励设计!R40</f>
        <v>0</v>
      </c>
      <c r="AL41" s="65">
        <f>IF($P41&lt;D$10,0,求节点(D$10:D$14,$L$10:$L$14,$P41)*$C$2*节奏总纲!X35)+AL40+军团势力点排行奖励设计!S41-军团势力点排行奖励设计!S40</f>
        <v>0</v>
      </c>
      <c r="AM41" s="65">
        <f>IF($P41&lt;E$10,0,求节点(E$10:E$14,$L$10:$L$14,$P41)*$C$2*节奏总纲!Y35)+AM40+军团势力点排行奖励设计!T41-军团势力点排行奖励设计!T40</f>
        <v>0</v>
      </c>
      <c r="AN41" s="65">
        <f>IF($P41&lt;F$10,0,求节点(F$10:F$14,$L$10:$L$14,$P41)*$C$2*节奏总纲!Z35)+AN40+军团势力点排行奖励设计!U41-军团势力点排行奖励设计!U40</f>
        <v>0</v>
      </c>
      <c r="AO41" s="65">
        <f>IF($P41&lt;G$10,0,求节点(G$10:G$14,$L$10:$L$14,$P41)*$C$2*节奏总纲!AA35)+AO40+军团势力点排行奖励设计!V41-军团势力点排行奖励设计!V40</f>
        <v>0</v>
      </c>
      <c r="AP41" s="65">
        <f>IF($P41&lt;C$10,0,求节点(C$10:C$14,$M$10:$M$14,$P41)*$C$2*节奏总纲!W35)+AP40</f>
        <v>0</v>
      </c>
      <c r="AQ41" s="65">
        <f>IF($P41&lt;D$10,0,求节点(D$10:D$14,$M$10:$M$14,$P41)*$C$2*节奏总纲!X35)+AQ40</f>
        <v>0</v>
      </c>
      <c r="AR41" s="65">
        <f>IF($P41&lt;E$10,0,求节点(E$10:E$14,$M$10:$M$14,$P41)*$C$2*节奏总纲!Y35)+AR40</f>
        <v>0</v>
      </c>
      <c r="AS41" s="65">
        <f>IF($P41&lt;F$10,0,求节点(F$10:F$14,$M$10:$M$14,$P41)*$C$2*节奏总纲!Z35)+AS40</f>
        <v>0</v>
      </c>
      <c r="AT41" s="65">
        <f>IF($P41&lt;G$10,0,求节点(G$10:G$14,$M$10:$M$14,$P41)*$C$2*节奏总纲!AA35)+AT40</f>
        <v>0</v>
      </c>
      <c r="AX41" s="51">
        <v>32</v>
      </c>
      <c r="AY41" s="51">
        <f>IF($AX41&lt;C$10,0,求节点(C$10:C$14,$H$19:$H$23,$AX41)*$C$2*节奏总纲!W35)+AY40</f>
        <v>0</v>
      </c>
      <c r="AZ41" s="51">
        <f>IF($AX41&lt;D$10,0,求节点(D$10:D$14,$H$19:$H$23,$AX41)*$C$2*节奏总纲!X35)+AZ40</f>
        <v>0</v>
      </c>
      <c r="BA41" s="51">
        <f>IF($AX41&lt;E$10,0,求节点(E$10:E$14,$H$19:$H$23,$AX41)*$C$2*节奏总纲!Y35)+BA40</f>
        <v>0</v>
      </c>
      <c r="BB41" s="51">
        <f>IF($AX41&lt;F$10,0,求节点(F$10:F$14,$H$19:$H$23,$AX41)*$C$2*节奏总纲!Z35)+BB40</f>
        <v>0</v>
      </c>
      <c r="BC41" s="51">
        <f>IF($AX41&lt;G$10,0,求节点(G$10:G$14,$H$19:$H$23,$AX41)*$C$2*节奏总纲!AA35)+BC40</f>
        <v>0</v>
      </c>
      <c r="BD41" s="51">
        <f>IF($AX41&lt;C$10,0,求节点(C$10:C$14,$I$19:$I$23,$AX41)*$C$2*节奏总纲!W35)+BD40</f>
        <v>0</v>
      </c>
      <c r="BE41" s="51">
        <f>IF($AX41&lt;D$10,0,求节点(D$10:D$14,$I$19:$I$23,$AX41)*$C$2*节奏总纲!X35)+BE40</f>
        <v>0</v>
      </c>
      <c r="BF41" s="51">
        <f>IF($AX41&lt;E$10,0,求节点(E$10:E$14,$I$19:$I$23,$AX41)*$C$2*节奏总纲!Y35)+BF40</f>
        <v>0</v>
      </c>
      <c r="BG41" s="51">
        <f>IF($AX41&lt;F$10,0,求节点(F$10:F$14,$I$19:$I$23,$AX41)*$C$2*节奏总纲!Z35)+BG40</f>
        <v>0</v>
      </c>
      <c r="BH41" s="51">
        <f>IF($AX41&lt;G$10,0,求节点(G$10:G$14,$I$19:$I$23,$AX41)*$C$2*节奏总纲!AA35)+BH40</f>
        <v>0</v>
      </c>
      <c r="BI41" s="65">
        <f>IF($AX41&lt;C$10,0,求节点(C$10:C$14,$J$19:$J$23,$AX41)*$C$2*节奏总纲!W35)+BI40+军团势力点排行奖励设计!W41-军团势力点排行奖励设计!W40</f>
        <v>0</v>
      </c>
      <c r="BJ41" s="65">
        <f>IF($AX41&lt;D$10,0,求节点(D$10:D$14,$J$19:$J$23,$AX41)*$C$2*节奏总纲!X35)+BJ40+军团势力点排行奖励设计!X41-军团势力点排行奖励设计!X40</f>
        <v>0</v>
      </c>
      <c r="BK41" s="65">
        <f>IF($AX41&lt;E$10,0,求节点(E$10:E$14,$J$19:$J$23,$AX41)*$C$2*节奏总纲!Y35)+BK40+军团势力点排行奖励设计!Y41-军团势力点排行奖励设计!Y40</f>
        <v>0</v>
      </c>
      <c r="BL41" s="65">
        <f>IF($AX41&lt;F$10,0,求节点(F$10:F$14,$J$19:$J$23,$AX41)*$C$2*节奏总纲!Z35)+BL40+军团势力点排行奖励设计!Z41-军团势力点排行奖励设计!Z40</f>
        <v>0</v>
      </c>
      <c r="BM41" s="65">
        <f>IF($AX41&lt;G$10,0,求节点(G$10:G$14,$J$19:$J$23,$AX41)*$C$2*节奏总纲!AA35)+BM40+军团势力点排行奖励设计!AA41-军团势力点排行奖励设计!AA40</f>
        <v>0</v>
      </c>
      <c r="BN41" s="65">
        <f>IF($AX41&lt;C$10,0,求节点(C$10:C$14,$K$19:$K$23,$AX41)*$C$2*节奏总纲!W35)+BN40</f>
        <v>0</v>
      </c>
      <c r="BO41" s="65">
        <f>IF($AX41&lt;D$10,0,求节点(D$10:D$14,$K$19:$K$23,$AX41)*$C$2*节奏总纲!X35)+BO40</f>
        <v>0</v>
      </c>
      <c r="BP41" s="65">
        <f>IF($AX41&lt;E$10,0,求节点(E$10:E$14,$K$19:$K$23,$AX41)*$C$2*节奏总纲!Y35)+BP40</f>
        <v>0</v>
      </c>
      <c r="BQ41" s="65">
        <f>IF($AX41&lt;F$10,0,求节点(F$10:F$14,$K$19:$K$23,$AX41)*$C$2*节奏总纲!Z35)+BQ40</f>
        <v>0</v>
      </c>
      <c r="BR41" s="65">
        <f>IF($AX41&lt;G$10,0,求节点(G$10:G$14,$K$19:$K$23,$AX41)*$C$2*节奏总纲!AA35)+BR40</f>
        <v>0</v>
      </c>
      <c r="BS41" s="65">
        <f>IF($AX41&lt;C$10,0,求节点(C$10:C$14,$L$19:$L$23,$AX41)*$C$2*节奏总纲!W35)+BS40+军团势力点排行奖励设计!AB41-军团势力点排行奖励设计!AB40</f>
        <v>0</v>
      </c>
      <c r="BT41" s="65">
        <f>IF($AX41&lt;D$10,0,求节点(D$10:D$14,$L$19:$L$23,$AX41)*$C$2*节奏总纲!X35)+BT40+军团势力点排行奖励设计!AC41-军团势力点排行奖励设计!AC40</f>
        <v>0</v>
      </c>
      <c r="BU41" s="65">
        <f>IF($AX41&lt;E$10,0,求节点(E$10:E$14,$L$19:$L$23,$AX41)*$C$2*节奏总纲!Y35)+BU40+军团势力点排行奖励设计!AD41-军团势力点排行奖励设计!AD40</f>
        <v>0</v>
      </c>
      <c r="BV41" s="65">
        <f>IF($AX41&lt;F$10,0,求节点(F$10:F$14,$L$19:$L$23,$AX41)*$C$2*节奏总纲!Z35)+BV40+军团势力点排行奖励设计!AE41-军团势力点排行奖励设计!AE40</f>
        <v>0</v>
      </c>
      <c r="BW41" s="65">
        <f>IF($AX41&lt;G$10,0,求节点(G$10:G$14,$L$19:$L$23,$AX41)*$C$2*节奏总纲!AA35)+BW40+军团势力点排行奖励设计!AF41-军团势力点排行奖励设计!AF40</f>
        <v>0</v>
      </c>
      <c r="BX41" s="65">
        <f>IF($AX41&lt;C$10,0,求节点(C$10:C$14,$M$19:$M$23,$AX41)*$C$2*节奏总纲!W35)+BX40</f>
        <v>0</v>
      </c>
      <c r="BY41" s="65">
        <f>IF($AX41&lt;D$10,0,求节点(D$10:D$14,$M$19:$M$23,$AX41)*$C$2*节奏总纲!X35)+BY40</f>
        <v>0</v>
      </c>
      <c r="BZ41" s="65">
        <f>IF($AX41&lt;E$10,0,求节点(E$10:E$14,$M$19:$M$23,$AX41)*$C$2*节奏总纲!Y35)+BZ40</f>
        <v>0</v>
      </c>
      <c r="CA41" s="65">
        <f>IF($AX41&lt;F$10,0,求节点(F$10:F$14,$M$19:$M$23,$AX41)*$C$2*节奏总纲!Z35)+CA40</f>
        <v>0</v>
      </c>
      <c r="CB41" s="65">
        <f>IF($AX41&lt;G$10,0,求节点(G$10:G$14,$M$19:$M$23,$AX41)*$C$2*节奏总纲!AA35)+CB40</f>
        <v>0</v>
      </c>
      <c r="CF41" s="51">
        <v>32</v>
      </c>
      <c r="CG41" s="65">
        <f t="shared" si="13"/>
        <v>0</v>
      </c>
      <c r="CH41" s="65">
        <f t="shared" si="14"/>
        <v>0</v>
      </c>
      <c r="CI41" s="65">
        <f t="shared" si="15"/>
        <v>0</v>
      </c>
      <c r="CJ41" s="65">
        <f t="shared" si="16"/>
        <v>0</v>
      </c>
      <c r="CK41" s="65">
        <f t="shared" si="17"/>
        <v>0</v>
      </c>
      <c r="CL41" s="65">
        <f t="shared" si="18"/>
        <v>0</v>
      </c>
      <c r="CM41" s="65">
        <f t="shared" si="19"/>
        <v>0</v>
      </c>
      <c r="CN41" s="65">
        <f t="shared" si="20"/>
        <v>0</v>
      </c>
      <c r="CO41" s="65">
        <f t="shared" si="21"/>
        <v>0</v>
      </c>
      <c r="CP41" s="65">
        <f t="shared" si="22"/>
        <v>0</v>
      </c>
      <c r="CQ41" s="65">
        <f t="shared" si="23"/>
        <v>0</v>
      </c>
      <c r="CR41" s="65">
        <f t="shared" si="24"/>
        <v>0</v>
      </c>
      <c r="CS41" s="65">
        <f t="shared" si="25"/>
        <v>0</v>
      </c>
      <c r="CT41" s="65">
        <f t="shared" si="26"/>
        <v>0</v>
      </c>
      <c r="CU41" s="65">
        <f t="shared" si="27"/>
        <v>0</v>
      </c>
      <c r="CV41" s="65">
        <f t="shared" si="28"/>
        <v>0</v>
      </c>
      <c r="CW41" s="65">
        <f t="shared" si="29"/>
        <v>0</v>
      </c>
      <c r="CX41" s="65">
        <f t="shared" si="30"/>
        <v>0</v>
      </c>
      <c r="CY41" s="65">
        <f t="shared" si="31"/>
        <v>0</v>
      </c>
      <c r="CZ41" s="65">
        <f t="shared" si="32"/>
        <v>0</v>
      </c>
      <c r="DA41" s="65">
        <f t="shared" si="33"/>
        <v>0</v>
      </c>
      <c r="DB41" s="65">
        <f t="shared" si="34"/>
        <v>0</v>
      </c>
      <c r="DC41" s="65">
        <f t="shared" si="35"/>
        <v>0</v>
      </c>
      <c r="DD41" s="65">
        <f t="shared" si="36"/>
        <v>0</v>
      </c>
      <c r="DE41" s="65">
        <f t="shared" si="37"/>
        <v>0</v>
      </c>
      <c r="DF41" s="65">
        <f t="shared" si="38"/>
        <v>0</v>
      </c>
      <c r="DG41" s="65">
        <f t="shared" si="39"/>
        <v>0</v>
      </c>
      <c r="DH41" s="65">
        <f t="shared" si="40"/>
        <v>0</v>
      </c>
      <c r="DI41" s="65">
        <f t="shared" si="41"/>
        <v>0</v>
      </c>
      <c r="DJ41" s="65">
        <f t="shared" si="42"/>
        <v>0</v>
      </c>
      <c r="DN41" s="51">
        <v>32</v>
      </c>
      <c r="DO41" s="65">
        <f t="shared" si="43"/>
        <v>0</v>
      </c>
      <c r="DP41" s="65">
        <f t="shared" si="44"/>
        <v>0</v>
      </c>
      <c r="DQ41" s="65">
        <f t="shared" si="45"/>
        <v>0</v>
      </c>
      <c r="DR41" s="65">
        <f t="shared" si="46"/>
        <v>0</v>
      </c>
      <c r="DS41" s="65">
        <f t="shared" si="47"/>
        <v>0</v>
      </c>
      <c r="DT41" s="65">
        <f t="shared" si="48"/>
        <v>0</v>
      </c>
      <c r="DU41" s="65">
        <f t="shared" si="49"/>
        <v>0</v>
      </c>
      <c r="DV41" s="65">
        <f t="shared" si="50"/>
        <v>0</v>
      </c>
      <c r="DW41" s="65">
        <f t="shared" si="51"/>
        <v>0</v>
      </c>
      <c r="DX41" s="65">
        <f t="shared" si="52"/>
        <v>0</v>
      </c>
      <c r="DY41" s="65">
        <f t="shared" si="53"/>
        <v>0</v>
      </c>
      <c r="DZ41" s="65">
        <f t="shared" si="54"/>
        <v>0</v>
      </c>
      <c r="EA41" s="65">
        <f t="shared" si="55"/>
        <v>0</v>
      </c>
      <c r="EB41" s="65">
        <f t="shared" si="56"/>
        <v>0</v>
      </c>
      <c r="EC41" s="65">
        <f t="shared" si="57"/>
        <v>0</v>
      </c>
      <c r="ED41" s="65">
        <f t="shared" si="58"/>
        <v>0</v>
      </c>
      <c r="EE41" s="65">
        <f t="shared" si="59"/>
        <v>0</v>
      </c>
      <c r="EF41" s="65">
        <f t="shared" si="60"/>
        <v>0</v>
      </c>
      <c r="EG41" s="65">
        <f t="shared" si="61"/>
        <v>0</v>
      </c>
      <c r="EH41" s="65">
        <f t="shared" si="62"/>
        <v>0</v>
      </c>
      <c r="EI41" s="65">
        <f t="shared" si="63"/>
        <v>0</v>
      </c>
      <c r="EJ41" s="65">
        <f t="shared" si="64"/>
        <v>0</v>
      </c>
      <c r="EK41" s="65">
        <f t="shared" si="65"/>
        <v>0</v>
      </c>
      <c r="EL41" s="65">
        <f t="shared" si="66"/>
        <v>0</v>
      </c>
      <c r="EM41" s="65">
        <f t="shared" si="67"/>
        <v>0</v>
      </c>
      <c r="EN41" s="65">
        <f t="shared" si="68"/>
        <v>0</v>
      </c>
      <c r="EO41" s="65">
        <f t="shared" si="69"/>
        <v>0</v>
      </c>
      <c r="EP41" s="65">
        <f t="shared" si="70"/>
        <v>0</v>
      </c>
      <c r="EQ41" s="65">
        <f t="shared" si="71"/>
        <v>0</v>
      </c>
      <c r="ER41" s="65">
        <f t="shared" si="72"/>
        <v>0</v>
      </c>
      <c r="EV41" s="51">
        <v>32</v>
      </c>
      <c r="EW41" s="65">
        <f t="shared" si="73"/>
        <v>0</v>
      </c>
      <c r="EX41" s="65">
        <f t="shared" si="74"/>
        <v>0</v>
      </c>
      <c r="EY41" s="65">
        <f t="shared" si="75"/>
        <v>0</v>
      </c>
      <c r="EZ41" s="65">
        <f t="shared" si="76"/>
        <v>0</v>
      </c>
      <c r="FA41" s="65">
        <f t="shared" si="77"/>
        <v>0</v>
      </c>
      <c r="FB41" s="65">
        <f t="shared" si="78"/>
        <v>0</v>
      </c>
      <c r="FC41" s="65">
        <f t="shared" si="79"/>
        <v>0</v>
      </c>
      <c r="FD41" s="65">
        <f t="shared" si="80"/>
        <v>0</v>
      </c>
      <c r="FE41" s="65">
        <f t="shared" si="81"/>
        <v>0</v>
      </c>
      <c r="FF41" s="65">
        <f t="shared" si="82"/>
        <v>0</v>
      </c>
      <c r="FG41" s="65">
        <f t="shared" si="83"/>
        <v>0</v>
      </c>
      <c r="FH41" s="65">
        <f t="shared" si="84"/>
        <v>0</v>
      </c>
      <c r="FI41" s="65">
        <f t="shared" si="85"/>
        <v>0</v>
      </c>
      <c r="FJ41" s="65">
        <f t="shared" si="86"/>
        <v>0</v>
      </c>
      <c r="FK41" s="65">
        <f t="shared" si="87"/>
        <v>0</v>
      </c>
      <c r="FL41" s="65">
        <f t="shared" si="88"/>
        <v>0</v>
      </c>
      <c r="FM41" s="65">
        <f t="shared" si="89"/>
        <v>0</v>
      </c>
      <c r="FN41" s="65">
        <f t="shared" si="90"/>
        <v>0</v>
      </c>
      <c r="FO41" s="65">
        <f t="shared" si="91"/>
        <v>0</v>
      </c>
      <c r="FP41" s="65">
        <f t="shared" si="92"/>
        <v>0</v>
      </c>
      <c r="FQ41" s="65">
        <f t="shared" si="93"/>
        <v>0</v>
      </c>
      <c r="FR41" s="65">
        <f t="shared" si="94"/>
        <v>0</v>
      </c>
      <c r="FS41" s="65">
        <f t="shared" si="95"/>
        <v>0</v>
      </c>
      <c r="FT41" s="65">
        <f t="shared" si="96"/>
        <v>0</v>
      </c>
      <c r="FU41" s="65">
        <f t="shared" si="97"/>
        <v>0</v>
      </c>
      <c r="FV41" s="65">
        <f t="shared" si="98"/>
        <v>0</v>
      </c>
      <c r="FW41" s="65">
        <f t="shared" si="99"/>
        <v>0</v>
      </c>
      <c r="FX41" s="65">
        <f t="shared" si="100"/>
        <v>0</v>
      </c>
      <c r="FY41" s="65">
        <f t="shared" si="101"/>
        <v>0</v>
      </c>
      <c r="FZ41" s="65">
        <f t="shared" si="102"/>
        <v>0</v>
      </c>
      <c r="GB41" s="65">
        <f t="shared" si="103"/>
        <v>0</v>
      </c>
      <c r="GC41" s="65">
        <f t="shared" si="104"/>
        <v>0</v>
      </c>
      <c r="GD41" s="65">
        <f t="shared" si="105"/>
        <v>0</v>
      </c>
      <c r="GE41" s="65">
        <f t="shared" si="106"/>
        <v>0</v>
      </c>
      <c r="GF41" s="65">
        <f t="shared" si="107"/>
        <v>0</v>
      </c>
      <c r="GG41" s="65">
        <f t="shared" si="108"/>
        <v>0</v>
      </c>
      <c r="GH41" s="65">
        <f t="shared" si="109"/>
        <v>0</v>
      </c>
      <c r="GI41" s="65">
        <f t="shared" si="110"/>
        <v>0</v>
      </c>
      <c r="GJ41" s="65">
        <f t="shared" si="111"/>
        <v>0</v>
      </c>
      <c r="GK41" s="65">
        <f t="shared" si="112"/>
        <v>0</v>
      </c>
      <c r="GL41" s="65">
        <f t="shared" si="113"/>
        <v>0</v>
      </c>
      <c r="GM41" s="65">
        <f t="shared" si="114"/>
        <v>0</v>
      </c>
      <c r="GN41" s="65">
        <f t="shared" si="115"/>
        <v>0</v>
      </c>
      <c r="GO41" s="65">
        <f t="shared" si="116"/>
        <v>0</v>
      </c>
      <c r="GP41" s="65">
        <f t="shared" si="117"/>
        <v>0</v>
      </c>
      <c r="GQ41" s="65">
        <f t="shared" si="118"/>
        <v>0</v>
      </c>
      <c r="GR41" s="65">
        <f t="shared" si="119"/>
        <v>0</v>
      </c>
      <c r="GS41" s="65">
        <f t="shared" si="120"/>
        <v>0</v>
      </c>
      <c r="GT41" s="65">
        <f t="shared" si="121"/>
        <v>0</v>
      </c>
      <c r="GU41" s="65">
        <f t="shared" si="122"/>
        <v>0</v>
      </c>
      <c r="GV41" s="65">
        <f t="shared" si="123"/>
        <v>0</v>
      </c>
      <c r="GW41" s="65">
        <f t="shared" si="124"/>
        <v>0</v>
      </c>
      <c r="GX41" s="65">
        <f t="shared" si="125"/>
        <v>0</v>
      </c>
      <c r="GY41" s="65">
        <f t="shared" si="126"/>
        <v>0</v>
      </c>
      <c r="GZ41" s="65">
        <f t="shared" si="127"/>
        <v>0</v>
      </c>
      <c r="HA41" s="65">
        <f t="shared" si="128"/>
        <v>0</v>
      </c>
      <c r="HB41" s="65">
        <f t="shared" si="129"/>
        <v>0</v>
      </c>
      <c r="HC41" s="65">
        <f t="shared" si="130"/>
        <v>0</v>
      </c>
      <c r="HD41" s="65">
        <f t="shared" si="131"/>
        <v>0</v>
      </c>
      <c r="HE41" s="65">
        <f t="shared" si="132"/>
        <v>0</v>
      </c>
      <c r="HM41" s="51">
        <v>32</v>
      </c>
      <c r="HN41" s="72">
        <f>(EW41-EW40)*$D$46+(FB41-FB40)*$D$47+(FG41-FG40)*$D$48+(FL41-FL40)*$D$49+IF($HM41&lt;C$10,0,求节点(C$10:C$14,$H$28:$H$32,$HM41)*$C$2*节奏总纲!W35)+HN40</f>
        <v>0</v>
      </c>
      <c r="HO41" s="72">
        <f>(EX41-EX40)*$D$46+(FC41-FC40)*$D$47+(FH41-FH40)*$D$48+(FM41-FM40)*$D$49+IF($HM41&lt;D$10,0,求节点(D$10:D$14,$H$28:$H$32,$HM41)*$C$2*节奏总纲!X35)+HO40</f>
        <v>0</v>
      </c>
      <c r="HP41" s="72">
        <f>(EY41-EY40)*$D$46+(FD41-FD40)*$D$47+(FI41-FI40)*$D$48+(FN41-FN40)*$D$49+IF($HM41&lt;E$10,0,求节点(E$10:E$14,$H$28:$H$32,$HM41)*$C$2*节奏总纲!Y35)+HP40</f>
        <v>0</v>
      </c>
      <c r="HQ41" s="72">
        <f>(EZ41-EZ40)*$D$46+(FE41-FE40)*$D$47+(FJ41-FJ40)*$D$48+(FO41-FO40)*$D$49+IF($HM41&lt;F$10,0,求节点(F$10:F$14,$H$28:$H$32,$HM41)*$C$2*节奏总纲!Z35)+HQ40</f>
        <v>0</v>
      </c>
      <c r="HR41" s="72">
        <f>(FA41-FA40)*$D$46+(FF41-FF40)*$D$47+(FK41-FK40)*$D$48+(FP41-FP40)*$D$49+IF($HM41&lt;G$10,0,求节点(G$10:G$14,$H$28:$H$32,$HM41)*$C$2*节奏总纲!AA35)+HR40</f>
        <v>0</v>
      </c>
      <c r="HV41" s="72">
        <v>32</v>
      </c>
      <c r="HW41" s="72">
        <f>IF($HV41&lt;C$10,0,求节点(C$10:C$14,$I$28:$I$32,$HV41)*$C$2*节奏总纲!W35)+HW40</f>
        <v>0</v>
      </c>
      <c r="HX41" s="72">
        <f>IF($HV41&lt;D$10,0,求节点(D$10:D$14,$I$28:$I$32,$HV41)*$C$2*节奏总纲!X35)+HX40</f>
        <v>0</v>
      </c>
      <c r="HY41" s="72">
        <f>IF($HV41&lt;E$10,0,求节点(E$10:E$14,$I$28:$I$32,$HV41)*$C$2*节奏总纲!Y35)+HY40</f>
        <v>0</v>
      </c>
      <c r="HZ41" s="72">
        <f>IF($HV41&lt;F$10,0,求节点(F$10:F$14,$I$28:$I$32,$HV41)*$C$2*节奏总纲!Z35)+HZ40</f>
        <v>0</v>
      </c>
      <c r="IA41" s="72">
        <f>IF($HV41&lt;G$10,0,求节点(G$10:G$14,$I$28:$I$32,$HV41)*$C$2*节奏总纲!AA35)+IA40</f>
        <v>0</v>
      </c>
    </row>
    <row r="42" spans="2:235" x14ac:dyDescent="0.15">
      <c r="B42" s="49" t="s">
        <v>272</v>
      </c>
      <c r="C42" s="49">
        <v>0</v>
      </c>
      <c r="D42" s="49">
        <v>0</v>
      </c>
      <c r="E42" s="49">
        <v>0.3</v>
      </c>
      <c r="F42" s="49">
        <v>0.2</v>
      </c>
      <c r="G42" s="49">
        <v>0.4</v>
      </c>
      <c r="H42" s="49">
        <v>0.1</v>
      </c>
      <c r="I42" s="65"/>
      <c r="J42" s="65"/>
      <c r="K42" s="65"/>
      <c r="M42" s="65"/>
      <c r="N42" s="65">
        <v>50</v>
      </c>
      <c r="O42" s="65"/>
      <c r="P42" s="49">
        <v>33</v>
      </c>
      <c r="Q42" s="51">
        <f>IF($P42&lt;C$10,0,求节点(C$10:C$14,$H$10:$H$14,$P42)*$C$2*节奏总纲!W36)+Q41</f>
        <v>0</v>
      </c>
      <c r="R42" s="51">
        <f>IF($P42&lt;D$10,0,求节点(D$10:D$14,$H$10:$H$14,$P42)*$C$2*节奏总纲!X36)+R41</f>
        <v>0</v>
      </c>
      <c r="S42" s="51">
        <f>IF($P42&lt;E$10,0,求节点(E$10:E$14,$H$10:$H$14,$P42)*$C$2*节奏总纲!Y36)+S41</f>
        <v>0</v>
      </c>
      <c r="T42" s="51">
        <f>IF($P42&lt;F$10,0,求节点(F$10:F$14,$H$10:$H$14,$P42)*$C$2*节奏总纲!Z36)+T41</f>
        <v>0</v>
      </c>
      <c r="U42" s="51">
        <f>IF($P42&lt;G$10,0,求节点(G$10:G$14,$H$10:$H$14,$P42)*$C$2*节奏总纲!AA36)+U41</f>
        <v>0</v>
      </c>
      <c r="V42" s="51">
        <f>IF($P42&lt;C$10,0,求节点(C$10:C$14,$I$10:$I$14,$P42)*$C$2*节奏总纲!W36)+V41</f>
        <v>0</v>
      </c>
      <c r="W42" s="51">
        <f>IF($P42&lt;D$10,0,求节点(D$10:D$14,$I$10:$I$14,$P42)*$C$2*节奏总纲!X36)+W41</f>
        <v>0</v>
      </c>
      <c r="X42" s="51">
        <f>IF($P42&lt;E$10,0,求节点(E$10:E$14,$I$10:$I$14,$P42)*$C$2*节奏总纲!Y36)+X41</f>
        <v>0</v>
      </c>
      <c r="Y42" s="51">
        <f>IF($P42&lt;F$10,0,求节点(F$10:F$14,$I$10:$I$14,$P42)*$C$2*节奏总纲!Z36)+Y41</f>
        <v>0</v>
      </c>
      <c r="Z42" s="51">
        <f>IF($P42&lt;G$10,0,求节点(G$10:G$14,$I$10:$I$14,$P42)*$C$2*节奏总纲!AA36)+Z41</f>
        <v>0</v>
      </c>
      <c r="AA42" s="65">
        <f>IF($P42&lt;C$10,0,求节点(C$10:C$14,$J$10:$J$14,$P42)*$C$2*节奏总纲!W36)+AA41+军团势力点排行奖励设计!M42-军团势力点排行奖励设计!M41</f>
        <v>0</v>
      </c>
      <c r="AB42" s="65">
        <f>IF($P42&lt;D$10,0,求节点(D$10:D$14,$J$10:$J$14,$P42)*$C$2*节奏总纲!X36)+AB41+军团势力点排行奖励设计!N42-军团势力点排行奖励设计!N41</f>
        <v>0</v>
      </c>
      <c r="AC42" s="65">
        <f>IF($P42&lt;E$10,0,求节点(E$10:E$14,$J$10:$J$14,$P42)*$C$2*节奏总纲!Y36)+AC41+军团势力点排行奖励设计!O42-军团势力点排行奖励设计!O41</f>
        <v>0</v>
      </c>
      <c r="AD42" s="65">
        <f>IF($P42&lt;F$10,0,求节点(F$10:F$14,$J$10:$J$14,$P42)*$C$2*节奏总纲!Z36)+AD41+军团势力点排行奖励设计!P42-军团势力点排行奖励设计!P41</f>
        <v>0</v>
      </c>
      <c r="AE42" s="65">
        <f>IF($P42&lt;G$10,0,求节点(G$10:G$14,$J$10:$J$14,$P42)*$C$2*节奏总纲!AA36)+AE41+军团势力点排行奖励设计!Q42-军团势力点排行奖励设计!Q41</f>
        <v>0</v>
      </c>
      <c r="AF42" s="65">
        <f>IF($P42&lt;C$10,0,求节点(C$10:C$14,$K$10:$K$14,$P42)*$C$2*节奏总纲!W36)+AF41</f>
        <v>0</v>
      </c>
      <c r="AG42" s="65">
        <f>IF($P42&lt;D$10,0,求节点(D$10:D$14,$K$10:$K$14,$P42)*$C$2*节奏总纲!X36)+AG41</f>
        <v>0</v>
      </c>
      <c r="AH42" s="65">
        <f>IF($P42&lt;E$10,0,求节点(E$10:E$14,$K$10:$K$14,$P42)*$C$2*节奏总纲!Y36)+AH41</f>
        <v>0</v>
      </c>
      <c r="AI42" s="65">
        <f>IF($P42&lt;F$10,0,求节点(F$10:F$14,$K$10:$K$14,$P42)*$C$2*节奏总纲!Z36)+AI41</f>
        <v>0</v>
      </c>
      <c r="AJ42" s="65">
        <f>IF($P42&lt;G$10,0,求节点(G$10:G$14,$K$10:$K$14,$P42)*$C$2*节奏总纲!AA36)+AJ41</f>
        <v>0</v>
      </c>
      <c r="AK42" s="65">
        <f>IF($P42&lt;C$10,0,求节点(C$10:C$14,$L$10:$L$14,$P42)*$C$2*节奏总纲!W36)+AK41+军团势力点排行奖励设计!R42-军团势力点排行奖励设计!R41</f>
        <v>0</v>
      </c>
      <c r="AL42" s="65">
        <f>IF($P42&lt;D$10,0,求节点(D$10:D$14,$L$10:$L$14,$P42)*$C$2*节奏总纲!X36)+AL41+军团势力点排行奖励设计!S42-军团势力点排行奖励设计!S41</f>
        <v>0</v>
      </c>
      <c r="AM42" s="65">
        <f>IF($P42&lt;E$10,0,求节点(E$10:E$14,$L$10:$L$14,$P42)*$C$2*节奏总纲!Y36)+AM41+军团势力点排行奖励设计!T42-军团势力点排行奖励设计!T41</f>
        <v>0</v>
      </c>
      <c r="AN42" s="65">
        <f>IF($P42&lt;F$10,0,求节点(F$10:F$14,$L$10:$L$14,$P42)*$C$2*节奏总纲!Z36)+AN41+军团势力点排行奖励设计!U42-军团势力点排行奖励设计!U41</f>
        <v>0</v>
      </c>
      <c r="AO42" s="65">
        <f>IF($P42&lt;G$10,0,求节点(G$10:G$14,$L$10:$L$14,$P42)*$C$2*节奏总纲!AA36)+AO41+军团势力点排行奖励设计!V42-军团势力点排行奖励设计!V41</f>
        <v>0</v>
      </c>
      <c r="AP42" s="65">
        <f>IF($P42&lt;C$10,0,求节点(C$10:C$14,$M$10:$M$14,$P42)*$C$2*节奏总纲!W36)+AP41</f>
        <v>0</v>
      </c>
      <c r="AQ42" s="65">
        <f>IF($P42&lt;D$10,0,求节点(D$10:D$14,$M$10:$M$14,$P42)*$C$2*节奏总纲!X36)+AQ41</f>
        <v>0</v>
      </c>
      <c r="AR42" s="65">
        <f>IF($P42&lt;E$10,0,求节点(E$10:E$14,$M$10:$M$14,$P42)*$C$2*节奏总纲!Y36)+AR41</f>
        <v>0</v>
      </c>
      <c r="AS42" s="65">
        <f>IF($P42&lt;F$10,0,求节点(F$10:F$14,$M$10:$M$14,$P42)*$C$2*节奏总纲!Z36)+AS41</f>
        <v>0</v>
      </c>
      <c r="AT42" s="65">
        <f>IF($P42&lt;G$10,0,求节点(G$10:G$14,$M$10:$M$14,$P42)*$C$2*节奏总纲!AA36)+AT41</f>
        <v>0</v>
      </c>
      <c r="AX42" s="51">
        <v>33</v>
      </c>
      <c r="AY42" s="51">
        <f>IF($AX42&lt;C$10,0,求节点(C$10:C$14,$H$19:$H$23,$AX42)*$C$2*节奏总纲!W36)+AY41</f>
        <v>0</v>
      </c>
      <c r="AZ42" s="51">
        <f>IF($AX42&lt;D$10,0,求节点(D$10:D$14,$H$19:$H$23,$AX42)*$C$2*节奏总纲!X36)+AZ41</f>
        <v>0</v>
      </c>
      <c r="BA42" s="51">
        <f>IF($AX42&lt;E$10,0,求节点(E$10:E$14,$H$19:$H$23,$AX42)*$C$2*节奏总纲!Y36)+BA41</f>
        <v>0</v>
      </c>
      <c r="BB42" s="51">
        <f>IF($AX42&lt;F$10,0,求节点(F$10:F$14,$H$19:$H$23,$AX42)*$C$2*节奏总纲!Z36)+BB41</f>
        <v>0</v>
      </c>
      <c r="BC42" s="51">
        <f>IF($AX42&lt;G$10,0,求节点(G$10:G$14,$H$19:$H$23,$AX42)*$C$2*节奏总纲!AA36)+BC41</f>
        <v>0</v>
      </c>
      <c r="BD42" s="51">
        <f>IF($AX42&lt;C$10,0,求节点(C$10:C$14,$I$19:$I$23,$AX42)*$C$2*节奏总纲!W36)+BD41</f>
        <v>0</v>
      </c>
      <c r="BE42" s="51">
        <f>IF($AX42&lt;D$10,0,求节点(D$10:D$14,$I$19:$I$23,$AX42)*$C$2*节奏总纲!X36)+BE41</f>
        <v>0</v>
      </c>
      <c r="BF42" s="51">
        <f>IF($AX42&lt;E$10,0,求节点(E$10:E$14,$I$19:$I$23,$AX42)*$C$2*节奏总纲!Y36)+BF41</f>
        <v>0</v>
      </c>
      <c r="BG42" s="51">
        <f>IF($AX42&lt;F$10,0,求节点(F$10:F$14,$I$19:$I$23,$AX42)*$C$2*节奏总纲!Z36)+BG41</f>
        <v>0</v>
      </c>
      <c r="BH42" s="51">
        <f>IF($AX42&lt;G$10,0,求节点(G$10:G$14,$I$19:$I$23,$AX42)*$C$2*节奏总纲!AA36)+BH41</f>
        <v>0</v>
      </c>
      <c r="BI42" s="65">
        <f>IF($AX42&lt;C$10,0,求节点(C$10:C$14,$J$19:$J$23,$AX42)*$C$2*节奏总纲!W36)+BI41+军团势力点排行奖励设计!W42-军团势力点排行奖励设计!W41</f>
        <v>0</v>
      </c>
      <c r="BJ42" s="65">
        <f>IF($AX42&lt;D$10,0,求节点(D$10:D$14,$J$19:$J$23,$AX42)*$C$2*节奏总纲!X36)+BJ41+军团势力点排行奖励设计!X42-军团势力点排行奖励设计!X41</f>
        <v>0</v>
      </c>
      <c r="BK42" s="65">
        <f>IF($AX42&lt;E$10,0,求节点(E$10:E$14,$J$19:$J$23,$AX42)*$C$2*节奏总纲!Y36)+BK41+军团势力点排行奖励设计!Y42-军团势力点排行奖励设计!Y41</f>
        <v>0</v>
      </c>
      <c r="BL42" s="65">
        <f>IF($AX42&lt;F$10,0,求节点(F$10:F$14,$J$19:$J$23,$AX42)*$C$2*节奏总纲!Z36)+BL41+军团势力点排行奖励设计!Z42-军团势力点排行奖励设计!Z41</f>
        <v>0</v>
      </c>
      <c r="BM42" s="65">
        <f>IF($AX42&lt;G$10,0,求节点(G$10:G$14,$J$19:$J$23,$AX42)*$C$2*节奏总纲!AA36)+BM41+军团势力点排行奖励设计!AA42-军团势力点排行奖励设计!AA41</f>
        <v>0</v>
      </c>
      <c r="BN42" s="65">
        <f>IF($AX42&lt;C$10,0,求节点(C$10:C$14,$K$19:$K$23,$AX42)*$C$2*节奏总纲!W36)+BN41</f>
        <v>0</v>
      </c>
      <c r="BO42" s="65">
        <f>IF($AX42&lt;D$10,0,求节点(D$10:D$14,$K$19:$K$23,$AX42)*$C$2*节奏总纲!X36)+BO41</f>
        <v>0</v>
      </c>
      <c r="BP42" s="65">
        <f>IF($AX42&lt;E$10,0,求节点(E$10:E$14,$K$19:$K$23,$AX42)*$C$2*节奏总纲!Y36)+BP41</f>
        <v>0</v>
      </c>
      <c r="BQ42" s="65">
        <f>IF($AX42&lt;F$10,0,求节点(F$10:F$14,$K$19:$K$23,$AX42)*$C$2*节奏总纲!Z36)+BQ41</f>
        <v>0</v>
      </c>
      <c r="BR42" s="65">
        <f>IF($AX42&lt;G$10,0,求节点(G$10:G$14,$K$19:$K$23,$AX42)*$C$2*节奏总纲!AA36)+BR41</f>
        <v>0</v>
      </c>
      <c r="BS42" s="65">
        <f>IF($AX42&lt;C$10,0,求节点(C$10:C$14,$L$19:$L$23,$AX42)*$C$2*节奏总纲!W36)+BS41+军团势力点排行奖励设计!AB42-军团势力点排行奖励设计!AB41</f>
        <v>0</v>
      </c>
      <c r="BT42" s="65">
        <f>IF($AX42&lt;D$10,0,求节点(D$10:D$14,$L$19:$L$23,$AX42)*$C$2*节奏总纲!X36)+BT41+军团势力点排行奖励设计!AC42-军团势力点排行奖励设计!AC41</f>
        <v>0</v>
      </c>
      <c r="BU42" s="65">
        <f>IF($AX42&lt;E$10,0,求节点(E$10:E$14,$L$19:$L$23,$AX42)*$C$2*节奏总纲!Y36)+BU41+军团势力点排行奖励设计!AD42-军团势力点排行奖励设计!AD41</f>
        <v>0</v>
      </c>
      <c r="BV42" s="65">
        <f>IF($AX42&lt;F$10,0,求节点(F$10:F$14,$L$19:$L$23,$AX42)*$C$2*节奏总纲!Z36)+BV41+军团势力点排行奖励设计!AE42-军团势力点排行奖励设计!AE41</f>
        <v>0</v>
      </c>
      <c r="BW42" s="65">
        <f>IF($AX42&lt;G$10,0,求节点(G$10:G$14,$L$19:$L$23,$AX42)*$C$2*节奏总纲!AA36)+BW41+军团势力点排行奖励设计!AF42-军团势力点排行奖励设计!AF41</f>
        <v>0</v>
      </c>
      <c r="BX42" s="65">
        <f>IF($AX42&lt;C$10,0,求节点(C$10:C$14,$M$19:$M$23,$AX42)*$C$2*节奏总纲!W36)+BX41</f>
        <v>0</v>
      </c>
      <c r="BY42" s="65">
        <f>IF($AX42&lt;D$10,0,求节点(D$10:D$14,$M$19:$M$23,$AX42)*$C$2*节奏总纲!X36)+BY41</f>
        <v>0</v>
      </c>
      <c r="BZ42" s="65">
        <f>IF($AX42&lt;E$10,0,求节点(E$10:E$14,$M$19:$M$23,$AX42)*$C$2*节奏总纲!Y36)+BZ41</f>
        <v>0</v>
      </c>
      <c r="CA42" s="65">
        <f>IF($AX42&lt;F$10,0,求节点(F$10:F$14,$M$19:$M$23,$AX42)*$C$2*节奏总纲!Z36)+CA41</f>
        <v>0</v>
      </c>
      <c r="CB42" s="65">
        <f>IF($AX42&lt;G$10,0,求节点(G$10:G$14,$M$19:$M$23,$AX42)*$C$2*节奏总纲!AA36)+CB41</f>
        <v>0</v>
      </c>
      <c r="CF42" s="51">
        <v>33</v>
      </c>
      <c r="CG42" s="65">
        <f t="shared" si="13"/>
        <v>0</v>
      </c>
      <c r="CH42" s="65">
        <f t="shared" si="14"/>
        <v>0</v>
      </c>
      <c r="CI42" s="65">
        <f t="shared" si="15"/>
        <v>0</v>
      </c>
      <c r="CJ42" s="65">
        <f t="shared" si="16"/>
        <v>0</v>
      </c>
      <c r="CK42" s="65">
        <f t="shared" si="17"/>
        <v>0</v>
      </c>
      <c r="CL42" s="65">
        <f t="shared" si="18"/>
        <v>0</v>
      </c>
      <c r="CM42" s="65">
        <f t="shared" si="19"/>
        <v>0</v>
      </c>
      <c r="CN42" s="65">
        <f t="shared" si="20"/>
        <v>0</v>
      </c>
      <c r="CO42" s="65">
        <f t="shared" si="21"/>
        <v>0</v>
      </c>
      <c r="CP42" s="65">
        <f t="shared" si="22"/>
        <v>0</v>
      </c>
      <c r="CQ42" s="65">
        <f t="shared" si="23"/>
        <v>0</v>
      </c>
      <c r="CR42" s="65">
        <f t="shared" si="24"/>
        <v>0</v>
      </c>
      <c r="CS42" s="65">
        <f t="shared" si="25"/>
        <v>0</v>
      </c>
      <c r="CT42" s="65">
        <f t="shared" si="26"/>
        <v>0</v>
      </c>
      <c r="CU42" s="65">
        <f t="shared" si="27"/>
        <v>0</v>
      </c>
      <c r="CV42" s="65">
        <f t="shared" si="28"/>
        <v>0</v>
      </c>
      <c r="CW42" s="65">
        <f t="shared" si="29"/>
        <v>0</v>
      </c>
      <c r="CX42" s="65">
        <f t="shared" si="30"/>
        <v>0</v>
      </c>
      <c r="CY42" s="65">
        <f t="shared" si="31"/>
        <v>0</v>
      </c>
      <c r="CZ42" s="65">
        <f t="shared" si="32"/>
        <v>0</v>
      </c>
      <c r="DA42" s="65">
        <f t="shared" si="33"/>
        <v>0</v>
      </c>
      <c r="DB42" s="65">
        <f t="shared" si="34"/>
        <v>0</v>
      </c>
      <c r="DC42" s="65">
        <f t="shared" si="35"/>
        <v>0</v>
      </c>
      <c r="DD42" s="65">
        <f t="shared" si="36"/>
        <v>0</v>
      </c>
      <c r="DE42" s="65">
        <f t="shared" si="37"/>
        <v>0</v>
      </c>
      <c r="DF42" s="65">
        <f t="shared" si="38"/>
        <v>0</v>
      </c>
      <c r="DG42" s="65">
        <f t="shared" si="39"/>
        <v>0</v>
      </c>
      <c r="DH42" s="65">
        <f t="shared" si="40"/>
        <v>0</v>
      </c>
      <c r="DI42" s="65">
        <f t="shared" si="41"/>
        <v>0</v>
      </c>
      <c r="DJ42" s="65">
        <f t="shared" si="42"/>
        <v>0</v>
      </c>
      <c r="DN42" s="51">
        <v>33</v>
      </c>
      <c r="DO42" s="65">
        <f t="shared" si="43"/>
        <v>0</v>
      </c>
      <c r="DP42" s="65">
        <f t="shared" si="44"/>
        <v>0</v>
      </c>
      <c r="DQ42" s="65">
        <f t="shared" si="45"/>
        <v>0</v>
      </c>
      <c r="DR42" s="65">
        <f t="shared" si="46"/>
        <v>0</v>
      </c>
      <c r="DS42" s="65">
        <f t="shared" si="47"/>
        <v>0</v>
      </c>
      <c r="DT42" s="65">
        <f t="shared" si="48"/>
        <v>0</v>
      </c>
      <c r="DU42" s="65">
        <f t="shared" si="49"/>
        <v>0</v>
      </c>
      <c r="DV42" s="65">
        <f t="shared" si="50"/>
        <v>0</v>
      </c>
      <c r="DW42" s="65">
        <f t="shared" si="51"/>
        <v>0</v>
      </c>
      <c r="DX42" s="65">
        <f t="shared" si="52"/>
        <v>0</v>
      </c>
      <c r="DY42" s="65">
        <f t="shared" si="53"/>
        <v>0</v>
      </c>
      <c r="DZ42" s="65">
        <f t="shared" si="54"/>
        <v>0</v>
      </c>
      <c r="EA42" s="65">
        <f t="shared" si="55"/>
        <v>0</v>
      </c>
      <c r="EB42" s="65">
        <f t="shared" si="56"/>
        <v>0</v>
      </c>
      <c r="EC42" s="65">
        <f t="shared" si="57"/>
        <v>0</v>
      </c>
      <c r="ED42" s="65">
        <f t="shared" si="58"/>
        <v>0</v>
      </c>
      <c r="EE42" s="65">
        <f t="shared" si="59"/>
        <v>0</v>
      </c>
      <c r="EF42" s="65">
        <f t="shared" si="60"/>
        <v>0</v>
      </c>
      <c r="EG42" s="65">
        <f t="shared" si="61"/>
        <v>0</v>
      </c>
      <c r="EH42" s="65">
        <f t="shared" si="62"/>
        <v>0</v>
      </c>
      <c r="EI42" s="65">
        <f t="shared" si="63"/>
        <v>0</v>
      </c>
      <c r="EJ42" s="65">
        <f t="shared" si="64"/>
        <v>0</v>
      </c>
      <c r="EK42" s="65">
        <f t="shared" si="65"/>
        <v>0</v>
      </c>
      <c r="EL42" s="65">
        <f t="shared" si="66"/>
        <v>0</v>
      </c>
      <c r="EM42" s="65">
        <f t="shared" si="67"/>
        <v>0</v>
      </c>
      <c r="EN42" s="65">
        <f t="shared" si="68"/>
        <v>0</v>
      </c>
      <c r="EO42" s="65">
        <f t="shared" si="69"/>
        <v>0</v>
      </c>
      <c r="EP42" s="65">
        <f t="shared" si="70"/>
        <v>0</v>
      </c>
      <c r="EQ42" s="65">
        <f t="shared" si="71"/>
        <v>0</v>
      </c>
      <c r="ER42" s="65">
        <f t="shared" si="72"/>
        <v>0</v>
      </c>
      <c r="EV42" s="51">
        <v>33</v>
      </c>
      <c r="EW42" s="65">
        <f t="shared" si="73"/>
        <v>0</v>
      </c>
      <c r="EX42" s="65">
        <f t="shared" si="74"/>
        <v>0</v>
      </c>
      <c r="EY42" s="65">
        <f t="shared" si="75"/>
        <v>0</v>
      </c>
      <c r="EZ42" s="65">
        <f t="shared" si="76"/>
        <v>0</v>
      </c>
      <c r="FA42" s="65">
        <f t="shared" si="77"/>
        <v>0</v>
      </c>
      <c r="FB42" s="65">
        <f t="shared" si="78"/>
        <v>0</v>
      </c>
      <c r="FC42" s="65">
        <f t="shared" si="79"/>
        <v>0</v>
      </c>
      <c r="FD42" s="65">
        <f t="shared" si="80"/>
        <v>0</v>
      </c>
      <c r="FE42" s="65">
        <f t="shared" si="81"/>
        <v>0</v>
      </c>
      <c r="FF42" s="65">
        <f t="shared" si="82"/>
        <v>0</v>
      </c>
      <c r="FG42" s="65">
        <f t="shared" si="83"/>
        <v>0</v>
      </c>
      <c r="FH42" s="65">
        <f t="shared" si="84"/>
        <v>0</v>
      </c>
      <c r="FI42" s="65">
        <f t="shared" si="85"/>
        <v>0</v>
      </c>
      <c r="FJ42" s="65">
        <f t="shared" si="86"/>
        <v>0</v>
      </c>
      <c r="FK42" s="65">
        <f t="shared" si="87"/>
        <v>0</v>
      </c>
      <c r="FL42" s="65">
        <f t="shared" si="88"/>
        <v>0</v>
      </c>
      <c r="FM42" s="65">
        <f t="shared" si="89"/>
        <v>0</v>
      </c>
      <c r="FN42" s="65">
        <f t="shared" si="90"/>
        <v>0</v>
      </c>
      <c r="FO42" s="65">
        <f t="shared" si="91"/>
        <v>0</v>
      </c>
      <c r="FP42" s="65">
        <f t="shared" si="92"/>
        <v>0</v>
      </c>
      <c r="FQ42" s="65">
        <f t="shared" si="93"/>
        <v>0</v>
      </c>
      <c r="FR42" s="65">
        <f t="shared" si="94"/>
        <v>0</v>
      </c>
      <c r="FS42" s="65">
        <f t="shared" si="95"/>
        <v>0</v>
      </c>
      <c r="FT42" s="65">
        <f t="shared" si="96"/>
        <v>0</v>
      </c>
      <c r="FU42" s="65">
        <f t="shared" si="97"/>
        <v>0</v>
      </c>
      <c r="FV42" s="65">
        <f t="shared" si="98"/>
        <v>0</v>
      </c>
      <c r="FW42" s="65">
        <f t="shared" si="99"/>
        <v>0</v>
      </c>
      <c r="FX42" s="65">
        <f t="shared" si="100"/>
        <v>0</v>
      </c>
      <c r="FY42" s="65">
        <f t="shared" si="101"/>
        <v>0</v>
      </c>
      <c r="FZ42" s="65">
        <f t="shared" si="102"/>
        <v>0</v>
      </c>
      <c r="GB42" s="65">
        <f t="shared" si="103"/>
        <v>0</v>
      </c>
      <c r="GC42" s="65">
        <f t="shared" si="104"/>
        <v>0</v>
      </c>
      <c r="GD42" s="65">
        <f t="shared" si="105"/>
        <v>0</v>
      </c>
      <c r="GE42" s="65">
        <f t="shared" si="106"/>
        <v>0</v>
      </c>
      <c r="GF42" s="65">
        <f t="shared" si="107"/>
        <v>0</v>
      </c>
      <c r="GG42" s="65">
        <f t="shared" si="108"/>
        <v>0</v>
      </c>
      <c r="GH42" s="65">
        <f t="shared" si="109"/>
        <v>0</v>
      </c>
      <c r="GI42" s="65">
        <f t="shared" si="110"/>
        <v>0</v>
      </c>
      <c r="GJ42" s="65">
        <f t="shared" si="111"/>
        <v>0</v>
      </c>
      <c r="GK42" s="65">
        <f t="shared" si="112"/>
        <v>0</v>
      </c>
      <c r="GL42" s="65">
        <f t="shared" si="113"/>
        <v>0</v>
      </c>
      <c r="GM42" s="65">
        <f t="shared" si="114"/>
        <v>0</v>
      </c>
      <c r="GN42" s="65">
        <f t="shared" si="115"/>
        <v>0</v>
      </c>
      <c r="GO42" s="65">
        <f t="shared" si="116"/>
        <v>0</v>
      </c>
      <c r="GP42" s="65">
        <f t="shared" si="117"/>
        <v>0</v>
      </c>
      <c r="GQ42" s="65">
        <f t="shared" si="118"/>
        <v>0</v>
      </c>
      <c r="GR42" s="65">
        <f t="shared" si="119"/>
        <v>0</v>
      </c>
      <c r="GS42" s="65">
        <f t="shared" si="120"/>
        <v>0</v>
      </c>
      <c r="GT42" s="65">
        <f t="shared" si="121"/>
        <v>0</v>
      </c>
      <c r="GU42" s="65">
        <f t="shared" si="122"/>
        <v>0</v>
      </c>
      <c r="GV42" s="65">
        <f t="shared" si="123"/>
        <v>0</v>
      </c>
      <c r="GW42" s="65">
        <f t="shared" si="124"/>
        <v>0</v>
      </c>
      <c r="GX42" s="65">
        <f t="shared" si="125"/>
        <v>0</v>
      </c>
      <c r="GY42" s="65">
        <f t="shared" si="126"/>
        <v>0</v>
      </c>
      <c r="GZ42" s="65">
        <f t="shared" si="127"/>
        <v>0</v>
      </c>
      <c r="HA42" s="65">
        <f t="shared" si="128"/>
        <v>0</v>
      </c>
      <c r="HB42" s="65">
        <f t="shared" si="129"/>
        <v>0</v>
      </c>
      <c r="HC42" s="65">
        <f t="shared" si="130"/>
        <v>0</v>
      </c>
      <c r="HD42" s="65">
        <f t="shared" si="131"/>
        <v>0</v>
      </c>
      <c r="HE42" s="65">
        <f t="shared" si="132"/>
        <v>0</v>
      </c>
      <c r="HM42" s="51">
        <v>33</v>
      </c>
      <c r="HN42" s="72">
        <f>(EW42-EW41)*$D$46+(FB42-FB41)*$D$47+(FG42-FG41)*$D$48+(FL42-FL41)*$D$49+IF($HM42&lt;C$10,0,求节点(C$10:C$14,$H$28:$H$32,$HM42)*$C$2*节奏总纲!W36)+HN41</f>
        <v>0</v>
      </c>
      <c r="HO42" s="72">
        <f>(EX42-EX41)*$D$46+(FC42-FC41)*$D$47+(FH42-FH41)*$D$48+(FM42-FM41)*$D$49+IF($HM42&lt;D$10,0,求节点(D$10:D$14,$H$28:$H$32,$HM42)*$C$2*节奏总纲!X36)+HO41</f>
        <v>0</v>
      </c>
      <c r="HP42" s="72">
        <f>(EY42-EY41)*$D$46+(FD42-FD41)*$D$47+(FI42-FI41)*$D$48+(FN42-FN41)*$D$49+IF($HM42&lt;E$10,0,求节点(E$10:E$14,$H$28:$H$32,$HM42)*$C$2*节奏总纲!Y36)+HP41</f>
        <v>0</v>
      </c>
      <c r="HQ42" s="72">
        <f>(EZ42-EZ41)*$D$46+(FE42-FE41)*$D$47+(FJ42-FJ41)*$D$48+(FO42-FO41)*$D$49+IF($HM42&lt;F$10,0,求节点(F$10:F$14,$H$28:$H$32,$HM42)*$C$2*节奏总纲!Z36)+HQ41</f>
        <v>0</v>
      </c>
      <c r="HR42" s="72">
        <f>(FA42-FA41)*$D$46+(FF42-FF41)*$D$47+(FK42-FK41)*$D$48+(FP42-FP41)*$D$49+IF($HM42&lt;G$10,0,求节点(G$10:G$14,$H$28:$H$32,$HM42)*$C$2*节奏总纲!AA36)+HR41</f>
        <v>0</v>
      </c>
      <c r="HV42" s="72">
        <v>33</v>
      </c>
      <c r="HW42" s="72">
        <f>IF($HV42&lt;C$10,0,求节点(C$10:C$14,$I$28:$I$32,$HV42)*$C$2*节奏总纲!W36)+HW41</f>
        <v>0</v>
      </c>
      <c r="HX42" s="72">
        <f>IF($HV42&lt;D$10,0,求节点(D$10:D$14,$I$28:$I$32,$HV42)*$C$2*节奏总纲!X36)+HX41</f>
        <v>0</v>
      </c>
      <c r="HY42" s="72">
        <f>IF($HV42&lt;E$10,0,求节点(E$10:E$14,$I$28:$I$32,$HV42)*$C$2*节奏总纲!Y36)+HY41</f>
        <v>0</v>
      </c>
      <c r="HZ42" s="72">
        <f>IF($HV42&lt;F$10,0,求节点(F$10:F$14,$I$28:$I$32,$HV42)*$C$2*节奏总纲!Z36)+HZ41</f>
        <v>0</v>
      </c>
      <c r="IA42" s="72">
        <f>IF($HV42&lt;G$10,0,求节点(G$10:G$14,$I$28:$I$32,$HV42)*$C$2*节奏总纲!AA36)+IA41</f>
        <v>0</v>
      </c>
    </row>
    <row r="43" spans="2:235" x14ac:dyDescent="0.15">
      <c r="I43" s="65"/>
      <c r="J43" s="65"/>
      <c r="K43" s="65"/>
      <c r="M43" s="65"/>
      <c r="N43" s="65"/>
      <c r="O43" s="65"/>
      <c r="P43" s="49">
        <v>34</v>
      </c>
      <c r="Q43" s="51">
        <f>IF($P43&lt;C$10,0,求节点(C$10:C$14,$H$10:$H$14,$P43)*$C$2*节奏总纲!W37)+Q42</f>
        <v>0</v>
      </c>
      <c r="R43" s="51">
        <f>IF($P43&lt;D$10,0,求节点(D$10:D$14,$H$10:$H$14,$P43)*$C$2*节奏总纲!X37)+R42</f>
        <v>0</v>
      </c>
      <c r="S43" s="51">
        <f>IF($P43&lt;E$10,0,求节点(E$10:E$14,$H$10:$H$14,$P43)*$C$2*节奏总纲!Y37)+S42</f>
        <v>0</v>
      </c>
      <c r="T43" s="51">
        <f>IF($P43&lt;F$10,0,求节点(F$10:F$14,$H$10:$H$14,$P43)*$C$2*节奏总纲!Z37)+T42</f>
        <v>0</v>
      </c>
      <c r="U43" s="51">
        <f>IF($P43&lt;G$10,0,求节点(G$10:G$14,$H$10:$H$14,$P43)*$C$2*节奏总纲!AA37)+U42</f>
        <v>0</v>
      </c>
      <c r="V43" s="51">
        <f>IF($P43&lt;C$10,0,求节点(C$10:C$14,$I$10:$I$14,$P43)*$C$2*节奏总纲!W37)+V42</f>
        <v>0</v>
      </c>
      <c r="W43" s="51">
        <f>IF($P43&lt;D$10,0,求节点(D$10:D$14,$I$10:$I$14,$P43)*$C$2*节奏总纲!X37)+W42</f>
        <v>0</v>
      </c>
      <c r="X43" s="51">
        <f>IF($P43&lt;E$10,0,求节点(E$10:E$14,$I$10:$I$14,$P43)*$C$2*节奏总纲!Y37)+X42</f>
        <v>0</v>
      </c>
      <c r="Y43" s="51">
        <f>IF($P43&lt;F$10,0,求节点(F$10:F$14,$I$10:$I$14,$P43)*$C$2*节奏总纲!Z37)+Y42</f>
        <v>0</v>
      </c>
      <c r="Z43" s="51">
        <f>IF($P43&lt;G$10,0,求节点(G$10:G$14,$I$10:$I$14,$P43)*$C$2*节奏总纲!AA37)+Z42</f>
        <v>0</v>
      </c>
      <c r="AA43" s="65">
        <f>IF($P43&lt;C$10,0,求节点(C$10:C$14,$J$10:$J$14,$P43)*$C$2*节奏总纲!W37)+AA42+军团势力点排行奖励设计!M43-军团势力点排行奖励设计!M42</f>
        <v>0</v>
      </c>
      <c r="AB43" s="65">
        <f>IF($P43&lt;D$10,0,求节点(D$10:D$14,$J$10:$J$14,$P43)*$C$2*节奏总纲!X37)+AB42+军团势力点排行奖励设计!N43-军团势力点排行奖励设计!N42</f>
        <v>0</v>
      </c>
      <c r="AC43" s="65">
        <f>IF($P43&lt;E$10,0,求节点(E$10:E$14,$J$10:$J$14,$P43)*$C$2*节奏总纲!Y37)+AC42+军团势力点排行奖励设计!O43-军团势力点排行奖励设计!O42</f>
        <v>0</v>
      </c>
      <c r="AD43" s="65">
        <f>IF($P43&lt;F$10,0,求节点(F$10:F$14,$J$10:$J$14,$P43)*$C$2*节奏总纲!Z37)+AD42+军团势力点排行奖励设计!P43-军团势力点排行奖励设计!P42</f>
        <v>0</v>
      </c>
      <c r="AE43" s="65">
        <f>IF($P43&lt;G$10,0,求节点(G$10:G$14,$J$10:$J$14,$P43)*$C$2*节奏总纲!AA37)+AE42+军团势力点排行奖励设计!Q43-军团势力点排行奖励设计!Q42</f>
        <v>0</v>
      </c>
      <c r="AF43" s="65">
        <f>IF($P43&lt;C$10,0,求节点(C$10:C$14,$K$10:$K$14,$P43)*$C$2*节奏总纲!W37)+AF42</f>
        <v>0</v>
      </c>
      <c r="AG43" s="65">
        <f>IF($P43&lt;D$10,0,求节点(D$10:D$14,$K$10:$K$14,$P43)*$C$2*节奏总纲!X37)+AG42</f>
        <v>0</v>
      </c>
      <c r="AH43" s="65">
        <f>IF($P43&lt;E$10,0,求节点(E$10:E$14,$K$10:$K$14,$P43)*$C$2*节奏总纲!Y37)+AH42</f>
        <v>0</v>
      </c>
      <c r="AI43" s="65">
        <f>IF($P43&lt;F$10,0,求节点(F$10:F$14,$K$10:$K$14,$P43)*$C$2*节奏总纲!Z37)+AI42</f>
        <v>0</v>
      </c>
      <c r="AJ43" s="65">
        <f>IF($P43&lt;G$10,0,求节点(G$10:G$14,$K$10:$K$14,$P43)*$C$2*节奏总纲!AA37)+AJ42</f>
        <v>0</v>
      </c>
      <c r="AK43" s="65">
        <f>IF($P43&lt;C$10,0,求节点(C$10:C$14,$L$10:$L$14,$P43)*$C$2*节奏总纲!W37)+AK42+军团势力点排行奖励设计!R43-军团势力点排行奖励设计!R42</f>
        <v>0</v>
      </c>
      <c r="AL43" s="65">
        <f>IF($P43&lt;D$10,0,求节点(D$10:D$14,$L$10:$L$14,$P43)*$C$2*节奏总纲!X37)+AL42+军团势力点排行奖励设计!S43-军团势力点排行奖励设计!S42</f>
        <v>0</v>
      </c>
      <c r="AM43" s="65">
        <f>IF($P43&lt;E$10,0,求节点(E$10:E$14,$L$10:$L$14,$P43)*$C$2*节奏总纲!Y37)+AM42+军团势力点排行奖励设计!T43-军团势力点排行奖励设计!T42</f>
        <v>0</v>
      </c>
      <c r="AN43" s="65">
        <f>IF($P43&lt;F$10,0,求节点(F$10:F$14,$L$10:$L$14,$P43)*$C$2*节奏总纲!Z37)+AN42+军团势力点排行奖励设计!U43-军团势力点排行奖励设计!U42</f>
        <v>0</v>
      </c>
      <c r="AO43" s="65">
        <f>IF($P43&lt;G$10,0,求节点(G$10:G$14,$L$10:$L$14,$P43)*$C$2*节奏总纲!AA37)+AO42+军团势力点排行奖励设计!V43-军团势力点排行奖励设计!V42</f>
        <v>0</v>
      </c>
      <c r="AP43" s="65">
        <f>IF($P43&lt;C$10,0,求节点(C$10:C$14,$M$10:$M$14,$P43)*$C$2*节奏总纲!W37)+AP42</f>
        <v>0</v>
      </c>
      <c r="AQ43" s="65">
        <f>IF($P43&lt;D$10,0,求节点(D$10:D$14,$M$10:$M$14,$P43)*$C$2*节奏总纲!X37)+AQ42</f>
        <v>0</v>
      </c>
      <c r="AR43" s="65">
        <f>IF($P43&lt;E$10,0,求节点(E$10:E$14,$M$10:$M$14,$P43)*$C$2*节奏总纲!Y37)+AR42</f>
        <v>0</v>
      </c>
      <c r="AS43" s="65">
        <f>IF($P43&lt;F$10,0,求节点(F$10:F$14,$M$10:$M$14,$P43)*$C$2*节奏总纲!Z37)+AS42</f>
        <v>0</v>
      </c>
      <c r="AT43" s="65">
        <f>IF($P43&lt;G$10,0,求节点(G$10:G$14,$M$10:$M$14,$P43)*$C$2*节奏总纲!AA37)+AT42</f>
        <v>0</v>
      </c>
      <c r="AX43" s="51">
        <v>34</v>
      </c>
      <c r="AY43" s="51">
        <f>IF($AX43&lt;C$10,0,求节点(C$10:C$14,$H$19:$H$23,$AX43)*$C$2*节奏总纲!W37)+AY42</f>
        <v>0</v>
      </c>
      <c r="AZ43" s="51">
        <f>IF($AX43&lt;D$10,0,求节点(D$10:D$14,$H$19:$H$23,$AX43)*$C$2*节奏总纲!X37)+AZ42</f>
        <v>0</v>
      </c>
      <c r="BA43" s="51">
        <f>IF($AX43&lt;E$10,0,求节点(E$10:E$14,$H$19:$H$23,$AX43)*$C$2*节奏总纲!Y37)+BA42</f>
        <v>0</v>
      </c>
      <c r="BB43" s="51">
        <f>IF($AX43&lt;F$10,0,求节点(F$10:F$14,$H$19:$H$23,$AX43)*$C$2*节奏总纲!Z37)+BB42</f>
        <v>0</v>
      </c>
      <c r="BC43" s="51">
        <f>IF($AX43&lt;G$10,0,求节点(G$10:G$14,$H$19:$H$23,$AX43)*$C$2*节奏总纲!AA37)+BC42</f>
        <v>0</v>
      </c>
      <c r="BD43" s="51">
        <f>IF($AX43&lt;C$10,0,求节点(C$10:C$14,$I$19:$I$23,$AX43)*$C$2*节奏总纲!W37)+BD42</f>
        <v>0</v>
      </c>
      <c r="BE43" s="51">
        <f>IF($AX43&lt;D$10,0,求节点(D$10:D$14,$I$19:$I$23,$AX43)*$C$2*节奏总纲!X37)+BE42</f>
        <v>0</v>
      </c>
      <c r="BF43" s="51">
        <f>IF($AX43&lt;E$10,0,求节点(E$10:E$14,$I$19:$I$23,$AX43)*$C$2*节奏总纲!Y37)+BF42</f>
        <v>0</v>
      </c>
      <c r="BG43" s="51">
        <f>IF($AX43&lt;F$10,0,求节点(F$10:F$14,$I$19:$I$23,$AX43)*$C$2*节奏总纲!Z37)+BG42</f>
        <v>0</v>
      </c>
      <c r="BH43" s="51">
        <f>IF($AX43&lt;G$10,0,求节点(G$10:G$14,$I$19:$I$23,$AX43)*$C$2*节奏总纲!AA37)+BH42</f>
        <v>0</v>
      </c>
      <c r="BI43" s="65">
        <f>IF($AX43&lt;C$10,0,求节点(C$10:C$14,$J$19:$J$23,$AX43)*$C$2*节奏总纲!W37)+BI42+军团势力点排行奖励设计!W43-军团势力点排行奖励设计!W42</f>
        <v>0</v>
      </c>
      <c r="BJ43" s="65">
        <f>IF($AX43&lt;D$10,0,求节点(D$10:D$14,$J$19:$J$23,$AX43)*$C$2*节奏总纲!X37)+BJ42+军团势力点排行奖励设计!X43-军团势力点排行奖励设计!X42</f>
        <v>0</v>
      </c>
      <c r="BK43" s="65">
        <f>IF($AX43&lt;E$10,0,求节点(E$10:E$14,$J$19:$J$23,$AX43)*$C$2*节奏总纲!Y37)+BK42+军团势力点排行奖励设计!Y43-军团势力点排行奖励设计!Y42</f>
        <v>0</v>
      </c>
      <c r="BL43" s="65">
        <f>IF($AX43&lt;F$10,0,求节点(F$10:F$14,$J$19:$J$23,$AX43)*$C$2*节奏总纲!Z37)+BL42+军团势力点排行奖励设计!Z43-军团势力点排行奖励设计!Z42</f>
        <v>0</v>
      </c>
      <c r="BM43" s="65">
        <f>IF($AX43&lt;G$10,0,求节点(G$10:G$14,$J$19:$J$23,$AX43)*$C$2*节奏总纲!AA37)+BM42+军团势力点排行奖励设计!AA43-军团势力点排行奖励设计!AA42</f>
        <v>0</v>
      </c>
      <c r="BN43" s="65">
        <f>IF($AX43&lt;C$10,0,求节点(C$10:C$14,$K$19:$K$23,$AX43)*$C$2*节奏总纲!W37)+BN42</f>
        <v>0</v>
      </c>
      <c r="BO43" s="65">
        <f>IF($AX43&lt;D$10,0,求节点(D$10:D$14,$K$19:$K$23,$AX43)*$C$2*节奏总纲!X37)+BO42</f>
        <v>0</v>
      </c>
      <c r="BP43" s="65">
        <f>IF($AX43&lt;E$10,0,求节点(E$10:E$14,$K$19:$K$23,$AX43)*$C$2*节奏总纲!Y37)+BP42</f>
        <v>0</v>
      </c>
      <c r="BQ43" s="65">
        <f>IF($AX43&lt;F$10,0,求节点(F$10:F$14,$K$19:$K$23,$AX43)*$C$2*节奏总纲!Z37)+BQ42</f>
        <v>0</v>
      </c>
      <c r="BR43" s="65">
        <f>IF($AX43&lt;G$10,0,求节点(G$10:G$14,$K$19:$K$23,$AX43)*$C$2*节奏总纲!AA37)+BR42</f>
        <v>0</v>
      </c>
      <c r="BS43" s="65">
        <f>IF($AX43&lt;C$10,0,求节点(C$10:C$14,$L$19:$L$23,$AX43)*$C$2*节奏总纲!W37)+BS42+军团势力点排行奖励设计!AB43-军团势力点排行奖励设计!AB42</f>
        <v>0</v>
      </c>
      <c r="BT43" s="65">
        <f>IF($AX43&lt;D$10,0,求节点(D$10:D$14,$L$19:$L$23,$AX43)*$C$2*节奏总纲!X37)+BT42+军团势力点排行奖励设计!AC43-军团势力点排行奖励设计!AC42</f>
        <v>0</v>
      </c>
      <c r="BU43" s="65">
        <f>IF($AX43&lt;E$10,0,求节点(E$10:E$14,$L$19:$L$23,$AX43)*$C$2*节奏总纲!Y37)+BU42+军团势力点排行奖励设计!AD43-军团势力点排行奖励设计!AD42</f>
        <v>0</v>
      </c>
      <c r="BV43" s="65">
        <f>IF($AX43&lt;F$10,0,求节点(F$10:F$14,$L$19:$L$23,$AX43)*$C$2*节奏总纲!Z37)+BV42+军团势力点排行奖励设计!AE43-军团势力点排行奖励设计!AE42</f>
        <v>0</v>
      </c>
      <c r="BW43" s="65">
        <f>IF($AX43&lt;G$10,0,求节点(G$10:G$14,$L$19:$L$23,$AX43)*$C$2*节奏总纲!AA37)+BW42+军团势力点排行奖励设计!AF43-军团势力点排行奖励设计!AF42</f>
        <v>0</v>
      </c>
      <c r="BX43" s="65">
        <f>IF($AX43&lt;C$10,0,求节点(C$10:C$14,$M$19:$M$23,$AX43)*$C$2*节奏总纲!W37)+BX42</f>
        <v>0</v>
      </c>
      <c r="BY43" s="65">
        <f>IF($AX43&lt;D$10,0,求节点(D$10:D$14,$M$19:$M$23,$AX43)*$C$2*节奏总纲!X37)+BY42</f>
        <v>0</v>
      </c>
      <c r="BZ43" s="65">
        <f>IF($AX43&lt;E$10,0,求节点(E$10:E$14,$M$19:$M$23,$AX43)*$C$2*节奏总纲!Y37)+BZ42</f>
        <v>0</v>
      </c>
      <c r="CA43" s="65">
        <f>IF($AX43&lt;F$10,0,求节点(F$10:F$14,$M$19:$M$23,$AX43)*$C$2*节奏总纲!Z37)+CA42</f>
        <v>0</v>
      </c>
      <c r="CB43" s="65">
        <f>IF($AX43&lt;G$10,0,求节点(G$10:G$14,$M$19:$M$23,$AX43)*$C$2*节奏总纲!AA37)+CB42</f>
        <v>0</v>
      </c>
      <c r="CF43" s="51">
        <v>34</v>
      </c>
      <c r="CG43" s="65">
        <f t="shared" si="13"/>
        <v>0</v>
      </c>
      <c r="CH43" s="65">
        <f t="shared" si="14"/>
        <v>0</v>
      </c>
      <c r="CI43" s="65">
        <f t="shared" si="15"/>
        <v>0</v>
      </c>
      <c r="CJ43" s="65">
        <f t="shared" si="16"/>
        <v>0</v>
      </c>
      <c r="CK43" s="65">
        <f t="shared" si="17"/>
        <v>0</v>
      </c>
      <c r="CL43" s="65">
        <f t="shared" si="18"/>
        <v>0</v>
      </c>
      <c r="CM43" s="65">
        <f t="shared" si="19"/>
        <v>0</v>
      </c>
      <c r="CN43" s="65">
        <f t="shared" si="20"/>
        <v>0</v>
      </c>
      <c r="CO43" s="65">
        <f t="shared" si="21"/>
        <v>0</v>
      </c>
      <c r="CP43" s="65">
        <f t="shared" si="22"/>
        <v>0</v>
      </c>
      <c r="CQ43" s="65">
        <f t="shared" si="23"/>
        <v>0</v>
      </c>
      <c r="CR43" s="65">
        <f t="shared" si="24"/>
        <v>0</v>
      </c>
      <c r="CS43" s="65">
        <f t="shared" si="25"/>
        <v>0</v>
      </c>
      <c r="CT43" s="65">
        <f t="shared" si="26"/>
        <v>0</v>
      </c>
      <c r="CU43" s="65">
        <f t="shared" si="27"/>
        <v>0</v>
      </c>
      <c r="CV43" s="65">
        <f t="shared" si="28"/>
        <v>0</v>
      </c>
      <c r="CW43" s="65">
        <f t="shared" si="29"/>
        <v>0</v>
      </c>
      <c r="CX43" s="65">
        <f t="shared" si="30"/>
        <v>0</v>
      </c>
      <c r="CY43" s="65">
        <f t="shared" si="31"/>
        <v>0</v>
      </c>
      <c r="CZ43" s="65">
        <f t="shared" si="32"/>
        <v>0</v>
      </c>
      <c r="DA43" s="65">
        <f t="shared" si="33"/>
        <v>0</v>
      </c>
      <c r="DB43" s="65">
        <f t="shared" si="34"/>
        <v>0</v>
      </c>
      <c r="DC43" s="65">
        <f t="shared" si="35"/>
        <v>0</v>
      </c>
      <c r="DD43" s="65">
        <f t="shared" si="36"/>
        <v>0</v>
      </c>
      <c r="DE43" s="65">
        <f t="shared" si="37"/>
        <v>0</v>
      </c>
      <c r="DF43" s="65">
        <f t="shared" si="38"/>
        <v>0</v>
      </c>
      <c r="DG43" s="65">
        <f t="shared" si="39"/>
        <v>0</v>
      </c>
      <c r="DH43" s="65">
        <f t="shared" si="40"/>
        <v>0</v>
      </c>
      <c r="DI43" s="65">
        <f t="shared" si="41"/>
        <v>0</v>
      </c>
      <c r="DJ43" s="65">
        <f t="shared" si="42"/>
        <v>0</v>
      </c>
      <c r="DN43" s="51">
        <v>34</v>
      </c>
      <c r="DO43" s="65">
        <f t="shared" si="43"/>
        <v>0</v>
      </c>
      <c r="DP43" s="65">
        <f t="shared" si="44"/>
        <v>0</v>
      </c>
      <c r="DQ43" s="65">
        <f t="shared" si="45"/>
        <v>0</v>
      </c>
      <c r="DR43" s="65">
        <f t="shared" si="46"/>
        <v>0</v>
      </c>
      <c r="DS43" s="65">
        <f t="shared" si="47"/>
        <v>0</v>
      </c>
      <c r="DT43" s="65">
        <f t="shared" si="48"/>
        <v>0</v>
      </c>
      <c r="DU43" s="65">
        <f t="shared" si="49"/>
        <v>0</v>
      </c>
      <c r="DV43" s="65">
        <f t="shared" si="50"/>
        <v>0</v>
      </c>
      <c r="DW43" s="65">
        <f t="shared" si="51"/>
        <v>0</v>
      </c>
      <c r="DX43" s="65">
        <f t="shared" si="52"/>
        <v>0</v>
      </c>
      <c r="DY43" s="65">
        <f t="shared" si="53"/>
        <v>0</v>
      </c>
      <c r="DZ43" s="65">
        <f t="shared" si="54"/>
        <v>0</v>
      </c>
      <c r="EA43" s="65">
        <f t="shared" si="55"/>
        <v>0</v>
      </c>
      <c r="EB43" s="65">
        <f t="shared" si="56"/>
        <v>0</v>
      </c>
      <c r="EC43" s="65">
        <f t="shared" si="57"/>
        <v>0</v>
      </c>
      <c r="ED43" s="65">
        <f t="shared" si="58"/>
        <v>0</v>
      </c>
      <c r="EE43" s="65">
        <f t="shared" si="59"/>
        <v>0</v>
      </c>
      <c r="EF43" s="65">
        <f t="shared" si="60"/>
        <v>0</v>
      </c>
      <c r="EG43" s="65">
        <f t="shared" si="61"/>
        <v>0</v>
      </c>
      <c r="EH43" s="65">
        <f t="shared" si="62"/>
        <v>0</v>
      </c>
      <c r="EI43" s="65">
        <f t="shared" si="63"/>
        <v>0</v>
      </c>
      <c r="EJ43" s="65">
        <f t="shared" si="64"/>
        <v>0</v>
      </c>
      <c r="EK43" s="65">
        <f t="shared" si="65"/>
        <v>0</v>
      </c>
      <c r="EL43" s="65">
        <f t="shared" si="66"/>
        <v>0</v>
      </c>
      <c r="EM43" s="65">
        <f t="shared" si="67"/>
        <v>0</v>
      </c>
      <c r="EN43" s="65">
        <f t="shared" si="68"/>
        <v>0</v>
      </c>
      <c r="EO43" s="65">
        <f t="shared" si="69"/>
        <v>0</v>
      </c>
      <c r="EP43" s="65">
        <f t="shared" si="70"/>
        <v>0</v>
      </c>
      <c r="EQ43" s="65">
        <f t="shared" si="71"/>
        <v>0</v>
      </c>
      <c r="ER43" s="65">
        <f t="shared" si="72"/>
        <v>0</v>
      </c>
      <c r="EV43" s="51">
        <v>34</v>
      </c>
      <c r="EW43" s="65">
        <f t="shared" si="73"/>
        <v>0</v>
      </c>
      <c r="EX43" s="65">
        <f t="shared" si="74"/>
        <v>0</v>
      </c>
      <c r="EY43" s="65">
        <f t="shared" si="75"/>
        <v>0</v>
      </c>
      <c r="EZ43" s="65">
        <f t="shared" si="76"/>
        <v>0</v>
      </c>
      <c r="FA43" s="65">
        <f t="shared" si="77"/>
        <v>0</v>
      </c>
      <c r="FB43" s="65">
        <f t="shared" si="78"/>
        <v>0</v>
      </c>
      <c r="FC43" s="65">
        <f t="shared" si="79"/>
        <v>0</v>
      </c>
      <c r="FD43" s="65">
        <f t="shared" si="80"/>
        <v>0</v>
      </c>
      <c r="FE43" s="65">
        <f t="shared" si="81"/>
        <v>0</v>
      </c>
      <c r="FF43" s="65">
        <f t="shared" si="82"/>
        <v>0</v>
      </c>
      <c r="FG43" s="65">
        <f t="shared" si="83"/>
        <v>0</v>
      </c>
      <c r="FH43" s="65">
        <f t="shared" si="84"/>
        <v>0</v>
      </c>
      <c r="FI43" s="65">
        <f t="shared" si="85"/>
        <v>0</v>
      </c>
      <c r="FJ43" s="65">
        <f t="shared" si="86"/>
        <v>0</v>
      </c>
      <c r="FK43" s="65">
        <f t="shared" si="87"/>
        <v>0</v>
      </c>
      <c r="FL43" s="65">
        <f t="shared" si="88"/>
        <v>0</v>
      </c>
      <c r="FM43" s="65">
        <f t="shared" si="89"/>
        <v>0</v>
      </c>
      <c r="FN43" s="65">
        <f t="shared" si="90"/>
        <v>0</v>
      </c>
      <c r="FO43" s="65">
        <f t="shared" si="91"/>
        <v>0</v>
      </c>
      <c r="FP43" s="65">
        <f t="shared" si="92"/>
        <v>0</v>
      </c>
      <c r="FQ43" s="65">
        <f t="shared" si="93"/>
        <v>0</v>
      </c>
      <c r="FR43" s="65">
        <f t="shared" si="94"/>
        <v>0</v>
      </c>
      <c r="FS43" s="65">
        <f t="shared" si="95"/>
        <v>0</v>
      </c>
      <c r="FT43" s="65">
        <f t="shared" si="96"/>
        <v>0</v>
      </c>
      <c r="FU43" s="65">
        <f t="shared" si="97"/>
        <v>0</v>
      </c>
      <c r="FV43" s="65">
        <f t="shared" si="98"/>
        <v>0</v>
      </c>
      <c r="FW43" s="65">
        <f t="shared" si="99"/>
        <v>0</v>
      </c>
      <c r="FX43" s="65">
        <f t="shared" si="100"/>
        <v>0</v>
      </c>
      <c r="FY43" s="65">
        <f t="shared" si="101"/>
        <v>0</v>
      </c>
      <c r="FZ43" s="65">
        <f t="shared" si="102"/>
        <v>0</v>
      </c>
      <c r="GB43" s="65">
        <f t="shared" si="103"/>
        <v>0</v>
      </c>
      <c r="GC43" s="65">
        <f t="shared" si="104"/>
        <v>0</v>
      </c>
      <c r="GD43" s="65">
        <f t="shared" si="105"/>
        <v>0</v>
      </c>
      <c r="GE43" s="65">
        <f t="shared" si="106"/>
        <v>0</v>
      </c>
      <c r="GF43" s="65">
        <f t="shared" si="107"/>
        <v>0</v>
      </c>
      <c r="GG43" s="65">
        <f t="shared" si="108"/>
        <v>0</v>
      </c>
      <c r="GH43" s="65">
        <f t="shared" si="109"/>
        <v>0</v>
      </c>
      <c r="GI43" s="65">
        <f t="shared" si="110"/>
        <v>0</v>
      </c>
      <c r="GJ43" s="65">
        <f t="shared" si="111"/>
        <v>0</v>
      </c>
      <c r="GK43" s="65">
        <f t="shared" si="112"/>
        <v>0</v>
      </c>
      <c r="GL43" s="65">
        <f t="shared" si="113"/>
        <v>0</v>
      </c>
      <c r="GM43" s="65">
        <f t="shared" si="114"/>
        <v>0</v>
      </c>
      <c r="GN43" s="65">
        <f t="shared" si="115"/>
        <v>0</v>
      </c>
      <c r="GO43" s="65">
        <f t="shared" si="116"/>
        <v>0</v>
      </c>
      <c r="GP43" s="65">
        <f t="shared" si="117"/>
        <v>0</v>
      </c>
      <c r="GQ43" s="65">
        <f t="shared" si="118"/>
        <v>0</v>
      </c>
      <c r="GR43" s="65">
        <f t="shared" si="119"/>
        <v>0</v>
      </c>
      <c r="GS43" s="65">
        <f t="shared" si="120"/>
        <v>0</v>
      </c>
      <c r="GT43" s="65">
        <f t="shared" si="121"/>
        <v>0</v>
      </c>
      <c r="GU43" s="65">
        <f t="shared" si="122"/>
        <v>0</v>
      </c>
      <c r="GV43" s="65">
        <f t="shared" si="123"/>
        <v>0</v>
      </c>
      <c r="GW43" s="65">
        <f t="shared" si="124"/>
        <v>0</v>
      </c>
      <c r="GX43" s="65">
        <f t="shared" si="125"/>
        <v>0</v>
      </c>
      <c r="GY43" s="65">
        <f t="shared" si="126"/>
        <v>0</v>
      </c>
      <c r="GZ43" s="65">
        <f t="shared" si="127"/>
        <v>0</v>
      </c>
      <c r="HA43" s="65">
        <f t="shared" si="128"/>
        <v>0</v>
      </c>
      <c r="HB43" s="65">
        <f t="shared" si="129"/>
        <v>0</v>
      </c>
      <c r="HC43" s="65">
        <f t="shared" si="130"/>
        <v>0</v>
      </c>
      <c r="HD43" s="65">
        <f t="shared" si="131"/>
        <v>0</v>
      </c>
      <c r="HE43" s="65">
        <f t="shared" si="132"/>
        <v>0</v>
      </c>
      <c r="HM43" s="51">
        <v>34</v>
      </c>
      <c r="HN43" s="72">
        <f>(EW43-EW42)*$D$46+(FB43-FB42)*$D$47+(FG43-FG42)*$D$48+(FL43-FL42)*$D$49+IF($HM43&lt;C$10,0,求节点(C$10:C$14,$H$28:$H$32,$HM43)*$C$2*节奏总纲!W37)+HN42</f>
        <v>0</v>
      </c>
      <c r="HO43" s="72">
        <f>(EX43-EX42)*$D$46+(FC43-FC42)*$D$47+(FH43-FH42)*$D$48+(FM43-FM42)*$D$49+IF($HM43&lt;D$10,0,求节点(D$10:D$14,$H$28:$H$32,$HM43)*$C$2*节奏总纲!X37)+HO42</f>
        <v>0</v>
      </c>
      <c r="HP43" s="72">
        <f>(EY43-EY42)*$D$46+(FD43-FD42)*$D$47+(FI43-FI42)*$D$48+(FN43-FN42)*$D$49+IF($HM43&lt;E$10,0,求节点(E$10:E$14,$H$28:$H$32,$HM43)*$C$2*节奏总纲!Y37)+HP42</f>
        <v>0</v>
      </c>
      <c r="HQ43" s="72">
        <f>(EZ43-EZ42)*$D$46+(FE43-FE42)*$D$47+(FJ43-FJ42)*$D$48+(FO43-FO42)*$D$49+IF($HM43&lt;F$10,0,求节点(F$10:F$14,$H$28:$H$32,$HM43)*$C$2*节奏总纲!Z37)+HQ42</f>
        <v>0</v>
      </c>
      <c r="HR43" s="72">
        <f>(FA43-FA42)*$D$46+(FF43-FF42)*$D$47+(FK43-FK42)*$D$48+(FP43-FP42)*$D$49+IF($HM43&lt;G$10,0,求节点(G$10:G$14,$H$28:$H$32,$HM43)*$C$2*节奏总纲!AA37)+HR42</f>
        <v>0</v>
      </c>
      <c r="HV43" s="72">
        <v>34</v>
      </c>
      <c r="HW43" s="72">
        <f>IF($HV43&lt;C$10,0,求节点(C$10:C$14,$I$28:$I$32,$HV43)*$C$2*节奏总纲!W37)+HW42</f>
        <v>0</v>
      </c>
      <c r="HX43" s="72">
        <f>IF($HV43&lt;D$10,0,求节点(D$10:D$14,$I$28:$I$32,$HV43)*$C$2*节奏总纲!X37)+HX42</f>
        <v>0</v>
      </c>
      <c r="HY43" s="72">
        <f>IF($HV43&lt;E$10,0,求节点(E$10:E$14,$I$28:$I$32,$HV43)*$C$2*节奏总纲!Y37)+HY42</f>
        <v>0</v>
      </c>
      <c r="HZ43" s="72">
        <f>IF($HV43&lt;F$10,0,求节点(F$10:F$14,$I$28:$I$32,$HV43)*$C$2*节奏总纲!Z37)+HZ42</f>
        <v>0</v>
      </c>
      <c r="IA43" s="72">
        <f>IF($HV43&lt;G$10,0,求节点(G$10:G$14,$I$28:$I$32,$HV43)*$C$2*节奏总纲!AA37)+IA42</f>
        <v>0</v>
      </c>
    </row>
    <row r="44" spans="2:235" x14ac:dyDescent="0.15">
      <c r="I44" s="65"/>
      <c r="J44" s="65"/>
      <c r="K44" s="65"/>
      <c r="M44" s="65"/>
      <c r="N44" s="65"/>
      <c r="O44" s="65"/>
      <c r="P44" s="49">
        <v>35</v>
      </c>
      <c r="Q44" s="51">
        <f>IF($P44&lt;C$10,0,求节点(C$10:C$14,$H$10:$H$14,$P44)*$C$2*节奏总纲!W38)+Q43</f>
        <v>0</v>
      </c>
      <c r="R44" s="51">
        <f>IF($P44&lt;D$10,0,求节点(D$10:D$14,$H$10:$H$14,$P44)*$C$2*节奏总纲!X38)+R43</f>
        <v>0</v>
      </c>
      <c r="S44" s="51">
        <f>IF($P44&lt;E$10,0,求节点(E$10:E$14,$H$10:$H$14,$P44)*$C$2*节奏总纲!Y38)+S43</f>
        <v>0</v>
      </c>
      <c r="T44" s="51">
        <f>IF($P44&lt;F$10,0,求节点(F$10:F$14,$H$10:$H$14,$P44)*$C$2*节奏总纲!Z38)+T43</f>
        <v>0</v>
      </c>
      <c r="U44" s="51">
        <f>IF($P44&lt;G$10,0,求节点(G$10:G$14,$H$10:$H$14,$P44)*$C$2*节奏总纲!AA38)+U43</f>
        <v>0</v>
      </c>
      <c r="V44" s="51">
        <f>IF($P44&lt;C$10,0,求节点(C$10:C$14,$I$10:$I$14,$P44)*$C$2*节奏总纲!W38)+V43</f>
        <v>0</v>
      </c>
      <c r="W44" s="51">
        <f>IF($P44&lt;D$10,0,求节点(D$10:D$14,$I$10:$I$14,$P44)*$C$2*节奏总纲!X38)+W43</f>
        <v>0</v>
      </c>
      <c r="X44" s="51">
        <f>IF($P44&lt;E$10,0,求节点(E$10:E$14,$I$10:$I$14,$P44)*$C$2*节奏总纲!Y38)+X43</f>
        <v>0</v>
      </c>
      <c r="Y44" s="51">
        <f>IF($P44&lt;F$10,0,求节点(F$10:F$14,$I$10:$I$14,$P44)*$C$2*节奏总纲!Z38)+Y43</f>
        <v>0</v>
      </c>
      <c r="Z44" s="51">
        <f>IF($P44&lt;G$10,0,求节点(G$10:G$14,$I$10:$I$14,$P44)*$C$2*节奏总纲!AA38)+Z43</f>
        <v>0</v>
      </c>
      <c r="AA44" s="65">
        <f>IF($P44&lt;C$10,0,求节点(C$10:C$14,$J$10:$J$14,$P44)*$C$2*节奏总纲!W38)+AA43+军团势力点排行奖励设计!M44-军团势力点排行奖励设计!M43</f>
        <v>0</v>
      </c>
      <c r="AB44" s="65">
        <f>IF($P44&lt;D$10,0,求节点(D$10:D$14,$J$10:$J$14,$P44)*$C$2*节奏总纲!X38)+AB43+军团势力点排行奖励设计!N44-军团势力点排行奖励设计!N43</f>
        <v>0</v>
      </c>
      <c r="AC44" s="65">
        <f>IF($P44&lt;E$10,0,求节点(E$10:E$14,$J$10:$J$14,$P44)*$C$2*节奏总纲!Y38)+AC43+军团势力点排行奖励设计!O44-军团势力点排行奖励设计!O43</f>
        <v>0</v>
      </c>
      <c r="AD44" s="65">
        <f>IF($P44&lt;F$10,0,求节点(F$10:F$14,$J$10:$J$14,$P44)*$C$2*节奏总纲!Z38)+AD43+军团势力点排行奖励设计!P44-军团势力点排行奖励设计!P43</f>
        <v>0</v>
      </c>
      <c r="AE44" s="65">
        <f>IF($P44&lt;G$10,0,求节点(G$10:G$14,$J$10:$J$14,$P44)*$C$2*节奏总纲!AA38)+AE43+军团势力点排行奖励设计!Q44-军团势力点排行奖励设计!Q43</f>
        <v>0</v>
      </c>
      <c r="AF44" s="65">
        <f>IF($P44&lt;C$10,0,求节点(C$10:C$14,$K$10:$K$14,$P44)*$C$2*节奏总纲!W38)+AF43</f>
        <v>0</v>
      </c>
      <c r="AG44" s="65">
        <f>IF($P44&lt;D$10,0,求节点(D$10:D$14,$K$10:$K$14,$P44)*$C$2*节奏总纲!X38)+AG43</f>
        <v>0</v>
      </c>
      <c r="AH44" s="65">
        <f>IF($P44&lt;E$10,0,求节点(E$10:E$14,$K$10:$K$14,$P44)*$C$2*节奏总纲!Y38)+AH43</f>
        <v>0</v>
      </c>
      <c r="AI44" s="65">
        <f>IF($P44&lt;F$10,0,求节点(F$10:F$14,$K$10:$K$14,$P44)*$C$2*节奏总纲!Z38)+AI43</f>
        <v>0</v>
      </c>
      <c r="AJ44" s="65">
        <f>IF($P44&lt;G$10,0,求节点(G$10:G$14,$K$10:$K$14,$P44)*$C$2*节奏总纲!AA38)+AJ43</f>
        <v>0</v>
      </c>
      <c r="AK44" s="65">
        <f>IF($P44&lt;C$10,0,求节点(C$10:C$14,$L$10:$L$14,$P44)*$C$2*节奏总纲!W38)+AK43+军团势力点排行奖励设计!R44-军团势力点排行奖励设计!R43</f>
        <v>0</v>
      </c>
      <c r="AL44" s="65">
        <f>IF($P44&lt;D$10,0,求节点(D$10:D$14,$L$10:$L$14,$P44)*$C$2*节奏总纲!X38)+AL43+军团势力点排行奖励设计!S44-军团势力点排行奖励设计!S43</f>
        <v>0</v>
      </c>
      <c r="AM44" s="65">
        <f>IF($P44&lt;E$10,0,求节点(E$10:E$14,$L$10:$L$14,$P44)*$C$2*节奏总纲!Y38)+AM43+军团势力点排行奖励设计!T44-军团势力点排行奖励设计!T43</f>
        <v>0</v>
      </c>
      <c r="AN44" s="65">
        <f>IF($P44&lt;F$10,0,求节点(F$10:F$14,$L$10:$L$14,$P44)*$C$2*节奏总纲!Z38)+AN43+军团势力点排行奖励设计!U44-军团势力点排行奖励设计!U43</f>
        <v>0</v>
      </c>
      <c r="AO44" s="65">
        <f>IF($P44&lt;G$10,0,求节点(G$10:G$14,$L$10:$L$14,$P44)*$C$2*节奏总纲!AA38)+AO43+军团势力点排行奖励设计!V44-军团势力点排行奖励设计!V43</f>
        <v>0</v>
      </c>
      <c r="AP44" s="65">
        <f>IF($P44&lt;C$10,0,求节点(C$10:C$14,$M$10:$M$14,$P44)*$C$2*节奏总纲!W38)+AP43</f>
        <v>0</v>
      </c>
      <c r="AQ44" s="65">
        <f>IF($P44&lt;D$10,0,求节点(D$10:D$14,$M$10:$M$14,$P44)*$C$2*节奏总纲!X38)+AQ43</f>
        <v>0</v>
      </c>
      <c r="AR44" s="65">
        <f>IF($P44&lt;E$10,0,求节点(E$10:E$14,$M$10:$M$14,$P44)*$C$2*节奏总纲!Y38)+AR43</f>
        <v>0</v>
      </c>
      <c r="AS44" s="65">
        <f>IF($P44&lt;F$10,0,求节点(F$10:F$14,$M$10:$M$14,$P44)*$C$2*节奏总纲!Z38)+AS43</f>
        <v>0</v>
      </c>
      <c r="AT44" s="65">
        <f>IF($P44&lt;G$10,0,求节点(G$10:G$14,$M$10:$M$14,$P44)*$C$2*节奏总纲!AA38)+AT43</f>
        <v>0</v>
      </c>
      <c r="AX44" s="51">
        <v>35</v>
      </c>
      <c r="AY44" s="51">
        <f>IF($AX44&lt;C$10,0,求节点(C$10:C$14,$H$19:$H$23,$AX44)*$C$2*节奏总纲!W38)+AY43</f>
        <v>0</v>
      </c>
      <c r="AZ44" s="51">
        <f>IF($AX44&lt;D$10,0,求节点(D$10:D$14,$H$19:$H$23,$AX44)*$C$2*节奏总纲!X38)+AZ43</f>
        <v>0</v>
      </c>
      <c r="BA44" s="51">
        <f>IF($AX44&lt;E$10,0,求节点(E$10:E$14,$H$19:$H$23,$AX44)*$C$2*节奏总纲!Y38)+BA43</f>
        <v>0</v>
      </c>
      <c r="BB44" s="51">
        <f>IF($AX44&lt;F$10,0,求节点(F$10:F$14,$H$19:$H$23,$AX44)*$C$2*节奏总纲!Z38)+BB43</f>
        <v>0</v>
      </c>
      <c r="BC44" s="51">
        <f>IF($AX44&lt;G$10,0,求节点(G$10:G$14,$H$19:$H$23,$AX44)*$C$2*节奏总纲!AA38)+BC43</f>
        <v>0</v>
      </c>
      <c r="BD44" s="51">
        <f>IF($AX44&lt;C$10,0,求节点(C$10:C$14,$I$19:$I$23,$AX44)*$C$2*节奏总纲!W38)+BD43</f>
        <v>0</v>
      </c>
      <c r="BE44" s="51">
        <f>IF($AX44&lt;D$10,0,求节点(D$10:D$14,$I$19:$I$23,$AX44)*$C$2*节奏总纲!X38)+BE43</f>
        <v>0</v>
      </c>
      <c r="BF44" s="51">
        <f>IF($AX44&lt;E$10,0,求节点(E$10:E$14,$I$19:$I$23,$AX44)*$C$2*节奏总纲!Y38)+BF43</f>
        <v>0</v>
      </c>
      <c r="BG44" s="51">
        <f>IF($AX44&lt;F$10,0,求节点(F$10:F$14,$I$19:$I$23,$AX44)*$C$2*节奏总纲!Z38)+BG43</f>
        <v>0</v>
      </c>
      <c r="BH44" s="51">
        <f>IF($AX44&lt;G$10,0,求节点(G$10:G$14,$I$19:$I$23,$AX44)*$C$2*节奏总纲!AA38)+BH43</f>
        <v>0</v>
      </c>
      <c r="BI44" s="65">
        <f>IF($AX44&lt;C$10,0,求节点(C$10:C$14,$J$19:$J$23,$AX44)*$C$2*节奏总纲!W38)+BI43+军团势力点排行奖励设计!W44-军团势力点排行奖励设计!W43</f>
        <v>0</v>
      </c>
      <c r="BJ44" s="65">
        <f>IF($AX44&lt;D$10,0,求节点(D$10:D$14,$J$19:$J$23,$AX44)*$C$2*节奏总纲!X38)+BJ43+军团势力点排行奖励设计!X44-军团势力点排行奖励设计!X43</f>
        <v>0</v>
      </c>
      <c r="BK44" s="65">
        <f>IF($AX44&lt;E$10,0,求节点(E$10:E$14,$J$19:$J$23,$AX44)*$C$2*节奏总纲!Y38)+BK43+军团势力点排行奖励设计!Y44-军团势力点排行奖励设计!Y43</f>
        <v>0</v>
      </c>
      <c r="BL44" s="65">
        <f>IF($AX44&lt;F$10,0,求节点(F$10:F$14,$J$19:$J$23,$AX44)*$C$2*节奏总纲!Z38)+BL43+军团势力点排行奖励设计!Z44-军团势力点排行奖励设计!Z43</f>
        <v>0</v>
      </c>
      <c r="BM44" s="65">
        <f>IF($AX44&lt;G$10,0,求节点(G$10:G$14,$J$19:$J$23,$AX44)*$C$2*节奏总纲!AA38)+BM43+军团势力点排行奖励设计!AA44-军团势力点排行奖励设计!AA43</f>
        <v>0</v>
      </c>
      <c r="BN44" s="65">
        <f>IF($AX44&lt;C$10,0,求节点(C$10:C$14,$K$19:$K$23,$AX44)*$C$2*节奏总纲!W38)+BN43</f>
        <v>0</v>
      </c>
      <c r="BO44" s="65">
        <f>IF($AX44&lt;D$10,0,求节点(D$10:D$14,$K$19:$K$23,$AX44)*$C$2*节奏总纲!X38)+BO43</f>
        <v>0</v>
      </c>
      <c r="BP44" s="65">
        <f>IF($AX44&lt;E$10,0,求节点(E$10:E$14,$K$19:$K$23,$AX44)*$C$2*节奏总纲!Y38)+BP43</f>
        <v>0</v>
      </c>
      <c r="BQ44" s="65">
        <f>IF($AX44&lt;F$10,0,求节点(F$10:F$14,$K$19:$K$23,$AX44)*$C$2*节奏总纲!Z38)+BQ43</f>
        <v>0</v>
      </c>
      <c r="BR44" s="65">
        <f>IF($AX44&lt;G$10,0,求节点(G$10:G$14,$K$19:$K$23,$AX44)*$C$2*节奏总纲!AA38)+BR43</f>
        <v>0</v>
      </c>
      <c r="BS44" s="65">
        <f>IF($AX44&lt;C$10,0,求节点(C$10:C$14,$L$19:$L$23,$AX44)*$C$2*节奏总纲!W38)+BS43+军团势力点排行奖励设计!AB44-军团势力点排行奖励设计!AB43</f>
        <v>0</v>
      </c>
      <c r="BT44" s="65">
        <f>IF($AX44&lt;D$10,0,求节点(D$10:D$14,$L$19:$L$23,$AX44)*$C$2*节奏总纲!X38)+BT43+军团势力点排行奖励设计!AC44-军团势力点排行奖励设计!AC43</f>
        <v>0</v>
      </c>
      <c r="BU44" s="65">
        <f>IF($AX44&lt;E$10,0,求节点(E$10:E$14,$L$19:$L$23,$AX44)*$C$2*节奏总纲!Y38)+BU43+军团势力点排行奖励设计!AD44-军团势力点排行奖励设计!AD43</f>
        <v>0</v>
      </c>
      <c r="BV44" s="65">
        <f>IF($AX44&lt;F$10,0,求节点(F$10:F$14,$L$19:$L$23,$AX44)*$C$2*节奏总纲!Z38)+BV43+军团势力点排行奖励设计!AE44-军团势力点排行奖励设计!AE43</f>
        <v>0</v>
      </c>
      <c r="BW44" s="65">
        <f>IF($AX44&lt;G$10,0,求节点(G$10:G$14,$L$19:$L$23,$AX44)*$C$2*节奏总纲!AA38)+BW43+军团势力点排行奖励设计!AF44-军团势力点排行奖励设计!AF43</f>
        <v>0</v>
      </c>
      <c r="BX44" s="65">
        <f>IF($AX44&lt;C$10,0,求节点(C$10:C$14,$M$19:$M$23,$AX44)*$C$2*节奏总纲!W38)+BX43</f>
        <v>0</v>
      </c>
      <c r="BY44" s="65">
        <f>IF($AX44&lt;D$10,0,求节点(D$10:D$14,$M$19:$M$23,$AX44)*$C$2*节奏总纲!X38)+BY43</f>
        <v>0</v>
      </c>
      <c r="BZ44" s="65">
        <f>IF($AX44&lt;E$10,0,求节点(E$10:E$14,$M$19:$M$23,$AX44)*$C$2*节奏总纲!Y38)+BZ43</f>
        <v>0</v>
      </c>
      <c r="CA44" s="65">
        <f>IF($AX44&lt;F$10,0,求节点(F$10:F$14,$M$19:$M$23,$AX44)*$C$2*节奏总纲!Z38)+CA43</f>
        <v>0</v>
      </c>
      <c r="CB44" s="65">
        <f>IF($AX44&lt;G$10,0,求节点(G$10:G$14,$M$19:$M$23,$AX44)*$C$2*节奏总纲!AA38)+CB43</f>
        <v>0</v>
      </c>
      <c r="CF44" s="51">
        <v>35</v>
      </c>
      <c r="CG44" s="65">
        <f t="shared" si="13"/>
        <v>0</v>
      </c>
      <c r="CH44" s="65">
        <f t="shared" si="14"/>
        <v>0</v>
      </c>
      <c r="CI44" s="65">
        <f t="shared" si="15"/>
        <v>0</v>
      </c>
      <c r="CJ44" s="65">
        <f t="shared" si="16"/>
        <v>0</v>
      </c>
      <c r="CK44" s="65">
        <f t="shared" si="17"/>
        <v>0</v>
      </c>
      <c r="CL44" s="65">
        <f t="shared" si="18"/>
        <v>0</v>
      </c>
      <c r="CM44" s="65">
        <f t="shared" si="19"/>
        <v>0</v>
      </c>
      <c r="CN44" s="65">
        <f t="shared" si="20"/>
        <v>0</v>
      </c>
      <c r="CO44" s="65">
        <f t="shared" si="21"/>
        <v>0</v>
      </c>
      <c r="CP44" s="65">
        <f t="shared" si="22"/>
        <v>0</v>
      </c>
      <c r="CQ44" s="65">
        <f t="shared" si="23"/>
        <v>0</v>
      </c>
      <c r="CR44" s="65">
        <f t="shared" si="24"/>
        <v>0</v>
      </c>
      <c r="CS44" s="65">
        <f t="shared" si="25"/>
        <v>0</v>
      </c>
      <c r="CT44" s="65">
        <f t="shared" si="26"/>
        <v>0</v>
      </c>
      <c r="CU44" s="65">
        <f t="shared" si="27"/>
        <v>0</v>
      </c>
      <c r="CV44" s="65">
        <f t="shared" si="28"/>
        <v>0</v>
      </c>
      <c r="CW44" s="65">
        <f t="shared" si="29"/>
        <v>0</v>
      </c>
      <c r="CX44" s="65">
        <f t="shared" si="30"/>
        <v>0</v>
      </c>
      <c r="CY44" s="65">
        <f t="shared" si="31"/>
        <v>0</v>
      </c>
      <c r="CZ44" s="65">
        <f t="shared" si="32"/>
        <v>0</v>
      </c>
      <c r="DA44" s="65">
        <f t="shared" si="33"/>
        <v>0</v>
      </c>
      <c r="DB44" s="65">
        <f t="shared" si="34"/>
        <v>0</v>
      </c>
      <c r="DC44" s="65">
        <f t="shared" si="35"/>
        <v>0</v>
      </c>
      <c r="DD44" s="65">
        <f t="shared" si="36"/>
        <v>0</v>
      </c>
      <c r="DE44" s="65">
        <f t="shared" si="37"/>
        <v>0</v>
      </c>
      <c r="DF44" s="65">
        <f t="shared" si="38"/>
        <v>0</v>
      </c>
      <c r="DG44" s="65">
        <f t="shared" si="39"/>
        <v>0</v>
      </c>
      <c r="DH44" s="65">
        <f t="shared" si="40"/>
        <v>0</v>
      </c>
      <c r="DI44" s="65">
        <f t="shared" si="41"/>
        <v>0</v>
      </c>
      <c r="DJ44" s="65">
        <f t="shared" si="42"/>
        <v>0</v>
      </c>
      <c r="DN44" s="51">
        <v>35</v>
      </c>
      <c r="DO44" s="65">
        <f t="shared" si="43"/>
        <v>0</v>
      </c>
      <c r="DP44" s="65">
        <f t="shared" si="44"/>
        <v>0</v>
      </c>
      <c r="DQ44" s="65">
        <f t="shared" si="45"/>
        <v>0</v>
      </c>
      <c r="DR44" s="65">
        <f t="shared" si="46"/>
        <v>0</v>
      </c>
      <c r="DS44" s="65">
        <f t="shared" si="47"/>
        <v>0</v>
      </c>
      <c r="DT44" s="65">
        <f t="shared" si="48"/>
        <v>0</v>
      </c>
      <c r="DU44" s="65">
        <f t="shared" si="49"/>
        <v>0</v>
      </c>
      <c r="DV44" s="65">
        <f t="shared" si="50"/>
        <v>0</v>
      </c>
      <c r="DW44" s="65">
        <f t="shared" si="51"/>
        <v>0</v>
      </c>
      <c r="DX44" s="65">
        <f t="shared" si="52"/>
        <v>0</v>
      </c>
      <c r="DY44" s="65">
        <f t="shared" si="53"/>
        <v>0</v>
      </c>
      <c r="DZ44" s="65">
        <f t="shared" si="54"/>
        <v>0</v>
      </c>
      <c r="EA44" s="65">
        <f t="shared" si="55"/>
        <v>0</v>
      </c>
      <c r="EB44" s="65">
        <f t="shared" si="56"/>
        <v>0</v>
      </c>
      <c r="EC44" s="65">
        <f t="shared" si="57"/>
        <v>0</v>
      </c>
      <c r="ED44" s="65">
        <f t="shared" si="58"/>
        <v>0</v>
      </c>
      <c r="EE44" s="65">
        <f t="shared" si="59"/>
        <v>0</v>
      </c>
      <c r="EF44" s="65">
        <f t="shared" si="60"/>
        <v>0</v>
      </c>
      <c r="EG44" s="65">
        <f t="shared" si="61"/>
        <v>0</v>
      </c>
      <c r="EH44" s="65">
        <f t="shared" si="62"/>
        <v>0</v>
      </c>
      <c r="EI44" s="65">
        <f t="shared" si="63"/>
        <v>0</v>
      </c>
      <c r="EJ44" s="65">
        <f t="shared" si="64"/>
        <v>0</v>
      </c>
      <c r="EK44" s="65">
        <f t="shared" si="65"/>
        <v>0</v>
      </c>
      <c r="EL44" s="65">
        <f t="shared" si="66"/>
        <v>0</v>
      </c>
      <c r="EM44" s="65">
        <f t="shared" si="67"/>
        <v>0</v>
      </c>
      <c r="EN44" s="65">
        <f t="shared" si="68"/>
        <v>0</v>
      </c>
      <c r="EO44" s="65">
        <f t="shared" si="69"/>
        <v>0</v>
      </c>
      <c r="EP44" s="65">
        <f t="shared" si="70"/>
        <v>0</v>
      </c>
      <c r="EQ44" s="65">
        <f t="shared" si="71"/>
        <v>0</v>
      </c>
      <c r="ER44" s="65">
        <f t="shared" si="72"/>
        <v>0</v>
      </c>
      <c r="EV44" s="51">
        <v>35</v>
      </c>
      <c r="EW44" s="65">
        <f t="shared" si="73"/>
        <v>0</v>
      </c>
      <c r="EX44" s="65">
        <f t="shared" si="74"/>
        <v>0</v>
      </c>
      <c r="EY44" s="65">
        <f t="shared" si="75"/>
        <v>0</v>
      </c>
      <c r="EZ44" s="65">
        <f t="shared" si="76"/>
        <v>0</v>
      </c>
      <c r="FA44" s="65">
        <f t="shared" si="77"/>
        <v>0</v>
      </c>
      <c r="FB44" s="65">
        <f t="shared" si="78"/>
        <v>0</v>
      </c>
      <c r="FC44" s="65">
        <f t="shared" si="79"/>
        <v>0</v>
      </c>
      <c r="FD44" s="65">
        <f t="shared" si="80"/>
        <v>0</v>
      </c>
      <c r="FE44" s="65">
        <f t="shared" si="81"/>
        <v>0</v>
      </c>
      <c r="FF44" s="65">
        <f t="shared" si="82"/>
        <v>0</v>
      </c>
      <c r="FG44" s="65">
        <f t="shared" si="83"/>
        <v>0</v>
      </c>
      <c r="FH44" s="65">
        <f t="shared" si="84"/>
        <v>0</v>
      </c>
      <c r="FI44" s="65">
        <f t="shared" si="85"/>
        <v>0</v>
      </c>
      <c r="FJ44" s="65">
        <f t="shared" si="86"/>
        <v>0</v>
      </c>
      <c r="FK44" s="65">
        <f t="shared" si="87"/>
        <v>0</v>
      </c>
      <c r="FL44" s="65">
        <f t="shared" si="88"/>
        <v>0</v>
      </c>
      <c r="FM44" s="65">
        <f t="shared" si="89"/>
        <v>0</v>
      </c>
      <c r="FN44" s="65">
        <f t="shared" si="90"/>
        <v>0</v>
      </c>
      <c r="FO44" s="65">
        <f t="shared" si="91"/>
        <v>0</v>
      </c>
      <c r="FP44" s="65">
        <f t="shared" si="92"/>
        <v>0</v>
      </c>
      <c r="FQ44" s="65">
        <f t="shared" si="93"/>
        <v>0</v>
      </c>
      <c r="FR44" s="65">
        <f t="shared" si="94"/>
        <v>0</v>
      </c>
      <c r="FS44" s="65">
        <f t="shared" si="95"/>
        <v>0</v>
      </c>
      <c r="FT44" s="65">
        <f t="shared" si="96"/>
        <v>0</v>
      </c>
      <c r="FU44" s="65">
        <f t="shared" si="97"/>
        <v>0</v>
      </c>
      <c r="FV44" s="65">
        <f t="shared" si="98"/>
        <v>0</v>
      </c>
      <c r="FW44" s="65">
        <f t="shared" si="99"/>
        <v>0</v>
      </c>
      <c r="FX44" s="65">
        <f t="shared" si="100"/>
        <v>0</v>
      </c>
      <c r="FY44" s="65">
        <f t="shared" si="101"/>
        <v>0</v>
      </c>
      <c r="FZ44" s="65">
        <f t="shared" si="102"/>
        <v>0</v>
      </c>
      <c r="GB44" s="65">
        <f t="shared" si="103"/>
        <v>0</v>
      </c>
      <c r="GC44" s="65">
        <f t="shared" si="104"/>
        <v>0</v>
      </c>
      <c r="GD44" s="65">
        <f t="shared" si="105"/>
        <v>0</v>
      </c>
      <c r="GE44" s="65">
        <f t="shared" si="106"/>
        <v>0</v>
      </c>
      <c r="GF44" s="65">
        <f t="shared" si="107"/>
        <v>0</v>
      </c>
      <c r="GG44" s="65">
        <f t="shared" si="108"/>
        <v>0</v>
      </c>
      <c r="GH44" s="65">
        <f t="shared" si="109"/>
        <v>0</v>
      </c>
      <c r="GI44" s="65">
        <f t="shared" si="110"/>
        <v>0</v>
      </c>
      <c r="GJ44" s="65">
        <f t="shared" si="111"/>
        <v>0</v>
      </c>
      <c r="GK44" s="65">
        <f t="shared" si="112"/>
        <v>0</v>
      </c>
      <c r="GL44" s="65">
        <f t="shared" si="113"/>
        <v>0</v>
      </c>
      <c r="GM44" s="65">
        <f t="shared" si="114"/>
        <v>0</v>
      </c>
      <c r="GN44" s="65">
        <f t="shared" si="115"/>
        <v>0</v>
      </c>
      <c r="GO44" s="65">
        <f t="shared" si="116"/>
        <v>0</v>
      </c>
      <c r="GP44" s="65">
        <f t="shared" si="117"/>
        <v>0</v>
      </c>
      <c r="GQ44" s="65">
        <f t="shared" si="118"/>
        <v>0</v>
      </c>
      <c r="GR44" s="65">
        <f t="shared" si="119"/>
        <v>0</v>
      </c>
      <c r="GS44" s="65">
        <f t="shared" si="120"/>
        <v>0</v>
      </c>
      <c r="GT44" s="65">
        <f t="shared" si="121"/>
        <v>0</v>
      </c>
      <c r="GU44" s="65">
        <f t="shared" si="122"/>
        <v>0</v>
      </c>
      <c r="GV44" s="65">
        <f t="shared" si="123"/>
        <v>0</v>
      </c>
      <c r="GW44" s="65">
        <f t="shared" si="124"/>
        <v>0</v>
      </c>
      <c r="GX44" s="65">
        <f t="shared" si="125"/>
        <v>0</v>
      </c>
      <c r="GY44" s="65">
        <f t="shared" si="126"/>
        <v>0</v>
      </c>
      <c r="GZ44" s="65">
        <f t="shared" si="127"/>
        <v>0</v>
      </c>
      <c r="HA44" s="65">
        <f t="shared" si="128"/>
        <v>0</v>
      </c>
      <c r="HB44" s="65">
        <f t="shared" si="129"/>
        <v>0</v>
      </c>
      <c r="HC44" s="65">
        <f t="shared" si="130"/>
        <v>0</v>
      </c>
      <c r="HD44" s="65">
        <f t="shared" si="131"/>
        <v>0</v>
      </c>
      <c r="HE44" s="65">
        <f t="shared" si="132"/>
        <v>0</v>
      </c>
      <c r="HM44" s="51">
        <v>35</v>
      </c>
      <c r="HN44" s="72">
        <f>(EW44-EW43)*$D$46+(FB44-FB43)*$D$47+(FG44-FG43)*$D$48+(FL44-FL43)*$D$49+IF($HM44&lt;C$10,0,求节点(C$10:C$14,$H$28:$H$32,$HM44)*$C$2*节奏总纲!W38)+HN43</f>
        <v>0</v>
      </c>
      <c r="HO44" s="72">
        <f>(EX44-EX43)*$D$46+(FC44-FC43)*$D$47+(FH44-FH43)*$D$48+(FM44-FM43)*$D$49+IF($HM44&lt;D$10,0,求节点(D$10:D$14,$H$28:$H$32,$HM44)*$C$2*节奏总纲!X38)+HO43</f>
        <v>0</v>
      </c>
      <c r="HP44" s="72">
        <f>(EY44-EY43)*$D$46+(FD44-FD43)*$D$47+(FI44-FI43)*$D$48+(FN44-FN43)*$D$49+IF($HM44&lt;E$10,0,求节点(E$10:E$14,$H$28:$H$32,$HM44)*$C$2*节奏总纲!Y38)+HP43</f>
        <v>0</v>
      </c>
      <c r="HQ44" s="72">
        <f>(EZ44-EZ43)*$D$46+(FE44-FE43)*$D$47+(FJ44-FJ43)*$D$48+(FO44-FO43)*$D$49+IF($HM44&lt;F$10,0,求节点(F$10:F$14,$H$28:$H$32,$HM44)*$C$2*节奏总纲!Z38)+HQ43</f>
        <v>0</v>
      </c>
      <c r="HR44" s="72">
        <f>(FA44-FA43)*$D$46+(FF44-FF43)*$D$47+(FK44-FK43)*$D$48+(FP44-FP43)*$D$49+IF($HM44&lt;G$10,0,求节点(G$10:G$14,$H$28:$H$32,$HM44)*$C$2*节奏总纲!AA38)+HR43</f>
        <v>0</v>
      </c>
      <c r="HV44" s="72">
        <v>35</v>
      </c>
      <c r="HW44" s="72">
        <f>IF($HV44&lt;C$10,0,求节点(C$10:C$14,$I$28:$I$32,$HV44)*$C$2*节奏总纲!W38)+HW43</f>
        <v>0</v>
      </c>
      <c r="HX44" s="72">
        <f>IF($HV44&lt;D$10,0,求节点(D$10:D$14,$I$28:$I$32,$HV44)*$C$2*节奏总纲!X38)+HX43</f>
        <v>0</v>
      </c>
      <c r="HY44" s="72">
        <f>IF($HV44&lt;E$10,0,求节点(E$10:E$14,$I$28:$I$32,$HV44)*$C$2*节奏总纲!Y38)+HY43</f>
        <v>0</v>
      </c>
      <c r="HZ44" s="72">
        <f>IF($HV44&lt;F$10,0,求节点(F$10:F$14,$I$28:$I$32,$HV44)*$C$2*节奏总纲!Z38)+HZ43</f>
        <v>0</v>
      </c>
      <c r="IA44" s="72">
        <f>IF($HV44&lt;G$10,0,求节点(G$10:G$14,$I$28:$I$32,$HV44)*$C$2*节奏总纲!AA38)+IA43</f>
        <v>0</v>
      </c>
    </row>
    <row r="45" spans="2:235" x14ac:dyDescent="0.15">
      <c r="B45" s="49" t="s">
        <v>251</v>
      </c>
      <c r="D45" s="49" t="s">
        <v>252</v>
      </c>
      <c r="I45" s="65"/>
      <c r="J45" s="65"/>
      <c r="K45" s="65"/>
      <c r="M45" s="65"/>
      <c r="N45" s="65"/>
      <c r="O45" s="65"/>
      <c r="P45" s="49">
        <v>36</v>
      </c>
      <c r="Q45" s="51">
        <f>IF($P45&lt;C$10,0,求节点(C$10:C$14,$H$10:$H$14,$P45)*$C$2*节奏总纲!W39)+Q44</f>
        <v>0</v>
      </c>
      <c r="R45" s="51">
        <f>IF($P45&lt;D$10,0,求节点(D$10:D$14,$H$10:$H$14,$P45)*$C$2*节奏总纲!X39)+R44</f>
        <v>0</v>
      </c>
      <c r="S45" s="51">
        <f>IF($P45&lt;E$10,0,求节点(E$10:E$14,$H$10:$H$14,$P45)*$C$2*节奏总纲!Y39)+S44</f>
        <v>0</v>
      </c>
      <c r="T45" s="51">
        <f>IF($P45&lt;F$10,0,求节点(F$10:F$14,$H$10:$H$14,$P45)*$C$2*节奏总纲!Z39)+T44</f>
        <v>0</v>
      </c>
      <c r="U45" s="51">
        <f>IF($P45&lt;G$10,0,求节点(G$10:G$14,$H$10:$H$14,$P45)*$C$2*节奏总纲!AA39)+U44</f>
        <v>0</v>
      </c>
      <c r="V45" s="51">
        <f>IF($P45&lt;C$10,0,求节点(C$10:C$14,$I$10:$I$14,$P45)*$C$2*节奏总纲!W39)+V44</f>
        <v>0</v>
      </c>
      <c r="W45" s="51">
        <f>IF($P45&lt;D$10,0,求节点(D$10:D$14,$I$10:$I$14,$P45)*$C$2*节奏总纲!X39)+W44</f>
        <v>0</v>
      </c>
      <c r="X45" s="51">
        <f>IF($P45&lt;E$10,0,求节点(E$10:E$14,$I$10:$I$14,$P45)*$C$2*节奏总纲!Y39)+X44</f>
        <v>0</v>
      </c>
      <c r="Y45" s="51">
        <f>IF($P45&lt;F$10,0,求节点(F$10:F$14,$I$10:$I$14,$P45)*$C$2*节奏总纲!Z39)+Y44</f>
        <v>0</v>
      </c>
      <c r="Z45" s="51">
        <f>IF($P45&lt;G$10,0,求节点(G$10:G$14,$I$10:$I$14,$P45)*$C$2*节奏总纲!AA39)+Z44</f>
        <v>0</v>
      </c>
      <c r="AA45" s="65">
        <f>IF($P45&lt;C$10,0,求节点(C$10:C$14,$J$10:$J$14,$P45)*$C$2*节奏总纲!W39)+AA44+军团势力点排行奖励设计!M45-军团势力点排行奖励设计!M44</f>
        <v>0</v>
      </c>
      <c r="AB45" s="65">
        <f>IF($P45&lt;D$10,0,求节点(D$10:D$14,$J$10:$J$14,$P45)*$C$2*节奏总纲!X39)+AB44+军团势力点排行奖励设计!N45-军团势力点排行奖励设计!N44</f>
        <v>0</v>
      </c>
      <c r="AC45" s="65">
        <f>IF($P45&lt;E$10,0,求节点(E$10:E$14,$J$10:$J$14,$P45)*$C$2*节奏总纲!Y39)+AC44+军团势力点排行奖励设计!O45-军团势力点排行奖励设计!O44</f>
        <v>0</v>
      </c>
      <c r="AD45" s="65">
        <f>IF($P45&lt;F$10,0,求节点(F$10:F$14,$J$10:$J$14,$P45)*$C$2*节奏总纲!Z39)+AD44+军团势力点排行奖励设计!P45-军团势力点排行奖励设计!P44</f>
        <v>0</v>
      </c>
      <c r="AE45" s="65">
        <f>IF($P45&lt;G$10,0,求节点(G$10:G$14,$J$10:$J$14,$P45)*$C$2*节奏总纲!AA39)+AE44+军团势力点排行奖励设计!Q45-军团势力点排行奖励设计!Q44</f>
        <v>0</v>
      </c>
      <c r="AF45" s="65">
        <f>IF($P45&lt;C$10,0,求节点(C$10:C$14,$K$10:$K$14,$P45)*$C$2*节奏总纲!W39)+AF44</f>
        <v>0</v>
      </c>
      <c r="AG45" s="65">
        <f>IF($P45&lt;D$10,0,求节点(D$10:D$14,$K$10:$K$14,$P45)*$C$2*节奏总纲!X39)+AG44</f>
        <v>0</v>
      </c>
      <c r="AH45" s="65">
        <f>IF($P45&lt;E$10,0,求节点(E$10:E$14,$K$10:$K$14,$P45)*$C$2*节奏总纲!Y39)+AH44</f>
        <v>0</v>
      </c>
      <c r="AI45" s="65">
        <f>IF($P45&lt;F$10,0,求节点(F$10:F$14,$K$10:$K$14,$P45)*$C$2*节奏总纲!Z39)+AI44</f>
        <v>0</v>
      </c>
      <c r="AJ45" s="65">
        <f>IF($P45&lt;G$10,0,求节点(G$10:G$14,$K$10:$K$14,$P45)*$C$2*节奏总纲!AA39)+AJ44</f>
        <v>0</v>
      </c>
      <c r="AK45" s="65">
        <f>IF($P45&lt;C$10,0,求节点(C$10:C$14,$L$10:$L$14,$P45)*$C$2*节奏总纲!W39)+AK44+军团势力点排行奖励设计!R45-军团势力点排行奖励设计!R44</f>
        <v>0</v>
      </c>
      <c r="AL45" s="65">
        <f>IF($P45&lt;D$10,0,求节点(D$10:D$14,$L$10:$L$14,$P45)*$C$2*节奏总纲!X39)+AL44+军团势力点排行奖励设计!S45-军团势力点排行奖励设计!S44</f>
        <v>0</v>
      </c>
      <c r="AM45" s="65">
        <f>IF($P45&lt;E$10,0,求节点(E$10:E$14,$L$10:$L$14,$P45)*$C$2*节奏总纲!Y39)+AM44+军团势力点排行奖励设计!T45-军团势力点排行奖励设计!T44</f>
        <v>0</v>
      </c>
      <c r="AN45" s="65">
        <f>IF($P45&lt;F$10,0,求节点(F$10:F$14,$L$10:$L$14,$P45)*$C$2*节奏总纲!Z39)+AN44+军团势力点排行奖励设计!U45-军团势力点排行奖励设计!U44</f>
        <v>0</v>
      </c>
      <c r="AO45" s="65">
        <f>IF($P45&lt;G$10,0,求节点(G$10:G$14,$L$10:$L$14,$P45)*$C$2*节奏总纲!AA39)+AO44+军团势力点排行奖励设计!V45-军团势力点排行奖励设计!V44</f>
        <v>0</v>
      </c>
      <c r="AP45" s="65">
        <f>IF($P45&lt;C$10,0,求节点(C$10:C$14,$M$10:$M$14,$P45)*$C$2*节奏总纲!W39)+AP44</f>
        <v>0</v>
      </c>
      <c r="AQ45" s="65">
        <f>IF($P45&lt;D$10,0,求节点(D$10:D$14,$M$10:$M$14,$P45)*$C$2*节奏总纲!X39)+AQ44</f>
        <v>0</v>
      </c>
      <c r="AR45" s="65">
        <f>IF($P45&lt;E$10,0,求节点(E$10:E$14,$M$10:$M$14,$P45)*$C$2*节奏总纲!Y39)+AR44</f>
        <v>0</v>
      </c>
      <c r="AS45" s="65">
        <f>IF($P45&lt;F$10,0,求节点(F$10:F$14,$M$10:$M$14,$P45)*$C$2*节奏总纲!Z39)+AS44</f>
        <v>0</v>
      </c>
      <c r="AT45" s="65">
        <f>IF($P45&lt;G$10,0,求节点(G$10:G$14,$M$10:$M$14,$P45)*$C$2*节奏总纲!AA39)+AT44</f>
        <v>0</v>
      </c>
      <c r="AX45" s="51">
        <v>36</v>
      </c>
      <c r="AY45" s="51">
        <f>IF($AX45&lt;C$10,0,求节点(C$10:C$14,$H$19:$H$23,$AX45)*$C$2*节奏总纲!W39)+AY44</f>
        <v>0</v>
      </c>
      <c r="AZ45" s="51">
        <f>IF($AX45&lt;D$10,0,求节点(D$10:D$14,$H$19:$H$23,$AX45)*$C$2*节奏总纲!X39)+AZ44</f>
        <v>0</v>
      </c>
      <c r="BA45" s="51">
        <f>IF($AX45&lt;E$10,0,求节点(E$10:E$14,$H$19:$H$23,$AX45)*$C$2*节奏总纲!Y39)+BA44</f>
        <v>0</v>
      </c>
      <c r="BB45" s="51">
        <f>IF($AX45&lt;F$10,0,求节点(F$10:F$14,$H$19:$H$23,$AX45)*$C$2*节奏总纲!Z39)+BB44</f>
        <v>0</v>
      </c>
      <c r="BC45" s="51">
        <f>IF($AX45&lt;G$10,0,求节点(G$10:G$14,$H$19:$H$23,$AX45)*$C$2*节奏总纲!AA39)+BC44</f>
        <v>0</v>
      </c>
      <c r="BD45" s="51">
        <f>IF($AX45&lt;C$10,0,求节点(C$10:C$14,$I$19:$I$23,$AX45)*$C$2*节奏总纲!W39)+BD44</f>
        <v>0</v>
      </c>
      <c r="BE45" s="51">
        <f>IF($AX45&lt;D$10,0,求节点(D$10:D$14,$I$19:$I$23,$AX45)*$C$2*节奏总纲!X39)+BE44</f>
        <v>0</v>
      </c>
      <c r="BF45" s="51">
        <f>IF($AX45&lt;E$10,0,求节点(E$10:E$14,$I$19:$I$23,$AX45)*$C$2*节奏总纲!Y39)+BF44</f>
        <v>0</v>
      </c>
      <c r="BG45" s="51">
        <f>IF($AX45&lt;F$10,0,求节点(F$10:F$14,$I$19:$I$23,$AX45)*$C$2*节奏总纲!Z39)+BG44</f>
        <v>0</v>
      </c>
      <c r="BH45" s="51">
        <f>IF($AX45&lt;G$10,0,求节点(G$10:G$14,$I$19:$I$23,$AX45)*$C$2*节奏总纲!AA39)+BH44</f>
        <v>0</v>
      </c>
      <c r="BI45" s="65">
        <f>IF($AX45&lt;C$10,0,求节点(C$10:C$14,$J$19:$J$23,$AX45)*$C$2*节奏总纲!W39)+BI44+军团势力点排行奖励设计!W45-军团势力点排行奖励设计!W44</f>
        <v>0</v>
      </c>
      <c r="BJ45" s="65">
        <f>IF($AX45&lt;D$10,0,求节点(D$10:D$14,$J$19:$J$23,$AX45)*$C$2*节奏总纲!X39)+BJ44+军团势力点排行奖励设计!X45-军团势力点排行奖励设计!X44</f>
        <v>0</v>
      </c>
      <c r="BK45" s="65">
        <f>IF($AX45&lt;E$10,0,求节点(E$10:E$14,$J$19:$J$23,$AX45)*$C$2*节奏总纲!Y39)+BK44+军团势力点排行奖励设计!Y45-军团势力点排行奖励设计!Y44</f>
        <v>0</v>
      </c>
      <c r="BL45" s="65">
        <f>IF($AX45&lt;F$10,0,求节点(F$10:F$14,$J$19:$J$23,$AX45)*$C$2*节奏总纲!Z39)+BL44+军团势力点排行奖励设计!Z45-军团势力点排行奖励设计!Z44</f>
        <v>0</v>
      </c>
      <c r="BM45" s="65">
        <f>IF($AX45&lt;G$10,0,求节点(G$10:G$14,$J$19:$J$23,$AX45)*$C$2*节奏总纲!AA39)+BM44+军团势力点排行奖励设计!AA45-军团势力点排行奖励设计!AA44</f>
        <v>0</v>
      </c>
      <c r="BN45" s="65">
        <f>IF($AX45&lt;C$10,0,求节点(C$10:C$14,$K$19:$K$23,$AX45)*$C$2*节奏总纲!W39)+BN44</f>
        <v>0</v>
      </c>
      <c r="BO45" s="65">
        <f>IF($AX45&lt;D$10,0,求节点(D$10:D$14,$K$19:$K$23,$AX45)*$C$2*节奏总纲!X39)+BO44</f>
        <v>0</v>
      </c>
      <c r="BP45" s="65">
        <f>IF($AX45&lt;E$10,0,求节点(E$10:E$14,$K$19:$K$23,$AX45)*$C$2*节奏总纲!Y39)+BP44</f>
        <v>0</v>
      </c>
      <c r="BQ45" s="65">
        <f>IF($AX45&lt;F$10,0,求节点(F$10:F$14,$K$19:$K$23,$AX45)*$C$2*节奏总纲!Z39)+BQ44</f>
        <v>0</v>
      </c>
      <c r="BR45" s="65">
        <f>IF($AX45&lt;G$10,0,求节点(G$10:G$14,$K$19:$K$23,$AX45)*$C$2*节奏总纲!AA39)+BR44</f>
        <v>0</v>
      </c>
      <c r="BS45" s="65">
        <f>IF($AX45&lt;C$10,0,求节点(C$10:C$14,$L$19:$L$23,$AX45)*$C$2*节奏总纲!W39)+BS44+军团势力点排行奖励设计!AB45-军团势力点排行奖励设计!AB44</f>
        <v>0</v>
      </c>
      <c r="BT45" s="65">
        <f>IF($AX45&lt;D$10,0,求节点(D$10:D$14,$L$19:$L$23,$AX45)*$C$2*节奏总纲!X39)+BT44+军团势力点排行奖励设计!AC45-军团势力点排行奖励设计!AC44</f>
        <v>0</v>
      </c>
      <c r="BU45" s="65">
        <f>IF($AX45&lt;E$10,0,求节点(E$10:E$14,$L$19:$L$23,$AX45)*$C$2*节奏总纲!Y39)+BU44+军团势力点排行奖励设计!AD45-军团势力点排行奖励设计!AD44</f>
        <v>0</v>
      </c>
      <c r="BV45" s="65">
        <f>IF($AX45&lt;F$10,0,求节点(F$10:F$14,$L$19:$L$23,$AX45)*$C$2*节奏总纲!Z39)+BV44+军团势力点排行奖励设计!AE45-军团势力点排行奖励设计!AE44</f>
        <v>0</v>
      </c>
      <c r="BW45" s="65">
        <f>IF($AX45&lt;G$10,0,求节点(G$10:G$14,$L$19:$L$23,$AX45)*$C$2*节奏总纲!AA39)+BW44+军团势力点排行奖励设计!AF45-军团势力点排行奖励设计!AF44</f>
        <v>0</v>
      </c>
      <c r="BX45" s="65">
        <f>IF($AX45&lt;C$10,0,求节点(C$10:C$14,$M$19:$M$23,$AX45)*$C$2*节奏总纲!W39)+BX44</f>
        <v>0</v>
      </c>
      <c r="BY45" s="65">
        <f>IF($AX45&lt;D$10,0,求节点(D$10:D$14,$M$19:$M$23,$AX45)*$C$2*节奏总纲!X39)+BY44</f>
        <v>0</v>
      </c>
      <c r="BZ45" s="65">
        <f>IF($AX45&lt;E$10,0,求节点(E$10:E$14,$M$19:$M$23,$AX45)*$C$2*节奏总纲!Y39)+BZ44</f>
        <v>0</v>
      </c>
      <c r="CA45" s="65">
        <f>IF($AX45&lt;F$10,0,求节点(F$10:F$14,$M$19:$M$23,$AX45)*$C$2*节奏总纲!Z39)+CA44</f>
        <v>0</v>
      </c>
      <c r="CB45" s="65">
        <f>IF($AX45&lt;G$10,0,求节点(G$10:G$14,$M$19:$M$23,$AX45)*$C$2*节奏总纲!AA39)+CB44</f>
        <v>0</v>
      </c>
      <c r="CF45" s="51">
        <v>36</v>
      </c>
      <c r="CG45" s="65">
        <f t="shared" si="13"/>
        <v>0</v>
      </c>
      <c r="CH45" s="65">
        <f t="shared" si="14"/>
        <v>0</v>
      </c>
      <c r="CI45" s="65">
        <f t="shared" si="15"/>
        <v>0</v>
      </c>
      <c r="CJ45" s="65">
        <f t="shared" si="16"/>
        <v>0</v>
      </c>
      <c r="CK45" s="65">
        <f t="shared" si="17"/>
        <v>0</v>
      </c>
      <c r="CL45" s="65">
        <f t="shared" si="18"/>
        <v>0</v>
      </c>
      <c r="CM45" s="65">
        <f t="shared" si="19"/>
        <v>0</v>
      </c>
      <c r="CN45" s="65">
        <f t="shared" si="20"/>
        <v>0</v>
      </c>
      <c r="CO45" s="65">
        <f t="shared" si="21"/>
        <v>0</v>
      </c>
      <c r="CP45" s="65">
        <f t="shared" si="22"/>
        <v>0</v>
      </c>
      <c r="CQ45" s="65">
        <f t="shared" si="23"/>
        <v>0</v>
      </c>
      <c r="CR45" s="65">
        <f t="shared" si="24"/>
        <v>0</v>
      </c>
      <c r="CS45" s="65">
        <f t="shared" si="25"/>
        <v>0</v>
      </c>
      <c r="CT45" s="65">
        <f t="shared" si="26"/>
        <v>0</v>
      </c>
      <c r="CU45" s="65">
        <f t="shared" si="27"/>
        <v>0</v>
      </c>
      <c r="CV45" s="65">
        <f t="shared" si="28"/>
        <v>0</v>
      </c>
      <c r="CW45" s="65">
        <f t="shared" si="29"/>
        <v>0</v>
      </c>
      <c r="CX45" s="65">
        <f t="shared" si="30"/>
        <v>0</v>
      </c>
      <c r="CY45" s="65">
        <f t="shared" si="31"/>
        <v>0</v>
      </c>
      <c r="CZ45" s="65">
        <f t="shared" si="32"/>
        <v>0</v>
      </c>
      <c r="DA45" s="65">
        <f t="shared" si="33"/>
        <v>0</v>
      </c>
      <c r="DB45" s="65">
        <f t="shared" si="34"/>
        <v>0</v>
      </c>
      <c r="DC45" s="65">
        <f t="shared" si="35"/>
        <v>0</v>
      </c>
      <c r="DD45" s="65">
        <f t="shared" si="36"/>
        <v>0</v>
      </c>
      <c r="DE45" s="65">
        <f t="shared" si="37"/>
        <v>0</v>
      </c>
      <c r="DF45" s="65">
        <f t="shared" si="38"/>
        <v>0</v>
      </c>
      <c r="DG45" s="65">
        <f t="shared" si="39"/>
        <v>0</v>
      </c>
      <c r="DH45" s="65">
        <f t="shared" si="40"/>
        <v>0</v>
      </c>
      <c r="DI45" s="65">
        <f t="shared" si="41"/>
        <v>0</v>
      </c>
      <c r="DJ45" s="65">
        <f t="shared" si="42"/>
        <v>0</v>
      </c>
      <c r="DN45" s="51">
        <v>36</v>
      </c>
      <c r="DO45" s="65">
        <f t="shared" si="43"/>
        <v>0</v>
      </c>
      <c r="DP45" s="65">
        <f t="shared" si="44"/>
        <v>0</v>
      </c>
      <c r="DQ45" s="65">
        <f t="shared" si="45"/>
        <v>0</v>
      </c>
      <c r="DR45" s="65">
        <f t="shared" si="46"/>
        <v>0</v>
      </c>
      <c r="DS45" s="65">
        <f t="shared" si="47"/>
        <v>0</v>
      </c>
      <c r="DT45" s="65">
        <f t="shared" si="48"/>
        <v>0</v>
      </c>
      <c r="DU45" s="65">
        <f t="shared" si="49"/>
        <v>0</v>
      </c>
      <c r="DV45" s="65">
        <f t="shared" si="50"/>
        <v>0</v>
      </c>
      <c r="DW45" s="65">
        <f t="shared" si="51"/>
        <v>0</v>
      </c>
      <c r="DX45" s="65">
        <f t="shared" si="52"/>
        <v>0</v>
      </c>
      <c r="DY45" s="65">
        <f t="shared" si="53"/>
        <v>0</v>
      </c>
      <c r="DZ45" s="65">
        <f t="shared" si="54"/>
        <v>0</v>
      </c>
      <c r="EA45" s="65">
        <f t="shared" si="55"/>
        <v>0</v>
      </c>
      <c r="EB45" s="65">
        <f t="shared" si="56"/>
        <v>0</v>
      </c>
      <c r="EC45" s="65">
        <f t="shared" si="57"/>
        <v>0</v>
      </c>
      <c r="ED45" s="65">
        <f t="shared" si="58"/>
        <v>0</v>
      </c>
      <c r="EE45" s="65">
        <f t="shared" si="59"/>
        <v>0</v>
      </c>
      <c r="EF45" s="65">
        <f t="shared" si="60"/>
        <v>0</v>
      </c>
      <c r="EG45" s="65">
        <f t="shared" si="61"/>
        <v>0</v>
      </c>
      <c r="EH45" s="65">
        <f t="shared" si="62"/>
        <v>0</v>
      </c>
      <c r="EI45" s="65">
        <f t="shared" si="63"/>
        <v>0</v>
      </c>
      <c r="EJ45" s="65">
        <f t="shared" si="64"/>
        <v>0</v>
      </c>
      <c r="EK45" s="65">
        <f t="shared" si="65"/>
        <v>0</v>
      </c>
      <c r="EL45" s="65">
        <f t="shared" si="66"/>
        <v>0</v>
      </c>
      <c r="EM45" s="65">
        <f t="shared" si="67"/>
        <v>0</v>
      </c>
      <c r="EN45" s="65">
        <f t="shared" si="68"/>
        <v>0</v>
      </c>
      <c r="EO45" s="65">
        <f t="shared" si="69"/>
        <v>0</v>
      </c>
      <c r="EP45" s="65">
        <f t="shared" si="70"/>
        <v>0</v>
      </c>
      <c r="EQ45" s="65">
        <f t="shared" si="71"/>
        <v>0</v>
      </c>
      <c r="ER45" s="65">
        <f t="shared" si="72"/>
        <v>0</v>
      </c>
      <c r="EV45" s="51">
        <v>36</v>
      </c>
      <c r="EW45" s="65">
        <f t="shared" si="73"/>
        <v>0</v>
      </c>
      <c r="EX45" s="65">
        <f t="shared" si="74"/>
        <v>0</v>
      </c>
      <c r="EY45" s="65">
        <f t="shared" si="75"/>
        <v>0</v>
      </c>
      <c r="EZ45" s="65">
        <f t="shared" si="76"/>
        <v>0</v>
      </c>
      <c r="FA45" s="65">
        <f t="shared" si="77"/>
        <v>0</v>
      </c>
      <c r="FB45" s="65">
        <f t="shared" si="78"/>
        <v>0</v>
      </c>
      <c r="FC45" s="65">
        <f t="shared" si="79"/>
        <v>0</v>
      </c>
      <c r="FD45" s="65">
        <f t="shared" si="80"/>
        <v>0</v>
      </c>
      <c r="FE45" s="65">
        <f t="shared" si="81"/>
        <v>0</v>
      </c>
      <c r="FF45" s="65">
        <f t="shared" si="82"/>
        <v>0</v>
      </c>
      <c r="FG45" s="65">
        <f t="shared" si="83"/>
        <v>0</v>
      </c>
      <c r="FH45" s="65">
        <f t="shared" si="84"/>
        <v>0</v>
      </c>
      <c r="FI45" s="65">
        <f t="shared" si="85"/>
        <v>0</v>
      </c>
      <c r="FJ45" s="65">
        <f t="shared" si="86"/>
        <v>0</v>
      </c>
      <c r="FK45" s="65">
        <f t="shared" si="87"/>
        <v>0</v>
      </c>
      <c r="FL45" s="65">
        <f t="shared" si="88"/>
        <v>0</v>
      </c>
      <c r="FM45" s="65">
        <f t="shared" si="89"/>
        <v>0</v>
      </c>
      <c r="FN45" s="65">
        <f t="shared" si="90"/>
        <v>0</v>
      </c>
      <c r="FO45" s="65">
        <f t="shared" si="91"/>
        <v>0</v>
      </c>
      <c r="FP45" s="65">
        <f t="shared" si="92"/>
        <v>0</v>
      </c>
      <c r="FQ45" s="65">
        <f t="shared" si="93"/>
        <v>0</v>
      </c>
      <c r="FR45" s="65">
        <f t="shared" si="94"/>
        <v>0</v>
      </c>
      <c r="FS45" s="65">
        <f t="shared" si="95"/>
        <v>0</v>
      </c>
      <c r="FT45" s="65">
        <f t="shared" si="96"/>
        <v>0</v>
      </c>
      <c r="FU45" s="65">
        <f t="shared" si="97"/>
        <v>0</v>
      </c>
      <c r="FV45" s="65">
        <f t="shared" si="98"/>
        <v>0</v>
      </c>
      <c r="FW45" s="65">
        <f t="shared" si="99"/>
        <v>0</v>
      </c>
      <c r="FX45" s="65">
        <f t="shared" si="100"/>
        <v>0</v>
      </c>
      <c r="FY45" s="65">
        <f t="shared" si="101"/>
        <v>0</v>
      </c>
      <c r="FZ45" s="65">
        <f t="shared" si="102"/>
        <v>0</v>
      </c>
      <c r="GB45" s="65">
        <f t="shared" si="103"/>
        <v>0</v>
      </c>
      <c r="GC45" s="65">
        <f t="shared" si="104"/>
        <v>0</v>
      </c>
      <c r="GD45" s="65">
        <f t="shared" si="105"/>
        <v>0</v>
      </c>
      <c r="GE45" s="65">
        <f t="shared" si="106"/>
        <v>0</v>
      </c>
      <c r="GF45" s="65">
        <f t="shared" si="107"/>
        <v>0</v>
      </c>
      <c r="GG45" s="65">
        <f t="shared" si="108"/>
        <v>0</v>
      </c>
      <c r="GH45" s="65">
        <f t="shared" si="109"/>
        <v>0</v>
      </c>
      <c r="GI45" s="65">
        <f t="shared" si="110"/>
        <v>0</v>
      </c>
      <c r="GJ45" s="65">
        <f t="shared" si="111"/>
        <v>0</v>
      </c>
      <c r="GK45" s="65">
        <f t="shared" si="112"/>
        <v>0</v>
      </c>
      <c r="GL45" s="65">
        <f t="shared" si="113"/>
        <v>0</v>
      </c>
      <c r="GM45" s="65">
        <f t="shared" si="114"/>
        <v>0</v>
      </c>
      <c r="GN45" s="65">
        <f t="shared" si="115"/>
        <v>0</v>
      </c>
      <c r="GO45" s="65">
        <f t="shared" si="116"/>
        <v>0</v>
      </c>
      <c r="GP45" s="65">
        <f t="shared" si="117"/>
        <v>0</v>
      </c>
      <c r="GQ45" s="65">
        <f t="shared" si="118"/>
        <v>0</v>
      </c>
      <c r="GR45" s="65">
        <f t="shared" si="119"/>
        <v>0</v>
      </c>
      <c r="GS45" s="65">
        <f t="shared" si="120"/>
        <v>0</v>
      </c>
      <c r="GT45" s="65">
        <f t="shared" si="121"/>
        <v>0</v>
      </c>
      <c r="GU45" s="65">
        <f t="shared" si="122"/>
        <v>0</v>
      </c>
      <c r="GV45" s="65">
        <f t="shared" si="123"/>
        <v>0</v>
      </c>
      <c r="GW45" s="65">
        <f t="shared" si="124"/>
        <v>0</v>
      </c>
      <c r="GX45" s="65">
        <f t="shared" si="125"/>
        <v>0</v>
      </c>
      <c r="GY45" s="65">
        <f t="shared" si="126"/>
        <v>0</v>
      </c>
      <c r="GZ45" s="65">
        <f t="shared" si="127"/>
        <v>0</v>
      </c>
      <c r="HA45" s="65">
        <f t="shared" si="128"/>
        <v>0</v>
      </c>
      <c r="HB45" s="65">
        <f t="shared" si="129"/>
        <v>0</v>
      </c>
      <c r="HC45" s="65">
        <f t="shared" si="130"/>
        <v>0</v>
      </c>
      <c r="HD45" s="65">
        <f t="shared" si="131"/>
        <v>0</v>
      </c>
      <c r="HE45" s="65">
        <f t="shared" si="132"/>
        <v>0</v>
      </c>
      <c r="HM45" s="51">
        <v>36</v>
      </c>
      <c r="HN45" s="72">
        <f>(EW45-EW44)*$D$46+(FB45-FB44)*$D$47+(FG45-FG44)*$D$48+(FL45-FL44)*$D$49+IF($HM45&lt;C$10,0,求节点(C$10:C$14,$H$28:$H$32,$HM45)*$C$2*节奏总纲!W39)+HN44</f>
        <v>0</v>
      </c>
      <c r="HO45" s="72">
        <f>(EX45-EX44)*$D$46+(FC45-FC44)*$D$47+(FH45-FH44)*$D$48+(FM45-FM44)*$D$49+IF($HM45&lt;D$10,0,求节点(D$10:D$14,$H$28:$H$32,$HM45)*$C$2*节奏总纲!X39)+HO44</f>
        <v>0</v>
      </c>
      <c r="HP45" s="72">
        <f>(EY45-EY44)*$D$46+(FD45-FD44)*$D$47+(FI45-FI44)*$D$48+(FN45-FN44)*$D$49+IF($HM45&lt;E$10,0,求节点(E$10:E$14,$H$28:$H$32,$HM45)*$C$2*节奏总纲!Y39)+HP44</f>
        <v>0</v>
      </c>
      <c r="HQ45" s="72">
        <f>(EZ45-EZ44)*$D$46+(FE45-FE44)*$D$47+(FJ45-FJ44)*$D$48+(FO45-FO44)*$D$49+IF($HM45&lt;F$10,0,求节点(F$10:F$14,$H$28:$H$32,$HM45)*$C$2*节奏总纲!Z39)+HQ44</f>
        <v>0</v>
      </c>
      <c r="HR45" s="72">
        <f>(FA45-FA44)*$D$46+(FF45-FF44)*$D$47+(FK45-FK44)*$D$48+(FP45-FP44)*$D$49+IF($HM45&lt;G$10,0,求节点(G$10:G$14,$H$28:$H$32,$HM45)*$C$2*节奏总纲!AA39)+HR44</f>
        <v>0</v>
      </c>
      <c r="HV45" s="72">
        <v>36</v>
      </c>
      <c r="HW45" s="72">
        <f>IF($HV45&lt;C$10,0,求节点(C$10:C$14,$I$28:$I$32,$HV45)*$C$2*节奏总纲!W39)+HW44</f>
        <v>0</v>
      </c>
      <c r="HX45" s="72">
        <f>IF($HV45&lt;D$10,0,求节点(D$10:D$14,$I$28:$I$32,$HV45)*$C$2*节奏总纲!X39)+HX44</f>
        <v>0</v>
      </c>
      <c r="HY45" s="72">
        <f>IF($HV45&lt;E$10,0,求节点(E$10:E$14,$I$28:$I$32,$HV45)*$C$2*节奏总纲!Y39)+HY44</f>
        <v>0</v>
      </c>
      <c r="HZ45" s="72">
        <f>IF($HV45&lt;F$10,0,求节点(F$10:F$14,$I$28:$I$32,$HV45)*$C$2*节奏总纲!Z39)+HZ44</f>
        <v>0</v>
      </c>
      <c r="IA45" s="72">
        <f>IF($HV45&lt;G$10,0,求节点(G$10:G$14,$I$28:$I$32,$HV45)*$C$2*节奏总纲!AA39)+IA44</f>
        <v>0</v>
      </c>
    </row>
    <row r="46" spans="2:235" x14ac:dyDescent="0.15">
      <c r="B46" s="67" t="s">
        <v>1</v>
      </c>
      <c r="D46" s="51">
        <f>[4]前期规划!D48</f>
        <v>2</v>
      </c>
      <c r="I46" s="65"/>
      <c r="J46" s="65"/>
      <c r="K46" s="65"/>
      <c r="M46" s="65"/>
      <c r="N46" s="65"/>
      <c r="O46" s="65"/>
      <c r="P46" s="49">
        <v>37</v>
      </c>
      <c r="Q46" s="51">
        <f>IF($P46&lt;C$10,0,求节点(C$10:C$14,$H$10:$H$14,$P46)*$C$2*节奏总纲!W40)+Q45</f>
        <v>0</v>
      </c>
      <c r="R46" s="51">
        <f>IF($P46&lt;D$10,0,求节点(D$10:D$14,$H$10:$H$14,$P46)*$C$2*节奏总纲!X40)+R45</f>
        <v>0</v>
      </c>
      <c r="S46" s="51">
        <f>IF($P46&lt;E$10,0,求节点(E$10:E$14,$H$10:$H$14,$P46)*$C$2*节奏总纲!Y40)+S45</f>
        <v>0</v>
      </c>
      <c r="T46" s="51">
        <f>IF($P46&lt;F$10,0,求节点(F$10:F$14,$H$10:$H$14,$P46)*$C$2*节奏总纲!Z40)+T45</f>
        <v>0</v>
      </c>
      <c r="U46" s="51">
        <f>IF($P46&lt;G$10,0,求节点(G$10:G$14,$H$10:$H$14,$P46)*$C$2*节奏总纲!AA40)+U45</f>
        <v>0</v>
      </c>
      <c r="V46" s="51">
        <f>IF($P46&lt;C$10,0,求节点(C$10:C$14,$I$10:$I$14,$P46)*$C$2*节奏总纲!W40)+V45</f>
        <v>0</v>
      </c>
      <c r="W46" s="51">
        <f>IF($P46&lt;D$10,0,求节点(D$10:D$14,$I$10:$I$14,$P46)*$C$2*节奏总纲!X40)+W45</f>
        <v>0</v>
      </c>
      <c r="X46" s="51">
        <f>IF($P46&lt;E$10,0,求节点(E$10:E$14,$I$10:$I$14,$P46)*$C$2*节奏总纲!Y40)+X45</f>
        <v>0</v>
      </c>
      <c r="Y46" s="51">
        <f>IF($P46&lt;F$10,0,求节点(F$10:F$14,$I$10:$I$14,$P46)*$C$2*节奏总纲!Z40)+Y45</f>
        <v>0</v>
      </c>
      <c r="Z46" s="51">
        <f>IF($P46&lt;G$10,0,求节点(G$10:G$14,$I$10:$I$14,$P46)*$C$2*节奏总纲!AA40)+Z45</f>
        <v>0</v>
      </c>
      <c r="AA46" s="65">
        <f>IF($P46&lt;C$10,0,求节点(C$10:C$14,$J$10:$J$14,$P46)*$C$2*节奏总纲!W40)+AA45+军团势力点排行奖励设计!M46-军团势力点排行奖励设计!M45</f>
        <v>0</v>
      </c>
      <c r="AB46" s="65">
        <f>IF($P46&lt;D$10,0,求节点(D$10:D$14,$J$10:$J$14,$P46)*$C$2*节奏总纲!X40)+AB45+军团势力点排行奖励设计!N46-军团势力点排行奖励设计!N45</f>
        <v>0</v>
      </c>
      <c r="AC46" s="65">
        <f>IF($P46&lt;E$10,0,求节点(E$10:E$14,$J$10:$J$14,$P46)*$C$2*节奏总纲!Y40)+AC45+军团势力点排行奖励设计!O46-军团势力点排行奖励设计!O45</f>
        <v>0</v>
      </c>
      <c r="AD46" s="65">
        <f>IF($P46&lt;F$10,0,求节点(F$10:F$14,$J$10:$J$14,$P46)*$C$2*节奏总纲!Z40)+AD45+军团势力点排行奖励设计!P46-军团势力点排行奖励设计!P45</f>
        <v>0</v>
      </c>
      <c r="AE46" s="65">
        <f>IF($P46&lt;G$10,0,求节点(G$10:G$14,$J$10:$J$14,$P46)*$C$2*节奏总纲!AA40)+AE45+军团势力点排行奖励设计!Q46-军团势力点排行奖励设计!Q45</f>
        <v>0</v>
      </c>
      <c r="AF46" s="65">
        <f>IF($P46&lt;C$10,0,求节点(C$10:C$14,$K$10:$K$14,$P46)*$C$2*节奏总纲!W40)+AF45</f>
        <v>0</v>
      </c>
      <c r="AG46" s="65">
        <f>IF($P46&lt;D$10,0,求节点(D$10:D$14,$K$10:$K$14,$P46)*$C$2*节奏总纲!X40)+AG45</f>
        <v>0</v>
      </c>
      <c r="AH46" s="65">
        <f>IF($P46&lt;E$10,0,求节点(E$10:E$14,$K$10:$K$14,$P46)*$C$2*节奏总纲!Y40)+AH45</f>
        <v>0</v>
      </c>
      <c r="AI46" s="65">
        <f>IF($P46&lt;F$10,0,求节点(F$10:F$14,$K$10:$K$14,$P46)*$C$2*节奏总纲!Z40)+AI45</f>
        <v>0</v>
      </c>
      <c r="AJ46" s="65">
        <f>IF($P46&lt;G$10,0,求节点(G$10:G$14,$K$10:$K$14,$P46)*$C$2*节奏总纲!AA40)+AJ45</f>
        <v>0</v>
      </c>
      <c r="AK46" s="65">
        <f>IF($P46&lt;C$10,0,求节点(C$10:C$14,$L$10:$L$14,$P46)*$C$2*节奏总纲!W40)+AK45+军团势力点排行奖励设计!R46-军团势力点排行奖励设计!R45</f>
        <v>0</v>
      </c>
      <c r="AL46" s="65">
        <f>IF($P46&lt;D$10,0,求节点(D$10:D$14,$L$10:$L$14,$P46)*$C$2*节奏总纲!X40)+AL45+军团势力点排行奖励设计!S46-军团势力点排行奖励设计!S45</f>
        <v>0</v>
      </c>
      <c r="AM46" s="65">
        <f>IF($P46&lt;E$10,0,求节点(E$10:E$14,$L$10:$L$14,$P46)*$C$2*节奏总纲!Y40)+AM45+军团势力点排行奖励设计!T46-军团势力点排行奖励设计!T45</f>
        <v>0</v>
      </c>
      <c r="AN46" s="65">
        <f>IF($P46&lt;F$10,0,求节点(F$10:F$14,$L$10:$L$14,$P46)*$C$2*节奏总纲!Z40)+AN45+军团势力点排行奖励设计!U46-军团势力点排行奖励设计!U45</f>
        <v>0</v>
      </c>
      <c r="AO46" s="65">
        <f>IF($P46&lt;G$10,0,求节点(G$10:G$14,$L$10:$L$14,$P46)*$C$2*节奏总纲!AA40)+AO45+军团势力点排行奖励设计!V46-军团势力点排行奖励设计!V45</f>
        <v>0</v>
      </c>
      <c r="AP46" s="65">
        <f>IF($P46&lt;C$10,0,求节点(C$10:C$14,$M$10:$M$14,$P46)*$C$2*节奏总纲!W40)+AP45</f>
        <v>0</v>
      </c>
      <c r="AQ46" s="65">
        <f>IF($P46&lt;D$10,0,求节点(D$10:D$14,$M$10:$M$14,$P46)*$C$2*节奏总纲!X40)+AQ45</f>
        <v>0</v>
      </c>
      <c r="AR46" s="65">
        <f>IF($P46&lt;E$10,0,求节点(E$10:E$14,$M$10:$M$14,$P46)*$C$2*节奏总纲!Y40)+AR45</f>
        <v>0</v>
      </c>
      <c r="AS46" s="65">
        <f>IF($P46&lt;F$10,0,求节点(F$10:F$14,$M$10:$M$14,$P46)*$C$2*节奏总纲!Z40)+AS45</f>
        <v>0</v>
      </c>
      <c r="AT46" s="65">
        <f>IF($P46&lt;G$10,0,求节点(G$10:G$14,$M$10:$M$14,$P46)*$C$2*节奏总纲!AA40)+AT45</f>
        <v>0</v>
      </c>
      <c r="AX46" s="51">
        <v>37</v>
      </c>
      <c r="AY46" s="51">
        <f>IF($AX46&lt;C$10,0,求节点(C$10:C$14,$H$19:$H$23,$AX46)*$C$2*节奏总纲!W40)+AY45</f>
        <v>0</v>
      </c>
      <c r="AZ46" s="51">
        <f>IF($AX46&lt;D$10,0,求节点(D$10:D$14,$H$19:$H$23,$AX46)*$C$2*节奏总纲!X40)+AZ45</f>
        <v>0</v>
      </c>
      <c r="BA46" s="51">
        <f>IF($AX46&lt;E$10,0,求节点(E$10:E$14,$H$19:$H$23,$AX46)*$C$2*节奏总纲!Y40)+BA45</f>
        <v>0</v>
      </c>
      <c r="BB46" s="51">
        <f>IF($AX46&lt;F$10,0,求节点(F$10:F$14,$H$19:$H$23,$AX46)*$C$2*节奏总纲!Z40)+BB45</f>
        <v>0</v>
      </c>
      <c r="BC46" s="51">
        <f>IF($AX46&lt;G$10,0,求节点(G$10:G$14,$H$19:$H$23,$AX46)*$C$2*节奏总纲!AA40)+BC45</f>
        <v>0</v>
      </c>
      <c r="BD46" s="51">
        <f>IF($AX46&lt;C$10,0,求节点(C$10:C$14,$I$19:$I$23,$AX46)*$C$2*节奏总纲!W40)+BD45</f>
        <v>0</v>
      </c>
      <c r="BE46" s="51">
        <f>IF($AX46&lt;D$10,0,求节点(D$10:D$14,$I$19:$I$23,$AX46)*$C$2*节奏总纲!X40)+BE45</f>
        <v>0</v>
      </c>
      <c r="BF46" s="51">
        <f>IF($AX46&lt;E$10,0,求节点(E$10:E$14,$I$19:$I$23,$AX46)*$C$2*节奏总纲!Y40)+BF45</f>
        <v>0</v>
      </c>
      <c r="BG46" s="51">
        <f>IF($AX46&lt;F$10,0,求节点(F$10:F$14,$I$19:$I$23,$AX46)*$C$2*节奏总纲!Z40)+BG45</f>
        <v>0</v>
      </c>
      <c r="BH46" s="51">
        <f>IF($AX46&lt;G$10,0,求节点(G$10:G$14,$I$19:$I$23,$AX46)*$C$2*节奏总纲!AA40)+BH45</f>
        <v>0</v>
      </c>
      <c r="BI46" s="65">
        <f>IF($AX46&lt;C$10,0,求节点(C$10:C$14,$J$19:$J$23,$AX46)*$C$2*节奏总纲!W40)+BI45+军团势力点排行奖励设计!W46-军团势力点排行奖励设计!W45</f>
        <v>0</v>
      </c>
      <c r="BJ46" s="65">
        <f>IF($AX46&lt;D$10,0,求节点(D$10:D$14,$J$19:$J$23,$AX46)*$C$2*节奏总纲!X40)+BJ45+军团势力点排行奖励设计!X46-军团势力点排行奖励设计!X45</f>
        <v>0</v>
      </c>
      <c r="BK46" s="65">
        <f>IF($AX46&lt;E$10,0,求节点(E$10:E$14,$J$19:$J$23,$AX46)*$C$2*节奏总纲!Y40)+BK45+军团势力点排行奖励设计!Y46-军团势力点排行奖励设计!Y45</f>
        <v>0</v>
      </c>
      <c r="BL46" s="65">
        <f>IF($AX46&lt;F$10,0,求节点(F$10:F$14,$J$19:$J$23,$AX46)*$C$2*节奏总纲!Z40)+BL45+军团势力点排行奖励设计!Z46-军团势力点排行奖励设计!Z45</f>
        <v>0</v>
      </c>
      <c r="BM46" s="65">
        <f>IF($AX46&lt;G$10,0,求节点(G$10:G$14,$J$19:$J$23,$AX46)*$C$2*节奏总纲!AA40)+BM45+军团势力点排行奖励设计!AA46-军团势力点排行奖励设计!AA45</f>
        <v>0</v>
      </c>
      <c r="BN46" s="65">
        <f>IF($AX46&lt;C$10,0,求节点(C$10:C$14,$K$19:$K$23,$AX46)*$C$2*节奏总纲!W40)+BN45</f>
        <v>0</v>
      </c>
      <c r="BO46" s="65">
        <f>IF($AX46&lt;D$10,0,求节点(D$10:D$14,$K$19:$K$23,$AX46)*$C$2*节奏总纲!X40)+BO45</f>
        <v>0</v>
      </c>
      <c r="BP46" s="65">
        <f>IF($AX46&lt;E$10,0,求节点(E$10:E$14,$K$19:$K$23,$AX46)*$C$2*节奏总纲!Y40)+BP45</f>
        <v>0</v>
      </c>
      <c r="BQ46" s="65">
        <f>IF($AX46&lt;F$10,0,求节点(F$10:F$14,$K$19:$K$23,$AX46)*$C$2*节奏总纲!Z40)+BQ45</f>
        <v>0</v>
      </c>
      <c r="BR46" s="65">
        <f>IF($AX46&lt;G$10,0,求节点(G$10:G$14,$K$19:$K$23,$AX46)*$C$2*节奏总纲!AA40)+BR45</f>
        <v>0</v>
      </c>
      <c r="BS46" s="65">
        <f>IF($AX46&lt;C$10,0,求节点(C$10:C$14,$L$19:$L$23,$AX46)*$C$2*节奏总纲!W40)+BS45+军团势力点排行奖励设计!AB46-军团势力点排行奖励设计!AB45</f>
        <v>0</v>
      </c>
      <c r="BT46" s="65">
        <f>IF($AX46&lt;D$10,0,求节点(D$10:D$14,$L$19:$L$23,$AX46)*$C$2*节奏总纲!X40)+BT45+军团势力点排行奖励设计!AC46-军团势力点排行奖励设计!AC45</f>
        <v>0</v>
      </c>
      <c r="BU46" s="65">
        <f>IF($AX46&lt;E$10,0,求节点(E$10:E$14,$L$19:$L$23,$AX46)*$C$2*节奏总纲!Y40)+BU45+军团势力点排行奖励设计!AD46-军团势力点排行奖励设计!AD45</f>
        <v>0</v>
      </c>
      <c r="BV46" s="65">
        <f>IF($AX46&lt;F$10,0,求节点(F$10:F$14,$L$19:$L$23,$AX46)*$C$2*节奏总纲!Z40)+BV45+军团势力点排行奖励设计!AE46-军团势力点排行奖励设计!AE45</f>
        <v>0</v>
      </c>
      <c r="BW46" s="65">
        <f>IF($AX46&lt;G$10,0,求节点(G$10:G$14,$L$19:$L$23,$AX46)*$C$2*节奏总纲!AA40)+BW45+军团势力点排行奖励设计!AF46-军团势力点排行奖励设计!AF45</f>
        <v>0</v>
      </c>
      <c r="BX46" s="65">
        <f>IF($AX46&lt;C$10,0,求节点(C$10:C$14,$M$19:$M$23,$AX46)*$C$2*节奏总纲!W40)+BX45</f>
        <v>0</v>
      </c>
      <c r="BY46" s="65">
        <f>IF($AX46&lt;D$10,0,求节点(D$10:D$14,$M$19:$M$23,$AX46)*$C$2*节奏总纲!X40)+BY45</f>
        <v>0</v>
      </c>
      <c r="BZ46" s="65">
        <f>IF($AX46&lt;E$10,0,求节点(E$10:E$14,$M$19:$M$23,$AX46)*$C$2*节奏总纲!Y40)+BZ45</f>
        <v>0</v>
      </c>
      <c r="CA46" s="65">
        <f>IF($AX46&lt;F$10,0,求节点(F$10:F$14,$M$19:$M$23,$AX46)*$C$2*节奏总纲!Z40)+CA45</f>
        <v>0</v>
      </c>
      <c r="CB46" s="65">
        <f>IF($AX46&lt;G$10,0,求节点(G$10:G$14,$M$19:$M$23,$AX46)*$C$2*节奏总纲!AA40)+CB45</f>
        <v>0</v>
      </c>
      <c r="CF46" s="51">
        <v>37</v>
      </c>
      <c r="CG46" s="65">
        <f t="shared" si="13"/>
        <v>0</v>
      </c>
      <c r="CH46" s="65">
        <f t="shared" si="14"/>
        <v>0</v>
      </c>
      <c r="CI46" s="65">
        <f t="shared" si="15"/>
        <v>0</v>
      </c>
      <c r="CJ46" s="65">
        <f t="shared" si="16"/>
        <v>0</v>
      </c>
      <c r="CK46" s="65">
        <f t="shared" si="17"/>
        <v>0</v>
      </c>
      <c r="CL46" s="65">
        <f t="shared" si="18"/>
        <v>0</v>
      </c>
      <c r="CM46" s="65">
        <f t="shared" si="19"/>
        <v>0</v>
      </c>
      <c r="CN46" s="65">
        <f t="shared" si="20"/>
        <v>0</v>
      </c>
      <c r="CO46" s="65">
        <f t="shared" si="21"/>
        <v>0</v>
      </c>
      <c r="CP46" s="65">
        <f t="shared" si="22"/>
        <v>0</v>
      </c>
      <c r="CQ46" s="65">
        <f t="shared" si="23"/>
        <v>0</v>
      </c>
      <c r="CR46" s="65">
        <f t="shared" si="24"/>
        <v>0</v>
      </c>
      <c r="CS46" s="65">
        <f t="shared" si="25"/>
        <v>0</v>
      </c>
      <c r="CT46" s="65">
        <f t="shared" si="26"/>
        <v>0</v>
      </c>
      <c r="CU46" s="65">
        <f t="shared" si="27"/>
        <v>0</v>
      </c>
      <c r="CV46" s="65">
        <f t="shared" si="28"/>
        <v>0</v>
      </c>
      <c r="CW46" s="65">
        <f t="shared" si="29"/>
        <v>0</v>
      </c>
      <c r="CX46" s="65">
        <f t="shared" si="30"/>
        <v>0</v>
      </c>
      <c r="CY46" s="65">
        <f t="shared" si="31"/>
        <v>0</v>
      </c>
      <c r="CZ46" s="65">
        <f t="shared" si="32"/>
        <v>0</v>
      </c>
      <c r="DA46" s="65">
        <f t="shared" si="33"/>
        <v>0</v>
      </c>
      <c r="DB46" s="65">
        <f t="shared" si="34"/>
        <v>0</v>
      </c>
      <c r="DC46" s="65">
        <f t="shared" si="35"/>
        <v>0</v>
      </c>
      <c r="DD46" s="65">
        <f t="shared" si="36"/>
        <v>0</v>
      </c>
      <c r="DE46" s="65">
        <f t="shared" si="37"/>
        <v>0</v>
      </c>
      <c r="DF46" s="65">
        <f t="shared" si="38"/>
        <v>0</v>
      </c>
      <c r="DG46" s="65">
        <f t="shared" si="39"/>
        <v>0</v>
      </c>
      <c r="DH46" s="65">
        <f t="shared" si="40"/>
        <v>0</v>
      </c>
      <c r="DI46" s="65">
        <f t="shared" si="41"/>
        <v>0</v>
      </c>
      <c r="DJ46" s="65">
        <f t="shared" si="42"/>
        <v>0</v>
      </c>
      <c r="DN46" s="51">
        <v>37</v>
      </c>
      <c r="DO46" s="65">
        <f t="shared" si="43"/>
        <v>0</v>
      </c>
      <c r="DP46" s="65">
        <f t="shared" si="44"/>
        <v>0</v>
      </c>
      <c r="DQ46" s="65">
        <f t="shared" si="45"/>
        <v>0</v>
      </c>
      <c r="DR46" s="65">
        <f t="shared" si="46"/>
        <v>0</v>
      </c>
      <c r="DS46" s="65">
        <f t="shared" si="47"/>
        <v>0</v>
      </c>
      <c r="DT46" s="65">
        <f t="shared" si="48"/>
        <v>0</v>
      </c>
      <c r="DU46" s="65">
        <f t="shared" si="49"/>
        <v>0</v>
      </c>
      <c r="DV46" s="65">
        <f t="shared" si="50"/>
        <v>0</v>
      </c>
      <c r="DW46" s="65">
        <f t="shared" si="51"/>
        <v>0</v>
      </c>
      <c r="DX46" s="65">
        <f t="shared" si="52"/>
        <v>0</v>
      </c>
      <c r="DY46" s="65">
        <f t="shared" si="53"/>
        <v>0</v>
      </c>
      <c r="DZ46" s="65">
        <f t="shared" si="54"/>
        <v>0</v>
      </c>
      <c r="EA46" s="65">
        <f t="shared" si="55"/>
        <v>0</v>
      </c>
      <c r="EB46" s="65">
        <f t="shared" si="56"/>
        <v>0</v>
      </c>
      <c r="EC46" s="65">
        <f t="shared" si="57"/>
        <v>0</v>
      </c>
      <c r="ED46" s="65">
        <f t="shared" si="58"/>
        <v>0</v>
      </c>
      <c r="EE46" s="65">
        <f t="shared" si="59"/>
        <v>0</v>
      </c>
      <c r="EF46" s="65">
        <f t="shared" si="60"/>
        <v>0</v>
      </c>
      <c r="EG46" s="65">
        <f t="shared" si="61"/>
        <v>0</v>
      </c>
      <c r="EH46" s="65">
        <f t="shared" si="62"/>
        <v>0</v>
      </c>
      <c r="EI46" s="65">
        <f t="shared" si="63"/>
        <v>0</v>
      </c>
      <c r="EJ46" s="65">
        <f t="shared" si="64"/>
        <v>0</v>
      </c>
      <c r="EK46" s="65">
        <f t="shared" si="65"/>
        <v>0</v>
      </c>
      <c r="EL46" s="65">
        <f t="shared" si="66"/>
        <v>0</v>
      </c>
      <c r="EM46" s="65">
        <f t="shared" si="67"/>
        <v>0</v>
      </c>
      <c r="EN46" s="65">
        <f t="shared" si="68"/>
        <v>0</v>
      </c>
      <c r="EO46" s="65">
        <f t="shared" si="69"/>
        <v>0</v>
      </c>
      <c r="EP46" s="65">
        <f t="shared" si="70"/>
        <v>0</v>
      </c>
      <c r="EQ46" s="65">
        <f t="shared" si="71"/>
        <v>0</v>
      </c>
      <c r="ER46" s="65">
        <f t="shared" si="72"/>
        <v>0</v>
      </c>
      <c r="EV46" s="51">
        <v>37</v>
      </c>
      <c r="EW46" s="65">
        <f t="shared" si="73"/>
        <v>0</v>
      </c>
      <c r="EX46" s="65">
        <f t="shared" si="74"/>
        <v>0</v>
      </c>
      <c r="EY46" s="65">
        <f t="shared" si="75"/>
        <v>0</v>
      </c>
      <c r="EZ46" s="65">
        <f t="shared" si="76"/>
        <v>0</v>
      </c>
      <c r="FA46" s="65">
        <f t="shared" si="77"/>
        <v>0</v>
      </c>
      <c r="FB46" s="65">
        <f t="shared" si="78"/>
        <v>0</v>
      </c>
      <c r="FC46" s="65">
        <f t="shared" si="79"/>
        <v>0</v>
      </c>
      <c r="FD46" s="65">
        <f t="shared" si="80"/>
        <v>0</v>
      </c>
      <c r="FE46" s="65">
        <f t="shared" si="81"/>
        <v>0</v>
      </c>
      <c r="FF46" s="65">
        <f t="shared" si="82"/>
        <v>0</v>
      </c>
      <c r="FG46" s="65">
        <f t="shared" si="83"/>
        <v>0</v>
      </c>
      <c r="FH46" s="65">
        <f t="shared" si="84"/>
        <v>0</v>
      </c>
      <c r="FI46" s="65">
        <f t="shared" si="85"/>
        <v>0</v>
      </c>
      <c r="FJ46" s="65">
        <f t="shared" si="86"/>
        <v>0</v>
      </c>
      <c r="FK46" s="65">
        <f t="shared" si="87"/>
        <v>0</v>
      </c>
      <c r="FL46" s="65">
        <f t="shared" si="88"/>
        <v>0</v>
      </c>
      <c r="FM46" s="65">
        <f t="shared" si="89"/>
        <v>0</v>
      </c>
      <c r="FN46" s="65">
        <f t="shared" si="90"/>
        <v>0</v>
      </c>
      <c r="FO46" s="65">
        <f t="shared" si="91"/>
        <v>0</v>
      </c>
      <c r="FP46" s="65">
        <f t="shared" si="92"/>
        <v>0</v>
      </c>
      <c r="FQ46" s="65">
        <f t="shared" si="93"/>
        <v>0</v>
      </c>
      <c r="FR46" s="65">
        <f t="shared" si="94"/>
        <v>0</v>
      </c>
      <c r="FS46" s="65">
        <f t="shared" si="95"/>
        <v>0</v>
      </c>
      <c r="FT46" s="65">
        <f t="shared" si="96"/>
        <v>0</v>
      </c>
      <c r="FU46" s="65">
        <f t="shared" si="97"/>
        <v>0</v>
      </c>
      <c r="FV46" s="65">
        <f t="shared" si="98"/>
        <v>0</v>
      </c>
      <c r="FW46" s="65">
        <f t="shared" si="99"/>
        <v>0</v>
      </c>
      <c r="FX46" s="65">
        <f t="shared" si="100"/>
        <v>0</v>
      </c>
      <c r="FY46" s="65">
        <f t="shared" si="101"/>
        <v>0</v>
      </c>
      <c r="FZ46" s="65">
        <f t="shared" si="102"/>
        <v>0</v>
      </c>
      <c r="GB46" s="65">
        <f t="shared" si="103"/>
        <v>0</v>
      </c>
      <c r="GC46" s="65">
        <f t="shared" si="104"/>
        <v>0</v>
      </c>
      <c r="GD46" s="65">
        <f t="shared" si="105"/>
        <v>0</v>
      </c>
      <c r="GE46" s="65">
        <f t="shared" si="106"/>
        <v>0</v>
      </c>
      <c r="GF46" s="65">
        <f t="shared" si="107"/>
        <v>0</v>
      </c>
      <c r="GG46" s="65">
        <f t="shared" si="108"/>
        <v>0</v>
      </c>
      <c r="GH46" s="65">
        <f t="shared" si="109"/>
        <v>0</v>
      </c>
      <c r="GI46" s="65">
        <f t="shared" si="110"/>
        <v>0</v>
      </c>
      <c r="GJ46" s="65">
        <f t="shared" si="111"/>
        <v>0</v>
      </c>
      <c r="GK46" s="65">
        <f t="shared" si="112"/>
        <v>0</v>
      </c>
      <c r="GL46" s="65">
        <f t="shared" si="113"/>
        <v>0</v>
      </c>
      <c r="GM46" s="65">
        <f t="shared" si="114"/>
        <v>0</v>
      </c>
      <c r="GN46" s="65">
        <f t="shared" si="115"/>
        <v>0</v>
      </c>
      <c r="GO46" s="65">
        <f t="shared" si="116"/>
        <v>0</v>
      </c>
      <c r="GP46" s="65">
        <f t="shared" si="117"/>
        <v>0</v>
      </c>
      <c r="GQ46" s="65">
        <f t="shared" si="118"/>
        <v>0</v>
      </c>
      <c r="GR46" s="65">
        <f t="shared" si="119"/>
        <v>0</v>
      </c>
      <c r="GS46" s="65">
        <f t="shared" si="120"/>
        <v>0</v>
      </c>
      <c r="GT46" s="65">
        <f t="shared" si="121"/>
        <v>0</v>
      </c>
      <c r="GU46" s="65">
        <f t="shared" si="122"/>
        <v>0</v>
      </c>
      <c r="GV46" s="65">
        <f t="shared" si="123"/>
        <v>0</v>
      </c>
      <c r="GW46" s="65">
        <f t="shared" si="124"/>
        <v>0</v>
      </c>
      <c r="GX46" s="65">
        <f t="shared" si="125"/>
        <v>0</v>
      </c>
      <c r="GY46" s="65">
        <f t="shared" si="126"/>
        <v>0</v>
      </c>
      <c r="GZ46" s="65">
        <f t="shared" si="127"/>
        <v>0</v>
      </c>
      <c r="HA46" s="65">
        <f t="shared" si="128"/>
        <v>0</v>
      </c>
      <c r="HB46" s="65">
        <f t="shared" si="129"/>
        <v>0</v>
      </c>
      <c r="HC46" s="65">
        <f t="shared" si="130"/>
        <v>0</v>
      </c>
      <c r="HD46" s="65">
        <f t="shared" si="131"/>
        <v>0</v>
      </c>
      <c r="HE46" s="65">
        <f t="shared" si="132"/>
        <v>0</v>
      </c>
      <c r="HM46" s="51">
        <v>37</v>
      </c>
      <c r="HN46" s="72">
        <f>(EW46-EW45)*$D$46+(FB46-FB45)*$D$47+(FG46-FG45)*$D$48+(FL46-FL45)*$D$49+IF($HM46&lt;C$10,0,求节点(C$10:C$14,$H$28:$H$32,$HM46)*$C$2*节奏总纲!W40)+HN45</f>
        <v>0</v>
      </c>
      <c r="HO46" s="72">
        <f>(EX46-EX45)*$D$46+(FC46-FC45)*$D$47+(FH46-FH45)*$D$48+(FM46-FM45)*$D$49+IF($HM46&lt;D$10,0,求节点(D$10:D$14,$H$28:$H$32,$HM46)*$C$2*节奏总纲!X40)+HO45</f>
        <v>0</v>
      </c>
      <c r="HP46" s="72">
        <f>(EY46-EY45)*$D$46+(FD46-FD45)*$D$47+(FI46-FI45)*$D$48+(FN46-FN45)*$D$49+IF($HM46&lt;E$10,0,求节点(E$10:E$14,$H$28:$H$32,$HM46)*$C$2*节奏总纲!Y40)+HP45</f>
        <v>0</v>
      </c>
      <c r="HQ46" s="72">
        <f>(EZ46-EZ45)*$D$46+(FE46-FE45)*$D$47+(FJ46-FJ45)*$D$48+(FO46-FO45)*$D$49+IF($HM46&lt;F$10,0,求节点(F$10:F$14,$H$28:$H$32,$HM46)*$C$2*节奏总纲!Z40)+HQ45</f>
        <v>0</v>
      </c>
      <c r="HR46" s="72">
        <f>(FA46-FA45)*$D$46+(FF46-FF45)*$D$47+(FK46-FK45)*$D$48+(FP46-FP45)*$D$49+IF($HM46&lt;G$10,0,求节点(G$10:G$14,$H$28:$H$32,$HM46)*$C$2*节奏总纲!AA40)+HR45</f>
        <v>0</v>
      </c>
      <c r="HV46" s="72">
        <v>37</v>
      </c>
      <c r="HW46" s="72">
        <f>IF($HV46&lt;C$10,0,求节点(C$10:C$14,$I$28:$I$32,$HV46)*$C$2*节奏总纲!W40)+HW45</f>
        <v>0</v>
      </c>
      <c r="HX46" s="72">
        <f>IF($HV46&lt;D$10,0,求节点(D$10:D$14,$I$28:$I$32,$HV46)*$C$2*节奏总纲!X40)+HX45</f>
        <v>0</v>
      </c>
      <c r="HY46" s="72">
        <f>IF($HV46&lt;E$10,0,求节点(E$10:E$14,$I$28:$I$32,$HV46)*$C$2*节奏总纲!Y40)+HY45</f>
        <v>0</v>
      </c>
      <c r="HZ46" s="72">
        <f>IF($HV46&lt;F$10,0,求节点(F$10:F$14,$I$28:$I$32,$HV46)*$C$2*节奏总纲!Z40)+HZ45</f>
        <v>0</v>
      </c>
      <c r="IA46" s="72">
        <f>IF($HV46&lt;G$10,0,求节点(G$10:G$14,$I$28:$I$32,$HV46)*$C$2*节奏总纲!AA40)+IA45</f>
        <v>0</v>
      </c>
    </row>
    <row r="47" spans="2:235" x14ac:dyDescent="0.15">
      <c r="B47" s="67" t="s">
        <v>2</v>
      </c>
      <c r="D47" s="65">
        <f>[4]前期规划!D49</f>
        <v>10</v>
      </c>
      <c r="I47" s="65"/>
      <c r="J47" s="65"/>
      <c r="K47" s="65"/>
      <c r="M47" s="65"/>
      <c r="N47" s="65"/>
      <c r="O47" s="65"/>
      <c r="P47" s="49">
        <v>38</v>
      </c>
      <c r="Q47" s="51">
        <f>IF($P47&lt;C$10,0,求节点(C$10:C$14,$H$10:$H$14,$P47)*$C$2*节奏总纲!W41)+Q46</f>
        <v>0</v>
      </c>
      <c r="R47" s="51">
        <f>IF($P47&lt;D$10,0,求节点(D$10:D$14,$H$10:$H$14,$P47)*$C$2*节奏总纲!X41)+R46</f>
        <v>0</v>
      </c>
      <c r="S47" s="51">
        <f>IF($P47&lt;E$10,0,求节点(E$10:E$14,$H$10:$H$14,$P47)*$C$2*节奏总纲!Y41)+S46</f>
        <v>0</v>
      </c>
      <c r="T47" s="51">
        <f>IF($P47&lt;F$10,0,求节点(F$10:F$14,$H$10:$H$14,$P47)*$C$2*节奏总纲!Z41)+T46</f>
        <v>0</v>
      </c>
      <c r="U47" s="51">
        <f>IF($P47&lt;G$10,0,求节点(G$10:G$14,$H$10:$H$14,$P47)*$C$2*节奏总纲!AA41)+U46</f>
        <v>0</v>
      </c>
      <c r="V47" s="51">
        <f>IF($P47&lt;C$10,0,求节点(C$10:C$14,$I$10:$I$14,$P47)*$C$2*节奏总纲!W41)+V46</f>
        <v>0</v>
      </c>
      <c r="W47" s="51">
        <f>IF($P47&lt;D$10,0,求节点(D$10:D$14,$I$10:$I$14,$P47)*$C$2*节奏总纲!X41)+W46</f>
        <v>0</v>
      </c>
      <c r="X47" s="51">
        <f>IF($P47&lt;E$10,0,求节点(E$10:E$14,$I$10:$I$14,$P47)*$C$2*节奏总纲!Y41)+X46</f>
        <v>0</v>
      </c>
      <c r="Y47" s="51">
        <f>IF($P47&lt;F$10,0,求节点(F$10:F$14,$I$10:$I$14,$P47)*$C$2*节奏总纲!Z41)+Y46</f>
        <v>0</v>
      </c>
      <c r="Z47" s="51">
        <f>IF($P47&lt;G$10,0,求节点(G$10:G$14,$I$10:$I$14,$P47)*$C$2*节奏总纲!AA41)+Z46</f>
        <v>0</v>
      </c>
      <c r="AA47" s="65">
        <f>IF($P47&lt;C$10,0,求节点(C$10:C$14,$J$10:$J$14,$P47)*$C$2*节奏总纲!W41)+AA46+军团势力点排行奖励设计!M47-军团势力点排行奖励设计!M46</f>
        <v>0</v>
      </c>
      <c r="AB47" s="65">
        <f>IF($P47&lt;D$10,0,求节点(D$10:D$14,$J$10:$J$14,$P47)*$C$2*节奏总纲!X41)+AB46+军团势力点排行奖励设计!N47-军团势力点排行奖励设计!N46</f>
        <v>0</v>
      </c>
      <c r="AC47" s="65">
        <f>IF($P47&lt;E$10,0,求节点(E$10:E$14,$J$10:$J$14,$P47)*$C$2*节奏总纲!Y41)+AC46+军团势力点排行奖励设计!O47-军团势力点排行奖励设计!O46</f>
        <v>0</v>
      </c>
      <c r="AD47" s="65">
        <f>IF($P47&lt;F$10,0,求节点(F$10:F$14,$J$10:$J$14,$P47)*$C$2*节奏总纲!Z41)+AD46+军团势力点排行奖励设计!P47-军团势力点排行奖励设计!P46</f>
        <v>0</v>
      </c>
      <c r="AE47" s="65">
        <f>IF($P47&lt;G$10,0,求节点(G$10:G$14,$J$10:$J$14,$P47)*$C$2*节奏总纲!AA41)+AE46+军团势力点排行奖励设计!Q47-军团势力点排行奖励设计!Q46</f>
        <v>0</v>
      </c>
      <c r="AF47" s="65">
        <f>IF($P47&lt;C$10,0,求节点(C$10:C$14,$K$10:$K$14,$P47)*$C$2*节奏总纲!W41)+AF46</f>
        <v>0</v>
      </c>
      <c r="AG47" s="65">
        <f>IF($P47&lt;D$10,0,求节点(D$10:D$14,$K$10:$K$14,$P47)*$C$2*节奏总纲!X41)+AG46</f>
        <v>0</v>
      </c>
      <c r="AH47" s="65">
        <f>IF($P47&lt;E$10,0,求节点(E$10:E$14,$K$10:$K$14,$P47)*$C$2*节奏总纲!Y41)+AH46</f>
        <v>0</v>
      </c>
      <c r="AI47" s="65">
        <f>IF($P47&lt;F$10,0,求节点(F$10:F$14,$K$10:$K$14,$P47)*$C$2*节奏总纲!Z41)+AI46</f>
        <v>0</v>
      </c>
      <c r="AJ47" s="65">
        <f>IF($P47&lt;G$10,0,求节点(G$10:G$14,$K$10:$K$14,$P47)*$C$2*节奏总纲!AA41)+AJ46</f>
        <v>0</v>
      </c>
      <c r="AK47" s="65">
        <f>IF($P47&lt;C$10,0,求节点(C$10:C$14,$L$10:$L$14,$P47)*$C$2*节奏总纲!W41)+AK46+军团势力点排行奖励设计!R47-军团势力点排行奖励设计!R46</f>
        <v>0</v>
      </c>
      <c r="AL47" s="65">
        <f>IF($P47&lt;D$10,0,求节点(D$10:D$14,$L$10:$L$14,$P47)*$C$2*节奏总纲!X41)+AL46+军团势力点排行奖励设计!S47-军团势力点排行奖励设计!S46</f>
        <v>0</v>
      </c>
      <c r="AM47" s="65">
        <f>IF($P47&lt;E$10,0,求节点(E$10:E$14,$L$10:$L$14,$P47)*$C$2*节奏总纲!Y41)+AM46+军团势力点排行奖励设计!T47-军团势力点排行奖励设计!T46</f>
        <v>0</v>
      </c>
      <c r="AN47" s="65">
        <f>IF($P47&lt;F$10,0,求节点(F$10:F$14,$L$10:$L$14,$P47)*$C$2*节奏总纲!Z41)+AN46+军团势力点排行奖励设计!U47-军团势力点排行奖励设计!U46</f>
        <v>0</v>
      </c>
      <c r="AO47" s="65">
        <f>IF($P47&lt;G$10,0,求节点(G$10:G$14,$L$10:$L$14,$P47)*$C$2*节奏总纲!AA41)+AO46+军团势力点排行奖励设计!V47-军团势力点排行奖励设计!V46</f>
        <v>0</v>
      </c>
      <c r="AP47" s="65">
        <f>IF($P47&lt;C$10,0,求节点(C$10:C$14,$M$10:$M$14,$P47)*$C$2*节奏总纲!W41)+AP46</f>
        <v>0</v>
      </c>
      <c r="AQ47" s="65">
        <f>IF($P47&lt;D$10,0,求节点(D$10:D$14,$M$10:$M$14,$P47)*$C$2*节奏总纲!X41)+AQ46</f>
        <v>0</v>
      </c>
      <c r="AR47" s="65">
        <f>IF($P47&lt;E$10,0,求节点(E$10:E$14,$M$10:$M$14,$P47)*$C$2*节奏总纲!Y41)+AR46</f>
        <v>0</v>
      </c>
      <c r="AS47" s="65">
        <f>IF($P47&lt;F$10,0,求节点(F$10:F$14,$M$10:$M$14,$P47)*$C$2*节奏总纲!Z41)+AS46</f>
        <v>0</v>
      </c>
      <c r="AT47" s="65">
        <f>IF($P47&lt;G$10,0,求节点(G$10:G$14,$M$10:$M$14,$P47)*$C$2*节奏总纲!AA41)+AT46</f>
        <v>0</v>
      </c>
      <c r="AX47" s="51">
        <v>38</v>
      </c>
      <c r="AY47" s="51">
        <f>IF($AX47&lt;C$10,0,求节点(C$10:C$14,$H$19:$H$23,$AX47)*$C$2*节奏总纲!W41)+AY46</f>
        <v>0</v>
      </c>
      <c r="AZ47" s="51">
        <f>IF($AX47&lt;D$10,0,求节点(D$10:D$14,$H$19:$H$23,$AX47)*$C$2*节奏总纲!X41)+AZ46</f>
        <v>0</v>
      </c>
      <c r="BA47" s="51">
        <f>IF($AX47&lt;E$10,0,求节点(E$10:E$14,$H$19:$H$23,$AX47)*$C$2*节奏总纲!Y41)+BA46</f>
        <v>0</v>
      </c>
      <c r="BB47" s="51">
        <f>IF($AX47&lt;F$10,0,求节点(F$10:F$14,$H$19:$H$23,$AX47)*$C$2*节奏总纲!Z41)+BB46</f>
        <v>0</v>
      </c>
      <c r="BC47" s="51">
        <f>IF($AX47&lt;G$10,0,求节点(G$10:G$14,$H$19:$H$23,$AX47)*$C$2*节奏总纲!AA41)+BC46</f>
        <v>0</v>
      </c>
      <c r="BD47" s="51">
        <f>IF($AX47&lt;C$10,0,求节点(C$10:C$14,$I$19:$I$23,$AX47)*$C$2*节奏总纲!W41)+BD46</f>
        <v>0</v>
      </c>
      <c r="BE47" s="51">
        <f>IF($AX47&lt;D$10,0,求节点(D$10:D$14,$I$19:$I$23,$AX47)*$C$2*节奏总纲!X41)+BE46</f>
        <v>0</v>
      </c>
      <c r="BF47" s="51">
        <f>IF($AX47&lt;E$10,0,求节点(E$10:E$14,$I$19:$I$23,$AX47)*$C$2*节奏总纲!Y41)+BF46</f>
        <v>0</v>
      </c>
      <c r="BG47" s="51">
        <f>IF($AX47&lt;F$10,0,求节点(F$10:F$14,$I$19:$I$23,$AX47)*$C$2*节奏总纲!Z41)+BG46</f>
        <v>0</v>
      </c>
      <c r="BH47" s="51">
        <f>IF($AX47&lt;G$10,0,求节点(G$10:G$14,$I$19:$I$23,$AX47)*$C$2*节奏总纲!AA41)+BH46</f>
        <v>0</v>
      </c>
      <c r="BI47" s="65">
        <f>IF($AX47&lt;C$10,0,求节点(C$10:C$14,$J$19:$J$23,$AX47)*$C$2*节奏总纲!W41)+BI46+军团势力点排行奖励设计!W47-军团势力点排行奖励设计!W46</f>
        <v>0</v>
      </c>
      <c r="BJ47" s="65">
        <f>IF($AX47&lt;D$10,0,求节点(D$10:D$14,$J$19:$J$23,$AX47)*$C$2*节奏总纲!X41)+BJ46+军团势力点排行奖励设计!X47-军团势力点排行奖励设计!X46</f>
        <v>0</v>
      </c>
      <c r="BK47" s="65">
        <f>IF($AX47&lt;E$10,0,求节点(E$10:E$14,$J$19:$J$23,$AX47)*$C$2*节奏总纲!Y41)+BK46+军团势力点排行奖励设计!Y47-军团势力点排行奖励设计!Y46</f>
        <v>0</v>
      </c>
      <c r="BL47" s="65">
        <f>IF($AX47&lt;F$10,0,求节点(F$10:F$14,$J$19:$J$23,$AX47)*$C$2*节奏总纲!Z41)+BL46+军团势力点排行奖励设计!Z47-军团势力点排行奖励设计!Z46</f>
        <v>0</v>
      </c>
      <c r="BM47" s="65">
        <f>IF($AX47&lt;G$10,0,求节点(G$10:G$14,$J$19:$J$23,$AX47)*$C$2*节奏总纲!AA41)+BM46+军团势力点排行奖励设计!AA47-军团势力点排行奖励设计!AA46</f>
        <v>0</v>
      </c>
      <c r="BN47" s="65">
        <f>IF($AX47&lt;C$10,0,求节点(C$10:C$14,$K$19:$K$23,$AX47)*$C$2*节奏总纲!W41)+BN46</f>
        <v>0</v>
      </c>
      <c r="BO47" s="65">
        <f>IF($AX47&lt;D$10,0,求节点(D$10:D$14,$K$19:$K$23,$AX47)*$C$2*节奏总纲!X41)+BO46</f>
        <v>0</v>
      </c>
      <c r="BP47" s="65">
        <f>IF($AX47&lt;E$10,0,求节点(E$10:E$14,$K$19:$K$23,$AX47)*$C$2*节奏总纲!Y41)+BP46</f>
        <v>0</v>
      </c>
      <c r="BQ47" s="65">
        <f>IF($AX47&lt;F$10,0,求节点(F$10:F$14,$K$19:$K$23,$AX47)*$C$2*节奏总纲!Z41)+BQ46</f>
        <v>0</v>
      </c>
      <c r="BR47" s="65">
        <f>IF($AX47&lt;G$10,0,求节点(G$10:G$14,$K$19:$K$23,$AX47)*$C$2*节奏总纲!AA41)+BR46</f>
        <v>0</v>
      </c>
      <c r="BS47" s="65">
        <f>IF($AX47&lt;C$10,0,求节点(C$10:C$14,$L$19:$L$23,$AX47)*$C$2*节奏总纲!W41)+BS46+军团势力点排行奖励设计!AB47-军团势力点排行奖励设计!AB46</f>
        <v>0</v>
      </c>
      <c r="BT47" s="65">
        <f>IF($AX47&lt;D$10,0,求节点(D$10:D$14,$L$19:$L$23,$AX47)*$C$2*节奏总纲!X41)+BT46+军团势力点排行奖励设计!AC47-军团势力点排行奖励设计!AC46</f>
        <v>0</v>
      </c>
      <c r="BU47" s="65">
        <f>IF($AX47&lt;E$10,0,求节点(E$10:E$14,$L$19:$L$23,$AX47)*$C$2*节奏总纲!Y41)+BU46+军团势力点排行奖励设计!AD47-军团势力点排行奖励设计!AD46</f>
        <v>0</v>
      </c>
      <c r="BV47" s="65">
        <f>IF($AX47&lt;F$10,0,求节点(F$10:F$14,$L$19:$L$23,$AX47)*$C$2*节奏总纲!Z41)+BV46+军团势力点排行奖励设计!AE47-军团势力点排行奖励设计!AE46</f>
        <v>0</v>
      </c>
      <c r="BW47" s="65">
        <f>IF($AX47&lt;G$10,0,求节点(G$10:G$14,$L$19:$L$23,$AX47)*$C$2*节奏总纲!AA41)+BW46+军团势力点排行奖励设计!AF47-军团势力点排行奖励设计!AF46</f>
        <v>0</v>
      </c>
      <c r="BX47" s="65">
        <f>IF($AX47&lt;C$10,0,求节点(C$10:C$14,$M$19:$M$23,$AX47)*$C$2*节奏总纲!W41)+BX46</f>
        <v>0</v>
      </c>
      <c r="BY47" s="65">
        <f>IF($AX47&lt;D$10,0,求节点(D$10:D$14,$M$19:$M$23,$AX47)*$C$2*节奏总纲!X41)+BY46</f>
        <v>0</v>
      </c>
      <c r="BZ47" s="65">
        <f>IF($AX47&lt;E$10,0,求节点(E$10:E$14,$M$19:$M$23,$AX47)*$C$2*节奏总纲!Y41)+BZ46</f>
        <v>0</v>
      </c>
      <c r="CA47" s="65">
        <f>IF($AX47&lt;F$10,0,求节点(F$10:F$14,$M$19:$M$23,$AX47)*$C$2*节奏总纲!Z41)+CA46</f>
        <v>0</v>
      </c>
      <c r="CB47" s="65">
        <f>IF($AX47&lt;G$10,0,求节点(G$10:G$14,$M$19:$M$23,$AX47)*$C$2*节奏总纲!AA41)+CB46</f>
        <v>0</v>
      </c>
      <c r="CF47" s="51">
        <v>38</v>
      </c>
      <c r="CG47" s="65">
        <f t="shared" si="13"/>
        <v>0</v>
      </c>
      <c r="CH47" s="65">
        <f t="shared" si="14"/>
        <v>0</v>
      </c>
      <c r="CI47" s="65">
        <f t="shared" si="15"/>
        <v>0</v>
      </c>
      <c r="CJ47" s="65">
        <f t="shared" si="16"/>
        <v>0</v>
      </c>
      <c r="CK47" s="65">
        <f t="shared" si="17"/>
        <v>0</v>
      </c>
      <c r="CL47" s="65">
        <f t="shared" si="18"/>
        <v>0</v>
      </c>
      <c r="CM47" s="65">
        <f t="shared" si="19"/>
        <v>0</v>
      </c>
      <c r="CN47" s="65">
        <f t="shared" si="20"/>
        <v>0</v>
      </c>
      <c r="CO47" s="65">
        <f t="shared" si="21"/>
        <v>0</v>
      </c>
      <c r="CP47" s="65">
        <f t="shared" si="22"/>
        <v>0</v>
      </c>
      <c r="CQ47" s="65">
        <f t="shared" si="23"/>
        <v>0</v>
      </c>
      <c r="CR47" s="65">
        <f t="shared" si="24"/>
        <v>0</v>
      </c>
      <c r="CS47" s="65">
        <f t="shared" si="25"/>
        <v>0</v>
      </c>
      <c r="CT47" s="65">
        <f t="shared" si="26"/>
        <v>0</v>
      </c>
      <c r="CU47" s="65">
        <f t="shared" si="27"/>
        <v>0</v>
      </c>
      <c r="CV47" s="65">
        <f t="shared" si="28"/>
        <v>0</v>
      </c>
      <c r="CW47" s="65">
        <f t="shared" si="29"/>
        <v>0</v>
      </c>
      <c r="CX47" s="65">
        <f t="shared" si="30"/>
        <v>0</v>
      </c>
      <c r="CY47" s="65">
        <f t="shared" si="31"/>
        <v>0</v>
      </c>
      <c r="CZ47" s="65">
        <f t="shared" si="32"/>
        <v>0</v>
      </c>
      <c r="DA47" s="65">
        <f t="shared" si="33"/>
        <v>0</v>
      </c>
      <c r="DB47" s="65">
        <f t="shared" si="34"/>
        <v>0</v>
      </c>
      <c r="DC47" s="65">
        <f t="shared" si="35"/>
        <v>0</v>
      </c>
      <c r="DD47" s="65">
        <f t="shared" si="36"/>
        <v>0</v>
      </c>
      <c r="DE47" s="65">
        <f t="shared" si="37"/>
        <v>0</v>
      </c>
      <c r="DF47" s="65">
        <f t="shared" si="38"/>
        <v>0</v>
      </c>
      <c r="DG47" s="65">
        <f t="shared" si="39"/>
        <v>0</v>
      </c>
      <c r="DH47" s="65">
        <f t="shared" si="40"/>
        <v>0</v>
      </c>
      <c r="DI47" s="65">
        <f t="shared" si="41"/>
        <v>0</v>
      </c>
      <c r="DJ47" s="65">
        <f t="shared" si="42"/>
        <v>0</v>
      </c>
      <c r="DN47" s="51">
        <v>38</v>
      </c>
      <c r="DO47" s="65">
        <f t="shared" si="43"/>
        <v>0</v>
      </c>
      <c r="DP47" s="65">
        <f t="shared" si="44"/>
        <v>0</v>
      </c>
      <c r="DQ47" s="65">
        <f t="shared" si="45"/>
        <v>0</v>
      </c>
      <c r="DR47" s="65">
        <f t="shared" si="46"/>
        <v>0</v>
      </c>
      <c r="DS47" s="65">
        <f t="shared" si="47"/>
        <v>0</v>
      </c>
      <c r="DT47" s="65">
        <f t="shared" si="48"/>
        <v>0</v>
      </c>
      <c r="DU47" s="65">
        <f t="shared" si="49"/>
        <v>0</v>
      </c>
      <c r="DV47" s="65">
        <f t="shared" si="50"/>
        <v>0</v>
      </c>
      <c r="DW47" s="65">
        <f t="shared" si="51"/>
        <v>0</v>
      </c>
      <c r="DX47" s="65">
        <f t="shared" si="52"/>
        <v>0</v>
      </c>
      <c r="DY47" s="65">
        <f t="shared" si="53"/>
        <v>0</v>
      </c>
      <c r="DZ47" s="65">
        <f t="shared" si="54"/>
        <v>0</v>
      </c>
      <c r="EA47" s="65">
        <f t="shared" si="55"/>
        <v>0</v>
      </c>
      <c r="EB47" s="65">
        <f t="shared" si="56"/>
        <v>0</v>
      </c>
      <c r="EC47" s="65">
        <f t="shared" si="57"/>
        <v>0</v>
      </c>
      <c r="ED47" s="65">
        <f t="shared" si="58"/>
        <v>0</v>
      </c>
      <c r="EE47" s="65">
        <f t="shared" si="59"/>
        <v>0</v>
      </c>
      <c r="EF47" s="65">
        <f t="shared" si="60"/>
        <v>0</v>
      </c>
      <c r="EG47" s="65">
        <f t="shared" si="61"/>
        <v>0</v>
      </c>
      <c r="EH47" s="65">
        <f t="shared" si="62"/>
        <v>0</v>
      </c>
      <c r="EI47" s="65">
        <f t="shared" si="63"/>
        <v>0</v>
      </c>
      <c r="EJ47" s="65">
        <f t="shared" si="64"/>
        <v>0</v>
      </c>
      <c r="EK47" s="65">
        <f t="shared" si="65"/>
        <v>0</v>
      </c>
      <c r="EL47" s="65">
        <f t="shared" si="66"/>
        <v>0</v>
      </c>
      <c r="EM47" s="65">
        <f t="shared" si="67"/>
        <v>0</v>
      </c>
      <c r="EN47" s="65">
        <f t="shared" si="68"/>
        <v>0</v>
      </c>
      <c r="EO47" s="65">
        <f t="shared" si="69"/>
        <v>0</v>
      </c>
      <c r="EP47" s="65">
        <f t="shared" si="70"/>
        <v>0</v>
      </c>
      <c r="EQ47" s="65">
        <f t="shared" si="71"/>
        <v>0</v>
      </c>
      <c r="ER47" s="65">
        <f t="shared" si="72"/>
        <v>0</v>
      </c>
      <c r="EV47" s="51">
        <v>38</v>
      </c>
      <c r="EW47" s="65">
        <f t="shared" si="73"/>
        <v>0</v>
      </c>
      <c r="EX47" s="65">
        <f t="shared" si="74"/>
        <v>0</v>
      </c>
      <c r="EY47" s="65">
        <f t="shared" si="75"/>
        <v>0</v>
      </c>
      <c r="EZ47" s="65">
        <f t="shared" si="76"/>
        <v>0</v>
      </c>
      <c r="FA47" s="65">
        <f t="shared" si="77"/>
        <v>0</v>
      </c>
      <c r="FB47" s="65">
        <f t="shared" si="78"/>
        <v>0</v>
      </c>
      <c r="FC47" s="65">
        <f t="shared" si="79"/>
        <v>0</v>
      </c>
      <c r="FD47" s="65">
        <f t="shared" si="80"/>
        <v>0</v>
      </c>
      <c r="FE47" s="65">
        <f t="shared" si="81"/>
        <v>0</v>
      </c>
      <c r="FF47" s="65">
        <f t="shared" si="82"/>
        <v>0</v>
      </c>
      <c r="FG47" s="65">
        <f t="shared" si="83"/>
        <v>0</v>
      </c>
      <c r="FH47" s="65">
        <f t="shared" si="84"/>
        <v>0</v>
      </c>
      <c r="FI47" s="65">
        <f t="shared" si="85"/>
        <v>0</v>
      </c>
      <c r="FJ47" s="65">
        <f t="shared" si="86"/>
        <v>0</v>
      </c>
      <c r="FK47" s="65">
        <f t="shared" si="87"/>
        <v>0</v>
      </c>
      <c r="FL47" s="65">
        <f t="shared" si="88"/>
        <v>0</v>
      </c>
      <c r="FM47" s="65">
        <f t="shared" si="89"/>
        <v>0</v>
      </c>
      <c r="FN47" s="65">
        <f t="shared" si="90"/>
        <v>0</v>
      </c>
      <c r="FO47" s="65">
        <f t="shared" si="91"/>
        <v>0</v>
      </c>
      <c r="FP47" s="65">
        <f t="shared" si="92"/>
        <v>0</v>
      </c>
      <c r="FQ47" s="65">
        <f t="shared" si="93"/>
        <v>0</v>
      </c>
      <c r="FR47" s="65">
        <f t="shared" si="94"/>
        <v>0</v>
      </c>
      <c r="FS47" s="65">
        <f t="shared" si="95"/>
        <v>0</v>
      </c>
      <c r="FT47" s="65">
        <f t="shared" si="96"/>
        <v>0</v>
      </c>
      <c r="FU47" s="65">
        <f t="shared" si="97"/>
        <v>0</v>
      </c>
      <c r="FV47" s="65">
        <f t="shared" si="98"/>
        <v>0</v>
      </c>
      <c r="FW47" s="65">
        <f t="shared" si="99"/>
        <v>0</v>
      </c>
      <c r="FX47" s="65">
        <f t="shared" si="100"/>
        <v>0</v>
      </c>
      <c r="FY47" s="65">
        <f t="shared" si="101"/>
        <v>0</v>
      </c>
      <c r="FZ47" s="65">
        <f t="shared" si="102"/>
        <v>0</v>
      </c>
      <c r="GB47" s="65">
        <f t="shared" si="103"/>
        <v>0</v>
      </c>
      <c r="GC47" s="65">
        <f t="shared" si="104"/>
        <v>0</v>
      </c>
      <c r="GD47" s="65">
        <f t="shared" si="105"/>
        <v>0</v>
      </c>
      <c r="GE47" s="65">
        <f t="shared" si="106"/>
        <v>0</v>
      </c>
      <c r="GF47" s="65">
        <f t="shared" si="107"/>
        <v>0</v>
      </c>
      <c r="GG47" s="65">
        <f t="shared" si="108"/>
        <v>0</v>
      </c>
      <c r="GH47" s="65">
        <f t="shared" si="109"/>
        <v>0</v>
      </c>
      <c r="GI47" s="65">
        <f t="shared" si="110"/>
        <v>0</v>
      </c>
      <c r="GJ47" s="65">
        <f t="shared" si="111"/>
        <v>0</v>
      </c>
      <c r="GK47" s="65">
        <f t="shared" si="112"/>
        <v>0</v>
      </c>
      <c r="GL47" s="65">
        <f t="shared" si="113"/>
        <v>0</v>
      </c>
      <c r="GM47" s="65">
        <f t="shared" si="114"/>
        <v>0</v>
      </c>
      <c r="GN47" s="65">
        <f t="shared" si="115"/>
        <v>0</v>
      </c>
      <c r="GO47" s="65">
        <f t="shared" si="116"/>
        <v>0</v>
      </c>
      <c r="GP47" s="65">
        <f t="shared" si="117"/>
        <v>0</v>
      </c>
      <c r="GQ47" s="65">
        <f t="shared" si="118"/>
        <v>0</v>
      </c>
      <c r="GR47" s="65">
        <f t="shared" si="119"/>
        <v>0</v>
      </c>
      <c r="GS47" s="65">
        <f t="shared" si="120"/>
        <v>0</v>
      </c>
      <c r="GT47" s="65">
        <f t="shared" si="121"/>
        <v>0</v>
      </c>
      <c r="GU47" s="65">
        <f t="shared" si="122"/>
        <v>0</v>
      </c>
      <c r="GV47" s="65">
        <f t="shared" si="123"/>
        <v>0</v>
      </c>
      <c r="GW47" s="65">
        <f t="shared" si="124"/>
        <v>0</v>
      </c>
      <c r="GX47" s="65">
        <f t="shared" si="125"/>
        <v>0</v>
      </c>
      <c r="GY47" s="65">
        <f t="shared" si="126"/>
        <v>0</v>
      </c>
      <c r="GZ47" s="65">
        <f t="shared" si="127"/>
        <v>0</v>
      </c>
      <c r="HA47" s="65">
        <f t="shared" si="128"/>
        <v>0</v>
      </c>
      <c r="HB47" s="65">
        <f t="shared" si="129"/>
        <v>0</v>
      </c>
      <c r="HC47" s="65">
        <f t="shared" si="130"/>
        <v>0</v>
      </c>
      <c r="HD47" s="65">
        <f t="shared" si="131"/>
        <v>0</v>
      </c>
      <c r="HE47" s="65">
        <f t="shared" si="132"/>
        <v>0</v>
      </c>
      <c r="HM47" s="51">
        <v>38</v>
      </c>
      <c r="HN47" s="72">
        <f>(EW47-EW46)*$D$46+(FB47-FB46)*$D$47+(FG47-FG46)*$D$48+(FL47-FL46)*$D$49+IF($HM47&lt;C$10,0,求节点(C$10:C$14,$H$28:$H$32,$HM47)*$C$2*节奏总纲!W41)+HN46</f>
        <v>0</v>
      </c>
      <c r="HO47" s="72">
        <f>(EX47-EX46)*$D$46+(FC47-FC46)*$D$47+(FH47-FH46)*$D$48+(FM47-FM46)*$D$49+IF($HM47&lt;D$10,0,求节点(D$10:D$14,$H$28:$H$32,$HM47)*$C$2*节奏总纲!X41)+HO46</f>
        <v>0</v>
      </c>
      <c r="HP47" s="72">
        <f>(EY47-EY46)*$D$46+(FD47-FD46)*$D$47+(FI47-FI46)*$D$48+(FN47-FN46)*$D$49+IF($HM47&lt;E$10,0,求节点(E$10:E$14,$H$28:$H$32,$HM47)*$C$2*节奏总纲!Y41)+HP46</f>
        <v>0</v>
      </c>
      <c r="HQ47" s="72">
        <f>(EZ47-EZ46)*$D$46+(FE47-FE46)*$D$47+(FJ47-FJ46)*$D$48+(FO47-FO46)*$D$49+IF($HM47&lt;F$10,0,求节点(F$10:F$14,$H$28:$H$32,$HM47)*$C$2*节奏总纲!Z41)+HQ46</f>
        <v>0</v>
      </c>
      <c r="HR47" s="72">
        <f>(FA47-FA46)*$D$46+(FF47-FF46)*$D$47+(FK47-FK46)*$D$48+(FP47-FP46)*$D$49+IF($HM47&lt;G$10,0,求节点(G$10:G$14,$H$28:$H$32,$HM47)*$C$2*节奏总纲!AA41)+HR46</f>
        <v>0</v>
      </c>
      <c r="HV47" s="72">
        <v>38</v>
      </c>
      <c r="HW47" s="72">
        <f>IF($HV47&lt;C$10,0,求节点(C$10:C$14,$I$28:$I$32,$HV47)*$C$2*节奏总纲!W41)+HW46</f>
        <v>0</v>
      </c>
      <c r="HX47" s="72">
        <f>IF($HV47&lt;D$10,0,求节点(D$10:D$14,$I$28:$I$32,$HV47)*$C$2*节奏总纲!X41)+HX46</f>
        <v>0</v>
      </c>
      <c r="HY47" s="72">
        <f>IF($HV47&lt;E$10,0,求节点(E$10:E$14,$I$28:$I$32,$HV47)*$C$2*节奏总纲!Y41)+HY46</f>
        <v>0</v>
      </c>
      <c r="HZ47" s="72">
        <f>IF($HV47&lt;F$10,0,求节点(F$10:F$14,$I$28:$I$32,$HV47)*$C$2*节奏总纲!Z41)+HZ46</f>
        <v>0</v>
      </c>
      <c r="IA47" s="72">
        <f>IF($HV47&lt;G$10,0,求节点(G$10:G$14,$I$28:$I$32,$HV47)*$C$2*节奏总纲!AA41)+IA46</f>
        <v>0</v>
      </c>
    </row>
    <row r="48" spans="2:235" x14ac:dyDescent="0.15">
      <c r="B48" s="67" t="s">
        <v>0</v>
      </c>
      <c r="D48" s="65">
        <f>[4]前期规划!D50</f>
        <v>40</v>
      </c>
      <c r="P48" s="49">
        <v>39</v>
      </c>
      <c r="Q48" s="51">
        <f>IF($P48&lt;C$10,0,求节点(C$10:C$14,$H$10:$H$14,$P48)*$C$2*节奏总纲!W42)+Q47</f>
        <v>0</v>
      </c>
      <c r="R48" s="51">
        <f>IF($P48&lt;D$10,0,求节点(D$10:D$14,$H$10:$H$14,$P48)*$C$2*节奏总纲!X42)+R47</f>
        <v>0</v>
      </c>
      <c r="S48" s="51">
        <f>IF($P48&lt;E$10,0,求节点(E$10:E$14,$H$10:$H$14,$P48)*$C$2*节奏总纲!Y42)+S47</f>
        <v>0</v>
      </c>
      <c r="T48" s="51">
        <f>IF($P48&lt;F$10,0,求节点(F$10:F$14,$H$10:$H$14,$P48)*$C$2*节奏总纲!Z42)+T47</f>
        <v>0</v>
      </c>
      <c r="U48" s="51">
        <f>IF($P48&lt;G$10,0,求节点(G$10:G$14,$H$10:$H$14,$P48)*$C$2*节奏总纲!AA42)+U47</f>
        <v>0</v>
      </c>
      <c r="V48" s="51">
        <f>IF($P48&lt;C$10,0,求节点(C$10:C$14,$I$10:$I$14,$P48)*$C$2*节奏总纲!W42)+V47</f>
        <v>0</v>
      </c>
      <c r="W48" s="51">
        <f>IF($P48&lt;D$10,0,求节点(D$10:D$14,$I$10:$I$14,$P48)*$C$2*节奏总纲!X42)+W47</f>
        <v>0</v>
      </c>
      <c r="X48" s="51">
        <f>IF($P48&lt;E$10,0,求节点(E$10:E$14,$I$10:$I$14,$P48)*$C$2*节奏总纲!Y42)+X47</f>
        <v>0</v>
      </c>
      <c r="Y48" s="51">
        <f>IF($P48&lt;F$10,0,求节点(F$10:F$14,$I$10:$I$14,$P48)*$C$2*节奏总纲!Z42)+Y47</f>
        <v>0</v>
      </c>
      <c r="Z48" s="51">
        <f>IF($P48&lt;G$10,0,求节点(G$10:G$14,$I$10:$I$14,$P48)*$C$2*节奏总纲!AA42)+Z47</f>
        <v>0</v>
      </c>
      <c r="AA48" s="65">
        <f>IF($P48&lt;C$10,0,求节点(C$10:C$14,$J$10:$J$14,$P48)*$C$2*节奏总纲!W42)+AA47+军团势力点排行奖励设计!M48-军团势力点排行奖励设计!M47</f>
        <v>0</v>
      </c>
      <c r="AB48" s="65">
        <f>IF($P48&lt;D$10,0,求节点(D$10:D$14,$J$10:$J$14,$P48)*$C$2*节奏总纲!X42)+AB47+军团势力点排行奖励设计!N48-军团势力点排行奖励设计!N47</f>
        <v>0</v>
      </c>
      <c r="AC48" s="65">
        <f>IF($P48&lt;E$10,0,求节点(E$10:E$14,$J$10:$J$14,$P48)*$C$2*节奏总纲!Y42)+AC47+军团势力点排行奖励设计!O48-军团势力点排行奖励设计!O47</f>
        <v>0</v>
      </c>
      <c r="AD48" s="65">
        <f>IF($P48&lt;F$10,0,求节点(F$10:F$14,$J$10:$J$14,$P48)*$C$2*节奏总纲!Z42)+AD47+军团势力点排行奖励设计!P48-军团势力点排行奖励设计!P47</f>
        <v>0</v>
      </c>
      <c r="AE48" s="65">
        <f>IF($P48&lt;G$10,0,求节点(G$10:G$14,$J$10:$J$14,$P48)*$C$2*节奏总纲!AA42)+AE47+军团势力点排行奖励设计!Q48-军团势力点排行奖励设计!Q47</f>
        <v>0</v>
      </c>
      <c r="AF48" s="65">
        <f>IF($P48&lt;C$10,0,求节点(C$10:C$14,$K$10:$K$14,$P48)*$C$2*节奏总纲!W42)+AF47</f>
        <v>0</v>
      </c>
      <c r="AG48" s="65">
        <f>IF($P48&lt;D$10,0,求节点(D$10:D$14,$K$10:$K$14,$P48)*$C$2*节奏总纲!X42)+AG47</f>
        <v>0</v>
      </c>
      <c r="AH48" s="65">
        <f>IF($P48&lt;E$10,0,求节点(E$10:E$14,$K$10:$K$14,$P48)*$C$2*节奏总纲!Y42)+AH47</f>
        <v>0</v>
      </c>
      <c r="AI48" s="65">
        <f>IF($P48&lt;F$10,0,求节点(F$10:F$14,$K$10:$K$14,$P48)*$C$2*节奏总纲!Z42)+AI47</f>
        <v>0</v>
      </c>
      <c r="AJ48" s="65">
        <f>IF($P48&lt;G$10,0,求节点(G$10:G$14,$K$10:$K$14,$P48)*$C$2*节奏总纲!AA42)+AJ47</f>
        <v>0</v>
      </c>
      <c r="AK48" s="65">
        <f>IF($P48&lt;C$10,0,求节点(C$10:C$14,$L$10:$L$14,$P48)*$C$2*节奏总纲!W42)+AK47+军团势力点排行奖励设计!R48-军团势力点排行奖励设计!R47</f>
        <v>0</v>
      </c>
      <c r="AL48" s="65">
        <f>IF($P48&lt;D$10,0,求节点(D$10:D$14,$L$10:$L$14,$P48)*$C$2*节奏总纲!X42)+AL47+军团势力点排行奖励设计!S48-军团势力点排行奖励设计!S47</f>
        <v>0</v>
      </c>
      <c r="AM48" s="65">
        <f>IF($P48&lt;E$10,0,求节点(E$10:E$14,$L$10:$L$14,$P48)*$C$2*节奏总纲!Y42)+AM47+军团势力点排行奖励设计!T48-军团势力点排行奖励设计!T47</f>
        <v>0</v>
      </c>
      <c r="AN48" s="65">
        <f>IF($P48&lt;F$10,0,求节点(F$10:F$14,$L$10:$L$14,$P48)*$C$2*节奏总纲!Z42)+AN47+军团势力点排行奖励设计!U48-军团势力点排行奖励设计!U47</f>
        <v>0</v>
      </c>
      <c r="AO48" s="65">
        <f>IF($P48&lt;G$10,0,求节点(G$10:G$14,$L$10:$L$14,$P48)*$C$2*节奏总纲!AA42)+AO47+军团势力点排行奖励设计!V48-军团势力点排行奖励设计!V47</f>
        <v>0</v>
      </c>
      <c r="AP48" s="65">
        <f>IF($P48&lt;C$10,0,求节点(C$10:C$14,$M$10:$M$14,$P48)*$C$2*节奏总纲!W42)+AP47</f>
        <v>0</v>
      </c>
      <c r="AQ48" s="65">
        <f>IF($P48&lt;D$10,0,求节点(D$10:D$14,$M$10:$M$14,$P48)*$C$2*节奏总纲!X42)+AQ47</f>
        <v>0</v>
      </c>
      <c r="AR48" s="65">
        <f>IF($P48&lt;E$10,0,求节点(E$10:E$14,$M$10:$M$14,$P48)*$C$2*节奏总纲!Y42)+AR47</f>
        <v>0</v>
      </c>
      <c r="AS48" s="65">
        <f>IF($P48&lt;F$10,0,求节点(F$10:F$14,$M$10:$M$14,$P48)*$C$2*节奏总纲!Z42)+AS47</f>
        <v>0</v>
      </c>
      <c r="AT48" s="65">
        <f>IF($P48&lt;G$10,0,求节点(G$10:G$14,$M$10:$M$14,$P48)*$C$2*节奏总纲!AA42)+AT47</f>
        <v>0</v>
      </c>
      <c r="AX48" s="51">
        <v>39</v>
      </c>
      <c r="AY48" s="51">
        <f>IF($AX48&lt;C$10,0,求节点(C$10:C$14,$H$19:$H$23,$AX48)*$C$2*节奏总纲!W42)+AY47</f>
        <v>0</v>
      </c>
      <c r="AZ48" s="51">
        <f>IF($AX48&lt;D$10,0,求节点(D$10:D$14,$H$19:$H$23,$AX48)*$C$2*节奏总纲!X42)+AZ47</f>
        <v>0</v>
      </c>
      <c r="BA48" s="51">
        <f>IF($AX48&lt;E$10,0,求节点(E$10:E$14,$H$19:$H$23,$AX48)*$C$2*节奏总纲!Y42)+BA47</f>
        <v>0</v>
      </c>
      <c r="BB48" s="51">
        <f>IF($AX48&lt;F$10,0,求节点(F$10:F$14,$H$19:$H$23,$AX48)*$C$2*节奏总纲!Z42)+BB47</f>
        <v>0</v>
      </c>
      <c r="BC48" s="51">
        <f>IF($AX48&lt;G$10,0,求节点(G$10:G$14,$H$19:$H$23,$AX48)*$C$2*节奏总纲!AA42)+BC47</f>
        <v>0</v>
      </c>
      <c r="BD48" s="51">
        <f>IF($AX48&lt;C$10,0,求节点(C$10:C$14,$I$19:$I$23,$AX48)*$C$2*节奏总纲!W42)+BD47</f>
        <v>0</v>
      </c>
      <c r="BE48" s="51">
        <f>IF($AX48&lt;D$10,0,求节点(D$10:D$14,$I$19:$I$23,$AX48)*$C$2*节奏总纲!X42)+BE47</f>
        <v>0</v>
      </c>
      <c r="BF48" s="51">
        <f>IF($AX48&lt;E$10,0,求节点(E$10:E$14,$I$19:$I$23,$AX48)*$C$2*节奏总纲!Y42)+BF47</f>
        <v>0</v>
      </c>
      <c r="BG48" s="51">
        <f>IF($AX48&lt;F$10,0,求节点(F$10:F$14,$I$19:$I$23,$AX48)*$C$2*节奏总纲!Z42)+BG47</f>
        <v>0</v>
      </c>
      <c r="BH48" s="51">
        <f>IF($AX48&lt;G$10,0,求节点(G$10:G$14,$I$19:$I$23,$AX48)*$C$2*节奏总纲!AA42)+BH47</f>
        <v>0</v>
      </c>
      <c r="BI48" s="65">
        <f>IF($AX48&lt;C$10,0,求节点(C$10:C$14,$J$19:$J$23,$AX48)*$C$2*节奏总纲!W42)+BI47+军团势力点排行奖励设计!W48-军团势力点排行奖励设计!W47</f>
        <v>0</v>
      </c>
      <c r="BJ48" s="65">
        <f>IF($AX48&lt;D$10,0,求节点(D$10:D$14,$J$19:$J$23,$AX48)*$C$2*节奏总纲!X42)+BJ47+军团势力点排行奖励设计!X48-军团势力点排行奖励设计!X47</f>
        <v>0</v>
      </c>
      <c r="BK48" s="65">
        <f>IF($AX48&lt;E$10,0,求节点(E$10:E$14,$J$19:$J$23,$AX48)*$C$2*节奏总纲!Y42)+BK47+军团势力点排行奖励设计!Y48-军团势力点排行奖励设计!Y47</f>
        <v>0</v>
      </c>
      <c r="BL48" s="65">
        <f>IF($AX48&lt;F$10,0,求节点(F$10:F$14,$J$19:$J$23,$AX48)*$C$2*节奏总纲!Z42)+BL47+军团势力点排行奖励设计!Z48-军团势力点排行奖励设计!Z47</f>
        <v>0</v>
      </c>
      <c r="BM48" s="65">
        <f>IF($AX48&lt;G$10,0,求节点(G$10:G$14,$J$19:$J$23,$AX48)*$C$2*节奏总纲!AA42)+BM47+军团势力点排行奖励设计!AA48-军团势力点排行奖励设计!AA47</f>
        <v>0</v>
      </c>
      <c r="BN48" s="65">
        <f>IF($AX48&lt;C$10,0,求节点(C$10:C$14,$K$19:$K$23,$AX48)*$C$2*节奏总纲!W42)+BN47</f>
        <v>0</v>
      </c>
      <c r="BO48" s="65">
        <f>IF($AX48&lt;D$10,0,求节点(D$10:D$14,$K$19:$K$23,$AX48)*$C$2*节奏总纲!X42)+BO47</f>
        <v>0</v>
      </c>
      <c r="BP48" s="65">
        <f>IF($AX48&lt;E$10,0,求节点(E$10:E$14,$K$19:$K$23,$AX48)*$C$2*节奏总纲!Y42)+BP47</f>
        <v>0</v>
      </c>
      <c r="BQ48" s="65">
        <f>IF($AX48&lt;F$10,0,求节点(F$10:F$14,$K$19:$K$23,$AX48)*$C$2*节奏总纲!Z42)+BQ47</f>
        <v>0</v>
      </c>
      <c r="BR48" s="65">
        <f>IF($AX48&lt;G$10,0,求节点(G$10:G$14,$K$19:$K$23,$AX48)*$C$2*节奏总纲!AA42)+BR47</f>
        <v>0</v>
      </c>
      <c r="BS48" s="65">
        <f>IF($AX48&lt;C$10,0,求节点(C$10:C$14,$L$19:$L$23,$AX48)*$C$2*节奏总纲!W42)+BS47+军团势力点排行奖励设计!AB48-军团势力点排行奖励设计!AB47</f>
        <v>0</v>
      </c>
      <c r="BT48" s="65">
        <f>IF($AX48&lt;D$10,0,求节点(D$10:D$14,$L$19:$L$23,$AX48)*$C$2*节奏总纲!X42)+BT47+军团势力点排行奖励设计!AC48-军团势力点排行奖励设计!AC47</f>
        <v>0</v>
      </c>
      <c r="BU48" s="65">
        <f>IF($AX48&lt;E$10,0,求节点(E$10:E$14,$L$19:$L$23,$AX48)*$C$2*节奏总纲!Y42)+BU47+军团势力点排行奖励设计!AD48-军团势力点排行奖励设计!AD47</f>
        <v>0</v>
      </c>
      <c r="BV48" s="65">
        <f>IF($AX48&lt;F$10,0,求节点(F$10:F$14,$L$19:$L$23,$AX48)*$C$2*节奏总纲!Z42)+BV47+军团势力点排行奖励设计!AE48-军团势力点排行奖励设计!AE47</f>
        <v>0</v>
      </c>
      <c r="BW48" s="65">
        <f>IF($AX48&lt;G$10,0,求节点(G$10:G$14,$L$19:$L$23,$AX48)*$C$2*节奏总纲!AA42)+BW47+军团势力点排行奖励设计!AF48-军团势力点排行奖励设计!AF47</f>
        <v>0</v>
      </c>
      <c r="BX48" s="65">
        <f>IF($AX48&lt;C$10,0,求节点(C$10:C$14,$M$19:$M$23,$AX48)*$C$2*节奏总纲!W42)+BX47</f>
        <v>0</v>
      </c>
      <c r="BY48" s="65">
        <f>IF($AX48&lt;D$10,0,求节点(D$10:D$14,$M$19:$M$23,$AX48)*$C$2*节奏总纲!X42)+BY47</f>
        <v>0</v>
      </c>
      <c r="BZ48" s="65">
        <f>IF($AX48&lt;E$10,0,求节点(E$10:E$14,$M$19:$M$23,$AX48)*$C$2*节奏总纲!Y42)+BZ47</f>
        <v>0</v>
      </c>
      <c r="CA48" s="65">
        <f>IF($AX48&lt;F$10,0,求节点(F$10:F$14,$M$19:$M$23,$AX48)*$C$2*节奏总纲!Z42)+CA47</f>
        <v>0</v>
      </c>
      <c r="CB48" s="65">
        <f>IF($AX48&lt;G$10,0,求节点(G$10:G$14,$M$19:$M$23,$AX48)*$C$2*节奏总纲!AA42)+CB47</f>
        <v>0</v>
      </c>
      <c r="CF48" s="51">
        <v>39</v>
      </c>
      <c r="CG48" s="65">
        <f t="shared" si="13"/>
        <v>0</v>
      </c>
      <c r="CH48" s="65">
        <f t="shared" si="14"/>
        <v>0</v>
      </c>
      <c r="CI48" s="65">
        <f t="shared" si="15"/>
        <v>0</v>
      </c>
      <c r="CJ48" s="65">
        <f t="shared" si="16"/>
        <v>0</v>
      </c>
      <c r="CK48" s="65">
        <f t="shared" si="17"/>
        <v>0</v>
      </c>
      <c r="CL48" s="65">
        <f t="shared" si="18"/>
        <v>0</v>
      </c>
      <c r="CM48" s="65">
        <f t="shared" si="19"/>
        <v>0</v>
      </c>
      <c r="CN48" s="65">
        <f t="shared" si="20"/>
        <v>0</v>
      </c>
      <c r="CO48" s="65">
        <f t="shared" si="21"/>
        <v>0</v>
      </c>
      <c r="CP48" s="65">
        <f t="shared" si="22"/>
        <v>0</v>
      </c>
      <c r="CQ48" s="65">
        <f t="shared" si="23"/>
        <v>0</v>
      </c>
      <c r="CR48" s="65">
        <f t="shared" si="24"/>
        <v>0</v>
      </c>
      <c r="CS48" s="65">
        <f t="shared" si="25"/>
        <v>0</v>
      </c>
      <c r="CT48" s="65">
        <f t="shared" si="26"/>
        <v>0</v>
      </c>
      <c r="CU48" s="65">
        <f t="shared" si="27"/>
        <v>0</v>
      </c>
      <c r="CV48" s="65">
        <f t="shared" si="28"/>
        <v>0</v>
      </c>
      <c r="CW48" s="65">
        <f t="shared" si="29"/>
        <v>0</v>
      </c>
      <c r="CX48" s="65">
        <f t="shared" si="30"/>
        <v>0</v>
      </c>
      <c r="CY48" s="65">
        <f t="shared" si="31"/>
        <v>0</v>
      </c>
      <c r="CZ48" s="65">
        <f t="shared" si="32"/>
        <v>0</v>
      </c>
      <c r="DA48" s="65">
        <f t="shared" si="33"/>
        <v>0</v>
      </c>
      <c r="DB48" s="65">
        <f t="shared" si="34"/>
        <v>0</v>
      </c>
      <c r="DC48" s="65">
        <f t="shared" si="35"/>
        <v>0</v>
      </c>
      <c r="DD48" s="65">
        <f t="shared" si="36"/>
        <v>0</v>
      </c>
      <c r="DE48" s="65">
        <f t="shared" si="37"/>
        <v>0</v>
      </c>
      <c r="DF48" s="65">
        <f t="shared" si="38"/>
        <v>0</v>
      </c>
      <c r="DG48" s="65">
        <f t="shared" si="39"/>
        <v>0</v>
      </c>
      <c r="DH48" s="65">
        <f t="shared" si="40"/>
        <v>0</v>
      </c>
      <c r="DI48" s="65">
        <f t="shared" si="41"/>
        <v>0</v>
      </c>
      <c r="DJ48" s="65">
        <f t="shared" si="42"/>
        <v>0</v>
      </c>
      <c r="DN48" s="51">
        <v>39</v>
      </c>
      <c r="DO48" s="65">
        <f t="shared" si="43"/>
        <v>0</v>
      </c>
      <c r="DP48" s="65">
        <f t="shared" si="44"/>
        <v>0</v>
      </c>
      <c r="DQ48" s="65">
        <f t="shared" si="45"/>
        <v>0</v>
      </c>
      <c r="DR48" s="65">
        <f t="shared" si="46"/>
        <v>0</v>
      </c>
      <c r="DS48" s="65">
        <f t="shared" si="47"/>
        <v>0</v>
      </c>
      <c r="DT48" s="65">
        <f t="shared" si="48"/>
        <v>0</v>
      </c>
      <c r="DU48" s="65">
        <f t="shared" si="49"/>
        <v>0</v>
      </c>
      <c r="DV48" s="65">
        <f t="shared" si="50"/>
        <v>0</v>
      </c>
      <c r="DW48" s="65">
        <f t="shared" si="51"/>
        <v>0</v>
      </c>
      <c r="DX48" s="65">
        <f t="shared" si="52"/>
        <v>0</v>
      </c>
      <c r="DY48" s="65">
        <f t="shared" si="53"/>
        <v>0</v>
      </c>
      <c r="DZ48" s="65">
        <f t="shared" si="54"/>
        <v>0</v>
      </c>
      <c r="EA48" s="65">
        <f t="shared" si="55"/>
        <v>0</v>
      </c>
      <c r="EB48" s="65">
        <f t="shared" si="56"/>
        <v>0</v>
      </c>
      <c r="EC48" s="65">
        <f t="shared" si="57"/>
        <v>0</v>
      </c>
      <c r="ED48" s="65">
        <f t="shared" si="58"/>
        <v>0</v>
      </c>
      <c r="EE48" s="65">
        <f t="shared" si="59"/>
        <v>0</v>
      </c>
      <c r="EF48" s="65">
        <f t="shared" si="60"/>
        <v>0</v>
      </c>
      <c r="EG48" s="65">
        <f t="shared" si="61"/>
        <v>0</v>
      </c>
      <c r="EH48" s="65">
        <f t="shared" si="62"/>
        <v>0</v>
      </c>
      <c r="EI48" s="65">
        <f t="shared" si="63"/>
        <v>0</v>
      </c>
      <c r="EJ48" s="65">
        <f t="shared" si="64"/>
        <v>0</v>
      </c>
      <c r="EK48" s="65">
        <f t="shared" si="65"/>
        <v>0</v>
      </c>
      <c r="EL48" s="65">
        <f t="shared" si="66"/>
        <v>0</v>
      </c>
      <c r="EM48" s="65">
        <f t="shared" si="67"/>
        <v>0</v>
      </c>
      <c r="EN48" s="65">
        <f t="shared" si="68"/>
        <v>0</v>
      </c>
      <c r="EO48" s="65">
        <f t="shared" si="69"/>
        <v>0</v>
      </c>
      <c r="EP48" s="65">
        <f t="shared" si="70"/>
        <v>0</v>
      </c>
      <c r="EQ48" s="65">
        <f t="shared" si="71"/>
        <v>0</v>
      </c>
      <c r="ER48" s="65">
        <f t="shared" si="72"/>
        <v>0</v>
      </c>
      <c r="EV48" s="51">
        <v>39</v>
      </c>
      <c r="EW48" s="65">
        <f t="shared" si="73"/>
        <v>0</v>
      </c>
      <c r="EX48" s="65">
        <f t="shared" si="74"/>
        <v>0</v>
      </c>
      <c r="EY48" s="65">
        <f t="shared" si="75"/>
        <v>0</v>
      </c>
      <c r="EZ48" s="65">
        <f t="shared" si="76"/>
        <v>0</v>
      </c>
      <c r="FA48" s="65">
        <f t="shared" si="77"/>
        <v>0</v>
      </c>
      <c r="FB48" s="65">
        <f t="shared" si="78"/>
        <v>0</v>
      </c>
      <c r="FC48" s="65">
        <f t="shared" si="79"/>
        <v>0</v>
      </c>
      <c r="FD48" s="65">
        <f t="shared" si="80"/>
        <v>0</v>
      </c>
      <c r="FE48" s="65">
        <f t="shared" si="81"/>
        <v>0</v>
      </c>
      <c r="FF48" s="65">
        <f t="shared" si="82"/>
        <v>0</v>
      </c>
      <c r="FG48" s="65">
        <f t="shared" si="83"/>
        <v>0</v>
      </c>
      <c r="FH48" s="65">
        <f t="shared" si="84"/>
        <v>0</v>
      </c>
      <c r="FI48" s="65">
        <f t="shared" si="85"/>
        <v>0</v>
      </c>
      <c r="FJ48" s="65">
        <f t="shared" si="86"/>
        <v>0</v>
      </c>
      <c r="FK48" s="65">
        <f t="shared" si="87"/>
        <v>0</v>
      </c>
      <c r="FL48" s="65">
        <f t="shared" si="88"/>
        <v>0</v>
      </c>
      <c r="FM48" s="65">
        <f t="shared" si="89"/>
        <v>0</v>
      </c>
      <c r="FN48" s="65">
        <f t="shared" si="90"/>
        <v>0</v>
      </c>
      <c r="FO48" s="65">
        <f t="shared" si="91"/>
        <v>0</v>
      </c>
      <c r="FP48" s="65">
        <f t="shared" si="92"/>
        <v>0</v>
      </c>
      <c r="FQ48" s="65">
        <f t="shared" si="93"/>
        <v>0</v>
      </c>
      <c r="FR48" s="65">
        <f t="shared" si="94"/>
        <v>0</v>
      </c>
      <c r="FS48" s="65">
        <f t="shared" si="95"/>
        <v>0</v>
      </c>
      <c r="FT48" s="65">
        <f t="shared" si="96"/>
        <v>0</v>
      </c>
      <c r="FU48" s="65">
        <f t="shared" si="97"/>
        <v>0</v>
      </c>
      <c r="FV48" s="65">
        <f t="shared" si="98"/>
        <v>0</v>
      </c>
      <c r="FW48" s="65">
        <f t="shared" si="99"/>
        <v>0</v>
      </c>
      <c r="FX48" s="65">
        <f t="shared" si="100"/>
        <v>0</v>
      </c>
      <c r="FY48" s="65">
        <f t="shared" si="101"/>
        <v>0</v>
      </c>
      <c r="FZ48" s="65">
        <f t="shared" si="102"/>
        <v>0</v>
      </c>
      <c r="GB48" s="65">
        <f t="shared" si="103"/>
        <v>0</v>
      </c>
      <c r="GC48" s="65">
        <f t="shared" si="104"/>
        <v>0</v>
      </c>
      <c r="GD48" s="65">
        <f t="shared" si="105"/>
        <v>0</v>
      </c>
      <c r="GE48" s="65">
        <f t="shared" si="106"/>
        <v>0</v>
      </c>
      <c r="GF48" s="65">
        <f t="shared" si="107"/>
        <v>0</v>
      </c>
      <c r="GG48" s="65">
        <f t="shared" si="108"/>
        <v>0</v>
      </c>
      <c r="GH48" s="65">
        <f t="shared" si="109"/>
        <v>0</v>
      </c>
      <c r="GI48" s="65">
        <f t="shared" si="110"/>
        <v>0</v>
      </c>
      <c r="GJ48" s="65">
        <f t="shared" si="111"/>
        <v>0</v>
      </c>
      <c r="GK48" s="65">
        <f t="shared" si="112"/>
        <v>0</v>
      </c>
      <c r="GL48" s="65">
        <f t="shared" si="113"/>
        <v>0</v>
      </c>
      <c r="GM48" s="65">
        <f t="shared" si="114"/>
        <v>0</v>
      </c>
      <c r="GN48" s="65">
        <f t="shared" si="115"/>
        <v>0</v>
      </c>
      <c r="GO48" s="65">
        <f t="shared" si="116"/>
        <v>0</v>
      </c>
      <c r="GP48" s="65">
        <f t="shared" si="117"/>
        <v>0</v>
      </c>
      <c r="GQ48" s="65">
        <f t="shared" si="118"/>
        <v>0</v>
      </c>
      <c r="GR48" s="65">
        <f t="shared" si="119"/>
        <v>0</v>
      </c>
      <c r="GS48" s="65">
        <f t="shared" si="120"/>
        <v>0</v>
      </c>
      <c r="GT48" s="65">
        <f t="shared" si="121"/>
        <v>0</v>
      </c>
      <c r="GU48" s="65">
        <f t="shared" si="122"/>
        <v>0</v>
      </c>
      <c r="GV48" s="65">
        <f t="shared" si="123"/>
        <v>0</v>
      </c>
      <c r="GW48" s="65">
        <f t="shared" si="124"/>
        <v>0</v>
      </c>
      <c r="GX48" s="65">
        <f t="shared" si="125"/>
        <v>0</v>
      </c>
      <c r="GY48" s="65">
        <f t="shared" si="126"/>
        <v>0</v>
      </c>
      <c r="GZ48" s="65">
        <f t="shared" si="127"/>
        <v>0</v>
      </c>
      <c r="HA48" s="65">
        <f t="shared" si="128"/>
        <v>0</v>
      </c>
      <c r="HB48" s="65">
        <f t="shared" si="129"/>
        <v>0</v>
      </c>
      <c r="HC48" s="65">
        <f t="shared" si="130"/>
        <v>0</v>
      </c>
      <c r="HD48" s="65">
        <f t="shared" si="131"/>
        <v>0</v>
      </c>
      <c r="HE48" s="65">
        <f t="shared" si="132"/>
        <v>0</v>
      </c>
      <c r="HM48" s="51">
        <v>39</v>
      </c>
      <c r="HN48" s="72">
        <f>(EW48-EW47)*$D$46+(FB48-FB47)*$D$47+(FG48-FG47)*$D$48+(FL48-FL47)*$D$49+IF($HM48&lt;C$10,0,求节点(C$10:C$14,$H$28:$H$32,$HM48)*$C$2*节奏总纲!W42)+HN47</f>
        <v>0</v>
      </c>
      <c r="HO48" s="72">
        <f>(EX48-EX47)*$D$46+(FC48-FC47)*$D$47+(FH48-FH47)*$D$48+(FM48-FM47)*$D$49+IF($HM48&lt;D$10,0,求节点(D$10:D$14,$H$28:$H$32,$HM48)*$C$2*节奏总纲!X42)+HO47</f>
        <v>0</v>
      </c>
      <c r="HP48" s="72">
        <f>(EY48-EY47)*$D$46+(FD48-FD47)*$D$47+(FI48-FI47)*$D$48+(FN48-FN47)*$D$49+IF($HM48&lt;E$10,0,求节点(E$10:E$14,$H$28:$H$32,$HM48)*$C$2*节奏总纲!Y42)+HP47</f>
        <v>0</v>
      </c>
      <c r="HQ48" s="72">
        <f>(EZ48-EZ47)*$D$46+(FE48-FE47)*$D$47+(FJ48-FJ47)*$D$48+(FO48-FO47)*$D$49+IF($HM48&lt;F$10,0,求节点(F$10:F$14,$H$28:$H$32,$HM48)*$C$2*节奏总纲!Z42)+HQ47</f>
        <v>0</v>
      </c>
      <c r="HR48" s="72">
        <f>(FA48-FA47)*$D$46+(FF48-FF47)*$D$47+(FK48-FK47)*$D$48+(FP48-FP47)*$D$49+IF($HM48&lt;G$10,0,求节点(G$10:G$14,$H$28:$H$32,$HM48)*$C$2*节奏总纲!AA42)+HR47</f>
        <v>0</v>
      </c>
      <c r="HV48" s="72">
        <v>39</v>
      </c>
      <c r="HW48" s="72">
        <f>IF($HV48&lt;C$10,0,求节点(C$10:C$14,$I$28:$I$32,$HV48)*$C$2*节奏总纲!W42)+HW47</f>
        <v>0</v>
      </c>
      <c r="HX48" s="72">
        <f>IF($HV48&lt;D$10,0,求节点(D$10:D$14,$I$28:$I$32,$HV48)*$C$2*节奏总纲!X42)+HX47</f>
        <v>0</v>
      </c>
      <c r="HY48" s="72">
        <f>IF($HV48&lt;E$10,0,求节点(E$10:E$14,$I$28:$I$32,$HV48)*$C$2*节奏总纲!Y42)+HY47</f>
        <v>0</v>
      </c>
      <c r="HZ48" s="72">
        <f>IF($HV48&lt;F$10,0,求节点(F$10:F$14,$I$28:$I$32,$HV48)*$C$2*节奏总纲!Z42)+HZ47</f>
        <v>0</v>
      </c>
      <c r="IA48" s="72">
        <f>IF($HV48&lt;G$10,0,求节点(G$10:G$14,$I$28:$I$32,$HV48)*$C$2*节奏总纲!AA42)+IA47</f>
        <v>0</v>
      </c>
    </row>
    <row r="49" spans="2:235" x14ac:dyDescent="0.15">
      <c r="B49" s="67" t="s">
        <v>265</v>
      </c>
      <c r="D49" s="65">
        <f>[4]前期规划!D51</f>
        <v>40</v>
      </c>
      <c r="P49" s="49">
        <v>40</v>
      </c>
      <c r="Q49" s="51">
        <f>IF($P49&lt;C$10,0,求节点(C$10:C$14,$H$10:$H$14,$P49)*$C$2*节奏总纲!W43)+Q48</f>
        <v>0</v>
      </c>
      <c r="R49" s="51">
        <f>IF($P49&lt;D$10,0,求节点(D$10:D$14,$H$10:$H$14,$P49)*$C$2*节奏总纲!X43)+R48</f>
        <v>0</v>
      </c>
      <c r="S49" s="51">
        <f>IF($P49&lt;E$10,0,求节点(E$10:E$14,$H$10:$H$14,$P49)*$C$2*节奏总纲!Y43)+S48</f>
        <v>0</v>
      </c>
      <c r="T49" s="51">
        <f>IF($P49&lt;F$10,0,求节点(F$10:F$14,$H$10:$H$14,$P49)*$C$2*节奏总纲!Z43)+T48</f>
        <v>0</v>
      </c>
      <c r="U49" s="51">
        <f>IF($P49&lt;G$10,0,求节点(G$10:G$14,$H$10:$H$14,$P49)*$C$2*节奏总纲!AA43)+U48</f>
        <v>0</v>
      </c>
      <c r="V49" s="51">
        <f>IF($P49&lt;C$10,0,求节点(C$10:C$14,$I$10:$I$14,$P49)*$C$2*节奏总纲!W43)+V48</f>
        <v>0</v>
      </c>
      <c r="W49" s="51">
        <f>IF($P49&lt;D$10,0,求节点(D$10:D$14,$I$10:$I$14,$P49)*$C$2*节奏总纲!X43)+W48</f>
        <v>0</v>
      </c>
      <c r="X49" s="51">
        <f>IF($P49&lt;E$10,0,求节点(E$10:E$14,$I$10:$I$14,$P49)*$C$2*节奏总纲!Y43)+X48</f>
        <v>0</v>
      </c>
      <c r="Y49" s="51">
        <f>IF($P49&lt;F$10,0,求节点(F$10:F$14,$I$10:$I$14,$P49)*$C$2*节奏总纲!Z43)+Y48</f>
        <v>0</v>
      </c>
      <c r="Z49" s="51">
        <f>IF($P49&lt;G$10,0,求节点(G$10:G$14,$I$10:$I$14,$P49)*$C$2*节奏总纲!AA43)+Z48</f>
        <v>0</v>
      </c>
      <c r="AA49" s="65">
        <f>IF($P49&lt;C$10,0,求节点(C$10:C$14,$J$10:$J$14,$P49)*$C$2*节奏总纲!W43)+AA48+军团势力点排行奖励设计!M49-军团势力点排行奖励设计!M48</f>
        <v>0</v>
      </c>
      <c r="AB49" s="65">
        <f>IF($P49&lt;D$10,0,求节点(D$10:D$14,$J$10:$J$14,$P49)*$C$2*节奏总纲!X43)+AB48+军团势力点排行奖励设计!N49-军团势力点排行奖励设计!N48</f>
        <v>0</v>
      </c>
      <c r="AC49" s="65">
        <f>IF($P49&lt;E$10,0,求节点(E$10:E$14,$J$10:$J$14,$P49)*$C$2*节奏总纲!Y43)+AC48+军团势力点排行奖励设计!O49-军团势力点排行奖励设计!O48</f>
        <v>0</v>
      </c>
      <c r="AD49" s="65">
        <f>IF($P49&lt;F$10,0,求节点(F$10:F$14,$J$10:$J$14,$P49)*$C$2*节奏总纲!Z43)+AD48+军团势力点排行奖励设计!P49-军团势力点排行奖励设计!P48</f>
        <v>0</v>
      </c>
      <c r="AE49" s="65">
        <f>IF($P49&lt;G$10,0,求节点(G$10:G$14,$J$10:$J$14,$P49)*$C$2*节奏总纲!AA43)+AE48+军团势力点排行奖励设计!Q49-军团势力点排行奖励设计!Q48</f>
        <v>0</v>
      </c>
      <c r="AF49" s="65">
        <f>IF($P49&lt;C$10,0,求节点(C$10:C$14,$K$10:$K$14,$P49)*$C$2*节奏总纲!W43)+AF48</f>
        <v>0</v>
      </c>
      <c r="AG49" s="65">
        <f>IF($P49&lt;D$10,0,求节点(D$10:D$14,$K$10:$K$14,$P49)*$C$2*节奏总纲!X43)+AG48</f>
        <v>0</v>
      </c>
      <c r="AH49" s="65">
        <f>IF($P49&lt;E$10,0,求节点(E$10:E$14,$K$10:$K$14,$P49)*$C$2*节奏总纲!Y43)+AH48</f>
        <v>0</v>
      </c>
      <c r="AI49" s="65">
        <f>IF($P49&lt;F$10,0,求节点(F$10:F$14,$K$10:$K$14,$P49)*$C$2*节奏总纲!Z43)+AI48</f>
        <v>0</v>
      </c>
      <c r="AJ49" s="65">
        <f>IF($P49&lt;G$10,0,求节点(G$10:G$14,$K$10:$K$14,$P49)*$C$2*节奏总纲!AA43)+AJ48</f>
        <v>0</v>
      </c>
      <c r="AK49" s="65">
        <f>IF($P49&lt;C$10,0,求节点(C$10:C$14,$L$10:$L$14,$P49)*$C$2*节奏总纲!W43)+AK48+军团势力点排行奖励设计!R49-军团势力点排行奖励设计!R48</f>
        <v>0</v>
      </c>
      <c r="AL49" s="65">
        <f>IF($P49&lt;D$10,0,求节点(D$10:D$14,$L$10:$L$14,$P49)*$C$2*节奏总纲!X43)+AL48+军团势力点排行奖励设计!S49-军团势力点排行奖励设计!S48</f>
        <v>0</v>
      </c>
      <c r="AM49" s="65">
        <f>IF($P49&lt;E$10,0,求节点(E$10:E$14,$L$10:$L$14,$P49)*$C$2*节奏总纲!Y43)+AM48+军团势力点排行奖励设计!T49-军团势力点排行奖励设计!T48</f>
        <v>0</v>
      </c>
      <c r="AN49" s="65">
        <f>IF($P49&lt;F$10,0,求节点(F$10:F$14,$L$10:$L$14,$P49)*$C$2*节奏总纲!Z43)+AN48+军团势力点排行奖励设计!U49-军团势力点排行奖励设计!U48</f>
        <v>0</v>
      </c>
      <c r="AO49" s="65">
        <f>IF($P49&lt;G$10,0,求节点(G$10:G$14,$L$10:$L$14,$P49)*$C$2*节奏总纲!AA43)+AO48+军团势力点排行奖励设计!V49-军团势力点排行奖励设计!V48</f>
        <v>0</v>
      </c>
      <c r="AP49" s="65">
        <f>IF($P49&lt;C$10,0,求节点(C$10:C$14,$M$10:$M$14,$P49)*$C$2*节奏总纲!W43)+AP48</f>
        <v>0</v>
      </c>
      <c r="AQ49" s="65">
        <f>IF($P49&lt;D$10,0,求节点(D$10:D$14,$M$10:$M$14,$P49)*$C$2*节奏总纲!X43)+AQ48</f>
        <v>0</v>
      </c>
      <c r="AR49" s="65">
        <f>IF($P49&lt;E$10,0,求节点(E$10:E$14,$M$10:$M$14,$P49)*$C$2*节奏总纲!Y43)+AR48</f>
        <v>0</v>
      </c>
      <c r="AS49" s="65">
        <f>IF($P49&lt;F$10,0,求节点(F$10:F$14,$M$10:$M$14,$P49)*$C$2*节奏总纲!Z43)+AS48</f>
        <v>0</v>
      </c>
      <c r="AT49" s="65">
        <f>IF($P49&lt;G$10,0,求节点(G$10:G$14,$M$10:$M$14,$P49)*$C$2*节奏总纲!AA43)+AT48</f>
        <v>0</v>
      </c>
      <c r="AX49" s="51">
        <v>40</v>
      </c>
      <c r="AY49" s="51">
        <f>IF($AX49&lt;C$10,0,求节点(C$10:C$14,$H$19:$H$23,$AX49)*$C$2*节奏总纲!W43)+AY48</f>
        <v>0</v>
      </c>
      <c r="AZ49" s="51">
        <f>IF($AX49&lt;D$10,0,求节点(D$10:D$14,$H$19:$H$23,$AX49)*$C$2*节奏总纲!X43)+AZ48</f>
        <v>0</v>
      </c>
      <c r="BA49" s="51">
        <f>IF($AX49&lt;E$10,0,求节点(E$10:E$14,$H$19:$H$23,$AX49)*$C$2*节奏总纲!Y43)+BA48</f>
        <v>0</v>
      </c>
      <c r="BB49" s="51">
        <f>IF($AX49&lt;F$10,0,求节点(F$10:F$14,$H$19:$H$23,$AX49)*$C$2*节奏总纲!Z43)+BB48</f>
        <v>0</v>
      </c>
      <c r="BC49" s="51">
        <f>IF($AX49&lt;G$10,0,求节点(G$10:G$14,$H$19:$H$23,$AX49)*$C$2*节奏总纲!AA43)+BC48</f>
        <v>0</v>
      </c>
      <c r="BD49" s="51">
        <f>IF($AX49&lt;C$10,0,求节点(C$10:C$14,$I$19:$I$23,$AX49)*$C$2*节奏总纲!W43)+BD48</f>
        <v>0</v>
      </c>
      <c r="BE49" s="51">
        <f>IF($AX49&lt;D$10,0,求节点(D$10:D$14,$I$19:$I$23,$AX49)*$C$2*节奏总纲!X43)+BE48</f>
        <v>0</v>
      </c>
      <c r="BF49" s="51">
        <f>IF($AX49&lt;E$10,0,求节点(E$10:E$14,$I$19:$I$23,$AX49)*$C$2*节奏总纲!Y43)+BF48</f>
        <v>0</v>
      </c>
      <c r="BG49" s="51">
        <f>IF($AX49&lt;F$10,0,求节点(F$10:F$14,$I$19:$I$23,$AX49)*$C$2*节奏总纲!Z43)+BG48</f>
        <v>0</v>
      </c>
      <c r="BH49" s="51">
        <f>IF($AX49&lt;G$10,0,求节点(G$10:G$14,$I$19:$I$23,$AX49)*$C$2*节奏总纲!AA43)+BH48</f>
        <v>0</v>
      </c>
      <c r="BI49" s="65">
        <f>IF($AX49&lt;C$10,0,求节点(C$10:C$14,$J$19:$J$23,$AX49)*$C$2*节奏总纲!W43)+BI48+军团势力点排行奖励设计!W49-军团势力点排行奖励设计!W48</f>
        <v>0</v>
      </c>
      <c r="BJ49" s="65">
        <f>IF($AX49&lt;D$10,0,求节点(D$10:D$14,$J$19:$J$23,$AX49)*$C$2*节奏总纲!X43)+BJ48+军团势力点排行奖励设计!X49-军团势力点排行奖励设计!X48</f>
        <v>0</v>
      </c>
      <c r="BK49" s="65">
        <f>IF($AX49&lt;E$10,0,求节点(E$10:E$14,$J$19:$J$23,$AX49)*$C$2*节奏总纲!Y43)+BK48+军团势力点排行奖励设计!Y49-军团势力点排行奖励设计!Y48</f>
        <v>0</v>
      </c>
      <c r="BL49" s="65">
        <f>IF($AX49&lt;F$10,0,求节点(F$10:F$14,$J$19:$J$23,$AX49)*$C$2*节奏总纲!Z43)+BL48+军团势力点排行奖励设计!Z49-军团势力点排行奖励设计!Z48</f>
        <v>0</v>
      </c>
      <c r="BM49" s="65">
        <f>IF($AX49&lt;G$10,0,求节点(G$10:G$14,$J$19:$J$23,$AX49)*$C$2*节奏总纲!AA43)+BM48+军团势力点排行奖励设计!AA49-军团势力点排行奖励设计!AA48</f>
        <v>0</v>
      </c>
      <c r="BN49" s="65">
        <f>IF($AX49&lt;C$10,0,求节点(C$10:C$14,$K$19:$K$23,$AX49)*$C$2*节奏总纲!W43)+BN48</f>
        <v>0</v>
      </c>
      <c r="BO49" s="65">
        <f>IF($AX49&lt;D$10,0,求节点(D$10:D$14,$K$19:$K$23,$AX49)*$C$2*节奏总纲!X43)+BO48</f>
        <v>0</v>
      </c>
      <c r="BP49" s="65">
        <f>IF($AX49&lt;E$10,0,求节点(E$10:E$14,$K$19:$K$23,$AX49)*$C$2*节奏总纲!Y43)+BP48</f>
        <v>0</v>
      </c>
      <c r="BQ49" s="65">
        <f>IF($AX49&lt;F$10,0,求节点(F$10:F$14,$K$19:$K$23,$AX49)*$C$2*节奏总纲!Z43)+BQ48</f>
        <v>0</v>
      </c>
      <c r="BR49" s="65">
        <f>IF($AX49&lt;G$10,0,求节点(G$10:G$14,$K$19:$K$23,$AX49)*$C$2*节奏总纲!AA43)+BR48</f>
        <v>0</v>
      </c>
      <c r="BS49" s="65">
        <f>IF($AX49&lt;C$10,0,求节点(C$10:C$14,$L$19:$L$23,$AX49)*$C$2*节奏总纲!W43)+BS48+军团势力点排行奖励设计!AB49-军团势力点排行奖励设计!AB48</f>
        <v>0</v>
      </c>
      <c r="BT49" s="65">
        <f>IF($AX49&lt;D$10,0,求节点(D$10:D$14,$L$19:$L$23,$AX49)*$C$2*节奏总纲!X43)+BT48+军团势力点排行奖励设计!AC49-军团势力点排行奖励设计!AC48</f>
        <v>0</v>
      </c>
      <c r="BU49" s="65">
        <f>IF($AX49&lt;E$10,0,求节点(E$10:E$14,$L$19:$L$23,$AX49)*$C$2*节奏总纲!Y43)+BU48+军团势力点排行奖励设计!AD49-军团势力点排行奖励设计!AD48</f>
        <v>0</v>
      </c>
      <c r="BV49" s="65">
        <f>IF($AX49&lt;F$10,0,求节点(F$10:F$14,$L$19:$L$23,$AX49)*$C$2*节奏总纲!Z43)+BV48+军团势力点排行奖励设计!AE49-军团势力点排行奖励设计!AE48</f>
        <v>0</v>
      </c>
      <c r="BW49" s="65">
        <f>IF($AX49&lt;G$10,0,求节点(G$10:G$14,$L$19:$L$23,$AX49)*$C$2*节奏总纲!AA43)+BW48+军团势力点排行奖励设计!AF49-军团势力点排行奖励设计!AF48</f>
        <v>0</v>
      </c>
      <c r="BX49" s="65">
        <f>IF($AX49&lt;C$10,0,求节点(C$10:C$14,$M$19:$M$23,$AX49)*$C$2*节奏总纲!W43)+BX48</f>
        <v>0</v>
      </c>
      <c r="BY49" s="65">
        <f>IF($AX49&lt;D$10,0,求节点(D$10:D$14,$M$19:$M$23,$AX49)*$C$2*节奏总纲!X43)+BY48</f>
        <v>0</v>
      </c>
      <c r="BZ49" s="65">
        <f>IF($AX49&lt;E$10,0,求节点(E$10:E$14,$M$19:$M$23,$AX49)*$C$2*节奏总纲!Y43)+BZ48</f>
        <v>0</v>
      </c>
      <c r="CA49" s="65">
        <f>IF($AX49&lt;F$10,0,求节点(F$10:F$14,$M$19:$M$23,$AX49)*$C$2*节奏总纲!Z43)+CA48</f>
        <v>0</v>
      </c>
      <c r="CB49" s="65">
        <f>IF($AX49&lt;G$10,0,求节点(G$10:G$14,$M$19:$M$23,$AX49)*$C$2*节奏总纲!AA43)+CB48</f>
        <v>0</v>
      </c>
      <c r="CF49" s="51">
        <v>40</v>
      </c>
      <c r="CG49" s="65">
        <f t="shared" si="13"/>
        <v>0</v>
      </c>
      <c r="CH49" s="65">
        <f t="shared" si="14"/>
        <v>0</v>
      </c>
      <c r="CI49" s="65">
        <f t="shared" si="15"/>
        <v>0</v>
      </c>
      <c r="CJ49" s="65">
        <f t="shared" si="16"/>
        <v>0</v>
      </c>
      <c r="CK49" s="65">
        <f t="shared" si="17"/>
        <v>0</v>
      </c>
      <c r="CL49" s="65">
        <f t="shared" si="18"/>
        <v>0</v>
      </c>
      <c r="CM49" s="65">
        <f t="shared" si="19"/>
        <v>0</v>
      </c>
      <c r="CN49" s="65">
        <f t="shared" si="20"/>
        <v>0</v>
      </c>
      <c r="CO49" s="65">
        <f t="shared" si="21"/>
        <v>0</v>
      </c>
      <c r="CP49" s="65">
        <f t="shared" si="22"/>
        <v>0</v>
      </c>
      <c r="CQ49" s="65">
        <f t="shared" si="23"/>
        <v>0</v>
      </c>
      <c r="CR49" s="65">
        <f t="shared" si="24"/>
        <v>0</v>
      </c>
      <c r="CS49" s="65">
        <f t="shared" si="25"/>
        <v>0</v>
      </c>
      <c r="CT49" s="65">
        <f t="shared" si="26"/>
        <v>0</v>
      </c>
      <c r="CU49" s="65">
        <f t="shared" si="27"/>
        <v>0</v>
      </c>
      <c r="CV49" s="65">
        <f t="shared" si="28"/>
        <v>0</v>
      </c>
      <c r="CW49" s="65">
        <f t="shared" si="29"/>
        <v>0</v>
      </c>
      <c r="CX49" s="65">
        <f t="shared" si="30"/>
        <v>0</v>
      </c>
      <c r="CY49" s="65">
        <f t="shared" si="31"/>
        <v>0</v>
      </c>
      <c r="CZ49" s="65">
        <f t="shared" si="32"/>
        <v>0</v>
      </c>
      <c r="DA49" s="65">
        <f t="shared" si="33"/>
        <v>0</v>
      </c>
      <c r="DB49" s="65">
        <f t="shared" si="34"/>
        <v>0</v>
      </c>
      <c r="DC49" s="65">
        <f t="shared" si="35"/>
        <v>0</v>
      </c>
      <c r="DD49" s="65">
        <f t="shared" si="36"/>
        <v>0</v>
      </c>
      <c r="DE49" s="65">
        <f t="shared" si="37"/>
        <v>0</v>
      </c>
      <c r="DF49" s="65">
        <f t="shared" si="38"/>
        <v>0</v>
      </c>
      <c r="DG49" s="65">
        <f t="shared" si="39"/>
        <v>0</v>
      </c>
      <c r="DH49" s="65">
        <f t="shared" si="40"/>
        <v>0</v>
      </c>
      <c r="DI49" s="65">
        <f t="shared" si="41"/>
        <v>0</v>
      </c>
      <c r="DJ49" s="65">
        <f t="shared" si="42"/>
        <v>0</v>
      </c>
      <c r="DN49" s="51">
        <v>40</v>
      </c>
      <c r="DO49" s="65">
        <f t="shared" si="43"/>
        <v>0</v>
      </c>
      <c r="DP49" s="65">
        <f t="shared" si="44"/>
        <v>0</v>
      </c>
      <c r="DQ49" s="65">
        <f t="shared" si="45"/>
        <v>0</v>
      </c>
      <c r="DR49" s="65">
        <f t="shared" si="46"/>
        <v>0</v>
      </c>
      <c r="DS49" s="65">
        <f t="shared" si="47"/>
        <v>0</v>
      </c>
      <c r="DT49" s="65">
        <f t="shared" si="48"/>
        <v>0</v>
      </c>
      <c r="DU49" s="65">
        <f t="shared" si="49"/>
        <v>0</v>
      </c>
      <c r="DV49" s="65">
        <f t="shared" si="50"/>
        <v>0</v>
      </c>
      <c r="DW49" s="65">
        <f t="shared" si="51"/>
        <v>0</v>
      </c>
      <c r="DX49" s="65">
        <f t="shared" si="52"/>
        <v>0</v>
      </c>
      <c r="DY49" s="65">
        <f t="shared" si="53"/>
        <v>0</v>
      </c>
      <c r="DZ49" s="65">
        <f t="shared" si="54"/>
        <v>0</v>
      </c>
      <c r="EA49" s="65">
        <f t="shared" si="55"/>
        <v>0</v>
      </c>
      <c r="EB49" s="65">
        <f t="shared" si="56"/>
        <v>0</v>
      </c>
      <c r="EC49" s="65">
        <f t="shared" si="57"/>
        <v>0</v>
      </c>
      <c r="ED49" s="65">
        <f t="shared" si="58"/>
        <v>0</v>
      </c>
      <c r="EE49" s="65">
        <f t="shared" si="59"/>
        <v>0</v>
      </c>
      <c r="EF49" s="65">
        <f t="shared" si="60"/>
        <v>0</v>
      </c>
      <c r="EG49" s="65">
        <f t="shared" si="61"/>
        <v>0</v>
      </c>
      <c r="EH49" s="65">
        <f t="shared" si="62"/>
        <v>0</v>
      </c>
      <c r="EI49" s="65">
        <f t="shared" si="63"/>
        <v>0</v>
      </c>
      <c r="EJ49" s="65">
        <f t="shared" si="64"/>
        <v>0</v>
      </c>
      <c r="EK49" s="65">
        <f t="shared" si="65"/>
        <v>0</v>
      </c>
      <c r="EL49" s="65">
        <f t="shared" si="66"/>
        <v>0</v>
      </c>
      <c r="EM49" s="65">
        <f t="shared" si="67"/>
        <v>0</v>
      </c>
      <c r="EN49" s="65">
        <f t="shared" si="68"/>
        <v>0</v>
      </c>
      <c r="EO49" s="65">
        <f t="shared" si="69"/>
        <v>0</v>
      </c>
      <c r="EP49" s="65">
        <f t="shared" si="70"/>
        <v>0</v>
      </c>
      <c r="EQ49" s="65">
        <f t="shared" si="71"/>
        <v>0</v>
      </c>
      <c r="ER49" s="65">
        <f t="shared" si="72"/>
        <v>0</v>
      </c>
      <c r="EV49" s="51">
        <v>40</v>
      </c>
      <c r="EW49" s="65">
        <f t="shared" si="73"/>
        <v>0</v>
      </c>
      <c r="EX49" s="65">
        <f t="shared" si="74"/>
        <v>0</v>
      </c>
      <c r="EY49" s="65">
        <f t="shared" si="75"/>
        <v>0</v>
      </c>
      <c r="EZ49" s="65">
        <f t="shared" si="76"/>
        <v>0</v>
      </c>
      <c r="FA49" s="65">
        <f t="shared" si="77"/>
        <v>0</v>
      </c>
      <c r="FB49" s="65">
        <f t="shared" si="78"/>
        <v>0</v>
      </c>
      <c r="FC49" s="65">
        <f t="shared" si="79"/>
        <v>0</v>
      </c>
      <c r="FD49" s="65">
        <f t="shared" si="80"/>
        <v>0</v>
      </c>
      <c r="FE49" s="65">
        <f t="shared" si="81"/>
        <v>0</v>
      </c>
      <c r="FF49" s="65">
        <f t="shared" si="82"/>
        <v>0</v>
      </c>
      <c r="FG49" s="65">
        <f t="shared" si="83"/>
        <v>0</v>
      </c>
      <c r="FH49" s="65">
        <f t="shared" si="84"/>
        <v>0</v>
      </c>
      <c r="FI49" s="65">
        <f t="shared" si="85"/>
        <v>0</v>
      </c>
      <c r="FJ49" s="65">
        <f t="shared" si="86"/>
        <v>0</v>
      </c>
      <c r="FK49" s="65">
        <f t="shared" si="87"/>
        <v>0</v>
      </c>
      <c r="FL49" s="65">
        <f t="shared" si="88"/>
        <v>0</v>
      </c>
      <c r="FM49" s="65">
        <f t="shared" si="89"/>
        <v>0</v>
      </c>
      <c r="FN49" s="65">
        <f t="shared" si="90"/>
        <v>0</v>
      </c>
      <c r="FO49" s="65">
        <f t="shared" si="91"/>
        <v>0</v>
      </c>
      <c r="FP49" s="65">
        <f t="shared" si="92"/>
        <v>0</v>
      </c>
      <c r="FQ49" s="65">
        <f t="shared" si="93"/>
        <v>0</v>
      </c>
      <c r="FR49" s="65">
        <f t="shared" si="94"/>
        <v>0</v>
      </c>
      <c r="FS49" s="65">
        <f t="shared" si="95"/>
        <v>0</v>
      </c>
      <c r="FT49" s="65">
        <f t="shared" si="96"/>
        <v>0</v>
      </c>
      <c r="FU49" s="65">
        <f t="shared" si="97"/>
        <v>0</v>
      </c>
      <c r="FV49" s="65">
        <f t="shared" si="98"/>
        <v>0</v>
      </c>
      <c r="FW49" s="65">
        <f t="shared" si="99"/>
        <v>0</v>
      </c>
      <c r="FX49" s="65">
        <f t="shared" si="100"/>
        <v>0</v>
      </c>
      <c r="FY49" s="65">
        <f t="shared" si="101"/>
        <v>0</v>
      </c>
      <c r="FZ49" s="65">
        <f t="shared" si="102"/>
        <v>0</v>
      </c>
      <c r="GB49" s="65">
        <f t="shared" si="103"/>
        <v>0</v>
      </c>
      <c r="GC49" s="65">
        <f t="shared" si="104"/>
        <v>0</v>
      </c>
      <c r="GD49" s="65">
        <f t="shared" si="105"/>
        <v>0</v>
      </c>
      <c r="GE49" s="65">
        <f t="shared" si="106"/>
        <v>0</v>
      </c>
      <c r="GF49" s="65">
        <f t="shared" si="107"/>
        <v>0</v>
      </c>
      <c r="GG49" s="65">
        <f t="shared" si="108"/>
        <v>0</v>
      </c>
      <c r="GH49" s="65">
        <f t="shared" si="109"/>
        <v>0</v>
      </c>
      <c r="GI49" s="65">
        <f t="shared" si="110"/>
        <v>0</v>
      </c>
      <c r="GJ49" s="65">
        <f t="shared" si="111"/>
        <v>0</v>
      </c>
      <c r="GK49" s="65">
        <f t="shared" si="112"/>
        <v>0</v>
      </c>
      <c r="GL49" s="65">
        <f t="shared" si="113"/>
        <v>0</v>
      </c>
      <c r="GM49" s="65">
        <f t="shared" si="114"/>
        <v>0</v>
      </c>
      <c r="GN49" s="65">
        <f t="shared" si="115"/>
        <v>0</v>
      </c>
      <c r="GO49" s="65">
        <f t="shared" si="116"/>
        <v>0</v>
      </c>
      <c r="GP49" s="65">
        <f t="shared" si="117"/>
        <v>0</v>
      </c>
      <c r="GQ49" s="65">
        <f t="shared" si="118"/>
        <v>0</v>
      </c>
      <c r="GR49" s="65">
        <f t="shared" si="119"/>
        <v>0</v>
      </c>
      <c r="GS49" s="65">
        <f t="shared" si="120"/>
        <v>0</v>
      </c>
      <c r="GT49" s="65">
        <f t="shared" si="121"/>
        <v>0</v>
      </c>
      <c r="GU49" s="65">
        <f t="shared" si="122"/>
        <v>0</v>
      </c>
      <c r="GV49" s="65">
        <f t="shared" si="123"/>
        <v>0</v>
      </c>
      <c r="GW49" s="65">
        <f t="shared" si="124"/>
        <v>0</v>
      </c>
      <c r="GX49" s="65">
        <f t="shared" si="125"/>
        <v>0</v>
      </c>
      <c r="GY49" s="65">
        <f t="shared" si="126"/>
        <v>0</v>
      </c>
      <c r="GZ49" s="65">
        <f t="shared" si="127"/>
        <v>0</v>
      </c>
      <c r="HA49" s="65">
        <f t="shared" si="128"/>
        <v>0</v>
      </c>
      <c r="HB49" s="65">
        <f t="shared" si="129"/>
        <v>0</v>
      </c>
      <c r="HC49" s="65">
        <f t="shared" si="130"/>
        <v>0</v>
      </c>
      <c r="HD49" s="65">
        <f t="shared" si="131"/>
        <v>0</v>
      </c>
      <c r="HE49" s="65">
        <f t="shared" si="132"/>
        <v>0</v>
      </c>
      <c r="HM49" s="51">
        <v>40</v>
      </c>
      <c r="HN49" s="72">
        <f>(EW49-EW48)*$D$46+(FB49-FB48)*$D$47+(FG49-FG48)*$D$48+(FL49-FL48)*$D$49+IF($HM49&lt;C$10,0,求节点(C$10:C$14,$H$28:$H$32,$HM49)*$C$2*节奏总纲!W43)+HN48</f>
        <v>0</v>
      </c>
      <c r="HO49" s="72">
        <f>(EX49-EX48)*$D$46+(FC49-FC48)*$D$47+(FH49-FH48)*$D$48+(FM49-FM48)*$D$49+IF($HM49&lt;D$10,0,求节点(D$10:D$14,$H$28:$H$32,$HM49)*$C$2*节奏总纲!X43)+HO48</f>
        <v>0</v>
      </c>
      <c r="HP49" s="72">
        <f>(EY49-EY48)*$D$46+(FD49-FD48)*$D$47+(FI49-FI48)*$D$48+(FN49-FN48)*$D$49+IF($HM49&lt;E$10,0,求节点(E$10:E$14,$H$28:$H$32,$HM49)*$C$2*节奏总纲!Y43)+HP48</f>
        <v>0</v>
      </c>
      <c r="HQ49" s="72">
        <f>(EZ49-EZ48)*$D$46+(FE49-FE48)*$D$47+(FJ49-FJ48)*$D$48+(FO49-FO48)*$D$49+IF($HM49&lt;F$10,0,求节点(F$10:F$14,$H$28:$H$32,$HM49)*$C$2*节奏总纲!Z43)+HQ48</f>
        <v>0</v>
      </c>
      <c r="HR49" s="72">
        <f>(FA49-FA48)*$D$46+(FF49-FF48)*$D$47+(FK49-FK48)*$D$48+(FP49-FP48)*$D$49+IF($HM49&lt;G$10,0,求节点(G$10:G$14,$H$28:$H$32,$HM49)*$C$2*节奏总纲!AA43)+HR48</f>
        <v>0</v>
      </c>
      <c r="HV49" s="72">
        <v>40</v>
      </c>
      <c r="HW49" s="72">
        <f>IF($HV49&lt;C$10,0,求节点(C$10:C$14,$I$28:$I$32,$HV49)*$C$2*节奏总纲!W43)+HW48</f>
        <v>0</v>
      </c>
      <c r="HX49" s="72">
        <f>IF($HV49&lt;D$10,0,求节点(D$10:D$14,$I$28:$I$32,$HV49)*$C$2*节奏总纲!X43)+HX48</f>
        <v>0</v>
      </c>
      <c r="HY49" s="72">
        <f>IF($HV49&lt;E$10,0,求节点(E$10:E$14,$I$28:$I$32,$HV49)*$C$2*节奏总纲!Y43)+HY48</f>
        <v>0</v>
      </c>
      <c r="HZ49" s="72">
        <f>IF($HV49&lt;F$10,0,求节点(F$10:F$14,$I$28:$I$32,$HV49)*$C$2*节奏总纲!Z43)+HZ48</f>
        <v>0</v>
      </c>
      <c r="IA49" s="72">
        <f>IF($HV49&lt;G$10,0,求节点(G$10:G$14,$I$28:$I$32,$HV49)*$C$2*节奏总纲!AA43)+IA48</f>
        <v>0</v>
      </c>
    </row>
    <row r="50" spans="2:235" x14ac:dyDescent="0.15">
      <c r="B50" s="67" t="s">
        <v>29</v>
      </c>
      <c r="C50" s="65"/>
      <c r="D50" s="65">
        <f>[4]前期规划!D52</f>
        <v>160</v>
      </c>
      <c r="E50" s="65"/>
      <c r="P50" s="49">
        <v>41</v>
      </c>
      <c r="Q50" s="51">
        <f>IF($P50&lt;C$10,0,求节点(C$10:C$14,$H$10:$H$14,$P50)*$C$2*节奏总纲!W44)+Q49</f>
        <v>0</v>
      </c>
      <c r="R50" s="51">
        <f>IF($P50&lt;D$10,0,求节点(D$10:D$14,$H$10:$H$14,$P50)*$C$2*节奏总纲!X44)+R49</f>
        <v>0</v>
      </c>
      <c r="S50" s="51">
        <f>IF($P50&lt;E$10,0,求节点(E$10:E$14,$H$10:$H$14,$P50)*$C$2*节奏总纲!Y44)+S49</f>
        <v>0</v>
      </c>
      <c r="T50" s="51">
        <f>IF($P50&lt;F$10,0,求节点(F$10:F$14,$H$10:$H$14,$P50)*$C$2*节奏总纲!Z44)+T49</f>
        <v>0</v>
      </c>
      <c r="U50" s="51">
        <f>IF($P50&lt;G$10,0,求节点(G$10:G$14,$H$10:$H$14,$P50)*$C$2*节奏总纲!AA44)+U49</f>
        <v>0</v>
      </c>
      <c r="V50" s="51">
        <f>IF($P50&lt;C$10,0,求节点(C$10:C$14,$I$10:$I$14,$P50)*$C$2*节奏总纲!W44)+V49</f>
        <v>0</v>
      </c>
      <c r="W50" s="51">
        <f>IF($P50&lt;D$10,0,求节点(D$10:D$14,$I$10:$I$14,$P50)*$C$2*节奏总纲!X44)+W49</f>
        <v>0</v>
      </c>
      <c r="X50" s="51">
        <f>IF($P50&lt;E$10,0,求节点(E$10:E$14,$I$10:$I$14,$P50)*$C$2*节奏总纲!Y44)+X49</f>
        <v>0</v>
      </c>
      <c r="Y50" s="51">
        <f>IF($P50&lt;F$10,0,求节点(F$10:F$14,$I$10:$I$14,$P50)*$C$2*节奏总纲!Z44)+Y49</f>
        <v>0</v>
      </c>
      <c r="Z50" s="51">
        <f>IF($P50&lt;G$10,0,求节点(G$10:G$14,$I$10:$I$14,$P50)*$C$2*节奏总纲!AA44)+Z49</f>
        <v>0</v>
      </c>
      <c r="AA50" s="65">
        <f>IF($P50&lt;C$10,0,求节点(C$10:C$14,$J$10:$J$14,$P50)*$C$2*节奏总纲!W44)+AA49+军团势力点排行奖励设计!M50-军团势力点排行奖励设计!M49</f>
        <v>0</v>
      </c>
      <c r="AB50" s="65">
        <f>IF($P50&lt;D$10,0,求节点(D$10:D$14,$J$10:$J$14,$P50)*$C$2*节奏总纲!X44)+AB49+军团势力点排行奖励设计!N50-军团势力点排行奖励设计!N49</f>
        <v>0</v>
      </c>
      <c r="AC50" s="65">
        <f>IF($P50&lt;E$10,0,求节点(E$10:E$14,$J$10:$J$14,$P50)*$C$2*节奏总纲!Y44)+AC49+军团势力点排行奖励设计!O50-军团势力点排行奖励设计!O49</f>
        <v>0</v>
      </c>
      <c r="AD50" s="65">
        <f>IF($P50&lt;F$10,0,求节点(F$10:F$14,$J$10:$J$14,$P50)*$C$2*节奏总纲!Z44)+AD49+军团势力点排行奖励设计!P50-军团势力点排行奖励设计!P49</f>
        <v>0</v>
      </c>
      <c r="AE50" s="65">
        <f>IF($P50&lt;G$10,0,求节点(G$10:G$14,$J$10:$J$14,$P50)*$C$2*节奏总纲!AA44)+AE49+军团势力点排行奖励设计!Q50-军团势力点排行奖励设计!Q49</f>
        <v>0</v>
      </c>
      <c r="AF50" s="65">
        <f>IF($P50&lt;C$10,0,求节点(C$10:C$14,$K$10:$K$14,$P50)*$C$2*节奏总纲!W44)+AF49</f>
        <v>0</v>
      </c>
      <c r="AG50" s="65">
        <f>IF($P50&lt;D$10,0,求节点(D$10:D$14,$K$10:$K$14,$P50)*$C$2*节奏总纲!X44)+AG49</f>
        <v>0</v>
      </c>
      <c r="AH50" s="65">
        <f>IF($P50&lt;E$10,0,求节点(E$10:E$14,$K$10:$K$14,$P50)*$C$2*节奏总纲!Y44)+AH49</f>
        <v>0</v>
      </c>
      <c r="AI50" s="65">
        <f>IF($P50&lt;F$10,0,求节点(F$10:F$14,$K$10:$K$14,$P50)*$C$2*节奏总纲!Z44)+AI49</f>
        <v>0</v>
      </c>
      <c r="AJ50" s="65">
        <f>IF($P50&lt;G$10,0,求节点(G$10:G$14,$K$10:$K$14,$P50)*$C$2*节奏总纲!AA44)+AJ49</f>
        <v>0</v>
      </c>
      <c r="AK50" s="65">
        <f>IF($P50&lt;C$10,0,求节点(C$10:C$14,$L$10:$L$14,$P50)*$C$2*节奏总纲!W44)+AK49+军团势力点排行奖励设计!R50-军团势力点排行奖励设计!R49</f>
        <v>0</v>
      </c>
      <c r="AL50" s="65">
        <f>IF($P50&lt;D$10,0,求节点(D$10:D$14,$L$10:$L$14,$P50)*$C$2*节奏总纲!X44)+AL49+军团势力点排行奖励设计!S50-军团势力点排行奖励设计!S49</f>
        <v>0</v>
      </c>
      <c r="AM50" s="65">
        <f>IF($P50&lt;E$10,0,求节点(E$10:E$14,$L$10:$L$14,$P50)*$C$2*节奏总纲!Y44)+AM49+军团势力点排行奖励设计!T50-军团势力点排行奖励设计!T49</f>
        <v>0</v>
      </c>
      <c r="AN50" s="65">
        <f>IF($P50&lt;F$10,0,求节点(F$10:F$14,$L$10:$L$14,$P50)*$C$2*节奏总纲!Z44)+AN49+军团势力点排行奖励设计!U50-军团势力点排行奖励设计!U49</f>
        <v>0</v>
      </c>
      <c r="AO50" s="65">
        <f>IF($P50&lt;G$10,0,求节点(G$10:G$14,$L$10:$L$14,$P50)*$C$2*节奏总纲!AA44)+AO49+军团势力点排行奖励设计!V50-军团势力点排行奖励设计!V49</f>
        <v>0</v>
      </c>
      <c r="AP50" s="65">
        <f>IF($P50&lt;C$10,0,求节点(C$10:C$14,$M$10:$M$14,$P50)*$C$2*节奏总纲!W44)+AP49</f>
        <v>0</v>
      </c>
      <c r="AQ50" s="65">
        <f>IF($P50&lt;D$10,0,求节点(D$10:D$14,$M$10:$M$14,$P50)*$C$2*节奏总纲!X44)+AQ49</f>
        <v>0</v>
      </c>
      <c r="AR50" s="65">
        <f>IF($P50&lt;E$10,0,求节点(E$10:E$14,$M$10:$M$14,$P50)*$C$2*节奏总纲!Y44)+AR49</f>
        <v>0</v>
      </c>
      <c r="AS50" s="65">
        <f>IF($P50&lt;F$10,0,求节点(F$10:F$14,$M$10:$M$14,$P50)*$C$2*节奏总纲!Z44)+AS49</f>
        <v>0</v>
      </c>
      <c r="AT50" s="65">
        <f>IF($P50&lt;G$10,0,求节点(G$10:G$14,$M$10:$M$14,$P50)*$C$2*节奏总纲!AA44)+AT49</f>
        <v>0</v>
      </c>
      <c r="AX50" s="51">
        <v>41</v>
      </c>
      <c r="AY50" s="51">
        <f>IF($AX50&lt;C$10,0,求节点(C$10:C$14,$H$19:$H$23,$AX50)*$C$2*节奏总纲!W44)+AY49</f>
        <v>0</v>
      </c>
      <c r="AZ50" s="51">
        <f>IF($AX50&lt;D$10,0,求节点(D$10:D$14,$H$19:$H$23,$AX50)*$C$2*节奏总纲!X44)+AZ49</f>
        <v>0</v>
      </c>
      <c r="BA50" s="51">
        <f>IF($AX50&lt;E$10,0,求节点(E$10:E$14,$H$19:$H$23,$AX50)*$C$2*节奏总纲!Y44)+BA49</f>
        <v>0</v>
      </c>
      <c r="BB50" s="51">
        <f>IF($AX50&lt;F$10,0,求节点(F$10:F$14,$H$19:$H$23,$AX50)*$C$2*节奏总纲!Z44)+BB49</f>
        <v>0</v>
      </c>
      <c r="BC50" s="51">
        <f>IF($AX50&lt;G$10,0,求节点(G$10:G$14,$H$19:$H$23,$AX50)*$C$2*节奏总纲!AA44)+BC49</f>
        <v>0</v>
      </c>
      <c r="BD50" s="51">
        <f>IF($AX50&lt;C$10,0,求节点(C$10:C$14,$I$19:$I$23,$AX50)*$C$2*节奏总纲!W44)+BD49</f>
        <v>0</v>
      </c>
      <c r="BE50" s="51">
        <f>IF($AX50&lt;D$10,0,求节点(D$10:D$14,$I$19:$I$23,$AX50)*$C$2*节奏总纲!X44)+BE49</f>
        <v>0</v>
      </c>
      <c r="BF50" s="51">
        <f>IF($AX50&lt;E$10,0,求节点(E$10:E$14,$I$19:$I$23,$AX50)*$C$2*节奏总纲!Y44)+BF49</f>
        <v>0</v>
      </c>
      <c r="BG50" s="51">
        <f>IF($AX50&lt;F$10,0,求节点(F$10:F$14,$I$19:$I$23,$AX50)*$C$2*节奏总纲!Z44)+BG49</f>
        <v>0</v>
      </c>
      <c r="BH50" s="51">
        <f>IF($AX50&lt;G$10,0,求节点(G$10:G$14,$I$19:$I$23,$AX50)*$C$2*节奏总纲!AA44)+BH49</f>
        <v>0</v>
      </c>
      <c r="BI50" s="65">
        <f>IF($AX50&lt;C$10,0,求节点(C$10:C$14,$J$19:$J$23,$AX50)*$C$2*节奏总纲!W44)+BI49+军团势力点排行奖励设计!W50-军团势力点排行奖励设计!W49</f>
        <v>0</v>
      </c>
      <c r="BJ50" s="65">
        <f>IF($AX50&lt;D$10,0,求节点(D$10:D$14,$J$19:$J$23,$AX50)*$C$2*节奏总纲!X44)+BJ49+军团势力点排行奖励设计!X50-军团势力点排行奖励设计!X49</f>
        <v>0</v>
      </c>
      <c r="BK50" s="65">
        <f>IF($AX50&lt;E$10,0,求节点(E$10:E$14,$J$19:$J$23,$AX50)*$C$2*节奏总纲!Y44)+BK49+军团势力点排行奖励设计!Y50-军团势力点排行奖励设计!Y49</f>
        <v>0</v>
      </c>
      <c r="BL50" s="65">
        <f>IF($AX50&lt;F$10,0,求节点(F$10:F$14,$J$19:$J$23,$AX50)*$C$2*节奏总纲!Z44)+BL49+军团势力点排行奖励设计!Z50-军团势力点排行奖励设计!Z49</f>
        <v>0</v>
      </c>
      <c r="BM50" s="65">
        <f>IF($AX50&lt;G$10,0,求节点(G$10:G$14,$J$19:$J$23,$AX50)*$C$2*节奏总纲!AA44)+BM49+军团势力点排行奖励设计!AA50-军团势力点排行奖励设计!AA49</f>
        <v>0</v>
      </c>
      <c r="BN50" s="65">
        <f>IF($AX50&lt;C$10,0,求节点(C$10:C$14,$K$19:$K$23,$AX50)*$C$2*节奏总纲!W44)+BN49</f>
        <v>0</v>
      </c>
      <c r="BO50" s="65">
        <f>IF($AX50&lt;D$10,0,求节点(D$10:D$14,$K$19:$K$23,$AX50)*$C$2*节奏总纲!X44)+BO49</f>
        <v>0</v>
      </c>
      <c r="BP50" s="65">
        <f>IF($AX50&lt;E$10,0,求节点(E$10:E$14,$K$19:$K$23,$AX50)*$C$2*节奏总纲!Y44)+BP49</f>
        <v>0</v>
      </c>
      <c r="BQ50" s="65">
        <f>IF($AX50&lt;F$10,0,求节点(F$10:F$14,$K$19:$K$23,$AX50)*$C$2*节奏总纲!Z44)+BQ49</f>
        <v>0</v>
      </c>
      <c r="BR50" s="65">
        <f>IF($AX50&lt;G$10,0,求节点(G$10:G$14,$K$19:$K$23,$AX50)*$C$2*节奏总纲!AA44)+BR49</f>
        <v>0</v>
      </c>
      <c r="BS50" s="65">
        <f>IF($AX50&lt;C$10,0,求节点(C$10:C$14,$L$19:$L$23,$AX50)*$C$2*节奏总纲!W44)+BS49+军团势力点排行奖励设计!AB50-军团势力点排行奖励设计!AB49</f>
        <v>0</v>
      </c>
      <c r="BT50" s="65">
        <f>IF($AX50&lt;D$10,0,求节点(D$10:D$14,$L$19:$L$23,$AX50)*$C$2*节奏总纲!X44)+BT49+军团势力点排行奖励设计!AC50-军团势力点排行奖励设计!AC49</f>
        <v>0</v>
      </c>
      <c r="BU50" s="65">
        <f>IF($AX50&lt;E$10,0,求节点(E$10:E$14,$L$19:$L$23,$AX50)*$C$2*节奏总纲!Y44)+BU49+军团势力点排行奖励设计!AD50-军团势力点排行奖励设计!AD49</f>
        <v>0</v>
      </c>
      <c r="BV50" s="65">
        <f>IF($AX50&lt;F$10,0,求节点(F$10:F$14,$L$19:$L$23,$AX50)*$C$2*节奏总纲!Z44)+BV49+军团势力点排行奖励设计!AE50-军团势力点排行奖励设计!AE49</f>
        <v>0</v>
      </c>
      <c r="BW50" s="65">
        <f>IF($AX50&lt;G$10,0,求节点(G$10:G$14,$L$19:$L$23,$AX50)*$C$2*节奏总纲!AA44)+BW49+军团势力点排行奖励设计!AF50-军团势力点排行奖励设计!AF49</f>
        <v>0</v>
      </c>
      <c r="BX50" s="65">
        <f>IF($AX50&lt;C$10,0,求节点(C$10:C$14,$M$19:$M$23,$AX50)*$C$2*节奏总纲!W44)+BX49</f>
        <v>0</v>
      </c>
      <c r="BY50" s="65">
        <f>IF($AX50&lt;D$10,0,求节点(D$10:D$14,$M$19:$M$23,$AX50)*$C$2*节奏总纲!X44)+BY49</f>
        <v>0</v>
      </c>
      <c r="BZ50" s="65">
        <f>IF($AX50&lt;E$10,0,求节点(E$10:E$14,$M$19:$M$23,$AX50)*$C$2*节奏总纲!Y44)+BZ49</f>
        <v>0</v>
      </c>
      <c r="CA50" s="65">
        <f>IF($AX50&lt;F$10,0,求节点(F$10:F$14,$M$19:$M$23,$AX50)*$C$2*节奏总纲!Z44)+CA49</f>
        <v>0</v>
      </c>
      <c r="CB50" s="65">
        <f>IF($AX50&lt;G$10,0,求节点(G$10:G$14,$M$19:$M$23,$AX50)*$C$2*节奏总纲!AA44)+CB49</f>
        <v>0</v>
      </c>
      <c r="CF50" s="51">
        <v>41</v>
      </c>
      <c r="CG50" s="65">
        <f t="shared" si="13"/>
        <v>0</v>
      </c>
      <c r="CH50" s="65">
        <f t="shared" si="14"/>
        <v>0</v>
      </c>
      <c r="CI50" s="65">
        <f t="shared" si="15"/>
        <v>0</v>
      </c>
      <c r="CJ50" s="65">
        <f t="shared" si="16"/>
        <v>0</v>
      </c>
      <c r="CK50" s="65">
        <f t="shared" si="17"/>
        <v>0</v>
      </c>
      <c r="CL50" s="65">
        <f t="shared" si="18"/>
        <v>0</v>
      </c>
      <c r="CM50" s="65">
        <f t="shared" si="19"/>
        <v>0</v>
      </c>
      <c r="CN50" s="65">
        <f t="shared" si="20"/>
        <v>0</v>
      </c>
      <c r="CO50" s="65">
        <f t="shared" si="21"/>
        <v>0</v>
      </c>
      <c r="CP50" s="65">
        <f t="shared" si="22"/>
        <v>0</v>
      </c>
      <c r="CQ50" s="65">
        <f t="shared" si="23"/>
        <v>0</v>
      </c>
      <c r="CR50" s="65">
        <f t="shared" si="24"/>
        <v>0</v>
      </c>
      <c r="CS50" s="65">
        <f t="shared" si="25"/>
        <v>0</v>
      </c>
      <c r="CT50" s="65">
        <f t="shared" si="26"/>
        <v>0</v>
      </c>
      <c r="CU50" s="65">
        <f t="shared" si="27"/>
        <v>0</v>
      </c>
      <c r="CV50" s="65">
        <f t="shared" si="28"/>
        <v>0</v>
      </c>
      <c r="CW50" s="65">
        <f t="shared" si="29"/>
        <v>0</v>
      </c>
      <c r="CX50" s="65">
        <f t="shared" si="30"/>
        <v>0</v>
      </c>
      <c r="CY50" s="65">
        <f t="shared" si="31"/>
        <v>0</v>
      </c>
      <c r="CZ50" s="65">
        <f t="shared" si="32"/>
        <v>0</v>
      </c>
      <c r="DA50" s="65">
        <f t="shared" si="33"/>
        <v>0</v>
      </c>
      <c r="DB50" s="65">
        <f t="shared" si="34"/>
        <v>0</v>
      </c>
      <c r="DC50" s="65">
        <f t="shared" si="35"/>
        <v>0</v>
      </c>
      <c r="DD50" s="65">
        <f t="shared" si="36"/>
        <v>0</v>
      </c>
      <c r="DE50" s="65">
        <f t="shared" si="37"/>
        <v>0</v>
      </c>
      <c r="DF50" s="65">
        <f t="shared" si="38"/>
        <v>0</v>
      </c>
      <c r="DG50" s="65">
        <f t="shared" si="39"/>
        <v>0</v>
      </c>
      <c r="DH50" s="65">
        <f t="shared" si="40"/>
        <v>0</v>
      </c>
      <c r="DI50" s="65">
        <f t="shared" si="41"/>
        <v>0</v>
      </c>
      <c r="DJ50" s="65">
        <f t="shared" si="42"/>
        <v>0</v>
      </c>
      <c r="DN50" s="51">
        <v>41</v>
      </c>
      <c r="DO50" s="65">
        <f t="shared" si="43"/>
        <v>0</v>
      </c>
      <c r="DP50" s="65">
        <f t="shared" si="44"/>
        <v>0</v>
      </c>
      <c r="DQ50" s="65">
        <f t="shared" si="45"/>
        <v>0</v>
      </c>
      <c r="DR50" s="65">
        <f t="shared" si="46"/>
        <v>0</v>
      </c>
      <c r="DS50" s="65">
        <f t="shared" si="47"/>
        <v>0</v>
      </c>
      <c r="DT50" s="65">
        <f t="shared" si="48"/>
        <v>0</v>
      </c>
      <c r="DU50" s="65">
        <f t="shared" si="49"/>
        <v>0</v>
      </c>
      <c r="DV50" s="65">
        <f t="shared" si="50"/>
        <v>0</v>
      </c>
      <c r="DW50" s="65">
        <f t="shared" si="51"/>
        <v>0</v>
      </c>
      <c r="DX50" s="65">
        <f t="shared" si="52"/>
        <v>0</v>
      </c>
      <c r="DY50" s="65">
        <f t="shared" si="53"/>
        <v>0</v>
      </c>
      <c r="DZ50" s="65">
        <f t="shared" si="54"/>
        <v>0</v>
      </c>
      <c r="EA50" s="65">
        <f t="shared" si="55"/>
        <v>0</v>
      </c>
      <c r="EB50" s="65">
        <f t="shared" si="56"/>
        <v>0</v>
      </c>
      <c r="EC50" s="65">
        <f t="shared" si="57"/>
        <v>0</v>
      </c>
      <c r="ED50" s="65">
        <f t="shared" si="58"/>
        <v>0</v>
      </c>
      <c r="EE50" s="65">
        <f t="shared" si="59"/>
        <v>0</v>
      </c>
      <c r="EF50" s="65">
        <f t="shared" si="60"/>
        <v>0</v>
      </c>
      <c r="EG50" s="65">
        <f t="shared" si="61"/>
        <v>0</v>
      </c>
      <c r="EH50" s="65">
        <f t="shared" si="62"/>
        <v>0</v>
      </c>
      <c r="EI50" s="65">
        <f t="shared" si="63"/>
        <v>0</v>
      </c>
      <c r="EJ50" s="65">
        <f t="shared" si="64"/>
        <v>0</v>
      </c>
      <c r="EK50" s="65">
        <f t="shared" si="65"/>
        <v>0</v>
      </c>
      <c r="EL50" s="65">
        <f t="shared" si="66"/>
        <v>0</v>
      </c>
      <c r="EM50" s="65">
        <f t="shared" si="67"/>
        <v>0</v>
      </c>
      <c r="EN50" s="65">
        <f t="shared" si="68"/>
        <v>0</v>
      </c>
      <c r="EO50" s="65">
        <f t="shared" si="69"/>
        <v>0</v>
      </c>
      <c r="EP50" s="65">
        <f t="shared" si="70"/>
        <v>0</v>
      </c>
      <c r="EQ50" s="65">
        <f t="shared" si="71"/>
        <v>0</v>
      </c>
      <c r="ER50" s="65">
        <f t="shared" si="72"/>
        <v>0</v>
      </c>
      <c r="EV50" s="51">
        <v>41</v>
      </c>
      <c r="EW50" s="65">
        <f t="shared" si="73"/>
        <v>0</v>
      </c>
      <c r="EX50" s="65">
        <f t="shared" si="74"/>
        <v>0</v>
      </c>
      <c r="EY50" s="65">
        <f t="shared" si="75"/>
        <v>0</v>
      </c>
      <c r="EZ50" s="65">
        <f t="shared" si="76"/>
        <v>0</v>
      </c>
      <c r="FA50" s="65">
        <f t="shared" si="77"/>
        <v>0</v>
      </c>
      <c r="FB50" s="65">
        <f t="shared" si="78"/>
        <v>0</v>
      </c>
      <c r="FC50" s="65">
        <f t="shared" si="79"/>
        <v>0</v>
      </c>
      <c r="FD50" s="65">
        <f t="shared" si="80"/>
        <v>0</v>
      </c>
      <c r="FE50" s="65">
        <f t="shared" si="81"/>
        <v>0</v>
      </c>
      <c r="FF50" s="65">
        <f t="shared" si="82"/>
        <v>0</v>
      </c>
      <c r="FG50" s="65">
        <f t="shared" si="83"/>
        <v>0</v>
      </c>
      <c r="FH50" s="65">
        <f t="shared" si="84"/>
        <v>0</v>
      </c>
      <c r="FI50" s="65">
        <f t="shared" si="85"/>
        <v>0</v>
      </c>
      <c r="FJ50" s="65">
        <f t="shared" si="86"/>
        <v>0</v>
      </c>
      <c r="FK50" s="65">
        <f t="shared" si="87"/>
        <v>0</v>
      </c>
      <c r="FL50" s="65">
        <f t="shared" si="88"/>
        <v>0</v>
      </c>
      <c r="FM50" s="65">
        <f t="shared" si="89"/>
        <v>0</v>
      </c>
      <c r="FN50" s="65">
        <f t="shared" si="90"/>
        <v>0</v>
      </c>
      <c r="FO50" s="65">
        <f t="shared" si="91"/>
        <v>0</v>
      </c>
      <c r="FP50" s="65">
        <f t="shared" si="92"/>
        <v>0</v>
      </c>
      <c r="FQ50" s="65">
        <f t="shared" si="93"/>
        <v>0</v>
      </c>
      <c r="FR50" s="65">
        <f t="shared" si="94"/>
        <v>0</v>
      </c>
      <c r="FS50" s="65">
        <f t="shared" si="95"/>
        <v>0</v>
      </c>
      <c r="FT50" s="65">
        <f t="shared" si="96"/>
        <v>0</v>
      </c>
      <c r="FU50" s="65">
        <f t="shared" si="97"/>
        <v>0</v>
      </c>
      <c r="FV50" s="65">
        <f t="shared" si="98"/>
        <v>0</v>
      </c>
      <c r="FW50" s="65">
        <f t="shared" si="99"/>
        <v>0</v>
      </c>
      <c r="FX50" s="65">
        <f t="shared" si="100"/>
        <v>0</v>
      </c>
      <c r="FY50" s="65">
        <f t="shared" si="101"/>
        <v>0</v>
      </c>
      <c r="FZ50" s="65">
        <f t="shared" si="102"/>
        <v>0</v>
      </c>
      <c r="GB50" s="65">
        <f t="shared" si="103"/>
        <v>0</v>
      </c>
      <c r="GC50" s="65">
        <f t="shared" si="104"/>
        <v>0</v>
      </c>
      <c r="GD50" s="65">
        <f t="shared" si="105"/>
        <v>0</v>
      </c>
      <c r="GE50" s="65">
        <f t="shared" si="106"/>
        <v>0</v>
      </c>
      <c r="GF50" s="65">
        <f t="shared" si="107"/>
        <v>0</v>
      </c>
      <c r="GG50" s="65">
        <f t="shared" si="108"/>
        <v>0</v>
      </c>
      <c r="GH50" s="65">
        <f t="shared" si="109"/>
        <v>0</v>
      </c>
      <c r="GI50" s="65">
        <f t="shared" si="110"/>
        <v>0</v>
      </c>
      <c r="GJ50" s="65">
        <f t="shared" si="111"/>
        <v>0</v>
      </c>
      <c r="GK50" s="65">
        <f t="shared" si="112"/>
        <v>0</v>
      </c>
      <c r="GL50" s="65">
        <f t="shared" si="113"/>
        <v>0</v>
      </c>
      <c r="GM50" s="65">
        <f t="shared" si="114"/>
        <v>0</v>
      </c>
      <c r="GN50" s="65">
        <f t="shared" si="115"/>
        <v>0</v>
      </c>
      <c r="GO50" s="65">
        <f t="shared" si="116"/>
        <v>0</v>
      </c>
      <c r="GP50" s="65">
        <f t="shared" si="117"/>
        <v>0</v>
      </c>
      <c r="GQ50" s="65">
        <f t="shared" si="118"/>
        <v>0</v>
      </c>
      <c r="GR50" s="65">
        <f t="shared" si="119"/>
        <v>0</v>
      </c>
      <c r="GS50" s="65">
        <f t="shared" si="120"/>
        <v>0</v>
      </c>
      <c r="GT50" s="65">
        <f t="shared" si="121"/>
        <v>0</v>
      </c>
      <c r="GU50" s="65">
        <f t="shared" si="122"/>
        <v>0</v>
      </c>
      <c r="GV50" s="65">
        <f t="shared" si="123"/>
        <v>0</v>
      </c>
      <c r="GW50" s="65">
        <f t="shared" si="124"/>
        <v>0</v>
      </c>
      <c r="GX50" s="65">
        <f t="shared" si="125"/>
        <v>0</v>
      </c>
      <c r="GY50" s="65">
        <f t="shared" si="126"/>
        <v>0</v>
      </c>
      <c r="GZ50" s="65">
        <f t="shared" si="127"/>
        <v>0</v>
      </c>
      <c r="HA50" s="65">
        <f t="shared" si="128"/>
        <v>0</v>
      </c>
      <c r="HB50" s="65">
        <f t="shared" si="129"/>
        <v>0</v>
      </c>
      <c r="HC50" s="65">
        <f t="shared" si="130"/>
        <v>0</v>
      </c>
      <c r="HD50" s="65">
        <f t="shared" si="131"/>
        <v>0</v>
      </c>
      <c r="HE50" s="65">
        <f t="shared" si="132"/>
        <v>0</v>
      </c>
      <c r="HM50" s="51">
        <v>41</v>
      </c>
      <c r="HN50" s="72">
        <f>(EW50-EW49)*$D$46+(FB50-FB49)*$D$47+(FG50-FG49)*$D$48+(FL50-FL49)*$D$49+IF($HM50&lt;C$10,0,求节点(C$10:C$14,$H$28:$H$32,$HM50)*$C$2*节奏总纲!W44)+HN49</f>
        <v>0</v>
      </c>
      <c r="HO50" s="72">
        <f>(EX50-EX49)*$D$46+(FC50-FC49)*$D$47+(FH50-FH49)*$D$48+(FM50-FM49)*$D$49+IF($HM50&lt;D$10,0,求节点(D$10:D$14,$H$28:$H$32,$HM50)*$C$2*节奏总纲!X44)+HO49</f>
        <v>0</v>
      </c>
      <c r="HP50" s="72">
        <f>(EY50-EY49)*$D$46+(FD50-FD49)*$D$47+(FI50-FI49)*$D$48+(FN50-FN49)*$D$49+IF($HM50&lt;E$10,0,求节点(E$10:E$14,$H$28:$H$32,$HM50)*$C$2*节奏总纲!Y44)+HP49</f>
        <v>0</v>
      </c>
      <c r="HQ50" s="72">
        <f>(EZ50-EZ49)*$D$46+(FE50-FE49)*$D$47+(FJ50-FJ49)*$D$48+(FO50-FO49)*$D$49+IF($HM50&lt;F$10,0,求节点(F$10:F$14,$H$28:$H$32,$HM50)*$C$2*节奏总纲!Z44)+HQ49</f>
        <v>0</v>
      </c>
      <c r="HR50" s="72">
        <f>(FA50-FA49)*$D$46+(FF50-FF49)*$D$47+(FK50-FK49)*$D$48+(FP50-FP49)*$D$49+IF($HM50&lt;G$10,0,求节点(G$10:G$14,$H$28:$H$32,$HM50)*$C$2*节奏总纲!AA44)+HR49</f>
        <v>0</v>
      </c>
      <c r="HV50" s="72">
        <v>41</v>
      </c>
      <c r="HW50" s="72">
        <f>IF($HV50&lt;C$10,0,求节点(C$10:C$14,$I$28:$I$32,$HV50)*$C$2*节奏总纲!W44)+HW49</f>
        <v>0</v>
      </c>
      <c r="HX50" s="72">
        <f>IF($HV50&lt;D$10,0,求节点(D$10:D$14,$I$28:$I$32,$HV50)*$C$2*节奏总纲!X44)+HX49</f>
        <v>0</v>
      </c>
      <c r="HY50" s="72">
        <f>IF($HV50&lt;E$10,0,求节点(E$10:E$14,$I$28:$I$32,$HV50)*$C$2*节奏总纲!Y44)+HY49</f>
        <v>0</v>
      </c>
      <c r="HZ50" s="72">
        <f>IF($HV50&lt;F$10,0,求节点(F$10:F$14,$I$28:$I$32,$HV50)*$C$2*节奏总纲!Z44)+HZ49</f>
        <v>0</v>
      </c>
      <c r="IA50" s="72">
        <f>IF($HV50&lt;G$10,0,求节点(G$10:G$14,$I$28:$I$32,$HV50)*$C$2*节奏总纲!AA44)+IA49</f>
        <v>0</v>
      </c>
    </row>
    <row r="51" spans="2:235" x14ac:dyDescent="0.15">
      <c r="B51" s="65" t="s">
        <v>272</v>
      </c>
      <c r="D51" s="65">
        <f>[4]前期规划!D53</f>
        <v>160</v>
      </c>
      <c r="P51" s="49">
        <v>42</v>
      </c>
      <c r="Q51" s="51">
        <f>IF($P51&lt;C$10,0,求节点(C$10:C$14,$H$10:$H$14,$P51)*$C$2*节奏总纲!W45)+Q50</f>
        <v>0</v>
      </c>
      <c r="R51" s="51">
        <f>IF($P51&lt;D$10,0,求节点(D$10:D$14,$H$10:$H$14,$P51)*$C$2*节奏总纲!X45)+R50</f>
        <v>0</v>
      </c>
      <c r="S51" s="51">
        <f>IF($P51&lt;E$10,0,求节点(E$10:E$14,$H$10:$H$14,$P51)*$C$2*节奏总纲!Y45)+S50</f>
        <v>0</v>
      </c>
      <c r="T51" s="51">
        <f>IF($P51&lt;F$10,0,求节点(F$10:F$14,$H$10:$H$14,$P51)*$C$2*节奏总纲!Z45)+T50</f>
        <v>0</v>
      </c>
      <c r="U51" s="51">
        <f>IF($P51&lt;G$10,0,求节点(G$10:G$14,$H$10:$H$14,$P51)*$C$2*节奏总纲!AA45)+U50</f>
        <v>0</v>
      </c>
      <c r="V51" s="51">
        <f>IF($P51&lt;C$10,0,求节点(C$10:C$14,$I$10:$I$14,$P51)*$C$2*节奏总纲!W45)+V50</f>
        <v>0</v>
      </c>
      <c r="W51" s="51">
        <f>IF($P51&lt;D$10,0,求节点(D$10:D$14,$I$10:$I$14,$P51)*$C$2*节奏总纲!X45)+W50</f>
        <v>0</v>
      </c>
      <c r="X51" s="51">
        <f>IF($P51&lt;E$10,0,求节点(E$10:E$14,$I$10:$I$14,$P51)*$C$2*节奏总纲!Y45)+X50</f>
        <v>0</v>
      </c>
      <c r="Y51" s="51">
        <f>IF($P51&lt;F$10,0,求节点(F$10:F$14,$I$10:$I$14,$P51)*$C$2*节奏总纲!Z45)+Y50</f>
        <v>0</v>
      </c>
      <c r="Z51" s="51">
        <f>IF($P51&lt;G$10,0,求节点(G$10:G$14,$I$10:$I$14,$P51)*$C$2*节奏总纲!AA45)+Z50</f>
        <v>0</v>
      </c>
      <c r="AA51" s="65">
        <f>IF($P51&lt;C$10,0,求节点(C$10:C$14,$J$10:$J$14,$P51)*$C$2*节奏总纲!W45)+AA50+军团势力点排行奖励设计!M51-军团势力点排行奖励设计!M50</f>
        <v>0</v>
      </c>
      <c r="AB51" s="65">
        <f>IF($P51&lt;D$10,0,求节点(D$10:D$14,$J$10:$J$14,$P51)*$C$2*节奏总纲!X45)+AB50+军团势力点排行奖励设计!N51-军团势力点排行奖励设计!N50</f>
        <v>0</v>
      </c>
      <c r="AC51" s="65">
        <f>IF($P51&lt;E$10,0,求节点(E$10:E$14,$J$10:$J$14,$P51)*$C$2*节奏总纲!Y45)+AC50+军团势力点排行奖励设计!O51-军团势力点排行奖励设计!O50</f>
        <v>0</v>
      </c>
      <c r="AD51" s="65">
        <f>IF($P51&lt;F$10,0,求节点(F$10:F$14,$J$10:$J$14,$P51)*$C$2*节奏总纲!Z45)+AD50+军团势力点排行奖励设计!P51-军团势力点排行奖励设计!P50</f>
        <v>0</v>
      </c>
      <c r="AE51" s="65">
        <f>IF($P51&lt;G$10,0,求节点(G$10:G$14,$J$10:$J$14,$P51)*$C$2*节奏总纲!AA45)+AE50+军团势力点排行奖励设计!Q51-军团势力点排行奖励设计!Q50</f>
        <v>0</v>
      </c>
      <c r="AF51" s="65">
        <f>IF($P51&lt;C$10,0,求节点(C$10:C$14,$K$10:$K$14,$P51)*$C$2*节奏总纲!W45)+AF50</f>
        <v>0</v>
      </c>
      <c r="AG51" s="65">
        <f>IF($P51&lt;D$10,0,求节点(D$10:D$14,$K$10:$K$14,$P51)*$C$2*节奏总纲!X45)+AG50</f>
        <v>0</v>
      </c>
      <c r="AH51" s="65">
        <f>IF($P51&lt;E$10,0,求节点(E$10:E$14,$K$10:$K$14,$P51)*$C$2*节奏总纲!Y45)+AH50</f>
        <v>0</v>
      </c>
      <c r="AI51" s="65">
        <f>IF($P51&lt;F$10,0,求节点(F$10:F$14,$K$10:$K$14,$P51)*$C$2*节奏总纲!Z45)+AI50</f>
        <v>0</v>
      </c>
      <c r="AJ51" s="65">
        <f>IF($P51&lt;G$10,0,求节点(G$10:G$14,$K$10:$K$14,$P51)*$C$2*节奏总纲!AA45)+AJ50</f>
        <v>0</v>
      </c>
      <c r="AK51" s="65">
        <f>IF($P51&lt;C$10,0,求节点(C$10:C$14,$L$10:$L$14,$P51)*$C$2*节奏总纲!W45)+AK50+军团势力点排行奖励设计!R51-军团势力点排行奖励设计!R50</f>
        <v>0</v>
      </c>
      <c r="AL51" s="65">
        <f>IF($P51&lt;D$10,0,求节点(D$10:D$14,$L$10:$L$14,$P51)*$C$2*节奏总纲!X45)+AL50+军团势力点排行奖励设计!S51-军团势力点排行奖励设计!S50</f>
        <v>0</v>
      </c>
      <c r="AM51" s="65">
        <f>IF($P51&lt;E$10,0,求节点(E$10:E$14,$L$10:$L$14,$P51)*$C$2*节奏总纲!Y45)+AM50+军团势力点排行奖励设计!T51-军团势力点排行奖励设计!T50</f>
        <v>0</v>
      </c>
      <c r="AN51" s="65">
        <f>IF($P51&lt;F$10,0,求节点(F$10:F$14,$L$10:$L$14,$P51)*$C$2*节奏总纲!Z45)+AN50+军团势力点排行奖励设计!U51-军团势力点排行奖励设计!U50</f>
        <v>0</v>
      </c>
      <c r="AO51" s="65">
        <f>IF($P51&lt;G$10,0,求节点(G$10:G$14,$L$10:$L$14,$P51)*$C$2*节奏总纲!AA45)+AO50+军团势力点排行奖励设计!V51-军团势力点排行奖励设计!V50</f>
        <v>0</v>
      </c>
      <c r="AP51" s="65">
        <f>IF($P51&lt;C$10,0,求节点(C$10:C$14,$M$10:$M$14,$P51)*$C$2*节奏总纲!W45)+AP50</f>
        <v>0</v>
      </c>
      <c r="AQ51" s="65">
        <f>IF($P51&lt;D$10,0,求节点(D$10:D$14,$M$10:$M$14,$P51)*$C$2*节奏总纲!X45)+AQ50</f>
        <v>0</v>
      </c>
      <c r="AR51" s="65">
        <f>IF($P51&lt;E$10,0,求节点(E$10:E$14,$M$10:$M$14,$P51)*$C$2*节奏总纲!Y45)+AR50</f>
        <v>0</v>
      </c>
      <c r="AS51" s="65">
        <f>IF($P51&lt;F$10,0,求节点(F$10:F$14,$M$10:$M$14,$P51)*$C$2*节奏总纲!Z45)+AS50</f>
        <v>0</v>
      </c>
      <c r="AT51" s="65">
        <f>IF($P51&lt;G$10,0,求节点(G$10:G$14,$M$10:$M$14,$P51)*$C$2*节奏总纲!AA45)+AT50</f>
        <v>0</v>
      </c>
      <c r="AX51" s="51">
        <v>42</v>
      </c>
      <c r="AY51" s="51">
        <f>IF($AX51&lt;C$10,0,求节点(C$10:C$14,$H$19:$H$23,$AX51)*$C$2*节奏总纲!W45)+AY50</f>
        <v>0</v>
      </c>
      <c r="AZ51" s="51">
        <f>IF($AX51&lt;D$10,0,求节点(D$10:D$14,$H$19:$H$23,$AX51)*$C$2*节奏总纲!X45)+AZ50</f>
        <v>0</v>
      </c>
      <c r="BA51" s="51">
        <f>IF($AX51&lt;E$10,0,求节点(E$10:E$14,$H$19:$H$23,$AX51)*$C$2*节奏总纲!Y45)+BA50</f>
        <v>0</v>
      </c>
      <c r="BB51" s="51">
        <f>IF($AX51&lt;F$10,0,求节点(F$10:F$14,$H$19:$H$23,$AX51)*$C$2*节奏总纲!Z45)+BB50</f>
        <v>0</v>
      </c>
      <c r="BC51" s="51">
        <f>IF($AX51&lt;G$10,0,求节点(G$10:G$14,$H$19:$H$23,$AX51)*$C$2*节奏总纲!AA45)+BC50</f>
        <v>0</v>
      </c>
      <c r="BD51" s="51">
        <f>IF($AX51&lt;C$10,0,求节点(C$10:C$14,$I$19:$I$23,$AX51)*$C$2*节奏总纲!W45)+BD50</f>
        <v>0</v>
      </c>
      <c r="BE51" s="51">
        <f>IF($AX51&lt;D$10,0,求节点(D$10:D$14,$I$19:$I$23,$AX51)*$C$2*节奏总纲!X45)+BE50</f>
        <v>0</v>
      </c>
      <c r="BF51" s="51">
        <f>IF($AX51&lt;E$10,0,求节点(E$10:E$14,$I$19:$I$23,$AX51)*$C$2*节奏总纲!Y45)+BF50</f>
        <v>0</v>
      </c>
      <c r="BG51" s="51">
        <f>IF($AX51&lt;F$10,0,求节点(F$10:F$14,$I$19:$I$23,$AX51)*$C$2*节奏总纲!Z45)+BG50</f>
        <v>0</v>
      </c>
      <c r="BH51" s="51">
        <f>IF($AX51&lt;G$10,0,求节点(G$10:G$14,$I$19:$I$23,$AX51)*$C$2*节奏总纲!AA45)+BH50</f>
        <v>0</v>
      </c>
      <c r="BI51" s="65">
        <f>IF($AX51&lt;C$10,0,求节点(C$10:C$14,$J$19:$J$23,$AX51)*$C$2*节奏总纲!W45)+BI50+军团势力点排行奖励设计!W51-军团势力点排行奖励设计!W50</f>
        <v>0</v>
      </c>
      <c r="BJ51" s="65">
        <f>IF($AX51&lt;D$10,0,求节点(D$10:D$14,$J$19:$J$23,$AX51)*$C$2*节奏总纲!X45)+BJ50+军团势力点排行奖励设计!X51-军团势力点排行奖励设计!X50</f>
        <v>0</v>
      </c>
      <c r="BK51" s="65">
        <f>IF($AX51&lt;E$10,0,求节点(E$10:E$14,$J$19:$J$23,$AX51)*$C$2*节奏总纲!Y45)+BK50+军团势力点排行奖励设计!Y51-军团势力点排行奖励设计!Y50</f>
        <v>0</v>
      </c>
      <c r="BL51" s="65">
        <f>IF($AX51&lt;F$10,0,求节点(F$10:F$14,$J$19:$J$23,$AX51)*$C$2*节奏总纲!Z45)+BL50+军团势力点排行奖励设计!Z51-军团势力点排行奖励设计!Z50</f>
        <v>0</v>
      </c>
      <c r="BM51" s="65">
        <f>IF($AX51&lt;G$10,0,求节点(G$10:G$14,$J$19:$J$23,$AX51)*$C$2*节奏总纲!AA45)+BM50+军团势力点排行奖励设计!AA51-军团势力点排行奖励设计!AA50</f>
        <v>0</v>
      </c>
      <c r="BN51" s="65">
        <f>IF($AX51&lt;C$10,0,求节点(C$10:C$14,$K$19:$K$23,$AX51)*$C$2*节奏总纲!W45)+BN50</f>
        <v>0</v>
      </c>
      <c r="BO51" s="65">
        <f>IF($AX51&lt;D$10,0,求节点(D$10:D$14,$K$19:$K$23,$AX51)*$C$2*节奏总纲!X45)+BO50</f>
        <v>0</v>
      </c>
      <c r="BP51" s="65">
        <f>IF($AX51&lt;E$10,0,求节点(E$10:E$14,$K$19:$K$23,$AX51)*$C$2*节奏总纲!Y45)+BP50</f>
        <v>0</v>
      </c>
      <c r="BQ51" s="65">
        <f>IF($AX51&lt;F$10,0,求节点(F$10:F$14,$K$19:$K$23,$AX51)*$C$2*节奏总纲!Z45)+BQ50</f>
        <v>0</v>
      </c>
      <c r="BR51" s="65">
        <f>IF($AX51&lt;G$10,0,求节点(G$10:G$14,$K$19:$K$23,$AX51)*$C$2*节奏总纲!AA45)+BR50</f>
        <v>0</v>
      </c>
      <c r="BS51" s="65">
        <f>IF($AX51&lt;C$10,0,求节点(C$10:C$14,$L$19:$L$23,$AX51)*$C$2*节奏总纲!W45)+BS50+军团势力点排行奖励设计!AB51-军团势力点排行奖励设计!AB50</f>
        <v>0</v>
      </c>
      <c r="BT51" s="65">
        <f>IF($AX51&lt;D$10,0,求节点(D$10:D$14,$L$19:$L$23,$AX51)*$C$2*节奏总纲!X45)+BT50+军团势力点排行奖励设计!AC51-军团势力点排行奖励设计!AC50</f>
        <v>0</v>
      </c>
      <c r="BU51" s="65">
        <f>IF($AX51&lt;E$10,0,求节点(E$10:E$14,$L$19:$L$23,$AX51)*$C$2*节奏总纲!Y45)+BU50+军团势力点排行奖励设计!AD51-军团势力点排行奖励设计!AD50</f>
        <v>0</v>
      </c>
      <c r="BV51" s="65">
        <f>IF($AX51&lt;F$10,0,求节点(F$10:F$14,$L$19:$L$23,$AX51)*$C$2*节奏总纲!Z45)+BV50+军团势力点排行奖励设计!AE51-军团势力点排行奖励设计!AE50</f>
        <v>0</v>
      </c>
      <c r="BW51" s="65">
        <f>IF($AX51&lt;G$10,0,求节点(G$10:G$14,$L$19:$L$23,$AX51)*$C$2*节奏总纲!AA45)+BW50+军团势力点排行奖励设计!AF51-军团势力点排行奖励设计!AF50</f>
        <v>0</v>
      </c>
      <c r="BX51" s="65">
        <f>IF($AX51&lt;C$10,0,求节点(C$10:C$14,$M$19:$M$23,$AX51)*$C$2*节奏总纲!W45)+BX50</f>
        <v>0</v>
      </c>
      <c r="BY51" s="65">
        <f>IF($AX51&lt;D$10,0,求节点(D$10:D$14,$M$19:$M$23,$AX51)*$C$2*节奏总纲!X45)+BY50</f>
        <v>0</v>
      </c>
      <c r="BZ51" s="65">
        <f>IF($AX51&lt;E$10,0,求节点(E$10:E$14,$M$19:$M$23,$AX51)*$C$2*节奏总纲!Y45)+BZ50</f>
        <v>0</v>
      </c>
      <c r="CA51" s="65">
        <f>IF($AX51&lt;F$10,0,求节点(F$10:F$14,$M$19:$M$23,$AX51)*$C$2*节奏总纲!Z45)+CA50</f>
        <v>0</v>
      </c>
      <c r="CB51" s="65">
        <f>IF($AX51&lt;G$10,0,求节点(G$10:G$14,$M$19:$M$23,$AX51)*$C$2*节奏总纲!AA45)+CB50</f>
        <v>0</v>
      </c>
      <c r="CF51" s="51">
        <v>42</v>
      </c>
      <c r="CG51" s="65">
        <f t="shared" si="13"/>
        <v>0</v>
      </c>
      <c r="CH51" s="65">
        <f t="shared" si="14"/>
        <v>0</v>
      </c>
      <c r="CI51" s="65">
        <f t="shared" si="15"/>
        <v>0</v>
      </c>
      <c r="CJ51" s="65">
        <f t="shared" si="16"/>
        <v>0</v>
      </c>
      <c r="CK51" s="65">
        <f t="shared" si="17"/>
        <v>0</v>
      </c>
      <c r="CL51" s="65">
        <f t="shared" si="18"/>
        <v>0</v>
      </c>
      <c r="CM51" s="65">
        <f t="shared" si="19"/>
        <v>0</v>
      </c>
      <c r="CN51" s="65">
        <f t="shared" si="20"/>
        <v>0</v>
      </c>
      <c r="CO51" s="65">
        <f t="shared" si="21"/>
        <v>0</v>
      </c>
      <c r="CP51" s="65">
        <f t="shared" si="22"/>
        <v>0</v>
      </c>
      <c r="CQ51" s="65">
        <f t="shared" si="23"/>
        <v>0</v>
      </c>
      <c r="CR51" s="65">
        <f t="shared" si="24"/>
        <v>0</v>
      </c>
      <c r="CS51" s="65">
        <f t="shared" si="25"/>
        <v>0</v>
      </c>
      <c r="CT51" s="65">
        <f t="shared" si="26"/>
        <v>0</v>
      </c>
      <c r="CU51" s="65">
        <f t="shared" si="27"/>
        <v>0</v>
      </c>
      <c r="CV51" s="65">
        <f t="shared" si="28"/>
        <v>0</v>
      </c>
      <c r="CW51" s="65">
        <f t="shared" si="29"/>
        <v>0</v>
      </c>
      <c r="CX51" s="65">
        <f t="shared" si="30"/>
        <v>0</v>
      </c>
      <c r="CY51" s="65">
        <f t="shared" si="31"/>
        <v>0</v>
      </c>
      <c r="CZ51" s="65">
        <f t="shared" si="32"/>
        <v>0</v>
      </c>
      <c r="DA51" s="65">
        <f t="shared" si="33"/>
        <v>0</v>
      </c>
      <c r="DB51" s="65">
        <f t="shared" si="34"/>
        <v>0</v>
      </c>
      <c r="DC51" s="65">
        <f t="shared" si="35"/>
        <v>0</v>
      </c>
      <c r="DD51" s="65">
        <f t="shared" si="36"/>
        <v>0</v>
      </c>
      <c r="DE51" s="65">
        <f t="shared" si="37"/>
        <v>0</v>
      </c>
      <c r="DF51" s="65">
        <f t="shared" si="38"/>
        <v>0</v>
      </c>
      <c r="DG51" s="65">
        <f t="shared" si="39"/>
        <v>0</v>
      </c>
      <c r="DH51" s="65">
        <f t="shared" si="40"/>
        <v>0</v>
      </c>
      <c r="DI51" s="65">
        <f t="shared" si="41"/>
        <v>0</v>
      </c>
      <c r="DJ51" s="65">
        <f t="shared" si="42"/>
        <v>0</v>
      </c>
      <c r="DN51" s="51">
        <v>42</v>
      </c>
      <c r="DO51" s="65">
        <f t="shared" si="43"/>
        <v>0</v>
      </c>
      <c r="DP51" s="65">
        <f t="shared" si="44"/>
        <v>0</v>
      </c>
      <c r="DQ51" s="65">
        <f t="shared" si="45"/>
        <v>0</v>
      </c>
      <c r="DR51" s="65">
        <f t="shared" si="46"/>
        <v>0</v>
      </c>
      <c r="DS51" s="65">
        <f t="shared" si="47"/>
        <v>0</v>
      </c>
      <c r="DT51" s="65">
        <f t="shared" si="48"/>
        <v>0</v>
      </c>
      <c r="DU51" s="65">
        <f t="shared" si="49"/>
        <v>0</v>
      </c>
      <c r="DV51" s="65">
        <f t="shared" si="50"/>
        <v>0</v>
      </c>
      <c r="DW51" s="65">
        <f t="shared" si="51"/>
        <v>0</v>
      </c>
      <c r="DX51" s="65">
        <f t="shared" si="52"/>
        <v>0</v>
      </c>
      <c r="DY51" s="65">
        <f t="shared" si="53"/>
        <v>0</v>
      </c>
      <c r="DZ51" s="65">
        <f t="shared" si="54"/>
        <v>0</v>
      </c>
      <c r="EA51" s="65">
        <f t="shared" si="55"/>
        <v>0</v>
      </c>
      <c r="EB51" s="65">
        <f t="shared" si="56"/>
        <v>0</v>
      </c>
      <c r="EC51" s="65">
        <f t="shared" si="57"/>
        <v>0</v>
      </c>
      <c r="ED51" s="65">
        <f t="shared" si="58"/>
        <v>0</v>
      </c>
      <c r="EE51" s="65">
        <f t="shared" si="59"/>
        <v>0</v>
      </c>
      <c r="EF51" s="65">
        <f t="shared" si="60"/>
        <v>0</v>
      </c>
      <c r="EG51" s="65">
        <f t="shared" si="61"/>
        <v>0</v>
      </c>
      <c r="EH51" s="65">
        <f t="shared" si="62"/>
        <v>0</v>
      </c>
      <c r="EI51" s="65">
        <f t="shared" si="63"/>
        <v>0</v>
      </c>
      <c r="EJ51" s="65">
        <f t="shared" si="64"/>
        <v>0</v>
      </c>
      <c r="EK51" s="65">
        <f t="shared" si="65"/>
        <v>0</v>
      </c>
      <c r="EL51" s="65">
        <f t="shared" si="66"/>
        <v>0</v>
      </c>
      <c r="EM51" s="65">
        <f t="shared" si="67"/>
        <v>0</v>
      </c>
      <c r="EN51" s="65">
        <f t="shared" si="68"/>
        <v>0</v>
      </c>
      <c r="EO51" s="65">
        <f t="shared" si="69"/>
        <v>0</v>
      </c>
      <c r="EP51" s="65">
        <f t="shared" si="70"/>
        <v>0</v>
      </c>
      <c r="EQ51" s="65">
        <f t="shared" si="71"/>
        <v>0</v>
      </c>
      <c r="ER51" s="65">
        <f t="shared" si="72"/>
        <v>0</v>
      </c>
      <c r="EV51" s="51">
        <v>42</v>
      </c>
      <c r="EW51" s="65">
        <f t="shared" si="73"/>
        <v>0</v>
      </c>
      <c r="EX51" s="65">
        <f t="shared" si="74"/>
        <v>0</v>
      </c>
      <c r="EY51" s="65">
        <f t="shared" si="75"/>
        <v>0</v>
      </c>
      <c r="EZ51" s="65">
        <f t="shared" si="76"/>
        <v>0</v>
      </c>
      <c r="FA51" s="65">
        <f t="shared" si="77"/>
        <v>0</v>
      </c>
      <c r="FB51" s="65">
        <f t="shared" si="78"/>
        <v>0</v>
      </c>
      <c r="FC51" s="65">
        <f t="shared" si="79"/>
        <v>0</v>
      </c>
      <c r="FD51" s="65">
        <f t="shared" si="80"/>
        <v>0</v>
      </c>
      <c r="FE51" s="65">
        <f t="shared" si="81"/>
        <v>0</v>
      </c>
      <c r="FF51" s="65">
        <f t="shared" si="82"/>
        <v>0</v>
      </c>
      <c r="FG51" s="65">
        <f t="shared" si="83"/>
        <v>0</v>
      </c>
      <c r="FH51" s="65">
        <f t="shared" si="84"/>
        <v>0</v>
      </c>
      <c r="FI51" s="65">
        <f t="shared" si="85"/>
        <v>0</v>
      </c>
      <c r="FJ51" s="65">
        <f t="shared" si="86"/>
        <v>0</v>
      </c>
      <c r="FK51" s="65">
        <f t="shared" si="87"/>
        <v>0</v>
      </c>
      <c r="FL51" s="65">
        <f t="shared" si="88"/>
        <v>0</v>
      </c>
      <c r="FM51" s="65">
        <f t="shared" si="89"/>
        <v>0</v>
      </c>
      <c r="FN51" s="65">
        <f t="shared" si="90"/>
        <v>0</v>
      </c>
      <c r="FO51" s="65">
        <f t="shared" si="91"/>
        <v>0</v>
      </c>
      <c r="FP51" s="65">
        <f t="shared" si="92"/>
        <v>0</v>
      </c>
      <c r="FQ51" s="65">
        <f t="shared" si="93"/>
        <v>0</v>
      </c>
      <c r="FR51" s="65">
        <f t="shared" si="94"/>
        <v>0</v>
      </c>
      <c r="FS51" s="65">
        <f t="shared" si="95"/>
        <v>0</v>
      </c>
      <c r="FT51" s="65">
        <f t="shared" si="96"/>
        <v>0</v>
      </c>
      <c r="FU51" s="65">
        <f t="shared" si="97"/>
        <v>0</v>
      </c>
      <c r="FV51" s="65">
        <f t="shared" si="98"/>
        <v>0</v>
      </c>
      <c r="FW51" s="65">
        <f t="shared" si="99"/>
        <v>0</v>
      </c>
      <c r="FX51" s="65">
        <f t="shared" si="100"/>
        <v>0</v>
      </c>
      <c r="FY51" s="65">
        <f t="shared" si="101"/>
        <v>0</v>
      </c>
      <c r="FZ51" s="65">
        <f t="shared" si="102"/>
        <v>0</v>
      </c>
      <c r="GB51" s="65">
        <f t="shared" si="103"/>
        <v>0</v>
      </c>
      <c r="GC51" s="65">
        <f t="shared" si="104"/>
        <v>0</v>
      </c>
      <c r="GD51" s="65">
        <f t="shared" si="105"/>
        <v>0</v>
      </c>
      <c r="GE51" s="65">
        <f t="shared" si="106"/>
        <v>0</v>
      </c>
      <c r="GF51" s="65">
        <f t="shared" si="107"/>
        <v>0</v>
      </c>
      <c r="GG51" s="65">
        <f t="shared" si="108"/>
        <v>0</v>
      </c>
      <c r="GH51" s="65">
        <f t="shared" si="109"/>
        <v>0</v>
      </c>
      <c r="GI51" s="65">
        <f t="shared" si="110"/>
        <v>0</v>
      </c>
      <c r="GJ51" s="65">
        <f t="shared" si="111"/>
        <v>0</v>
      </c>
      <c r="GK51" s="65">
        <f t="shared" si="112"/>
        <v>0</v>
      </c>
      <c r="GL51" s="65">
        <f t="shared" si="113"/>
        <v>0</v>
      </c>
      <c r="GM51" s="65">
        <f t="shared" si="114"/>
        <v>0</v>
      </c>
      <c r="GN51" s="65">
        <f t="shared" si="115"/>
        <v>0</v>
      </c>
      <c r="GO51" s="65">
        <f t="shared" si="116"/>
        <v>0</v>
      </c>
      <c r="GP51" s="65">
        <f t="shared" si="117"/>
        <v>0</v>
      </c>
      <c r="GQ51" s="65">
        <f t="shared" si="118"/>
        <v>0</v>
      </c>
      <c r="GR51" s="65">
        <f t="shared" si="119"/>
        <v>0</v>
      </c>
      <c r="GS51" s="65">
        <f t="shared" si="120"/>
        <v>0</v>
      </c>
      <c r="GT51" s="65">
        <f t="shared" si="121"/>
        <v>0</v>
      </c>
      <c r="GU51" s="65">
        <f t="shared" si="122"/>
        <v>0</v>
      </c>
      <c r="GV51" s="65">
        <f t="shared" si="123"/>
        <v>0</v>
      </c>
      <c r="GW51" s="65">
        <f t="shared" si="124"/>
        <v>0</v>
      </c>
      <c r="GX51" s="65">
        <f t="shared" si="125"/>
        <v>0</v>
      </c>
      <c r="GY51" s="65">
        <f t="shared" si="126"/>
        <v>0</v>
      </c>
      <c r="GZ51" s="65">
        <f t="shared" si="127"/>
        <v>0</v>
      </c>
      <c r="HA51" s="65">
        <f t="shared" si="128"/>
        <v>0</v>
      </c>
      <c r="HB51" s="65">
        <f t="shared" si="129"/>
        <v>0</v>
      </c>
      <c r="HC51" s="65">
        <f t="shared" si="130"/>
        <v>0</v>
      </c>
      <c r="HD51" s="65">
        <f t="shared" si="131"/>
        <v>0</v>
      </c>
      <c r="HE51" s="65">
        <f t="shared" si="132"/>
        <v>0</v>
      </c>
      <c r="HM51" s="51">
        <v>42</v>
      </c>
      <c r="HN51" s="72">
        <f>(EW51-EW50)*$D$46+(FB51-FB50)*$D$47+(FG51-FG50)*$D$48+(FL51-FL50)*$D$49+IF($HM51&lt;C$10,0,求节点(C$10:C$14,$H$28:$H$32,$HM51)*$C$2*节奏总纲!W45)+HN50</f>
        <v>0</v>
      </c>
      <c r="HO51" s="72">
        <f>(EX51-EX50)*$D$46+(FC51-FC50)*$D$47+(FH51-FH50)*$D$48+(FM51-FM50)*$D$49+IF($HM51&lt;D$10,0,求节点(D$10:D$14,$H$28:$H$32,$HM51)*$C$2*节奏总纲!X45)+HO50</f>
        <v>0</v>
      </c>
      <c r="HP51" s="72">
        <f>(EY51-EY50)*$D$46+(FD51-FD50)*$D$47+(FI51-FI50)*$D$48+(FN51-FN50)*$D$49+IF($HM51&lt;E$10,0,求节点(E$10:E$14,$H$28:$H$32,$HM51)*$C$2*节奏总纲!Y45)+HP50</f>
        <v>0</v>
      </c>
      <c r="HQ51" s="72">
        <f>(EZ51-EZ50)*$D$46+(FE51-FE50)*$D$47+(FJ51-FJ50)*$D$48+(FO51-FO50)*$D$49+IF($HM51&lt;F$10,0,求节点(F$10:F$14,$H$28:$H$32,$HM51)*$C$2*节奏总纲!Z45)+HQ50</f>
        <v>0</v>
      </c>
      <c r="HR51" s="72">
        <f>(FA51-FA50)*$D$46+(FF51-FF50)*$D$47+(FK51-FK50)*$D$48+(FP51-FP50)*$D$49+IF($HM51&lt;G$10,0,求节点(G$10:G$14,$H$28:$H$32,$HM51)*$C$2*节奏总纲!AA45)+HR50</f>
        <v>0</v>
      </c>
      <c r="HV51" s="72">
        <v>42</v>
      </c>
      <c r="HW51" s="72">
        <f>IF($HV51&lt;C$10,0,求节点(C$10:C$14,$I$28:$I$32,$HV51)*$C$2*节奏总纲!W45)+HW50</f>
        <v>0</v>
      </c>
      <c r="HX51" s="72">
        <f>IF($HV51&lt;D$10,0,求节点(D$10:D$14,$I$28:$I$32,$HV51)*$C$2*节奏总纲!X45)+HX50</f>
        <v>0</v>
      </c>
      <c r="HY51" s="72">
        <f>IF($HV51&lt;E$10,0,求节点(E$10:E$14,$I$28:$I$32,$HV51)*$C$2*节奏总纲!Y45)+HY50</f>
        <v>0</v>
      </c>
      <c r="HZ51" s="72">
        <f>IF($HV51&lt;F$10,0,求节点(F$10:F$14,$I$28:$I$32,$HV51)*$C$2*节奏总纲!Z45)+HZ50</f>
        <v>0</v>
      </c>
      <c r="IA51" s="72">
        <f>IF($HV51&lt;G$10,0,求节点(G$10:G$14,$I$28:$I$32,$HV51)*$C$2*节奏总纲!AA45)+IA50</f>
        <v>0</v>
      </c>
    </row>
    <row r="52" spans="2:235" x14ac:dyDescent="0.15">
      <c r="B52" s="65"/>
      <c r="D52" s="65"/>
      <c r="P52" s="49">
        <v>43</v>
      </c>
      <c r="Q52" s="51">
        <f>IF($P52&lt;C$10,0,求节点(C$10:C$14,$H$10:$H$14,$P52)*$C$2*节奏总纲!W46)+Q51</f>
        <v>0</v>
      </c>
      <c r="R52" s="51">
        <f>IF($P52&lt;D$10,0,求节点(D$10:D$14,$H$10:$H$14,$P52)*$C$2*节奏总纲!X46)+R51</f>
        <v>0</v>
      </c>
      <c r="S52" s="51">
        <f>IF($P52&lt;E$10,0,求节点(E$10:E$14,$H$10:$H$14,$P52)*$C$2*节奏总纲!Y46)+S51</f>
        <v>0</v>
      </c>
      <c r="T52" s="51">
        <f>IF($P52&lt;F$10,0,求节点(F$10:F$14,$H$10:$H$14,$P52)*$C$2*节奏总纲!Z46)+T51</f>
        <v>0</v>
      </c>
      <c r="U52" s="51">
        <f>IF($P52&lt;G$10,0,求节点(G$10:G$14,$H$10:$H$14,$P52)*$C$2*节奏总纲!AA46)+U51</f>
        <v>0</v>
      </c>
      <c r="V52" s="51">
        <f>IF($P52&lt;C$10,0,求节点(C$10:C$14,$I$10:$I$14,$P52)*$C$2*节奏总纲!W46)+V51</f>
        <v>0</v>
      </c>
      <c r="W52" s="51">
        <f>IF($P52&lt;D$10,0,求节点(D$10:D$14,$I$10:$I$14,$P52)*$C$2*节奏总纲!X46)+W51</f>
        <v>0</v>
      </c>
      <c r="X52" s="51">
        <f>IF($P52&lt;E$10,0,求节点(E$10:E$14,$I$10:$I$14,$P52)*$C$2*节奏总纲!Y46)+X51</f>
        <v>0</v>
      </c>
      <c r="Y52" s="51">
        <f>IF($P52&lt;F$10,0,求节点(F$10:F$14,$I$10:$I$14,$P52)*$C$2*节奏总纲!Z46)+Y51</f>
        <v>0</v>
      </c>
      <c r="Z52" s="51">
        <f>IF($P52&lt;G$10,0,求节点(G$10:G$14,$I$10:$I$14,$P52)*$C$2*节奏总纲!AA46)+Z51</f>
        <v>0</v>
      </c>
      <c r="AA52" s="65">
        <f>IF($P52&lt;C$10,0,求节点(C$10:C$14,$J$10:$J$14,$P52)*$C$2*节奏总纲!W46)+AA51+军团势力点排行奖励设计!M52-军团势力点排行奖励设计!M51</f>
        <v>0</v>
      </c>
      <c r="AB52" s="65">
        <f>IF($P52&lt;D$10,0,求节点(D$10:D$14,$J$10:$J$14,$P52)*$C$2*节奏总纲!X46)+AB51+军团势力点排行奖励设计!N52-军团势力点排行奖励设计!N51</f>
        <v>0</v>
      </c>
      <c r="AC52" s="65">
        <f>IF($P52&lt;E$10,0,求节点(E$10:E$14,$J$10:$J$14,$P52)*$C$2*节奏总纲!Y46)+AC51+军团势力点排行奖励设计!O52-军团势力点排行奖励设计!O51</f>
        <v>0</v>
      </c>
      <c r="AD52" s="65">
        <f>IF($P52&lt;F$10,0,求节点(F$10:F$14,$J$10:$J$14,$P52)*$C$2*节奏总纲!Z46)+AD51+军团势力点排行奖励设计!P52-军团势力点排行奖励设计!P51</f>
        <v>0</v>
      </c>
      <c r="AE52" s="65">
        <f>IF($P52&lt;G$10,0,求节点(G$10:G$14,$J$10:$J$14,$P52)*$C$2*节奏总纲!AA46)+AE51+军团势力点排行奖励设计!Q52-军团势力点排行奖励设计!Q51</f>
        <v>0</v>
      </c>
      <c r="AF52" s="65">
        <f>IF($P52&lt;C$10,0,求节点(C$10:C$14,$K$10:$K$14,$P52)*$C$2*节奏总纲!W46)+AF51</f>
        <v>0</v>
      </c>
      <c r="AG52" s="65">
        <f>IF($P52&lt;D$10,0,求节点(D$10:D$14,$K$10:$K$14,$P52)*$C$2*节奏总纲!X46)+AG51</f>
        <v>0</v>
      </c>
      <c r="AH52" s="65">
        <f>IF($P52&lt;E$10,0,求节点(E$10:E$14,$K$10:$K$14,$P52)*$C$2*节奏总纲!Y46)+AH51</f>
        <v>0</v>
      </c>
      <c r="AI52" s="65">
        <f>IF($P52&lt;F$10,0,求节点(F$10:F$14,$K$10:$K$14,$P52)*$C$2*节奏总纲!Z46)+AI51</f>
        <v>0</v>
      </c>
      <c r="AJ52" s="65">
        <f>IF($P52&lt;G$10,0,求节点(G$10:G$14,$K$10:$K$14,$P52)*$C$2*节奏总纲!AA46)+AJ51</f>
        <v>0</v>
      </c>
      <c r="AK52" s="65">
        <f>IF($P52&lt;C$10,0,求节点(C$10:C$14,$L$10:$L$14,$P52)*$C$2*节奏总纲!W46)+AK51+军团势力点排行奖励设计!R52-军团势力点排行奖励设计!R51</f>
        <v>0</v>
      </c>
      <c r="AL52" s="65">
        <f>IF($P52&lt;D$10,0,求节点(D$10:D$14,$L$10:$L$14,$P52)*$C$2*节奏总纲!X46)+AL51+军团势力点排行奖励设计!S52-军团势力点排行奖励设计!S51</f>
        <v>0</v>
      </c>
      <c r="AM52" s="65">
        <f>IF($P52&lt;E$10,0,求节点(E$10:E$14,$L$10:$L$14,$P52)*$C$2*节奏总纲!Y46)+AM51+军团势力点排行奖励设计!T52-军团势力点排行奖励设计!T51</f>
        <v>0</v>
      </c>
      <c r="AN52" s="65">
        <f>IF($P52&lt;F$10,0,求节点(F$10:F$14,$L$10:$L$14,$P52)*$C$2*节奏总纲!Z46)+AN51+军团势力点排行奖励设计!U52-军团势力点排行奖励设计!U51</f>
        <v>0</v>
      </c>
      <c r="AO52" s="65">
        <f>IF($P52&lt;G$10,0,求节点(G$10:G$14,$L$10:$L$14,$P52)*$C$2*节奏总纲!AA46)+AO51+军团势力点排行奖励设计!V52-军团势力点排行奖励设计!V51</f>
        <v>0</v>
      </c>
      <c r="AP52" s="65">
        <f>IF($P52&lt;C$10,0,求节点(C$10:C$14,$M$10:$M$14,$P52)*$C$2*节奏总纲!W46)+AP51</f>
        <v>0</v>
      </c>
      <c r="AQ52" s="65">
        <f>IF($P52&lt;D$10,0,求节点(D$10:D$14,$M$10:$M$14,$P52)*$C$2*节奏总纲!X46)+AQ51</f>
        <v>0</v>
      </c>
      <c r="AR52" s="65">
        <f>IF($P52&lt;E$10,0,求节点(E$10:E$14,$M$10:$M$14,$P52)*$C$2*节奏总纲!Y46)+AR51</f>
        <v>0</v>
      </c>
      <c r="AS52" s="65">
        <f>IF($P52&lt;F$10,0,求节点(F$10:F$14,$M$10:$M$14,$P52)*$C$2*节奏总纲!Z46)+AS51</f>
        <v>0</v>
      </c>
      <c r="AT52" s="65">
        <f>IF($P52&lt;G$10,0,求节点(G$10:G$14,$M$10:$M$14,$P52)*$C$2*节奏总纲!AA46)+AT51</f>
        <v>0</v>
      </c>
      <c r="AX52" s="51">
        <v>43</v>
      </c>
      <c r="AY52" s="51">
        <f>IF($AX52&lt;C$10,0,求节点(C$10:C$14,$H$19:$H$23,$AX52)*$C$2*节奏总纲!W46)+AY51</f>
        <v>0</v>
      </c>
      <c r="AZ52" s="51">
        <f>IF($AX52&lt;D$10,0,求节点(D$10:D$14,$H$19:$H$23,$AX52)*$C$2*节奏总纲!X46)+AZ51</f>
        <v>0</v>
      </c>
      <c r="BA52" s="51">
        <f>IF($AX52&lt;E$10,0,求节点(E$10:E$14,$H$19:$H$23,$AX52)*$C$2*节奏总纲!Y46)+BA51</f>
        <v>0</v>
      </c>
      <c r="BB52" s="51">
        <f>IF($AX52&lt;F$10,0,求节点(F$10:F$14,$H$19:$H$23,$AX52)*$C$2*节奏总纲!Z46)+BB51</f>
        <v>0</v>
      </c>
      <c r="BC52" s="51">
        <f>IF($AX52&lt;G$10,0,求节点(G$10:G$14,$H$19:$H$23,$AX52)*$C$2*节奏总纲!AA46)+BC51</f>
        <v>0</v>
      </c>
      <c r="BD52" s="51">
        <f>IF($AX52&lt;C$10,0,求节点(C$10:C$14,$I$19:$I$23,$AX52)*$C$2*节奏总纲!W46)+BD51</f>
        <v>0</v>
      </c>
      <c r="BE52" s="51">
        <f>IF($AX52&lt;D$10,0,求节点(D$10:D$14,$I$19:$I$23,$AX52)*$C$2*节奏总纲!X46)+BE51</f>
        <v>0</v>
      </c>
      <c r="BF52" s="51">
        <f>IF($AX52&lt;E$10,0,求节点(E$10:E$14,$I$19:$I$23,$AX52)*$C$2*节奏总纲!Y46)+BF51</f>
        <v>0</v>
      </c>
      <c r="BG52" s="51">
        <f>IF($AX52&lt;F$10,0,求节点(F$10:F$14,$I$19:$I$23,$AX52)*$C$2*节奏总纲!Z46)+BG51</f>
        <v>0</v>
      </c>
      <c r="BH52" s="51">
        <f>IF($AX52&lt;G$10,0,求节点(G$10:G$14,$I$19:$I$23,$AX52)*$C$2*节奏总纲!AA46)+BH51</f>
        <v>0</v>
      </c>
      <c r="BI52" s="65">
        <f>IF($AX52&lt;C$10,0,求节点(C$10:C$14,$J$19:$J$23,$AX52)*$C$2*节奏总纲!W46)+BI51+军团势力点排行奖励设计!W52-军团势力点排行奖励设计!W51</f>
        <v>0</v>
      </c>
      <c r="BJ52" s="65">
        <f>IF($AX52&lt;D$10,0,求节点(D$10:D$14,$J$19:$J$23,$AX52)*$C$2*节奏总纲!X46)+BJ51+军团势力点排行奖励设计!X52-军团势力点排行奖励设计!X51</f>
        <v>0</v>
      </c>
      <c r="BK52" s="65">
        <f>IF($AX52&lt;E$10,0,求节点(E$10:E$14,$J$19:$J$23,$AX52)*$C$2*节奏总纲!Y46)+BK51+军团势力点排行奖励设计!Y52-军团势力点排行奖励设计!Y51</f>
        <v>0</v>
      </c>
      <c r="BL52" s="65">
        <f>IF($AX52&lt;F$10,0,求节点(F$10:F$14,$J$19:$J$23,$AX52)*$C$2*节奏总纲!Z46)+BL51+军团势力点排行奖励设计!Z52-军团势力点排行奖励设计!Z51</f>
        <v>0</v>
      </c>
      <c r="BM52" s="65">
        <f>IF($AX52&lt;G$10,0,求节点(G$10:G$14,$J$19:$J$23,$AX52)*$C$2*节奏总纲!AA46)+BM51+军团势力点排行奖励设计!AA52-军团势力点排行奖励设计!AA51</f>
        <v>0</v>
      </c>
      <c r="BN52" s="65">
        <f>IF($AX52&lt;C$10,0,求节点(C$10:C$14,$K$19:$K$23,$AX52)*$C$2*节奏总纲!W46)+BN51</f>
        <v>0</v>
      </c>
      <c r="BO52" s="65">
        <f>IF($AX52&lt;D$10,0,求节点(D$10:D$14,$K$19:$K$23,$AX52)*$C$2*节奏总纲!X46)+BO51</f>
        <v>0</v>
      </c>
      <c r="BP52" s="65">
        <f>IF($AX52&lt;E$10,0,求节点(E$10:E$14,$K$19:$K$23,$AX52)*$C$2*节奏总纲!Y46)+BP51</f>
        <v>0</v>
      </c>
      <c r="BQ52" s="65">
        <f>IF($AX52&lt;F$10,0,求节点(F$10:F$14,$K$19:$K$23,$AX52)*$C$2*节奏总纲!Z46)+BQ51</f>
        <v>0</v>
      </c>
      <c r="BR52" s="65">
        <f>IF($AX52&lt;G$10,0,求节点(G$10:G$14,$K$19:$K$23,$AX52)*$C$2*节奏总纲!AA46)+BR51</f>
        <v>0</v>
      </c>
      <c r="BS52" s="65">
        <f>IF($AX52&lt;C$10,0,求节点(C$10:C$14,$L$19:$L$23,$AX52)*$C$2*节奏总纲!W46)+BS51+军团势力点排行奖励设计!AB52-军团势力点排行奖励设计!AB51</f>
        <v>0</v>
      </c>
      <c r="BT52" s="65">
        <f>IF($AX52&lt;D$10,0,求节点(D$10:D$14,$L$19:$L$23,$AX52)*$C$2*节奏总纲!X46)+BT51+军团势力点排行奖励设计!AC52-军团势力点排行奖励设计!AC51</f>
        <v>0</v>
      </c>
      <c r="BU52" s="65">
        <f>IF($AX52&lt;E$10,0,求节点(E$10:E$14,$L$19:$L$23,$AX52)*$C$2*节奏总纲!Y46)+BU51+军团势力点排行奖励设计!AD52-军团势力点排行奖励设计!AD51</f>
        <v>0</v>
      </c>
      <c r="BV52" s="65">
        <f>IF($AX52&lt;F$10,0,求节点(F$10:F$14,$L$19:$L$23,$AX52)*$C$2*节奏总纲!Z46)+BV51+军团势力点排行奖励设计!AE52-军团势力点排行奖励设计!AE51</f>
        <v>0</v>
      </c>
      <c r="BW52" s="65">
        <f>IF($AX52&lt;G$10,0,求节点(G$10:G$14,$L$19:$L$23,$AX52)*$C$2*节奏总纲!AA46)+BW51+军团势力点排行奖励设计!AF52-军团势力点排行奖励设计!AF51</f>
        <v>0</v>
      </c>
      <c r="BX52" s="65">
        <f>IF($AX52&lt;C$10,0,求节点(C$10:C$14,$M$19:$M$23,$AX52)*$C$2*节奏总纲!W46)+BX51</f>
        <v>0</v>
      </c>
      <c r="BY52" s="65">
        <f>IF($AX52&lt;D$10,0,求节点(D$10:D$14,$M$19:$M$23,$AX52)*$C$2*节奏总纲!X46)+BY51</f>
        <v>0</v>
      </c>
      <c r="BZ52" s="65">
        <f>IF($AX52&lt;E$10,0,求节点(E$10:E$14,$M$19:$M$23,$AX52)*$C$2*节奏总纲!Y46)+BZ51</f>
        <v>0</v>
      </c>
      <c r="CA52" s="65">
        <f>IF($AX52&lt;F$10,0,求节点(F$10:F$14,$M$19:$M$23,$AX52)*$C$2*节奏总纲!Z46)+CA51</f>
        <v>0</v>
      </c>
      <c r="CB52" s="65">
        <f>IF($AX52&lt;G$10,0,求节点(G$10:G$14,$M$19:$M$23,$AX52)*$C$2*节奏总纲!AA46)+CB51</f>
        <v>0</v>
      </c>
      <c r="CF52" s="51">
        <v>43</v>
      </c>
      <c r="CG52" s="65">
        <f t="shared" si="13"/>
        <v>0</v>
      </c>
      <c r="CH52" s="65">
        <f t="shared" si="14"/>
        <v>0</v>
      </c>
      <c r="CI52" s="65">
        <f t="shared" si="15"/>
        <v>0</v>
      </c>
      <c r="CJ52" s="65">
        <f t="shared" si="16"/>
        <v>0</v>
      </c>
      <c r="CK52" s="65">
        <f t="shared" si="17"/>
        <v>0</v>
      </c>
      <c r="CL52" s="65">
        <f t="shared" si="18"/>
        <v>0</v>
      </c>
      <c r="CM52" s="65">
        <f t="shared" si="19"/>
        <v>0</v>
      </c>
      <c r="CN52" s="65">
        <f t="shared" si="20"/>
        <v>0</v>
      </c>
      <c r="CO52" s="65">
        <f t="shared" si="21"/>
        <v>0</v>
      </c>
      <c r="CP52" s="65">
        <f t="shared" si="22"/>
        <v>0</v>
      </c>
      <c r="CQ52" s="65">
        <f t="shared" si="23"/>
        <v>0</v>
      </c>
      <c r="CR52" s="65">
        <f t="shared" si="24"/>
        <v>0</v>
      </c>
      <c r="CS52" s="65">
        <f t="shared" si="25"/>
        <v>0</v>
      </c>
      <c r="CT52" s="65">
        <f t="shared" si="26"/>
        <v>0</v>
      </c>
      <c r="CU52" s="65">
        <f t="shared" si="27"/>
        <v>0</v>
      </c>
      <c r="CV52" s="65">
        <f t="shared" si="28"/>
        <v>0</v>
      </c>
      <c r="CW52" s="65">
        <f t="shared" si="29"/>
        <v>0</v>
      </c>
      <c r="CX52" s="65">
        <f t="shared" si="30"/>
        <v>0</v>
      </c>
      <c r="CY52" s="65">
        <f t="shared" si="31"/>
        <v>0</v>
      </c>
      <c r="CZ52" s="65">
        <f t="shared" si="32"/>
        <v>0</v>
      </c>
      <c r="DA52" s="65">
        <f t="shared" si="33"/>
        <v>0</v>
      </c>
      <c r="DB52" s="65">
        <f t="shared" si="34"/>
        <v>0</v>
      </c>
      <c r="DC52" s="65">
        <f t="shared" si="35"/>
        <v>0</v>
      </c>
      <c r="DD52" s="65">
        <f t="shared" si="36"/>
        <v>0</v>
      </c>
      <c r="DE52" s="65">
        <f t="shared" si="37"/>
        <v>0</v>
      </c>
      <c r="DF52" s="65">
        <f t="shared" si="38"/>
        <v>0</v>
      </c>
      <c r="DG52" s="65">
        <f t="shared" si="39"/>
        <v>0</v>
      </c>
      <c r="DH52" s="65">
        <f t="shared" si="40"/>
        <v>0</v>
      </c>
      <c r="DI52" s="65">
        <f t="shared" si="41"/>
        <v>0</v>
      </c>
      <c r="DJ52" s="65">
        <f t="shared" si="42"/>
        <v>0</v>
      </c>
      <c r="DN52" s="51">
        <v>43</v>
      </c>
      <c r="DO52" s="65">
        <f t="shared" si="43"/>
        <v>0</v>
      </c>
      <c r="DP52" s="65">
        <f t="shared" si="44"/>
        <v>0</v>
      </c>
      <c r="DQ52" s="65">
        <f t="shared" si="45"/>
        <v>0</v>
      </c>
      <c r="DR52" s="65">
        <f t="shared" si="46"/>
        <v>0</v>
      </c>
      <c r="DS52" s="65">
        <f t="shared" si="47"/>
        <v>0</v>
      </c>
      <c r="DT52" s="65">
        <f t="shared" si="48"/>
        <v>0</v>
      </c>
      <c r="DU52" s="65">
        <f t="shared" si="49"/>
        <v>0</v>
      </c>
      <c r="DV52" s="65">
        <f t="shared" si="50"/>
        <v>0</v>
      </c>
      <c r="DW52" s="65">
        <f t="shared" si="51"/>
        <v>0</v>
      </c>
      <c r="DX52" s="65">
        <f t="shared" si="52"/>
        <v>0</v>
      </c>
      <c r="DY52" s="65">
        <f t="shared" si="53"/>
        <v>0</v>
      </c>
      <c r="DZ52" s="65">
        <f t="shared" si="54"/>
        <v>0</v>
      </c>
      <c r="EA52" s="65">
        <f t="shared" si="55"/>
        <v>0</v>
      </c>
      <c r="EB52" s="65">
        <f t="shared" si="56"/>
        <v>0</v>
      </c>
      <c r="EC52" s="65">
        <f t="shared" si="57"/>
        <v>0</v>
      </c>
      <c r="ED52" s="65">
        <f t="shared" si="58"/>
        <v>0</v>
      </c>
      <c r="EE52" s="65">
        <f t="shared" si="59"/>
        <v>0</v>
      </c>
      <c r="EF52" s="65">
        <f t="shared" si="60"/>
        <v>0</v>
      </c>
      <c r="EG52" s="65">
        <f t="shared" si="61"/>
        <v>0</v>
      </c>
      <c r="EH52" s="65">
        <f t="shared" si="62"/>
        <v>0</v>
      </c>
      <c r="EI52" s="65">
        <f t="shared" si="63"/>
        <v>0</v>
      </c>
      <c r="EJ52" s="65">
        <f t="shared" si="64"/>
        <v>0</v>
      </c>
      <c r="EK52" s="65">
        <f t="shared" si="65"/>
        <v>0</v>
      </c>
      <c r="EL52" s="65">
        <f t="shared" si="66"/>
        <v>0</v>
      </c>
      <c r="EM52" s="65">
        <f t="shared" si="67"/>
        <v>0</v>
      </c>
      <c r="EN52" s="65">
        <f t="shared" si="68"/>
        <v>0</v>
      </c>
      <c r="EO52" s="65">
        <f t="shared" si="69"/>
        <v>0</v>
      </c>
      <c r="EP52" s="65">
        <f t="shared" si="70"/>
        <v>0</v>
      </c>
      <c r="EQ52" s="65">
        <f t="shared" si="71"/>
        <v>0</v>
      </c>
      <c r="ER52" s="65">
        <f t="shared" si="72"/>
        <v>0</v>
      </c>
      <c r="EV52" s="51">
        <v>43</v>
      </c>
      <c r="EW52" s="65">
        <f t="shared" si="73"/>
        <v>0</v>
      </c>
      <c r="EX52" s="65">
        <f t="shared" si="74"/>
        <v>0</v>
      </c>
      <c r="EY52" s="65">
        <f t="shared" si="75"/>
        <v>0</v>
      </c>
      <c r="EZ52" s="65">
        <f t="shared" si="76"/>
        <v>0</v>
      </c>
      <c r="FA52" s="65">
        <f t="shared" si="77"/>
        <v>0</v>
      </c>
      <c r="FB52" s="65">
        <f t="shared" si="78"/>
        <v>0</v>
      </c>
      <c r="FC52" s="65">
        <f t="shared" si="79"/>
        <v>0</v>
      </c>
      <c r="FD52" s="65">
        <f t="shared" si="80"/>
        <v>0</v>
      </c>
      <c r="FE52" s="65">
        <f t="shared" si="81"/>
        <v>0</v>
      </c>
      <c r="FF52" s="65">
        <f t="shared" si="82"/>
        <v>0</v>
      </c>
      <c r="FG52" s="65">
        <f t="shared" si="83"/>
        <v>0</v>
      </c>
      <c r="FH52" s="65">
        <f t="shared" si="84"/>
        <v>0</v>
      </c>
      <c r="FI52" s="65">
        <f t="shared" si="85"/>
        <v>0</v>
      </c>
      <c r="FJ52" s="65">
        <f t="shared" si="86"/>
        <v>0</v>
      </c>
      <c r="FK52" s="65">
        <f t="shared" si="87"/>
        <v>0</v>
      </c>
      <c r="FL52" s="65">
        <f t="shared" si="88"/>
        <v>0</v>
      </c>
      <c r="FM52" s="65">
        <f t="shared" si="89"/>
        <v>0</v>
      </c>
      <c r="FN52" s="65">
        <f t="shared" si="90"/>
        <v>0</v>
      </c>
      <c r="FO52" s="65">
        <f t="shared" si="91"/>
        <v>0</v>
      </c>
      <c r="FP52" s="65">
        <f t="shared" si="92"/>
        <v>0</v>
      </c>
      <c r="FQ52" s="65">
        <f t="shared" si="93"/>
        <v>0</v>
      </c>
      <c r="FR52" s="65">
        <f t="shared" si="94"/>
        <v>0</v>
      </c>
      <c r="FS52" s="65">
        <f t="shared" si="95"/>
        <v>0</v>
      </c>
      <c r="FT52" s="65">
        <f t="shared" si="96"/>
        <v>0</v>
      </c>
      <c r="FU52" s="65">
        <f t="shared" si="97"/>
        <v>0</v>
      </c>
      <c r="FV52" s="65">
        <f t="shared" si="98"/>
        <v>0</v>
      </c>
      <c r="FW52" s="65">
        <f t="shared" si="99"/>
        <v>0</v>
      </c>
      <c r="FX52" s="65">
        <f t="shared" si="100"/>
        <v>0</v>
      </c>
      <c r="FY52" s="65">
        <f t="shared" si="101"/>
        <v>0</v>
      </c>
      <c r="FZ52" s="65">
        <f t="shared" si="102"/>
        <v>0</v>
      </c>
      <c r="GB52" s="65">
        <f t="shared" si="103"/>
        <v>0</v>
      </c>
      <c r="GC52" s="65">
        <f t="shared" si="104"/>
        <v>0</v>
      </c>
      <c r="GD52" s="65">
        <f t="shared" si="105"/>
        <v>0</v>
      </c>
      <c r="GE52" s="65">
        <f t="shared" si="106"/>
        <v>0</v>
      </c>
      <c r="GF52" s="65">
        <f t="shared" si="107"/>
        <v>0</v>
      </c>
      <c r="GG52" s="65">
        <f t="shared" si="108"/>
        <v>0</v>
      </c>
      <c r="GH52" s="65">
        <f t="shared" si="109"/>
        <v>0</v>
      </c>
      <c r="GI52" s="65">
        <f t="shared" si="110"/>
        <v>0</v>
      </c>
      <c r="GJ52" s="65">
        <f t="shared" si="111"/>
        <v>0</v>
      </c>
      <c r="GK52" s="65">
        <f t="shared" si="112"/>
        <v>0</v>
      </c>
      <c r="GL52" s="65">
        <f t="shared" si="113"/>
        <v>0</v>
      </c>
      <c r="GM52" s="65">
        <f t="shared" si="114"/>
        <v>0</v>
      </c>
      <c r="GN52" s="65">
        <f t="shared" si="115"/>
        <v>0</v>
      </c>
      <c r="GO52" s="65">
        <f t="shared" si="116"/>
        <v>0</v>
      </c>
      <c r="GP52" s="65">
        <f t="shared" si="117"/>
        <v>0</v>
      </c>
      <c r="GQ52" s="65">
        <f t="shared" si="118"/>
        <v>0</v>
      </c>
      <c r="GR52" s="65">
        <f t="shared" si="119"/>
        <v>0</v>
      </c>
      <c r="GS52" s="65">
        <f t="shared" si="120"/>
        <v>0</v>
      </c>
      <c r="GT52" s="65">
        <f t="shared" si="121"/>
        <v>0</v>
      </c>
      <c r="GU52" s="65">
        <f t="shared" si="122"/>
        <v>0</v>
      </c>
      <c r="GV52" s="65">
        <f t="shared" si="123"/>
        <v>0</v>
      </c>
      <c r="GW52" s="65">
        <f t="shared" si="124"/>
        <v>0</v>
      </c>
      <c r="GX52" s="65">
        <f t="shared" si="125"/>
        <v>0</v>
      </c>
      <c r="GY52" s="65">
        <f t="shared" si="126"/>
        <v>0</v>
      </c>
      <c r="GZ52" s="65">
        <f t="shared" si="127"/>
        <v>0</v>
      </c>
      <c r="HA52" s="65">
        <f t="shared" si="128"/>
        <v>0</v>
      </c>
      <c r="HB52" s="65">
        <f t="shared" si="129"/>
        <v>0</v>
      </c>
      <c r="HC52" s="65">
        <f t="shared" si="130"/>
        <v>0</v>
      </c>
      <c r="HD52" s="65">
        <f t="shared" si="131"/>
        <v>0</v>
      </c>
      <c r="HE52" s="65">
        <f t="shared" si="132"/>
        <v>0</v>
      </c>
      <c r="HM52" s="51">
        <v>43</v>
      </c>
      <c r="HN52" s="72">
        <f>(EW52-EW51)*$D$46+(FB52-FB51)*$D$47+(FG52-FG51)*$D$48+(FL52-FL51)*$D$49+IF($HM52&lt;C$10,0,求节点(C$10:C$14,$H$28:$H$32,$HM52)*$C$2*节奏总纲!W46)+HN51</f>
        <v>0</v>
      </c>
      <c r="HO52" s="72">
        <f>(EX52-EX51)*$D$46+(FC52-FC51)*$D$47+(FH52-FH51)*$D$48+(FM52-FM51)*$D$49+IF($HM52&lt;D$10,0,求节点(D$10:D$14,$H$28:$H$32,$HM52)*$C$2*节奏总纲!X46)+HO51</f>
        <v>0</v>
      </c>
      <c r="HP52" s="72">
        <f>(EY52-EY51)*$D$46+(FD52-FD51)*$D$47+(FI52-FI51)*$D$48+(FN52-FN51)*$D$49+IF($HM52&lt;E$10,0,求节点(E$10:E$14,$H$28:$H$32,$HM52)*$C$2*节奏总纲!Y46)+HP51</f>
        <v>0</v>
      </c>
      <c r="HQ52" s="72">
        <f>(EZ52-EZ51)*$D$46+(FE52-FE51)*$D$47+(FJ52-FJ51)*$D$48+(FO52-FO51)*$D$49+IF($HM52&lt;F$10,0,求节点(F$10:F$14,$H$28:$H$32,$HM52)*$C$2*节奏总纲!Z46)+HQ51</f>
        <v>0</v>
      </c>
      <c r="HR52" s="72">
        <f>(FA52-FA51)*$D$46+(FF52-FF51)*$D$47+(FK52-FK51)*$D$48+(FP52-FP51)*$D$49+IF($HM52&lt;G$10,0,求节点(G$10:G$14,$H$28:$H$32,$HM52)*$C$2*节奏总纲!AA46)+HR51</f>
        <v>0</v>
      </c>
      <c r="HV52" s="72">
        <v>43</v>
      </c>
      <c r="HW52" s="72">
        <f>IF($HV52&lt;C$10,0,求节点(C$10:C$14,$I$28:$I$32,$HV52)*$C$2*节奏总纲!W46)+HW51</f>
        <v>0</v>
      </c>
      <c r="HX52" s="72">
        <f>IF($HV52&lt;D$10,0,求节点(D$10:D$14,$I$28:$I$32,$HV52)*$C$2*节奏总纲!X46)+HX51</f>
        <v>0</v>
      </c>
      <c r="HY52" s="72">
        <f>IF($HV52&lt;E$10,0,求节点(E$10:E$14,$I$28:$I$32,$HV52)*$C$2*节奏总纲!Y46)+HY51</f>
        <v>0</v>
      </c>
      <c r="HZ52" s="72">
        <f>IF($HV52&lt;F$10,0,求节点(F$10:F$14,$I$28:$I$32,$HV52)*$C$2*节奏总纲!Z46)+HZ51</f>
        <v>0</v>
      </c>
      <c r="IA52" s="72">
        <f>IF($HV52&lt;G$10,0,求节点(G$10:G$14,$I$28:$I$32,$HV52)*$C$2*节奏总纲!AA46)+IA51</f>
        <v>0</v>
      </c>
    </row>
    <row r="53" spans="2:235" x14ac:dyDescent="0.15">
      <c r="P53" s="49">
        <v>44</v>
      </c>
      <c r="Q53" s="51">
        <f>IF($P53&lt;C$10,0,求节点(C$10:C$14,$H$10:$H$14,$P53)*$C$2*节奏总纲!W47)+Q52</f>
        <v>0</v>
      </c>
      <c r="R53" s="51">
        <f>IF($P53&lt;D$10,0,求节点(D$10:D$14,$H$10:$H$14,$P53)*$C$2*节奏总纲!X47)+R52</f>
        <v>0</v>
      </c>
      <c r="S53" s="51">
        <f>IF($P53&lt;E$10,0,求节点(E$10:E$14,$H$10:$H$14,$P53)*$C$2*节奏总纲!Y47)+S52</f>
        <v>0</v>
      </c>
      <c r="T53" s="51">
        <f>IF($P53&lt;F$10,0,求节点(F$10:F$14,$H$10:$H$14,$P53)*$C$2*节奏总纲!Z47)+T52</f>
        <v>0</v>
      </c>
      <c r="U53" s="51">
        <f>IF($P53&lt;G$10,0,求节点(G$10:G$14,$H$10:$H$14,$P53)*$C$2*节奏总纲!AA47)+U52</f>
        <v>0</v>
      </c>
      <c r="V53" s="51">
        <f>IF($P53&lt;C$10,0,求节点(C$10:C$14,$I$10:$I$14,$P53)*$C$2*节奏总纲!W47)+V52</f>
        <v>0</v>
      </c>
      <c r="W53" s="51">
        <f>IF($P53&lt;D$10,0,求节点(D$10:D$14,$I$10:$I$14,$P53)*$C$2*节奏总纲!X47)+W52</f>
        <v>0</v>
      </c>
      <c r="X53" s="51">
        <f>IF($P53&lt;E$10,0,求节点(E$10:E$14,$I$10:$I$14,$P53)*$C$2*节奏总纲!Y47)+X52</f>
        <v>0</v>
      </c>
      <c r="Y53" s="51">
        <f>IF($P53&lt;F$10,0,求节点(F$10:F$14,$I$10:$I$14,$P53)*$C$2*节奏总纲!Z47)+Y52</f>
        <v>0</v>
      </c>
      <c r="Z53" s="51">
        <f>IF($P53&lt;G$10,0,求节点(G$10:G$14,$I$10:$I$14,$P53)*$C$2*节奏总纲!AA47)+Z52</f>
        <v>0</v>
      </c>
      <c r="AA53" s="65">
        <f>IF($P53&lt;C$10,0,求节点(C$10:C$14,$J$10:$J$14,$P53)*$C$2*节奏总纲!W47)+AA52+军团势力点排行奖励设计!M53-军团势力点排行奖励设计!M52</f>
        <v>0</v>
      </c>
      <c r="AB53" s="65">
        <f>IF($P53&lt;D$10,0,求节点(D$10:D$14,$J$10:$J$14,$P53)*$C$2*节奏总纲!X47)+AB52+军团势力点排行奖励设计!N53-军团势力点排行奖励设计!N52</f>
        <v>0</v>
      </c>
      <c r="AC53" s="65">
        <f>IF($P53&lt;E$10,0,求节点(E$10:E$14,$J$10:$J$14,$P53)*$C$2*节奏总纲!Y47)+AC52+军团势力点排行奖励设计!O53-军团势力点排行奖励设计!O52</f>
        <v>0</v>
      </c>
      <c r="AD53" s="65">
        <f>IF($P53&lt;F$10,0,求节点(F$10:F$14,$J$10:$J$14,$P53)*$C$2*节奏总纲!Z47)+AD52+军团势力点排行奖励设计!P53-军团势力点排行奖励设计!P52</f>
        <v>0</v>
      </c>
      <c r="AE53" s="65">
        <f>IF($P53&lt;G$10,0,求节点(G$10:G$14,$J$10:$J$14,$P53)*$C$2*节奏总纲!AA47)+AE52+军团势力点排行奖励设计!Q53-军团势力点排行奖励设计!Q52</f>
        <v>0</v>
      </c>
      <c r="AF53" s="65">
        <f>IF($P53&lt;C$10,0,求节点(C$10:C$14,$K$10:$K$14,$P53)*$C$2*节奏总纲!W47)+AF52</f>
        <v>0</v>
      </c>
      <c r="AG53" s="65">
        <f>IF($P53&lt;D$10,0,求节点(D$10:D$14,$K$10:$K$14,$P53)*$C$2*节奏总纲!X47)+AG52</f>
        <v>0</v>
      </c>
      <c r="AH53" s="65">
        <f>IF($P53&lt;E$10,0,求节点(E$10:E$14,$K$10:$K$14,$P53)*$C$2*节奏总纲!Y47)+AH52</f>
        <v>0</v>
      </c>
      <c r="AI53" s="65">
        <f>IF($P53&lt;F$10,0,求节点(F$10:F$14,$K$10:$K$14,$P53)*$C$2*节奏总纲!Z47)+AI52</f>
        <v>0</v>
      </c>
      <c r="AJ53" s="65">
        <f>IF($P53&lt;G$10,0,求节点(G$10:G$14,$K$10:$K$14,$P53)*$C$2*节奏总纲!AA47)+AJ52</f>
        <v>0</v>
      </c>
      <c r="AK53" s="65">
        <f>IF($P53&lt;C$10,0,求节点(C$10:C$14,$L$10:$L$14,$P53)*$C$2*节奏总纲!W47)+AK52+军团势力点排行奖励设计!R53-军团势力点排行奖励设计!R52</f>
        <v>0</v>
      </c>
      <c r="AL53" s="65">
        <f>IF($P53&lt;D$10,0,求节点(D$10:D$14,$L$10:$L$14,$P53)*$C$2*节奏总纲!X47)+AL52+军团势力点排行奖励设计!S53-军团势力点排行奖励设计!S52</f>
        <v>0</v>
      </c>
      <c r="AM53" s="65">
        <f>IF($P53&lt;E$10,0,求节点(E$10:E$14,$L$10:$L$14,$P53)*$C$2*节奏总纲!Y47)+AM52+军团势力点排行奖励设计!T53-军团势力点排行奖励设计!T52</f>
        <v>0</v>
      </c>
      <c r="AN53" s="65">
        <f>IF($P53&lt;F$10,0,求节点(F$10:F$14,$L$10:$L$14,$P53)*$C$2*节奏总纲!Z47)+AN52+军团势力点排行奖励设计!U53-军团势力点排行奖励设计!U52</f>
        <v>0</v>
      </c>
      <c r="AO53" s="65">
        <f>IF($P53&lt;G$10,0,求节点(G$10:G$14,$L$10:$L$14,$P53)*$C$2*节奏总纲!AA47)+AO52+军团势力点排行奖励设计!V53-军团势力点排行奖励设计!V52</f>
        <v>0</v>
      </c>
      <c r="AP53" s="65">
        <f>IF($P53&lt;C$10,0,求节点(C$10:C$14,$M$10:$M$14,$P53)*$C$2*节奏总纲!W47)+AP52</f>
        <v>0</v>
      </c>
      <c r="AQ53" s="65">
        <f>IF($P53&lt;D$10,0,求节点(D$10:D$14,$M$10:$M$14,$P53)*$C$2*节奏总纲!X47)+AQ52</f>
        <v>0</v>
      </c>
      <c r="AR53" s="65">
        <f>IF($P53&lt;E$10,0,求节点(E$10:E$14,$M$10:$M$14,$P53)*$C$2*节奏总纲!Y47)+AR52</f>
        <v>0</v>
      </c>
      <c r="AS53" s="65">
        <f>IF($P53&lt;F$10,0,求节点(F$10:F$14,$M$10:$M$14,$P53)*$C$2*节奏总纲!Z47)+AS52</f>
        <v>0</v>
      </c>
      <c r="AT53" s="65">
        <f>IF($P53&lt;G$10,0,求节点(G$10:G$14,$M$10:$M$14,$P53)*$C$2*节奏总纲!AA47)+AT52</f>
        <v>0</v>
      </c>
      <c r="AX53" s="51">
        <v>44</v>
      </c>
      <c r="AY53" s="51">
        <f>IF($AX53&lt;C$10,0,求节点(C$10:C$14,$H$19:$H$23,$AX53)*$C$2*节奏总纲!W47)+AY52</f>
        <v>0</v>
      </c>
      <c r="AZ53" s="51">
        <f>IF($AX53&lt;D$10,0,求节点(D$10:D$14,$H$19:$H$23,$AX53)*$C$2*节奏总纲!X47)+AZ52</f>
        <v>0</v>
      </c>
      <c r="BA53" s="51">
        <f>IF($AX53&lt;E$10,0,求节点(E$10:E$14,$H$19:$H$23,$AX53)*$C$2*节奏总纲!Y47)+BA52</f>
        <v>0</v>
      </c>
      <c r="BB53" s="51">
        <f>IF($AX53&lt;F$10,0,求节点(F$10:F$14,$H$19:$H$23,$AX53)*$C$2*节奏总纲!Z47)+BB52</f>
        <v>0</v>
      </c>
      <c r="BC53" s="51">
        <f>IF($AX53&lt;G$10,0,求节点(G$10:G$14,$H$19:$H$23,$AX53)*$C$2*节奏总纲!AA47)+BC52</f>
        <v>0</v>
      </c>
      <c r="BD53" s="51">
        <f>IF($AX53&lt;C$10,0,求节点(C$10:C$14,$I$19:$I$23,$AX53)*$C$2*节奏总纲!W47)+BD52</f>
        <v>0</v>
      </c>
      <c r="BE53" s="51">
        <f>IF($AX53&lt;D$10,0,求节点(D$10:D$14,$I$19:$I$23,$AX53)*$C$2*节奏总纲!X47)+BE52</f>
        <v>0</v>
      </c>
      <c r="BF53" s="51">
        <f>IF($AX53&lt;E$10,0,求节点(E$10:E$14,$I$19:$I$23,$AX53)*$C$2*节奏总纲!Y47)+BF52</f>
        <v>0</v>
      </c>
      <c r="BG53" s="51">
        <f>IF($AX53&lt;F$10,0,求节点(F$10:F$14,$I$19:$I$23,$AX53)*$C$2*节奏总纲!Z47)+BG52</f>
        <v>0</v>
      </c>
      <c r="BH53" s="51">
        <f>IF($AX53&lt;G$10,0,求节点(G$10:G$14,$I$19:$I$23,$AX53)*$C$2*节奏总纲!AA47)+BH52</f>
        <v>0</v>
      </c>
      <c r="BI53" s="65">
        <f>IF($AX53&lt;C$10,0,求节点(C$10:C$14,$J$19:$J$23,$AX53)*$C$2*节奏总纲!W47)+BI52+军团势力点排行奖励设计!W53-军团势力点排行奖励设计!W52</f>
        <v>0</v>
      </c>
      <c r="BJ53" s="65">
        <f>IF($AX53&lt;D$10,0,求节点(D$10:D$14,$J$19:$J$23,$AX53)*$C$2*节奏总纲!X47)+BJ52+军团势力点排行奖励设计!X53-军团势力点排行奖励设计!X52</f>
        <v>0</v>
      </c>
      <c r="BK53" s="65">
        <f>IF($AX53&lt;E$10,0,求节点(E$10:E$14,$J$19:$J$23,$AX53)*$C$2*节奏总纲!Y47)+BK52+军团势力点排行奖励设计!Y53-军团势力点排行奖励设计!Y52</f>
        <v>0</v>
      </c>
      <c r="BL53" s="65">
        <f>IF($AX53&lt;F$10,0,求节点(F$10:F$14,$J$19:$J$23,$AX53)*$C$2*节奏总纲!Z47)+BL52+军团势力点排行奖励设计!Z53-军团势力点排行奖励设计!Z52</f>
        <v>0</v>
      </c>
      <c r="BM53" s="65">
        <f>IF($AX53&lt;G$10,0,求节点(G$10:G$14,$J$19:$J$23,$AX53)*$C$2*节奏总纲!AA47)+BM52+军团势力点排行奖励设计!AA53-军团势力点排行奖励设计!AA52</f>
        <v>0</v>
      </c>
      <c r="BN53" s="65">
        <f>IF($AX53&lt;C$10,0,求节点(C$10:C$14,$K$19:$K$23,$AX53)*$C$2*节奏总纲!W47)+BN52</f>
        <v>0</v>
      </c>
      <c r="BO53" s="65">
        <f>IF($AX53&lt;D$10,0,求节点(D$10:D$14,$K$19:$K$23,$AX53)*$C$2*节奏总纲!X47)+BO52</f>
        <v>0</v>
      </c>
      <c r="BP53" s="65">
        <f>IF($AX53&lt;E$10,0,求节点(E$10:E$14,$K$19:$K$23,$AX53)*$C$2*节奏总纲!Y47)+BP52</f>
        <v>0</v>
      </c>
      <c r="BQ53" s="65">
        <f>IF($AX53&lt;F$10,0,求节点(F$10:F$14,$K$19:$K$23,$AX53)*$C$2*节奏总纲!Z47)+BQ52</f>
        <v>0</v>
      </c>
      <c r="BR53" s="65">
        <f>IF($AX53&lt;G$10,0,求节点(G$10:G$14,$K$19:$K$23,$AX53)*$C$2*节奏总纲!AA47)+BR52</f>
        <v>0</v>
      </c>
      <c r="BS53" s="65">
        <f>IF($AX53&lt;C$10,0,求节点(C$10:C$14,$L$19:$L$23,$AX53)*$C$2*节奏总纲!W47)+BS52+军团势力点排行奖励设计!AB53-军团势力点排行奖励设计!AB52</f>
        <v>0</v>
      </c>
      <c r="BT53" s="65">
        <f>IF($AX53&lt;D$10,0,求节点(D$10:D$14,$L$19:$L$23,$AX53)*$C$2*节奏总纲!X47)+BT52+军团势力点排行奖励设计!AC53-军团势力点排行奖励设计!AC52</f>
        <v>0</v>
      </c>
      <c r="BU53" s="65">
        <f>IF($AX53&lt;E$10,0,求节点(E$10:E$14,$L$19:$L$23,$AX53)*$C$2*节奏总纲!Y47)+BU52+军团势力点排行奖励设计!AD53-军团势力点排行奖励设计!AD52</f>
        <v>0</v>
      </c>
      <c r="BV53" s="65">
        <f>IF($AX53&lt;F$10,0,求节点(F$10:F$14,$L$19:$L$23,$AX53)*$C$2*节奏总纲!Z47)+BV52+军团势力点排行奖励设计!AE53-军团势力点排行奖励设计!AE52</f>
        <v>0</v>
      </c>
      <c r="BW53" s="65">
        <f>IF($AX53&lt;G$10,0,求节点(G$10:G$14,$L$19:$L$23,$AX53)*$C$2*节奏总纲!AA47)+BW52+军团势力点排行奖励设计!AF53-军团势力点排行奖励设计!AF52</f>
        <v>0</v>
      </c>
      <c r="BX53" s="65">
        <f>IF($AX53&lt;C$10,0,求节点(C$10:C$14,$M$19:$M$23,$AX53)*$C$2*节奏总纲!W47)+BX52</f>
        <v>0</v>
      </c>
      <c r="BY53" s="65">
        <f>IF($AX53&lt;D$10,0,求节点(D$10:D$14,$M$19:$M$23,$AX53)*$C$2*节奏总纲!X47)+BY52</f>
        <v>0</v>
      </c>
      <c r="BZ53" s="65">
        <f>IF($AX53&lt;E$10,0,求节点(E$10:E$14,$M$19:$M$23,$AX53)*$C$2*节奏总纲!Y47)+BZ52</f>
        <v>0</v>
      </c>
      <c r="CA53" s="65">
        <f>IF($AX53&lt;F$10,0,求节点(F$10:F$14,$M$19:$M$23,$AX53)*$C$2*节奏总纲!Z47)+CA52</f>
        <v>0</v>
      </c>
      <c r="CB53" s="65">
        <f>IF($AX53&lt;G$10,0,求节点(G$10:G$14,$M$19:$M$23,$AX53)*$C$2*节奏总纲!AA47)+CB52</f>
        <v>0</v>
      </c>
      <c r="CF53" s="51">
        <v>44</v>
      </c>
      <c r="CG53" s="65">
        <f t="shared" si="13"/>
        <v>0</v>
      </c>
      <c r="CH53" s="65">
        <f t="shared" si="14"/>
        <v>0</v>
      </c>
      <c r="CI53" s="65">
        <f t="shared" si="15"/>
        <v>0</v>
      </c>
      <c r="CJ53" s="65">
        <f t="shared" si="16"/>
        <v>0</v>
      </c>
      <c r="CK53" s="65">
        <f t="shared" si="17"/>
        <v>0</v>
      </c>
      <c r="CL53" s="65">
        <f t="shared" si="18"/>
        <v>0</v>
      </c>
      <c r="CM53" s="65">
        <f t="shared" si="19"/>
        <v>0</v>
      </c>
      <c r="CN53" s="65">
        <f t="shared" si="20"/>
        <v>0</v>
      </c>
      <c r="CO53" s="65">
        <f t="shared" si="21"/>
        <v>0</v>
      </c>
      <c r="CP53" s="65">
        <f t="shared" si="22"/>
        <v>0</v>
      </c>
      <c r="CQ53" s="65">
        <f t="shared" si="23"/>
        <v>0</v>
      </c>
      <c r="CR53" s="65">
        <f t="shared" si="24"/>
        <v>0</v>
      </c>
      <c r="CS53" s="65">
        <f t="shared" si="25"/>
        <v>0</v>
      </c>
      <c r="CT53" s="65">
        <f t="shared" si="26"/>
        <v>0</v>
      </c>
      <c r="CU53" s="65">
        <f t="shared" si="27"/>
        <v>0</v>
      </c>
      <c r="CV53" s="65">
        <f t="shared" si="28"/>
        <v>0</v>
      </c>
      <c r="CW53" s="65">
        <f t="shared" si="29"/>
        <v>0</v>
      </c>
      <c r="CX53" s="65">
        <f t="shared" si="30"/>
        <v>0</v>
      </c>
      <c r="CY53" s="65">
        <f t="shared" si="31"/>
        <v>0</v>
      </c>
      <c r="CZ53" s="65">
        <f t="shared" si="32"/>
        <v>0</v>
      </c>
      <c r="DA53" s="65">
        <f t="shared" si="33"/>
        <v>0</v>
      </c>
      <c r="DB53" s="65">
        <f t="shared" si="34"/>
        <v>0</v>
      </c>
      <c r="DC53" s="65">
        <f t="shared" si="35"/>
        <v>0</v>
      </c>
      <c r="DD53" s="65">
        <f t="shared" si="36"/>
        <v>0</v>
      </c>
      <c r="DE53" s="65">
        <f t="shared" si="37"/>
        <v>0</v>
      </c>
      <c r="DF53" s="65">
        <f t="shared" si="38"/>
        <v>0</v>
      </c>
      <c r="DG53" s="65">
        <f t="shared" si="39"/>
        <v>0</v>
      </c>
      <c r="DH53" s="65">
        <f t="shared" si="40"/>
        <v>0</v>
      </c>
      <c r="DI53" s="65">
        <f t="shared" si="41"/>
        <v>0</v>
      </c>
      <c r="DJ53" s="65">
        <f t="shared" si="42"/>
        <v>0</v>
      </c>
      <c r="DN53" s="51">
        <v>44</v>
      </c>
      <c r="DO53" s="65">
        <f t="shared" si="43"/>
        <v>0</v>
      </c>
      <c r="DP53" s="65">
        <f t="shared" si="44"/>
        <v>0</v>
      </c>
      <c r="DQ53" s="65">
        <f t="shared" si="45"/>
        <v>0</v>
      </c>
      <c r="DR53" s="65">
        <f t="shared" si="46"/>
        <v>0</v>
      </c>
      <c r="DS53" s="65">
        <f t="shared" si="47"/>
        <v>0</v>
      </c>
      <c r="DT53" s="65">
        <f t="shared" si="48"/>
        <v>0</v>
      </c>
      <c r="DU53" s="65">
        <f t="shared" si="49"/>
        <v>0</v>
      </c>
      <c r="DV53" s="65">
        <f t="shared" si="50"/>
        <v>0</v>
      </c>
      <c r="DW53" s="65">
        <f t="shared" si="51"/>
        <v>0</v>
      </c>
      <c r="DX53" s="65">
        <f t="shared" si="52"/>
        <v>0</v>
      </c>
      <c r="DY53" s="65">
        <f t="shared" si="53"/>
        <v>0</v>
      </c>
      <c r="DZ53" s="65">
        <f t="shared" si="54"/>
        <v>0</v>
      </c>
      <c r="EA53" s="65">
        <f t="shared" si="55"/>
        <v>0</v>
      </c>
      <c r="EB53" s="65">
        <f t="shared" si="56"/>
        <v>0</v>
      </c>
      <c r="EC53" s="65">
        <f t="shared" si="57"/>
        <v>0</v>
      </c>
      <c r="ED53" s="65">
        <f t="shared" si="58"/>
        <v>0</v>
      </c>
      <c r="EE53" s="65">
        <f t="shared" si="59"/>
        <v>0</v>
      </c>
      <c r="EF53" s="65">
        <f t="shared" si="60"/>
        <v>0</v>
      </c>
      <c r="EG53" s="65">
        <f t="shared" si="61"/>
        <v>0</v>
      </c>
      <c r="EH53" s="65">
        <f t="shared" si="62"/>
        <v>0</v>
      </c>
      <c r="EI53" s="65">
        <f t="shared" si="63"/>
        <v>0</v>
      </c>
      <c r="EJ53" s="65">
        <f t="shared" si="64"/>
        <v>0</v>
      </c>
      <c r="EK53" s="65">
        <f t="shared" si="65"/>
        <v>0</v>
      </c>
      <c r="EL53" s="65">
        <f t="shared" si="66"/>
        <v>0</v>
      </c>
      <c r="EM53" s="65">
        <f t="shared" si="67"/>
        <v>0</v>
      </c>
      <c r="EN53" s="65">
        <f t="shared" si="68"/>
        <v>0</v>
      </c>
      <c r="EO53" s="65">
        <f t="shared" si="69"/>
        <v>0</v>
      </c>
      <c r="EP53" s="65">
        <f t="shared" si="70"/>
        <v>0</v>
      </c>
      <c r="EQ53" s="65">
        <f t="shared" si="71"/>
        <v>0</v>
      </c>
      <c r="ER53" s="65">
        <f t="shared" si="72"/>
        <v>0</v>
      </c>
      <c r="EV53" s="51">
        <v>44</v>
      </c>
      <c r="EW53" s="65">
        <f t="shared" si="73"/>
        <v>0</v>
      </c>
      <c r="EX53" s="65">
        <f t="shared" si="74"/>
        <v>0</v>
      </c>
      <c r="EY53" s="65">
        <f t="shared" si="75"/>
        <v>0</v>
      </c>
      <c r="EZ53" s="65">
        <f t="shared" si="76"/>
        <v>0</v>
      </c>
      <c r="FA53" s="65">
        <f t="shared" si="77"/>
        <v>0</v>
      </c>
      <c r="FB53" s="65">
        <f t="shared" si="78"/>
        <v>0</v>
      </c>
      <c r="FC53" s="65">
        <f t="shared" si="79"/>
        <v>0</v>
      </c>
      <c r="FD53" s="65">
        <f t="shared" si="80"/>
        <v>0</v>
      </c>
      <c r="FE53" s="65">
        <f t="shared" si="81"/>
        <v>0</v>
      </c>
      <c r="FF53" s="65">
        <f t="shared" si="82"/>
        <v>0</v>
      </c>
      <c r="FG53" s="65">
        <f t="shared" si="83"/>
        <v>0</v>
      </c>
      <c r="FH53" s="65">
        <f t="shared" si="84"/>
        <v>0</v>
      </c>
      <c r="FI53" s="65">
        <f t="shared" si="85"/>
        <v>0</v>
      </c>
      <c r="FJ53" s="65">
        <f t="shared" si="86"/>
        <v>0</v>
      </c>
      <c r="FK53" s="65">
        <f t="shared" si="87"/>
        <v>0</v>
      </c>
      <c r="FL53" s="65">
        <f t="shared" si="88"/>
        <v>0</v>
      </c>
      <c r="FM53" s="65">
        <f t="shared" si="89"/>
        <v>0</v>
      </c>
      <c r="FN53" s="65">
        <f t="shared" si="90"/>
        <v>0</v>
      </c>
      <c r="FO53" s="65">
        <f t="shared" si="91"/>
        <v>0</v>
      </c>
      <c r="FP53" s="65">
        <f t="shared" si="92"/>
        <v>0</v>
      </c>
      <c r="FQ53" s="65">
        <f t="shared" si="93"/>
        <v>0</v>
      </c>
      <c r="FR53" s="65">
        <f t="shared" si="94"/>
        <v>0</v>
      </c>
      <c r="FS53" s="65">
        <f t="shared" si="95"/>
        <v>0</v>
      </c>
      <c r="FT53" s="65">
        <f t="shared" si="96"/>
        <v>0</v>
      </c>
      <c r="FU53" s="65">
        <f t="shared" si="97"/>
        <v>0</v>
      </c>
      <c r="FV53" s="65">
        <f t="shared" si="98"/>
        <v>0</v>
      </c>
      <c r="FW53" s="65">
        <f t="shared" si="99"/>
        <v>0</v>
      </c>
      <c r="FX53" s="65">
        <f t="shared" si="100"/>
        <v>0</v>
      </c>
      <c r="FY53" s="65">
        <f t="shared" si="101"/>
        <v>0</v>
      </c>
      <c r="FZ53" s="65">
        <f t="shared" si="102"/>
        <v>0</v>
      </c>
      <c r="GB53" s="65">
        <f t="shared" si="103"/>
        <v>0</v>
      </c>
      <c r="GC53" s="65">
        <f t="shared" si="104"/>
        <v>0</v>
      </c>
      <c r="GD53" s="65">
        <f t="shared" si="105"/>
        <v>0</v>
      </c>
      <c r="GE53" s="65">
        <f t="shared" si="106"/>
        <v>0</v>
      </c>
      <c r="GF53" s="65">
        <f t="shared" si="107"/>
        <v>0</v>
      </c>
      <c r="GG53" s="65">
        <f t="shared" si="108"/>
        <v>0</v>
      </c>
      <c r="GH53" s="65">
        <f t="shared" si="109"/>
        <v>0</v>
      </c>
      <c r="GI53" s="65">
        <f t="shared" si="110"/>
        <v>0</v>
      </c>
      <c r="GJ53" s="65">
        <f t="shared" si="111"/>
        <v>0</v>
      </c>
      <c r="GK53" s="65">
        <f t="shared" si="112"/>
        <v>0</v>
      </c>
      <c r="GL53" s="65">
        <f t="shared" si="113"/>
        <v>0</v>
      </c>
      <c r="GM53" s="65">
        <f t="shared" si="114"/>
        <v>0</v>
      </c>
      <c r="GN53" s="65">
        <f t="shared" si="115"/>
        <v>0</v>
      </c>
      <c r="GO53" s="65">
        <f t="shared" si="116"/>
        <v>0</v>
      </c>
      <c r="GP53" s="65">
        <f t="shared" si="117"/>
        <v>0</v>
      </c>
      <c r="GQ53" s="65">
        <f t="shared" si="118"/>
        <v>0</v>
      </c>
      <c r="GR53" s="65">
        <f t="shared" si="119"/>
        <v>0</v>
      </c>
      <c r="GS53" s="65">
        <f t="shared" si="120"/>
        <v>0</v>
      </c>
      <c r="GT53" s="65">
        <f t="shared" si="121"/>
        <v>0</v>
      </c>
      <c r="GU53" s="65">
        <f t="shared" si="122"/>
        <v>0</v>
      </c>
      <c r="GV53" s="65">
        <f t="shared" si="123"/>
        <v>0</v>
      </c>
      <c r="GW53" s="65">
        <f t="shared" si="124"/>
        <v>0</v>
      </c>
      <c r="GX53" s="65">
        <f t="shared" si="125"/>
        <v>0</v>
      </c>
      <c r="GY53" s="65">
        <f t="shared" si="126"/>
        <v>0</v>
      </c>
      <c r="GZ53" s="65">
        <f t="shared" si="127"/>
        <v>0</v>
      </c>
      <c r="HA53" s="65">
        <f t="shared" si="128"/>
        <v>0</v>
      </c>
      <c r="HB53" s="65">
        <f t="shared" si="129"/>
        <v>0</v>
      </c>
      <c r="HC53" s="65">
        <f t="shared" si="130"/>
        <v>0</v>
      </c>
      <c r="HD53" s="65">
        <f t="shared" si="131"/>
        <v>0</v>
      </c>
      <c r="HE53" s="65">
        <f t="shared" si="132"/>
        <v>0</v>
      </c>
      <c r="HM53" s="51">
        <v>44</v>
      </c>
      <c r="HN53" s="72">
        <f>(EW53-EW52)*$D$46+(FB53-FB52)*$D$47+(FG53-FG52)*$D$48+(FL53-FL52)*$D$49+IF($HM53&lt;C$10,0,求节点(C$10:C$14,$H$28:$H$32,$HM53)*$C$2*节奏总纲!W47)+HN52</f>
        <v>0</v>
      </c>
      <c r="HO53" s="72">
        <f>(EX53-EX52)*$D$46+(FC53-FC52)*$D$47+(FH53-FH52)*$D$48+(FM53-FM52)*$D$49+IF($HM53&lt;D$10,0,求节点(D$10:D$14,$H$28:$H$32,$HM53)*$C$2*节奏总纲!X47)+HO52</f>
        <v>0</v>
      </c>
      <c r="HP53" s="72">
        <f>(EY53-EY52)*$D$46+(FD53-FD52)*$D$47+(FI53-FI52)*$D$48+(FN53-FN52)*$D$49+IF($HM53&lt;E$10,0,求节点(E$10:E$14,$H$28:$H$32,$HM53)*$C$2*节奏总纲!Y47)+HP52</f>
        <v>0</v>
      </c>
      <c r="HQ53" s="72">
        <f>(EZ53-EZ52)*$D$46+(FE53-FE52)*$D$47+(FJ53-FJ52)*$D$48+(FO53-FO52)*$D$49+IF($HM53&lt;F$10,0,求节点(F$10:F$14,$H$28:$H$32,$HM53)*$C$2*节奏总纲!Z47)+HQ52</f>
        <v>0</v>
      </c>
      <c r="HR53" s="72">
        <f>(FA53-FA52)*$D$46+(FF53-FF52)*$D$47+(FK53-FK52)*$D$48+(FP53-FP52)*$D$49+IF($HM53&lt;G$10,0,求节点(G$10:G$14,$H$28:$H$32,$HM53)*$C$2*节奏总纲!AA47)+HR52</f>
        <v>0</v>
      </c>
      <c r="HV53" s="72">
        <v>44</v>
      </c>
      <c r="HW53" s="72">
        <f>IF($HV53&lt;C$10,0,求节点(C$10:C$14,$I$28:$I$32,$HV53)*$C$2*节奏总纲!W47)+HW52</f>
        <v>0</v>
      </c>
      <c r="HX53" s="72">
        <f>IF($HV53&lt;D$10,0,求节点(D$10:D$14,$I$28:$I$32,$HV53)*$C$2*节奏总纲!X47)+HX52</f>
        <v>0</v>
      </c>
      <c r="HY53" s="72">
        <f>IF($HV53&lt;E$10,0,求节点(E$10:E$14,$I$28:$I$32,$HV53)*$C$2*节奏总纲!Y47)+HY52</f>
        <v>0</v>
      </c>
      <c r="HZ53" s="72">
        <f>IF($HV53&lt;F$10,0,求节点(F$10:F$14,$I$28:$I$32,$HV53)*$C$2*节奏总纲!Z47)+HZ52</f>
        <v>0</v>
      </c>
      <c r="IA53" s="72">
        <f>IF($HV53&lt;G$10,0,求节点(G$10:G$14,$I$28:$I$32,$HV53)*$C$2*节奏总纲!AA47)+IA52</f>
        <v>0</v>
      </c>
    </row>
    <row r="54" spans="2:235" x14ac:dyDescent="0.15">
      <c r="P54" s="49">
        <v>45</v>
      </c>
      <c r="Q54" s="51">
        <f>IF($P54&lt;C$10,0,求节点(C$10:C$14,$H$10:$H$14,$P54)*$C$2*节奏总纲!W48)+Q53</f>
        <v>0</v>
      </c>
      <c r="R54" s="51">
        <f>IF($P54&lt;D$10,0,求节点(D$10:D$14,$H$10:$H$14,$P54)*$C$2*节奏总纲!X48)+R53</f>
        <v>0</v>
      </c>
      <c r="S54" s="51">
        <f>IF($P54&lt;E$10,0,求节点(E$10:E$14,$H$10:$H$14,$P54)*$C$2*节奏总纲!Y48)+S53</f>
        <v>0</v>
      </c>
      <c r="T54" s="51">
        <f>IF($P54&lt;F$10,0,求节点(F$10:F$14,$H$10:$H$14,$P54)*$C$2*节奏总纲!Z48)+T53</f>
        <v>0</v>
      </c>
      <c r="U54" s="51">
        <f>IF($P54&lt;G$10,0,求节点(G$10:G$14,$H$10:$H$14,$P54)*$C$2*节奏总纲!AA48)+U53</f>
        <v>0</v>
      </c>
      <c r="V54" s="51">
        <f>IF($P54&lt;C$10,0,求节点(C$10:C$14,$I$10:$I$14,$P54)*$C$2*节奏总纲!W48)+V53</f>
        <v>0</v>
      </c>
      <c r="W54" s="51">
        <f>IF($P54&lt;D$10,0,求节点(D$10:D$14,$I$10:$I$14,$P54)*$C$2*节奏总纲!X48)+W53</f>
        <v>0</v>
      </c>
      <c r="X54" s="51">
        <f>IF($P54&lt;E$10,0,求节点(E$10:E$14,$I$10:$I$14,$P54)*$C$2*节奏总纲!Y48)+X53</f>
        <v>0</v>
      </c>
      <c r="Y54" s="51">
        <f>IF($P54&lt;F$10,0,求节点(F$10:F$14,$I$10:$I$14,$P54)*$C$2*节奏总纲!Z48)+Y53</f>
        <v>0</v>
      </c>
      <c r="Z54" s="51">
        <f>IF($P54&lt;G$10,0,求节点(G$10:G$14,$I$10:$I$14,$P54)*$C$2*节奏总纲!AA48)+Z53</f>
        <v>0</v>
      </c>
      <c r="AA54" s="65">
        <f>IF($P54&lt;C$10,0,求节点(C$10:C$14,$J$10:$J$14,$P54)*$C$2*节奏总纲!W48)+AA53+军团势力点排行奖励设计!M54-军团势力点排行奖励设计!M53</f>
        <v>0</v>
      </c>
      <c r="AB54" s="65">
        <f>IF($P54&lt;D$10,0,求节点(D$10:D$14,$J$10:$J$14,$P54)*$C$2*节奏总纲!X48)+AB53+军团势力点排行奖励设计!N54-军团势力点排行奖励设计!N53</f>
        <v>0</v>
      </c>
      <c r="AC54" s="65">
        <f>IF($P54&lt;E$10,0,求节点(E$10:E$14,$J$10:$J$14,$P54)*$C$2*节奏总纲!Y48)+AC53+军团势力点排行奖励设计!O54-军团势力点排行奖励设计!O53</f>
        <v>0</v>
      </c>
      <c r="AD54" s="65">
        <f>IF($P54&lt;F$10,0,求节点(F$10:F$14,$J$10:$J$14,$P54)*$C$2*节奏总纲!Z48)+AD53+军团势力点排行奖励设计!P54-军团势力点排行奖励设计!P53</f>
        <v>0</v>
      </c>
      <c r="AE54" s="65">
        <f>IF($P54&lt;G$10,0,求节点(G$10:G$14,$J$10:$J$14,$P54)*$C$2*节奏总纲!AA48)+AE53+军团势力点排行奖励设计!Q54-军团势力点排行奖励设计!Q53</f>
        <v>0</v>
      </c>
      <c r="AF54" s="65">
        <f>IF($P54&lt;C$10,0,求节点(C$10:C$14,$K$10:$K$14,$P54)*$C$2*节奏总纲!W48)+AF53</f>
        <v>0</v>
      </c>
      <c r="AG54" s="65">
        <f>IF($P54&lt;D$10,0,求节点(D$10:D$14,$K$10:$K$14,$P54)*$C$2*节奏总纲!X48)+AG53</f>
        <v>0</v>
      </c>
      <c r="AH54" s="65">
        <f>IF($P54&lt;E$10,0,求节点(E$10:E$14,$K$10:$K$14,$P54)*$C$2*节奏总纲!Y48)+AH53</f>
        <v>0</v>
      </c>
      <c r="AI54" s="65">
        <f>IF($P54&lt;F$10,0,求节点(F$10:F$14,$K$10:$K$14,$P54)*$C$2*节奏总纲!Z48)+AI53</f>
        <v>0</v>
      </c>
      <c r="AJ54" s="65">
        <f>IF($P54&lt;G$10,0,求节点(G$10:G$14,$K$10:$K$14,$P54)*$C$2*节奏总纲!AA48)+AJ53</f>
        <v>0</v>
      </c>
      <c r="AK54" s="65">
        <f>IF($P54&lt;C$10,0,求节点(C$10:C$14,$L$10:$L$14,$P54)*$C$2*节奏总纲!W48)+AK53+军团势力点排行奖励设计!R54-军团势力点排行奖励设计!R53</f>
        <v>0</v>
      </c>
      <c r="AL54" s="65">
        <f>IF($P54&lt;D$10,0,求节点(D$10:D$14,$L$10:$L$14,$P54)*$C$2*节奏总纲!X48)+AL53+军团势力点排行奖励设计!S54-军团势力点排行奖励设计!S53</f>
        <v>0</v>
      </c>
      <c r="AM54" s="65">
        <f>IF($P54&lt;E$10,0,求节点(E$10:E$14,$L$10:$L$14,$P54)*$C$2*节奏总纲!Y48)+AM53+军团势力点排行奖励设计!T54-军团势力点排行奖励设计!T53</f>
        <v>0</v>
      </c>
      <c r="AN54" s="65">
        <f>IF($P54&lt;F$10,0,求节点(F$10:F$14,$L$10:$L$14,$P54)*$C$2*节奏总纲!Z48)+AN53+军团势力点排行奖励设计!U54-军团势力点排行奖励设计!U53</f>
        <v>0</v>
      </c>
      <c r="AO54" s="65">
        <f>IF($P54&lt;G$10,0,求节点(G$10:G$14,$L$10:$L$14,$P54)*$C$2*节奏总纲!AA48)+AO53+军团势力点排行奖励设计!V54-军团势力点排行奖励设计!V53</f>
        <v>0</v>
      </c>
      <c r="AP54" s="65">
        <f>IF($P54&lt;C$10,0,求节点(C$10:C$14,$M$10:$M$14,$P54)*$C$2*节奏总纲!W48)+AP53</f>
        <v>0</v>
      </c>
      <c r="AQ54" s="65">
        <f>IF($P54&lt;D$10,0,求节点(D$10:D$14,$M$10:$M$14,$P54)*$C$2*节奏总纲!X48)+AQ53</f>
        <v>0</v>
      </c>
      <c r="AR54" s="65">
        <f>IF($P54&lt;E$10,0,求节点(E$10:E$14,$M$10:$M$14,$P54)*$C$2*节奏总纲!Y48)+AR53</f>
        <v>0</v>
      </c>
      <c r="AS54" s="65">
        <f>IF($P54&lt;F$10,0,求节点(F$10:F$14,$M$10:$M$14,$P54)*$C$2*节奏总纲!Z48)+AS53</f>
        <v>0</v>
      </c>
      <c r="AT54" s="65">
        <f>IF($P54&lt;G$10,0,求节点(G$10:G$14,$M$10:$M$14,$P54)*$C$2*节奏总纲!AA48)+AT53</f>
        <v>0</v>
      </c>
      <c r="AX54" s="51">
        <v>45</v>
      </c>
      <c r="AY54" s="51">
        <f>IF($AX54&lt;C$10,0,求节点(C$10:C$14,$H$19:$H$23,$AX54)*$C$2*节奏总纲!W48)+AY53</f>
        <v>0</v>
      </c>
      <c r="AZ54" s="51">
        <f>IF($AX54&lt;D$10,0,求节点(D$10:D$14,$H$19:$H$23,$AX54)*$C$2*节奏总纲!X48)+AZ53</f>
        <v>0</v>
      </c>
      <c r="BA54" s="51">
        <f>IF($AX54&lt;E$10,0,求节点(E$10:E$14,$H$19:$H$23,$AX54)*$C$2*节奏总纲!Y48)+BA53</f>
        <v>0</v>
      </c>
      <c r="BB54" s="51">
        <f>IF($AX54&lt;F$10,0,求节点(F$10:F$14,$H$19:$H$23,$AX54)*$C$2*节奏总纲!Z48)+BB53</f>
        <v>0</v>
      </c>
      <c r="BC54" s="51">
        <f>IF($AX54&lt;G$10,0,求节点(G$10:G$14,$H$19:$H$23,$AX54)*$C$2*节奏总纲!AA48)+BC53</f>
        <v>0</v>
      </c>
      <c r="BD54" s="51">
        <f>IF($AX54&lt;C$10,0,求节点(C$10:C$14,$I$19:$I$23,$AX54)*$C$2*节奏总纲!W48)+BD53</f>
        <v>0</v>
      </c>
      <c r="BE54" s="51">
        <f>IF($AX54&lt;D$10,0,求节点(D$10:D$14,$I$19:$I$23,$AX54)*$C$2*节奏总纲!X48)+BE53</f>
        <v>0</v>
      </c>
      <c r="BF54" s="51">
        <f>IF($AX54&lt;E$10,0,求节点(E$10:E$14,$I$19:$I$23,$AX54)*$C$2*节奏总纲!Y48)+BF53</f>
        <v>0</v>
      </c>
      <c r="BG54" s="51">
        <f>IF($AX54&lt;F$10,0,求节点(F$10:F$14,$I$19:$I$23,$AX54)*$C$2*节奏总纲!Z48)+BG53</f>
        <v>0</v>
      </c>
      <c r="BH54" s="51">
        <f>IF($AX54&lt;G$10,0,求节点(G$10:G$14,$I$19:$I$23,$AX54)*$C$2*节奏总纲!AA48)+BH53</f>
        <v>0</v>
      </c>
      <c r="BI54" s="65">
        <f>IF($AX54&lt;C$10,0,求节点(C$10:C$14,$J$19:$J$23,$AX54)*$C$2*节奏总纲!W48)+BI53+军团势力点排行奖励设计!W54-军团势力点排行奖励设计!W53</f>
        <v>0</v>
      </c>
      <c r="BJ54" s="65">
        <f>IF($AX54&lt;D$10,0,求节点(D$10:D$14,$J$19:$J$23,$AX54)*$C$2*节奏总纲!X48)+BJ53+军团势力点排行奖励设计!X54-军团势力点排行奖励设计!X53</f>
        <v>0</v>
      </c>
      <c r="BK54" s="65">
        <f>IF($AX54&lt;E$10,0,求节点(E$10:E$14,$J$19:$J$23,$AX54)*$C$2*节奏总纲!Y48)+BK53+军团势力点排行奖励设计!Y54-军团势力点排行奖励设计!Y53</f>
        <v>0</v>
      </c>
      <c r="BL54" s="65">
        <f>IF($AX54&lt;F$10,0,求节点(F$10:F$14,$J$19:$J$23,$AX54)*$C$2*节奏总纲!Z48)+BL53+军团势力点排行奖励设计!Z54-军团势力点排行奖励设计!Z53</f>
        <v>0</v>
      </c>
      <c r="BM54" s="65">
        <f>IF($AX54&lt;G$10,0,求节点(G$10:G$14,$J$19:$J$23,$AX54)*$C$2*节奏总纲!AA48)+BM53+军团势力点排行奖励设计!AA54-军团势力点排行奖励设计!AA53</f>
        <v>0</v>
      </c>
      <c r="BN54" s="65">
        <f>IF($AX54&lt;C$10,0,求节点(C$10:C$14,$K$19:$K$23,$AX54)*$C$2*节奏总纲!W48)+BN53</f>
        <v>0</v>
      </c>
      <c r="BO54" s="65">
        <f>IF($AX54&lt;D$10,0,求节点(D$10:D$14,$K$19:$K$23,$AX54)*$C$2*节奏总纲!X48)+BO53</f>
        <v>0</v>
      </c>
      <c r="BP54" s="65">
        <f>IF($AX54&lt;E$10,0,求节点(E$10:E$14,$K$19:$K$23,$AX54)*$C$2*节奏总纲!Y48)+BP53</f>
        <v>0</v>
      </c>
      <c r="BQ54" s="65">
        <f>IF($AX54&lt;F$10,0,求节点(F$10:F$14,$K$19:$K$23,$AX54)*$C$2*节奏总纲!Z48)+BQ53</f>
        <v>0</v>
      </c>
      <c r="BR54" s="65">
        <f>IF($AX54&lt;G$10,0,求节点(G$10:G$14,$K$19:$K$23,$AX54)*$C$2*节奏总纲!AA48)+BR53</f>
        <v>0</v>
      </c>
      <c r="BS54" s="65">
        <f>IF($AX54&lt;C$10,0,求节点(C$10:C$14,$L$19:$L$23,$AX54)*$C$2*节奏总纲!W48)+BS53+军团势力点排行奖励设计!AB54-军团势力点排行奖励设计!AB53</f>
        <v>0</v>
      </c>
      <c r="BT54" s="65">
        <f>IF($AX54&lt;D$10,0,求节点(D$10:D$14,$L$19:$L$23,$AX54)*$C$2*节奏总纲!X48)+BT53+军团势力点排行奖励设计!AC54-军团势力点排行奖励设计!AC53</f>
        <v>0</v>
      </c>
      <c r="BU54" s="65">
        <f>IF($AX54&lt;E$10,0,求节点(E$10:E$14,$L$19:$L$23,$AX54)*$C$2*节奏总纲!Y48)+BU53+军团势力点排行奖励设计!AD54-军团势力点排行奖励设计!AD53</f>
        <v>0</v>
      </c>
      <c r="BV54" s="65">
        <f>IF($AX54&lt;F$10,0,求节点(F$10:F$14,$L$19:$L$23,$AX54)*$C$2*节奏总纲!Z48)+BV53+军团势力点排行奖励设计!AE54-军团势力点排行奖励设计!AE53</f>
        <v>0</v>
      </c>
      <c r="BW54" s="65">
        <f>IF($AX54&lt;G$10,0,求节点(G$10:G$14,$L$19:$L$23,$AX54)*$C$2*节奏总纲!AA48)+BW53+军团势力点排行奖励设计!AF54-军团势力点排行奖励设计!AF53</f>
        <v>0</v>
      </c>
      <c r="BX54" s="65">
        <f>IF($AX54&lt;C$10,0,求节点(C$10:C$14,$M$19:$M$23,$AX54)*$C$2*节奏总纲!W48)+BX53</f>
        <v>0</v>
      </c>
      <c r="BY54" s="65">
        <f>IF($AX54&lt;D$10,0,求节点(D$10:D$14,$M$19:$M$23,$AX54)*$C$2*节奏总纲!X48)+BY53</f>
        <v>0</v>
      </c>
      <c r="BZ54" s="65">
        <f>IF($AX54&lt;E$10,0,求节点(E$10:E$14,$M$19:$M$23,$AX54)*$C$2*节奏总纲!Y48)+BZ53</f>
        <v>0</v>
      </c>
      <c r="CA54" s="65">
        <f>IF($AX54&lt;F$10,0,求节点(F$10:F$14,$M$19:$M$23,$AX54)*$C$2*节奏总纲!Z48)+CA53</f>
        <v>0</v>
      </c>
      <c r="CB54" s="65">
        <f>IF($AX54&lt;G$10,0,求节点(G$10:G$14,$M$19:$M$23,$AX54)*$C$2*节奏总纲!AA48)+CB53</f>
        <v>0</v>
      </c>
      <c r="CF54" s="51">
        <v>45</v>
      </c>
      <c r="CG54" s="65">
        <f t="shared" si="13"/>
        <v>0</v>
      </c>
      <c r="CH54" s="65">
        <f t="shared" si="14"/>
        <v>0</v>
      </c>
      <c r="CI54" s="65">
        <f t="shared" si="15"/>
        <v>0</v>
      </c>
      <c r="CJ54" s="65">
        <f t="shared" si="16"/>
        <v>0</v>
      </c>
      <c r="CK54" s="65">
        <f t="shared" si="17"/>
        <v>0</v>
      </c>
      <c r="CL54" s="65">
        <f t="shared" si="18"/>
        <v>0</v>
      </c>
      <c r="CM54" s="65">
        <f t="shared" si="19"/>
        <v>0</v>
      </c>
      <c r="CN54" s="65">
        <f t="shared" si="20"/>
        <v>0</v>
      </c>
      <c r="CO54" s="65">
        <f t="shared" si="21"/>
        <v>0</v>
      </c>
      <c r="CP54" s="65">
        <f t="shared" si="22"/>
        <v>0</v>
      </c>
      <c r="CQ54" s="65">
        <f t="shared" si="23"/>
        <v>0</v>
      </c>
      <c r="CR54" s="65">
        <f t="shared" si="24"/>
        <v>0</v>
      </c>
      <c r="CS54" s="65">
        <f t="shared" si="25"/>
        <v>0</v>
      </c>
      <c r="CT54" s="65">
        <f t="shared" si="26"/>
        <v>0</v>
      </c>
      <c r="CU54" s="65">
        <f t="shared" si="27"/>
        <v>0</v>
      </c>
      <c r="CV54" s="65">
        <f t="shared" si="28"/>
        <v>0</v>
      </c>
      <c r="CW54" s="65">
        <f t="shared" si="29"/>
        <v>0</v>
      </c>
      <c r="CX54" s="65">
        <f t="shared" si="30"/>
        <v>0</v>
      </c>
      <c r="CY54" s="65">
        <f t="shared" si="31"/>
        <v>0</v>
      </c>
      <c r="CZ54" s="65">
        <f t="shared" si="32"/>
        <v>0</v>
      </c>
      <c r="DA54" s="65">
        <f t="shared" si="33"/>
        <v>0</v>
      </c>
      <c r="DB54" s="65">
        <f t="shared" si="34"/>
        <v>0</v>
      </c>
      <c r="DC54" s="65">
        <f t="shared" si="35"/>
        <v>0</v>
      </c>
      <c r="DD54" s="65">
        <f t="shared" si="36"/>
        <v>0</v>
      </c>
      <c r="DE54" s="65">
        <f t="shared" si="37"/>
        <v>0</v>
      </c>
      <c r="DF54" s="65">
        <f t="shared" si="38"/>
        <v>0</v>
      </c>
      <c r="DG54" s="65">
        <f t="shared" si="39"/>
        <v>0</v>
      </c>
      <c r="DH54" s="65">
        <f t="shared" si="40"/>
        <v>0</v>
      </c>
      <c r="DI54" s="65">
        <f t="shared" si="41"/>
        <v>0</v>
      </c>
      <c r="DJ54" s="65">
        <f t="shared" si="42"/>
        <v>0</v>
      </c>
      <c r="DN54" s="51">
        <v>45</v>
      </c>
      <c r="DO54" s="65">
        <f t="shared" si="43"/>
        <v>0</v>
      </c>
      <c r="DP54" s="65">
        <f t="shared" si="44"/>
        <v>0</v>
      </c>
      <c r="DQ54" s="65">
        <f t="shared" si="45"/>
        <v>0</v>
      </c>
      <c r="DR54" s="65">
        <f t="shared" si="46"/>
        <v>0</v>
      </c>
      <c r="DS54" s="65">
        <f t="shared" si="47"/>
        <v>0</v>
      </c>
      <c r="DT54" s="65">
        <f t="shared" si="48"/>
        <v>0</v>
      </c>
      <c r="DU54" s="65">
        <f t="shared" si="49"/>
        <v>0</v>
      </c>
      <c r="DV54" s="65">
        <f t="shared" si="50"/>
        <v>0</v>
      </c>
      <c r="DW54" s="65">
        <f t="shared" si="51"/>
        <v>0</v>
      </c>
      <c r="DX54" s="65">
        <f t="shared" si="52"/>
        <v>0</v>
      </c>
      <c r="DY54" s="65">
        <f t="shared" si="53"/>
        <v>0</v>
      </c>
      <c r="DZ54" s="65">
        <f t="shared" si="54"/>
        <v>0</v>
      </c>
      <c r="EA54" s="65">
        <f t="shared" si="55"/>
        <v>0</v>
      </c>
      <c r="EB54" s="65">
        <f t="shared" si="56"/>
        <v>0</v>
      </c>
      <c r="EC54" s="65">
        <f t="shared" si="57"/>
        <v>0</v>
      </c>
      <c r="ED54" s="65">
        <f t="shared" si="58"/>
        <v>0</v>
      </c>
      <c r="EE54" s="65">
        <f t="shared" si="59"/>
        <v>0</v>
      </c>
      <c r="EF54" s="65">
        <f t="shared" si="60"/>
        <v>0</v>
      </c>
      <c r="EG54" s="65">
        <f t="shared" si="61"/>
        <v>0</v>
      </c>
      <c r="EH54" s="65">
        <f t="shared" si="62"/>
        <v>0</v>
      </c>
      <c r="EI54" s="65">
        <f t="shared" si="63"/>
        <v>0</v>
      </c>
      <c r="EJ54" s="65">
        <f t="shared" si="64"/>
        <v>0</v>
      </c>
      <c r="EK54" s="65">
        <f t="shared" si="65"/>
        <v>0</v>
      </c>
      <c r="EL54" s="65">
        <f t="shared" si="66"/>
        <v>0</v>
      </c>
      <c r="EM54" s="65">
        <f t="shared" si="67"/>
        <v>0</v>
      </c>
      <c r="EN54" s="65">
        <f t="shared" si="68"/>
        <v>0</v>
      </c>
      <c r="EO54" s="65">
        <f t="shared" si="69"/>
        <v>0</v>
      </c>
      <c r="EP54" s="65">
        <f t="shared" si="70"/>
        <v>0</v>
      </c>
      <c r="EQ54" s="65">
        <f t="shared" si="71"/>
        <v>0</v>
      </c>
      <c r="ER54" s="65">
        <f t="shared" si="72"/>
        <v>0</v>
      </c>
      <c r="EV54" s="51">
        <v>45</v>
      </c>
      <c r="EW54" s="65">
        <f t="shared" si="73"/>
        <v>0</v>
      </c>
      <c r="EX54" s="65">
        <f t="shared" si="74"/>
        <v>0</v>
      </c>
      <c r="EY54" s="65">
        <f t="shared" si="75"/>
        <v>0</v>
      </c>
      <c r="EZ54" s="65">
        <f t="shared" si="76"/>
        <v>0</v>
      </c>
      <c r="FA54" s="65">
        <f t="shared" si="77"/>
        <v>0</v>
      </c>
      <c r="FB54" s="65">
        <f t="shared" si="78"/>
        <v>0</v>
      </c>
      <c r="FC54" s="65">
        <f t="shared" si="79"/>
        <v>0</v>
      </c>
      <c r="FD54" s="65">
        <f t="shared" si="80"/>
        <v>0</v>
      </c>
      <c r="FE54" s="65">
        <f t="shared" si="81"/>
        <v>0</v>
      </c>
      <c r="FF54" s="65">
        <f t="shared" si="82"/>
        <v>0</v>
      </c>
      <c r="FG54" s="65">
        <f t="shared" si="83"/>
        <v>0</v>
      </c>
      <c r="FH54" s="65">
        <f t="shared" si="84"/>
        <v>0</v>
      </c>
      <c r="FI54" s="65">
        <f t="shared" si="85"/>
        <v>0</v>
      </c>
      <c r="FJ54" s="65">
        <f t="shared" si="86"/>
        <v>0</v>
      </c>
      <c r="FK54" s="65">
        <f t="shared" si="87"/>
        <v>0</v>
      </c>
      <c r="FL54" s="65">
        <f t="shared" si="88"/>
        <v>0</v>
      </c>
      <c r="FM54" s="65">
        <f t="shared" si="89"/>
        <v>0</v>
      </c>
      <c r="FN54" s="65">
        <f t="shared" si="90"/>
        <v>0</v>
      </c>
      <c r="FO54" s="65">
        <f t="shared" si="91"/>
        <v>0</v>
      </c>
      <c r="FP54" s="65">
        <f t="shared" si="92"/>
        <v>0</v>
      </c>
      <c r="FQ54" s="65">
        <f t="shared" si="93"/>
        <v>0</v>
      </c>
      <c r="FR54" s="65">
        <f t="shared" si="94"/>
        <v>0</v>
      </c>
      <c r="FS54" s="65">
        <f t="shared" si="95"/>
        <v>0</v>
      </c>
      <c r="FT54" s="65">
        <f t="shared" si="96"/>
        <v>0</v>
      </c>
      <c r="FU54" s="65">
        <f t="shared" si="97"/>
        <v>0</v>
      </c>
      <c r="FV54" s="65">
        <f t="shared" si="98"/>
        <v>0</v>
      </c>
      <c r="FW54" s="65">
        <f t="shared" si="99"/>
        <v>0</v>
      </c>
      <c r="FX54" s="65">
        <f t="shared" si="100"/>
        <v>0</v>
      </c>
      <c r="FY54" s="65">
        <f t="shared" si="101"/>
        <v>0</v>
      </c>
      <c r="FZ54" s="65">
        <f t="shared" si="102"/>
        <v>0</v>
      </c>
      <c r="GB54" s="65">
        <f t="shared" si="103"/>
        <v>0</v>
      </c>
      <c r="GC54" s="65">
        <f t="shared" si="104"/>
        <v>0</v>
      </c>
      <c r="GD54" s="65">
        <f t="shared" si="105"/>
        <v>0</v>
      </c>
      <c r="GE54" s="65">
        <f t="shared" si="106"/>
        <v>0</v>
      </c>
      <c r="GF54" s="65">
        <f t="shared" si="107"/>
        <v>0</v>
      </c>
      <c r="GG54" s="65">
        <f t="shared" si="108"/>
        <v>0</v>
      </c>
      <c r="GH54" s="65">
        <f t="shared" si="109"/>
        <v>0</v>
      </c>
      <c r="GI54" s="65">
        <f t="shared" si="110"/>
        <v>0</v>
      </c>
      <c r="GJ54" s="65">
        <f t="shared" si="111"/>
        <v>0</v>
      </c>
      <c r="GK54" s="65">
        <f t="shared" si="112"/>
        <v>0</v>
      </c>
      <c r="GL54" s="65">
        <f t="shared" si="113"/>
        <v>0</v>
      </c>
      <c r="GM54" s="65">
        <f t="shared" si="114"/>
        <v>0</v>
      </c>
      <c r="GN54" s="65">
        <f t="shared" si="115"/>
        <v>0</v>
      </c>
      <c r="GO54" s="65">
        <f t="shared" si="116"/>
        <v>0</v>
      </c>
      <c r="GP54" s="65">
        <f t="shared" si="117"/>
        <v>0</v>
      </c>
      <c r="GQ54" s="65">
        <f t="shared" si="118"/>
        <v>0</v>
      </c>
      <c r="GR54" s="65">
        <f t="shared" si="119"/>
        <v>0</v>
      </c>
      <c r="GS54" s="65">
        <f t="shared" si="120"/>
        <v>0</v>
      </c>
      <c r="GT54" s="65">
        <f t="shared" si="121"/>
        <v>0</v>
      </c>
      <c r="GU54" s="65">
        <f t="shared" si="122"/>
        <v>0</v>
      </c>
      <c r="GV54" s="65">
        <f t="shared" si="123"/>
        <v>0</v>
      </c>
      <c r="GW54" s="65">
        <f t="shared" si="124"/>
        <v>0</v>
      </c>
      <c r="GX54" s="65">
        <f t="shared" si="125"/>
        <v>0</v>
      </c>
      <c r="GY54" s="65">
        <f t="shared" si="126"/>
        <v>0</v>
      </c>
      <c r="GZ54" s="65">
        <f t="shared" si="127"/>
        <v>0</v>
      </c>
      <c r="HA54" s="65">
        <f t="shared" si="128"/>
        <v>0</v>
      </c>
      <c r="HB54" s="65">
        <f t="shared" si="129"/>
        <v>0</v>
      </c>
      <c r="HC54" s="65">
        <f t="shared" si="130"/>
        <v>0</v>
      </c>
      <c r="HD54" s="65">
        <f t="shared" si="131"/>
        <v>0</v>
      </c>
      <c r="HE54" s="65">
        <f t="shared" si="132"/>
        <v>0</v>
      </c>
      <c r="HM54" s="51">
        <v>45</v>
      </c>
      <c r="HN54" s="72">
        <f>(EW54-EW53)*$D$46+(FB54-FB53)*$D$47+(FG54-FG53)*$D$48+(FL54-FL53)*$D$49+IF($HM54&lt;C$10,0,求节点(C$10:C$14,$H$28:$H$32,$HM54)*$C$2*节奏总纲!W48)+HN53</f>
        <v>0</v>
      </c>
      <c r="HO54" s="72">
        <f>(EX54-EX53)*$D$46+(FC54-FC53)*$D$47+(FH54-FH53)*$D$48+(FM54-FM53)*$D$49+IF($HM54&lt;D$10,0,求节点(D$10:D$14,$H$28:$H$32,$HM54)*$C$2*节奏总纲!X48)+HO53</f>
        <v>0</v>
      </c>
      <c r="HP54" s="72">
        <f>(EY54-EY53)*$D$46+(FD54-FD53)*$D$47+(FI54-FI53)*$D$48+(FN54-FN53)*$D$49+IF($HM54&lt;E$10,0,求节点(E$10:E$14,$H$28:$H$32,$HM54)*$C$2*节奏总纲!Y48)+HP53</f>
        <v>0</v>
      </c>
      <c r="HQ54" s="72">
        <f>(EZ54-EZ53)*$D$46+(FE54-FE53)*$D$47+(FJ54-FJ53)*$D$48+(FO54-FO53)*$D$49+IF($HM54&lt;F$10,0,求节点(F$10:F$14,$H$28:$H$32,$HM54)*$C$2*节奏总纲!Z48)+HQ53</f>
        <v>0</v>
      </c>
      <c r="HR54" s="72">
        <f>(FA54-FA53)*$D$46+(FF54-FF53)*$D$47+(FK54-FK53)*$D$48+(FP54-FP53)*$D$49+IF($HM54&lt;G$10,0,求节点(G$10:G$14,$H$28:$H$32,$HM54)*$C$2*节奏总纲!AA48)+HR53</f>
        <v>0</v>
      </c>
      <c r="HV54" s="72">
        <v>45</v>
      </c>
      <c r="HW54" s="72">
        <f>IF($HV54&lt;C$10,0,求节点(C$10:C$14,$I$28:$I$32,$HV54)*$C$2*节奏总纲!W48)+HW53</f>
        <v>0</v>
      </c>
      <c r="HX54" s="72">
        <f>IF($HV54&lt;D$10,0,求节点(D$10:D$14,$I$28:$I$32,$HV54)*$C$2*节奏总纲!X48)+HX53</f>
        <v>0</v>
      </c>
      <c r="HY54" s="72">
        <f>IF($HV54&lt;E$10,0,求节点(E$10:E$14,$I$28:$I$32,$HV54)*$C$2*节奏总纲!Y48)+HY53</f>
        <v>0</v>
      </c>
      <c r="HZ54" s="72">
        <f>IF($HV54&lt;F$10,0,求节点(F$10:F$14,$I$28:$I$32,$HV54)*$C$2*节奏总纲!Z48)+HZ53</f>
        <v>0</v>
      </c>
      <c r="IA54" s="72">
        <f>IF($HV54&lt;G$10,0,求节点(G$10:G$14,$I$28:$I$32,$HV54)*$C$2*节奏总纲!AA48)+IA53</f>
        <v>0</v>
      </c>
    </row>
    <row r="55" spans="2:235" x14ac:dyDescent="0.15">
      <c r="P55" s="49">
        <v>46</v>
      </c>
      <c r="Q55" s="51">
        <f>IF($P55&lt;C$10,0,求节点(C$10:C$14,$H$10:$H$14,$P55)*$C$2*节奏总纲!W49)+Q54</f>
        <v>0</v>
      </c>
      <c r="R55" s="51">
        <f>IF($P55&lt;D$10,0,求节点(D$10:D$14,$H$10:$H$14,$P55)*$C$2*节奏总纲!X49)+R54</f>
        <v>0</v>
      </c>
      <c r="S55" s="51">
        <f>IF($P55&lt;E$10,0,求节点(E$10:E$14,$H$10:$H$14,$P55)*$C$2*节奏总纲!Y49)+S54</f>
        <v>0</v>
      </c>
      <c r="T55" s="51">
        <f>IF($P55&lt;F$10,0,求节点(F$10:F$14,$H$10:$H$14,$P55)*$C$2*节奏总纲!Z49)+T54</f>
        <v>0</v>
      </c>
      <c r="U55" s="51">
        <f>IF($P55&lt;G$10,0,求节点(G$10:G$14,$H$10:$H$14,$P55)*$C$2*节奏总纲!AA49)+U54</f>
        <v>0</v>
      </c>
      <c r="V55" s="51">
        <f>IF($P55&lt;C$10,0,求节点(C$10:C$14,$I$10:$I$14,$P55)*$C$2*节奏总纲!W49)+V54</f>
        <v>0</v>
      </c>
      <c r="W55" s="51">
        <f>IF($P55&lt;D$10,0,求节点(D$10:D$14,$I$10:$I$14,$P55)*$C$2*节奏总纲!X49)+W54</f>
        <v>0</v>
      </c>
      <c r="X55" s="51">
        <f>IF($P55&lt;E$10,0,求节点(E$10:E$14,$I$10:$I$14,$P55)*$C$2*节奏总纲!Y49)+X54</f>
        <v>0</v>
      </c>
      <c r="Y55" s="51">
        <f>IF($P55&lt;F$10,0,求节点(F$10:F$14,$I$10:$I$14,$P55)*$C$2*节奏总纲!Z49)+Y54</f>
        <v>0</v>
      </c>
      <c r="Z55" s="51">
        <f>IF($P55&lt;G$10,0,求节点(G$10:G$14,$I$10:$I$14,$P55)*$C$2*节奏总纲!AA49)+Z54</f>
        <v>0</v>
      </c>
      <c r="AA55" s="65">
        <f>IF($P55&lt;C$10,0,求节点(C$10:C$14,$J$10:$J$14,$P55)*$C$2*节奏总纲!W49)+AA54+军团势力点排行奖励设计!M55-军团势力点排行奖励设计!M54</f>
        <v>0</v>
      </c>
      <c r="AB55" s="65">
        <f>IF($P55&lt;D$10,0,求节点(D$10:D$14,$J$10:$J$14,$P55)*$C$2*节奏总纲!X49)+AB54+军团势力点排行奖励设计!N55-军团势力点排行奖励设计!N54</f>
        <v>0</v>
      </c>
      <c r="AC55" s="65">
        <f>IF($P55&lt;E$10,0,求节点(E$10:E$14,$J$10:$J$14,$P55)*$C$2*节奏总纲!Y49)+AC54+军团势力点排行奖励设计!O55-军团势力点排行奖励设计!O54</f>
        <v>0</v>
      </c>
      <c r="AD55" s="65">
        <f>IF($P55&lt;F$10,0,求节点(F$10:F$14,$J$10:$J$14,$P55)*$C$2*节奏总纲!Z49)+AD54+军团势力点排行奖励设计!P55-军团势力点排行奖励设计!P54</f>
        <v>0</v>
      </c>
      <c r="AE55" s="65">
        <f>IF($P55&lt;G$10,0,求节点(G$10:G$14,$J$10:$J$14,$P55)*$C$2*节奏总纲!AA49)+AE54+军团势力点排行奖励设计!Q55-军团势力点排行奖励设计!Q54</f>
        <v>0</v>
      </c>
      <c r="AF55" s="65">
        <f>IF($P55&lt;C$10,0,求节点(C$10:C$14,$K$10:$K$14,$P55)*$C$2*节奏总纲!W49)+AF54</f>
        <v>0</v>
      </c>
      <c r="AG55" s="65">
        <f>IF($P55&lt;D$10,0,求节点(D$10:D$14,$K$10:$K$14,$P55)*$C$2*节奏总纲!X49)+AG54</f>
        <v>0</v>
      </c>
      <c r="AH55" s="65">
        <f>IF($P55&lt;E$10,0,求节点(E$10:E$14,$K$10:$K$14,$P55)*$C$2*节奏总纲!Y49)+AH54</f>
        <v>0</v>
      </c>
      <c r="AI55" s="65">
        <f>IF($P55&lt;F$10,0,求节点(F$10:F$14,$K$10:$K$14,$P55)*$C$2*节奏总纲!Z49)+AI54</f>
        <v>0</v>
      </c>
      <c r="AJ55" s="65">
        <f>IF($P55&lt;G$10,0,求节点(G$10:G$14,$K$10:$K$14,$P55)*$C$2*节奏总纲!AA49)+AJ54</f>
        <v>0</v>
      </c>
      <c r="AK55" s="65">
        <f>IF($P55&lt;C$10,0,求节点(C$10:C$14,$L$10:$L$14,$P55)*$C$2*节奏总纲!W49)+AK54+军团势力点排行奖励设计!R55-军团势力点排行奖励设计!R54</f>
        <v>0</v>
      </c>
      <c r="AL55" s="65">
        <f>IF($P55&lt;D$10,0,求节点(D$10:D$14,$L$10:$L$14,$P55)*$C$2*节奏总纲!X49)+AL54+军团势力点排行奖励设计!S55-军团势力点排行奖励设计!S54</f>
        <v>0</v>
      </c>
      <c r="AM55" s="65">
        <f>IF($P55&lt;E$10,0,求节点(E$10:E$14,$L$10:$L$14,$P55)*$C$2*节奏总纲!Y49)+AM54+军团势力点排行奖励设计!T55-军团势力点排行奖励设计!T54</f>
        <v>0</v>
      </c>
      <c r="AN55" s="65">
        <f>IF($P55&lt;F$10,0,求节点(F$10:F$14,$L$10:$L$14,$P55)*$C$2*节奏总纲!Z49)+AN54+军团势力点排行奖励设计!U55-军团势力点排行奖励设计!U54</f>
        <v>0</v>
      </c>
      <c r="AO55" s="65">
        <f>IF($P55&lt;G$10,0,求节点(G$10:G$14,$L$10:$L$14,$P55)*$C$2*节奏总纲!AA49)+AO54+军团势力点排行奖励设计!V55-军团势力点排行奖励设计!V54</f>
        <v>0</v>
      </c>
      <c r="AP55" s="65">
        <f>IF($P55&lt;C$10,0,求节点(C$10:C$14,$M$10:$M$14,$P55)*$C$2*节奏总纲!W49)+AP54</f>
        <v>0</v>
      </c>
      <c r="AQ55" s="65">
        <f>IF($P55&lt;D$10,0,求节点(D$10:D$14,$M$10:$M$14,$P55)*$C$2*节奏总纲!X49)+AQ54</f>
        <v>0</v>
      </c>
      <c r="AR55" s="65">
        <f>IF($P55&lt;E$10,0,求节点(E$10:E$14,$M$10:$M$14,$P55)*$C$2*节奏总纲!Y49)+AR54</f>
        <v>0</v>
      </c>
      <c r="AS55" s="65">
        <f>IF($P55&lt;F$10,0,求节点(F$10:F$14,$M$10:$M$14,$P55)*$C$2*节奏总纲!Z49)+AS54</f>
        <v>0</v>
      </c>
      <c r="AT55" s="65">
        <f>IF($P55&lt;G$10,0,求节点(G$10:G$14,$M$10:$M$14,$P55)*$C$2*节奏总纲!AA49)+AT54</f>
        <v>0</v>
      </c>
      <c r="AX55" s="51">
        <v>46</v>
      </c>
      <c r="AY55" s="51">
        <f>IF($AX55&lt;C$10,0,求节点(C$10:C$14,$H$19:$H$23,$AX55)*$C$2*节奏总纲!W49)+AY54</f>
        <v>0</v>
      </c>
      <c r="AZ55" s="51">
        <f>IF($AX55&lt;D$10,0,求节点(D$10:D$14,$H$19:$H$23,$AX55)*$C$2*节奏总纲!X49)+AZ54</f>
        <v>0</v>
      </c>
      <c r="BA55" s="51">
        <f>IF($AX55&lt;E$10,0,求节点(E$10:E$14,$H$19:$H$23,$AX55)*$C$2*节奏总纲!Y49)+BA54</f>
        <v>0</v>
      </c>
      <c r="BB55" s="51">
        <f>IF($AX55&lt;F$10,0,求节点(F$10:F$14,$H$19:$H$23,$AX55)*$C$2*节奏总纲!Z49)+BB54</f>
        <v>0</v>
      </c>
      <c r="BC55" s="51">
        <f>IF($AX55&lt;G$10,0,求节点(G$10:G$14,$H$19:$H$23,$AX55)*$C$2*节奏总纲!AA49)+BC54</f>
        <v>0</v>
      </c>
      <c r="BD55" s="51">
        <f>IF($AX55&lt;C$10,0,求节点(C$10:C$14,$I$19:$I$23,$AX55)*$C$2*节奏总纲!W49)+BD54</f>
        <v>0</v>
      </c>
      <c r="BE55" s="51">
        <f>IF($AX55&lt;D$10,0,求节点(D$10:D$14,$I$19:$I$23,$AX55)*$C$2*节奏总纲!X49)+BE54</f>
        <v>0</v>
      </c>
      <c r="BF55" s="51">
        <f>IF($AX55&lt;E$10,0,求节点(E$10:E$14,$I$19:$I$23,$AX55)*$C$2*节奏总纲!Y49)+BF54</f>
        <v>0</v>
      </c>
      <c r="BG55" s="51">
        <f>IF($AX55&lt;F$10,0,求节点(F$10:F$14,$I$19:$I$23,$AX55)*$C$2*节奏总纲!Z49)+BG54</f>
        <v>0</v>
      </c>
      <c r="BH55" s="51">
        <f>IF($AX55&lt;G$10,0,求节点(G$10:G$14,$I$19:$I$23,$AX55)*$C$2*节奏总纲!AA49)+BH54</f>
        <v>0</v>
      </c>
      <c r="BI55" s="65">
        <f>IF($AX55&lt;C$10,0,求节点(C$10:C$14,$J$19:$J$23,$AX55)*$C$2*节奏总纲!W49)+BI54+军团势力点排行奖励设计!W55-军团势力点排行奖励设计!W54</f>
        <v>0</v>
      </c>
      <c r="BJ55" s="65">
        <f>IF($AX55&lt;D$10,0,求节点(D$10:D$14,$J$19:$J$23,$AX55)*$C$2*节奏总纲!X49)+BJ54+军团势力点排行奖励设计!X55-军团势力点排行奖励设计!X54</f>
        <v>0</v>
      </c>
      <c r="BK55" s="65">
        <f>IF($AX55&lt;E$10,0,求节点(E$10:E$14,$J$19:$J$23,$AX55)*$C$2*节奏总纲!Y49)+BK54+军团势力点排行奖励设计!Y55-军团势力点排行奖励设计!Y54</f>
        <v>0</v>
      </c>
      <c r="BL55" s="65">
        <f>IF($AX55&lt;F$10,0,求节点(F$10:F$14,$J$19:$J$23,$AX55)*$C$2*节奏总纲!Z49)+BL54+军团势力点排行奖励设计!Z55-军团势力点排行奖励设计!Z54</f>
        <v>0</v>
      </c>
      <c r="BM55" s="65">
        <f>IF($AX55&lt;G$10,0,求节点(G$10:G$14,$J$19:$J$23,$AX55)*$C$2*节奏总纲!AA49)+BM54+军团势力点排行奖励设计!AA55-军团势力点排行奖励设计!AA54</f>
        <v>0</v>
      </c>
      <c r="BN55" s="65">
        <f>IF($AX55&lt;C$10,0,求节点(C$10:C$14,$K$19:$K$23,$AX55)*$C$2*节奏总纲!W49)+BN54</f>
        <v>0</v>
      </c>
      <c r="BO55" s="65">
        <f>IF($AX55&lt;D$10,0,求节点(D$10:D$14,$K$19:$K$23,$AX55)*$C$2*节奏总纲!X49)+BO54</f>
        <v>0</v>
      </c>
      <c r="BP55" s="65">
        <f>IF($AX55&lt;E$10,0,求节点(E$10:E$14,$K$19:$K$23,$AX55)*$C$2*节奏总纲!Y49)+BP54</f>
        <v>0</v>
      </c>
      <c r="BQ55" s="65">
        <f>IF($AX55&lt;F$10,0,求节点(F$10:F$14,$K$19:$K$23,$AX55)*$C$2*节奏总纲!Z49)+BQ54</f>
        <v>0</v>
      </c>
      <c r="BR55" s="65">
        <f>IF($AX55&lt;G$10,0,求节点(G$10:G$14,$K$19:$K$23,$AX55)*$C$2*节奏总纲!AA49)+BR54</f>
        <v>0</v>
      </c>
      <c r="BS55" s="65">
        <f>IF($AX55&lt;C$10,0,求节点(C$10:C$14,$L$19:$L$23,$AX55)*$C$2*节奏总纲!W49)+BS54+军团势力点排行奖励设计!AB55-军团势力点排行奖励设计!AB54</f>
        <v>0</v>
      </c>
      <c r="BT55" s="65">
        <f>IF($AX55&lt;D$10,0,求节点(D$10:D$14,$L$19:$L$23,$AX55)*$C$2*节奏总纲!X49)+BT54+军团势力点排行奖励设计!AC55-军团势力点排行奖励设计!AC54</f>
        <v>0</v>
      </c>
      <c r="BU55" s="65">
        <f>IF($AX55&lt;E$10,0,求节点(E$10:E$14,$L$19:$L$23,$AX55)*$C$2*节奏总纲!Y49)+BU54+军团势力点排行奖励设计!AD55-军团势力点排行奖励设计!AD54</f>
        <v>0</v>
      </c>
      <c r="BV55" s="65">
        <f>IF($AX55&lt;F$10,0,求节点(F$10:F$14,$L$19:$L$23,$AX55)*$C$2*节奏总纲!Z49)+BV54+军团势力点排行奖励设计!AE55-军团势力点排行奖励设计!AE54</f>
        <v>0</v>
      </c>
      <c r="BW55" s="65">
        <f>IF($AX55&lt;G$10,0,求节点(G$10:G$14,$L$19:$L$23,$AX55)*$C$2*节奏总纲!AA49)+BW54+军团势力点排行奖励设计!AF55-军团势力点排行奖励设计!AF54</f>
        <v>0</v>
      </c>
      <c r="BX55" s="65">
        <f>IF($AX55&lt;C$10,0,求节点(C$10:C$14,$M$19:$M$23,$AX55)*$C$2*节奏总纲!W49)+BX54</f>
        <v>0</v>
      </c>
      <c r="BY55" s="65">
        <f>IF($AX55&lt;D$10,0,求节点(D$10:D$14,$M$19:$M$23,$AX55)*$C$2*节奏总纲!X49)+BY54</f>
        <v>0</v>
      </c>
      <c r="BZ55" s="65">
        <f>IF($AX55&lt;E$10,0,求节点(E$10:E$14,$M$19:$M$23,$AX55)*$C$2*节奏总纲!Y49)+BZ54</f>
        <v>0</v>
      </c>
      <c r="CA55" s="65">
        <f>IF($AX55&lt;F$10,0,求节点(F$10:F$14,$M$19:$M$23,$AX55)*$C$2*节奏总纲!Z49)+CA54</f>
        <v>0</v>
      </c>
      <c r="CB55" s="65">
        <f>IF($AX55&lt;G$10,0,求节点(G$10:G$14,$M$19:$M$23,$AX55)*$C$2*节奏总纲!AA49)+CB54</f>
        <v>0</v>
      </c>
      <c r="CF55" s="51">
        <v>46</v>
      </c>
      <c r="CG55" s="65">
        <f t="shared" si="13"/>
        <v>0</v>
      </c>
      <c r="CH55" s="65">
        <f t="shared" si="14"/>
        <v>0</v>
      </c>
      <c r="CI55" s="65">
        <f t="shared" si="15"/>
        <v>0</v>
      </c>
      <c r="CJ55" s="65">
        <f t="shared" si="16"/>
        <v>0</v>
      </c>
      <c r="CK55" s="65">
        <f t="shared" si="17"/>
        <v>0</v>
      </c>
      <c r="CL55" s="65">
        <f t="shared" si="18"/>
        <v>0</v>
      </c>
      <c r="CM55" s="65">
        <f t="shared" si="19"/>
        <v>0</v>
      </c>
      <c r="CN55" s="65">
        <f t="shared" si="20"/>
        <v>0</v>
      </c>
      <c r="CO55" s="65">
        <f t="shared" si="21"/>
        <v>0</v>
      </c>
      <c r="CP55" s="65">
        <f t="shared" si="22"/>
        <v>0</v>
      </c>
      <c r="CQ55" s="65">
        <f t="shared" si="23"/>
        <v>0</v>
      </c>
      <c r="CR55" s="65">
        <f t="shared" si="24"/>
        <v>0</v>
      </c>
      <c r="CS55" s="65">
        <f t="shared" si="25"/>
        <v>0</v>
      </c>
      <c r="CT55" s="65">
        <f t="shared" si="26"/>
        <v>0</v>
      </c>
      <c r="CU55" s="65">
        <f t="shared" si="27"/>
        <v>0</v>
      </c>
      <c r="CV55" s="65">
        <f t="shared" si="28"/>
        <v>0</v>
      </c>
      <c r="CW55" s="65">
        <f t="shared" si="29"/>
        <v>0</v>
      </c>
      <c r="CX55" s="65">
        <f t="shared" si="30"/>
        <v>0</v>
      </c>
      <c r="CY55" s="65">
        <f t="shared" si="31"/>
        <v>0</v>
      </c>
      <c r="CZ55" s="65">
        <f t="shared" si="32"/>
        <v>0</v>
      </c>
      <c r="DA55" s="65">
        <f t="shared" si="33"/>
        <v>0</v>
      </c>
      <c r="DB55" s="65">
        <f t="shared" si="34"/>
        <v>0</v>
      </c>
      <c r="DC55" s="65">
        <f t="shared" si="35"/>
        <v>0</v>
      </c>
      <c r="DD55" s="65">
        <f t="shared" si="36"/>
        <v>0</v>
      </c>
      <c r="DE55" s="65">
        <f t="shared" si="37"/>
        <v>0</v>
      </c>
      <c r="DF55" s="65">
        <f t="shared" si="38"/>
        <v>0</v>
      </c>
      <c r="DG55" s="65">
        <f t="shared" si="39"/>
        <v>0</v>
      </c>
      <c r="DH55" s="65">
        <f t="shared" si="40"/>
        <v>0</v>
      </c>
      <c r="DI55" s="65">
        <f t="shared" si="41"/>
        <v>0</v>
      </c>
      <c r="DJ55" s="65">
        <f t="shared" si="42"/>
        <v>0</v>
      </c>
      <c r="DN55" s="51">
        <v>46</v>
      </c>
      <c r="DO55" s="65">
        <f t="shared" si="43"/>
        <v>0</v>
      </c>
      <c r="DP55" s="65">
        <f t="shared" si="44"/>
        <v>0</v>
      </c>
      <c r="DQ55" s="65">
        <f t="shared" si="45"/>
        <v>0</v>
      </c>
      <c r="DR55" s="65">
        <f t="shared" si="46"/>
        <v>0</v>
      </c>
      <c r="DS55" s="65">
        <f t="shared" si="47"/>
        <v>0</v>
      </c>
      <c r="DT55" s="65">
        <f t="shared" si="48"/>
        <v>0</v>
      </c>
      <c r="DU55" s="65">
        <f t="shared" si="49"/>
        <v>0</v>
      </c>
      <c r="DV55" s="65">
        <f t="shared" si="50"/>
        <v>0</v>
      </c>
      <c r="DW55" s="65">
        <f t="shared" si="51"/>
        <v>0</v>
      </c>
      <c r="DX55" s="65">
        <f t="shared" si="52"/>
        <v>0</v>
      </c>
      <c r="DY55" s="65">
        <f t="shared" si="53"/>
        <v>0</v>
      </c>
      <c r="DZ55" s="65">
        <f t="shared" si="54"/>
        <v>0</v>
      </c>
      <c r="EA55" s="65">
        <f t="shared" si="55"/>
        <v>0</v>
      </c>
      <c r="EB55" s="65">
        <f t="shared" si="56"/>
        <v>0</v>
      </c>
      <c r="EC55" s="65">
        <f t="shared" si="57"/>
        <v>0</v>
      </c>
      <c r="ED55" s="65">
        <f t="shared" si="58"/>
        <v>0</v>
      </c>
      <c r="EE55" s="65">
        <f t="shared" si="59"/>
        <v>0</v>
      </c>
      <c r="EF55" s="65">
        <f t="shared" si="60"/>
        <v>0</v>
      </c>
      <c r="EG55" s="65">
        <f t="shared" si="61"/>
        <v>0</v>
      </c>
      <c r="EH55" s="65">
        <f t="shared" si="62"/>
        <v>0</v>
      </c>
      <c r="EI55" s="65">
        <f t="shared" si="63"/>
        <v>0</v>
      </c>
      <c r="EJ55" s="65">
        <f t="shared" si="64"/>
        <v>0</v>
      </c>
      <c r="EK55" s="65">
        <f t="shared" si="65"/>
        <v>0</v>
      </c>
      <c r="EL55" s="65">
        <f t="shared" si="66"/>
        <v>0</v>
      </c>
      <c r="EM55" s="65">
        <f t="shared" si="67"/>
        <v>0</v>
      </c>
      <c r="EN55" s="65">
        <f t="shared" si="68"/>
        <v>0</v>
      </c>
      <c r="EO55" s="65">
        <f t="shared" si="69"/>
        <v>0</v>
      </c>
      <c r="EP55" s="65">
        <f t="shared" si="70"/>
        <v>0</v>
      </c>
      <c r="EQ55" s="65">
        <f t="shared" si="71"/>
        <v>0</v>
      </c>
      <c r="ER55" s="65">
        <f t="shared" si="72"/>
        <v>0</v>
      </c>
      <c r="EV55" s="51">
        <v>46</v>
      </c>
      <c r="EW55" s="65">
        <f t="shared" si="73"/>
        <v>0</v>
      </c>
      <c r="EX55" s="65">
        <f t="shared" si="74"/>
        <v>0</v>
      </c>
      <c r="EY55" s="65">
        <f t="shared" si="75"/>
        <v>0</v>
      </c>
      <c r="EZ55" s="65">
        <f t="shared" si="76"/>
        <v>0</v>
      </c>
      <c r="FA55" s="65">
        <f t="shared" si="77"/>
        <v>0</v>
      </c>
      <c r="FB55" s="65">
        <f t="shared" si="78"/>
        <v>0</v>
      </c>
      <c r="FC55" s="65">
        <f t="shared" si="79"/>
        <v>0</v>
      </c>
      <c r="FD55" s="65">
        <f t="shared" si="80"/>
        <v>0</v>
      </c>
      <c r="FE55" s="65">
        <f t="shared" si="81"/>
        <v>0</v>
      </c>
      <c r="FF55" s="65">
        <f t="shared" si="82"/>
        <v>0</v>
      </c>
      <c r="FG55" s="65">
        <f t="shared" si="83"/>
        <v>0</v>
      </c>
      <c r="FH55" s="65">
        <f t="shared" si="84"/>
        <v>0</v>
      </c>
      <c r="FI55" s="65">
        <f t="shared" si="85"/>
        <v>0</v>
      </c>
      <c r="FJ55" s="65">
        <f t="shared" si="86"/>
        <v>0</v>
      </c>
      <c r="FK55" s="65">
        <f t="shared" si="87"/>
        <v>0</v>
      </c>
      <c r="FL55" s="65">
        <f t="shared" si="88"/>
        <v>0</v>
      </c>
      <c r="FM55" s="65">
        <f t="shared" si="89"/>
        <v>0</v>
      </c>
      <c r="FN55" s="65">
        <f t="shared" si="90"/>
        <v>0</v>
      </c>
      <c r="FO55" s="65">
        <f t="shared" si="91"/>
        <v>0</v>
      </c>
      <c r="FP55" s="65">
        <f t="shared" si="92"/>
        <v>0</v>
      </c>
      <c r="FQ55" s="65">
        <f t="shared" si="93"/>
        <v>0</v>
      </c>
      <c r="FR55" s="65">
        <f t="shared" si="94"/>
        <v>0</v>
      </c>
      <c r="FS55" s="65">
        <f t="shared" si="95"/>
        <v>0</v>
      </c>
      <c r="FT55" s="65">
        <f t="shared" si="96"/>
        <v>0</v>
      </c>
      <c r="FU55" s="65">
        <f t="shared" si="97"/>
        <v>0</v>
      </c>
      <c r="FV55" s="65">
        <f t="shared" si="98"/>
        <v>0</v>
      </c>
      <c r="FW55" s="65">
        <f t="shared" si="99"/>
        <v>0</v>
      </c>
      <c r="FX55" s="65">
        <f t="shared" si="100"/>
        <v>0</v>
      </c>
      <c r="FY55" s="65">
        <f t="shared" si="101"/>
        <v>0</v>
      </c>
      <c r="FZ55" s="65">
        <f t="shared" si="102"/>
        <v>0</v>
      </c>
      <c r="GB55" s="65">
        <f t="shared" si="103"/>
        <v>0</v>
      </c>
      <c r="GC55" s="65">
        <f t="shared" si="104"/>
        <v>0</v>
      </c>
      <c r="GD55" s="65">
        <f t="shared" si="105"/>
        <v>0</v>
      </c>
      <c r="GE55" s="65">
        <f t="shared" si="106"/>
        <v>0</v>
      </c>
      <c r="GF55" s="65">
        <f t="shared" si="107"/>
        <v>0</v>
      </c>
      <c r="GG55" s="65">
        <f t="shared" si="108"/>
        <v>0</v>
      </c>
      <c r="GH55" s="65">
        <f t="shared" si="109"/>
        <v>0</v>
      </c>
      <c r="GI55" s="65">
        <f t="shared" si="110"/>
        <v>0</v>
      </c>
      <c r="GJ55" s="65">
        <f t="shared" si="111"/>
        <v>0</v>
      </c>
      <c r="GK55" s="65">
        <f t="shared" si="112"/>
        <v>0</v>
      </c>
      <c r="GL55" s="65">
        <f t="shared" si="113"/>
        <v>0</v>
      </c>
      <c r="GM55" s="65">
        <f t="shared" si="114"/>
        <v>0</v>
      </c>
      <c r="GN55" s="65">
        <f t="shared" si="115"/>
        <v>0</v>
      </c>
      <c r="GO55" s="65">
        <f t="shared" si="116"/>
        <v>0</v>
      </c>
      <c r="GP55" s="65">
        <f t="shared" si="117"/>
        <v>0</v>
      </c>
      <c r="GQ55" s="65">
        <f t="shared" si="118"/>
        <v>0</v>
      </c>
      <c r="GR55" s="65">
        <f t="shared" si="119"/>
        <v>0</v>
      </c>
      <c r="GS55" s="65">
        <f t="shared" si="120"/>
        <v>0</v>
      </c>
      <c r="GT55" s="65">
        <f t="shared" si="121"/>
        <v>0</v>
      </c>
      <c r="GU55" s="65">
        <f t="shared" si="122"/>
        <v>0</v>
      </c>
      <c r="GV55" s="65">
        <f t="shared" si="123"/>
        <v>0</v>
      </c>
      <c r="GW55" s="65">
        <f t="shared" si="124"/>
        <v>0</v>
      </c>
      <c r="GX55" s="65">
        <f t="shared" si="125"/>
        <v>0</v>
      </c>
      <c r="GY55" s="65">
        <f t="shared" si="126"/>
        <v>0</v>
      </c>
      <c r="GZ55" s="65">
        <f t="shared" si="127"/>
        <v>0</v>
      </c>
      <c r="HA55" s="65">
        <f t="shared" si="128"/>
        <v>0</v>
      </c>
      <c r="HB55" s="65">
        <f t="shared" si="129"/>
        <v>0</v>
      </c>
      <c r="HC55" s="65">
        <f t="shared" si="130"/>
        <v>0</v>
      </c>
      <c r="HD55" s="65">
        <f t="shared" si="131"/>
        <v>0</v>
      </c>
      <c r="HE55" s="65">
        <f t="shared" si="132"/>
        <v>0</v>
      </c>
      <c r="HM55" s="51">
        <v>46</v>
      </c>
      <c r="HN55" s="72">
        <f>(EW55-EW54)*$D$46+(FB55-FB54)*$D$47+(FG55-FG54)*$D$48+(FL55-FL54)*$D$49+IF($HM55&lt;C$10,0,求节点(C$10:C$14,$H$28:$H$32,$HM55)*$C$2*节奏总纲!W49)+HN54</f>
        <v>0</v>
      </c>
      <c r="HO55" s="72">
        <f>(EX55-EX54)*$D$46+(FC55-FC54)*$D$47+(FH55-FH54)*$D$48+(FM55-FM54)*$D$49+IF($HM55&lt;D$10,0,求节点(D$10:D$14,$H$28:$H$32,$HM55)*$C$2*节奏总纲!X49)+HO54</f>
        <v>0</v>
      </c>
      <c r="HP55" s="72">
        <f>(EY55-EY54)*$D$46+(FD55-FD54)*$D$47+(FI55-FI54)*$D$48+(FN55-FN54)*$D$49+IF($HM55&lt;E$10,0,求节点(E$10:E$14,$H$28:$H$32,$HM55)*$C$2*节奏总纲!Y49)+HP54</f>
        <v>0</v>
      </c>
      <c r="HQ55" s="72">
        <f>(EZ55-EZ54)*$D$46+(FE55-FE54)*$D$47+(FJ55-FJ54)*$D$48+(FO55-FO54)*$D$49+IF($HM55&lt;F$10,0,求节点(F$10:F$14,$H$28:$H$32,$HM55)*$C$2*节奏总纲!Z49)+HQ54</f>
        <v>0</v>
      </c>
      <c r="HR55" s="72">
        <f>(FA55-FA54)*$D$46+(FF55-FF54)*$D$47+(FK55-FK54)*$D$48+(FP55-FP54)*$D$49+IF($HM55&lt;G$10,0,求节点(G$10:G$14,$H$28:$H$32,$HM55)*$C$2*节奏总纲!AA49)+HR54</f>
        <v>0</v>
      </c>
      <c r="HV55" s="72">
        <v>46</v>
      </c>
      <c r="HW55" s="72">
        <f>IF($HV55&lt;C$10,0,求节点(C$10:C$14,$I$28:$I$32,$HV55)*$C$2*节奏总纲!W49)+HW54</f>
        <v>0</v>
      </c>
      <c r="HX55" s="72">
        <f>IF($HV55&lt;D$10,0,求节点(D$10:D$14,$I$28:$I$32,$HV55)*$C$2*节奏总纲!X49)+HX54</f>
        <v>0</v>
      </c>
      <c r="HY55" s="72">
        <f>IF($HV55&lt;E$10,0,求节点(E$10:E$14,$I$28:$I$32,$HV55)*$C$2*节奏总纲!Y49)+HY54</f>
        <v>0</v>
      </c>
      <c r="HZ55" s="72">
        <f>IF($HV55&lt;F$10,0,求节点(F$10:F$14,$I$28:$I$32,$HV55)*$C$2*节奏总纲!Z49)+HZ54</f>
        <v>0</v>
      </c>
      <c r="IA55" s="72">
        <f>IF($HV55&lt;G$10,0,求节点(G$10:G$14,$I$28:$I$32,$HV55)*$C$2*节奏总纲!AA49)+IA54</f>
        <v>0</v>
      </c>
    </row>
    <row r="56" spans="2:235" x14ac:dyDescent="0.15">
      <c r="P56" s="49">
        <v>47</v>
      </c>
      <c r="Q56" s="51">
        <f>IF($P56&lt;C$10,0,求节点(C$10:C$14,$H$10:$H$14,$P56)*$C$2*节奏总纲!W50)+Q55</f>
        <v>0</v>
      </c>
      <c r="R56" s="51">
        <f>IF($P56&lt;D$10,0,求节点(D$10:D$14,$H$10:$H$14,$P56)*$C$2*节奏总纲!X50)+R55</f>
        <v>0</v>
      </c>
      <c r="S56" s="51">
        <f>IF($P56&lt;E$10,0,求节点(E$10:E$14,$H$10:$H$14,$P56)*$C$2*节奏总纲!Y50)+S55</f>
        <v>0</v>
      </c>
      <c r="T56" s="51">
        <f>IF($P56&lt;F$10,0,求节点(F$10:F$14,$H$10:$H$14,$P56)*$C$2*节奏总纲!Z50)+T55</f>
        <v>0</v>
      </c>
      <c r="U56" s="51">
        <f>IF($P56&lt;G$10,0,求节点(G$10:G$14,$H$10:$H$14,$P56)*$C$2*节奏总纲!AA50)+U55</f>
        <v>0</v>
      </c>
      <c r="V56" s="51">
        <f>IF($P56&lt;C$10,0,求节点(C$10:C$14,$I$10:$I$14,$P56)*$C$2*节奏总纲!W50)+V55</f>
        <v>0</v>
      </c>
      <c r="W56" s="51">
        <f>IF($P56&lt;D$10,0,求节点(D$10:D$14,$I$10:$I$14,$P56)*$C$2*节奏总纲!X50)+W55</f>
        <v>0</v>
      </c>
      <c r="X56" s="51">
        <f>IF($P56&lt;E$10,0,求节点(E$10:E$14,$I$10:$I$14,$P56)*$C$2*节奏总纲!Y50)+X55</f>
        <v>0</v>
      </c>
      <c r="Y56" s="51">
        <f>IF($P56&lt;F$10,0,求节点(F$10:F$14,$I$10:$I$14,$P56)*$C$2*节奏总纲!Z50)+Y55</f>
        <v>0</v>
      </c>
      <c r="Z56" s="51">
        <f>IF($P56&lt;G$10,0,求节点(G$10:G$14,$I$10:$I$14,$P56)*$C$2*节奏总纲!AA50)+Z55</f>
        <v>0</v>
      </c>
      <c r="AA56" s="65">
        <f>IF($P56&lt;C$10,0,求节点(C$10:C$14,$J$10:$J$14,$P56)*$C$2*节奏总纲!W50)+AA55+军团势力点排行奖励设计!M56-军团势力点排行奖励设计!M55</f>
        <v>0</v>
      </c>
      <c r="AB56" s="65">
        <f>IF($P56&lt;D$10,0,求节点(D$10:D$14,$J$10:$J$14,$P56)*$C$2*节奏总纲!X50)+AB55+军团势力点排行奖励设计!N56-军团势力点排行奖励设计!N55</f>
        <v>0</v>
      </c>
      <c r="AC56" s="65">
        <f>IF($P56&lt;E$10,0,求节点(E$10:E$14,$J$10:$J$14,$P56)*$C$2*节奏总纲!Y50)+AC55+军团势力点排行奖励设计!O56-军团势力点排行奖励设计!O55</f>
        <v>0</v>
      </c>
      <c r="AD56" s="65">
        <f>IF($P56&lt;F$10,0,求节点(F$10:F$14,$J$10:$J$14,$P56)*$C$2*节奏总纲!Z50)+AD55+军团势力点排行奖励设计!P56-军团势力点排行奖励设计!P55</f>
        <v>0</v>
      </c>
      <c r="AE56" s="65">
        <f>IF($P56&lt;G$10,0,求节点(G$10:G$14,$J$10:$J$14,$P56)*$C$2*节奏总纲!AA50)+AE55+军团势力点排行奖励设计!Q56-军团势力点排行奖励设计!Q55</f>
        <v>0</v>
      </c>
      <c r="AF56" s="65">
        <f>IF($P56&lt;C$10,0,求节点(C$10:C$14,$K$10:$K$14,$P56)*$C$2*节奏总纲!W50)+AF55</f>
        <v>0</v>
      </c>
      <c r="AG56" s="65">
        <f>IF($P56&lt;D$10,0,求节点(D$10:D$14,$K$10:$K$14,$P56)*$C$2*节奏总纲!X50)+AG55</f>
        <v>0</v>
      </c>
      <c r="AH56" s="65">
        <f>IF($P56&lt;E$10,0,求节点(E$10:E$14,$K$10:$K$14,$P56)*$C$2*节奏总纲!Y50)+AH55</f>
        <v>0</v>
      </c>
      <c r="AI56" s="65">
        <f>IF($P56&lt;F$10,0,求节点(F$10:F$14,$K$10:$K$14,$P56)*$C$2*节奏总纲!Z50)+AI55</f>
        <v>0</v>
      </c>
      <c r="AJ56" s="65">
        <f>IF($P56&lt;G$10,0,求节点(G$10:G$14,$K$10:$K$14,$P56)*$C$2*节奏总纲!AA50)+AJ55</f>
        <v>0</v>
      </c>
      <c r="AK56" s="65">
        <f>IF($P56&lt;C$10,0,求节点(C$10:C$14,$L$10:$L$14,$P56)*$C$2*节奏总纲!W50)+AK55+军团势力点排行奖励设计!R56-军团势力点排行奖励设计!R55</f>
        <v>0</v>
      </c>
      <c r="AL56" s="65">
        <f>IF($P56&lt;D$10,0,求节点(D$10:D$14,$L$10:$L$14,$P56)*$C$2*节奏总纲!X50)+AL55+军团势力点排行奖励设计!S56-军团势力点排行奖励设计!S55</f>
        <v>0</v>
      </c>
      <c r="AM56" s="65">
        <f>IF($P56&lt;E$10,0,求节点(E$10:E$14,$L$10:$L$14,$P56)*$C$2*节奏总纲!Y50)+AM55+军团势力点排行奖励设计!T56-军团势力点排行奖励设计!T55</f>
        <v>0</v>
      </c>
      <c r="AN56" s="65">
        <f>IF($P56&lt;F$10,0,求节点(F$10:F$14,$L$10:$L$14,$P56)*$C$2*节奏总纲!Z50)+AN55+军团势力点排行奖励设计!U56-军团势力点排行奖励设计!U55</f>
        <v>0</v>
      </c>
      <c r="AO56" s="65">
        <f>IF($P56&lt;G$10,0,求节点(G$10:G$14,$L$10:$L$14,$P56)*$C$2*节奏总纲!AA50)+AO55+军团势力点排行奖励设计!V56-军团势力点排行奖励设计!V55</f>
        <v>0</v>
      </c>
      <c r="AP56" s="65">
        <f>IF($P56&lt;C$10,0,求节点(C$10:C$14,$M$10:$M$14,$P56)*$C$2*节奏总纲!W50)+AP55</f>
        <v>0</v>
      </c>
      <c r="AQ56" s="65">
        <f>IF($P56&lt;D$10,0,求节点(D$10:D$14,$M$10:$M$14,$P56)*$C$2*节奏总纲!X50)+AQ55</f>
        <v>0</v>
      </c>
      <c r="AR56" s="65">
        <f>IF($P56&lt;E$10,0,求节点(E$10:E$14,$M$10:$M$14,$P56)*$C$2*节奏总纲!Y50)+AR55</f>
        <v>0</v>
      </c>
      <c r="AS56" s="65">
        <f>IF($P56&lt;F$10,0,求节点(F$10:F$14,$M$10:$M$14,$P56)*$C$2*节奏总纲!Z50)+AS55</f>
        <v>0</v>
      </c>
      <c r="AT56" s="65">
        <f>IF($P56&lt;G$10,0,求节点(G$10:G$14,$M$10:$M$14,$P56)*$C$2*节奏总纲!AA50)+AT55</f>
        <v>0</v>
      </c>
      <c r="AX56" s="51">
        <v>47</v>
      </c>
      <c r="AY56" s="51">
        <f>IF($AX56&lt;C$10,0,求节点(C$10:C$14,$H$19:$H$23,$AX56)*$C$2*节奏总纲!W50)+AY55</f>
        <v>0</v>
      </c>
      <c r="AZ56" s="51">
        <f>IF($AX56&lt;D$10,0,求节点(D$10:D$14,$H$19:$H$23,$AX56)*$C$2*节奏总纲!X50)+AZ55</f>
        <v>0</v>
      </c>
      <c r="BA56" s="51">
        <f>IF($AX56&lt;E$10,0,求节点(E$10:E$14,$H$19:$H$23,$AX56)*$C$2*节奏总纲!Y50)+BA55</f>
        <v>0</v>
      </c>
      <c r="BB56" s="51">
        <f>IF($AX56&lt;F$10,0,求节点(F$10:F$14,$H$19:$H$23,$AX56)*$C$2*节奏总纲!Z50)+BB55</f>
        <v>0</v>
      </c>
      <c r="BC56" s="51">
        <f>IF($AX56&lt;G$10,0,求节点(G$10:G$14,$H$19:$H$23,$AX56)*$C$2*节奏总纲!AA50)+BC55</f>
        <v>0</v>
      </c>
      <c r="BD56" s="51">
        <f>IF($AX56&lt;C$10,0,求节点(C$10:C$14,$I$19:$I$23,$AX56)*$C$2*节奏总纲!W50)+BD55</f>
        <v>0</v>
      </c>
      <c r="BE56" s="51">
        <f>IF($AX56&lt;D$10,0,求节点(D$10:D$14,$I$19:$I$23,$AX56)*$C$2*节奏总纲!X50)+BE55</f>
        <v>0</v>
      </c>
      <c r="BF56" s="51">
        <f>IF($AX56&lt;E$10,0,求节点(E$10:E$14,$I$19:$I$23,$AX56)*$C$2*节奏总纲!Y50)+BF55</f>
        <v>0</v>
      </c>
      <c r="BG56" s="51">
        <f>IF($AX56&lt;F$10,0,求节点(F$10:F$14,$I$19:$I$23,$AX56)*$C$2*节奏总纲!Z50)+BG55</f>
        <v>0</v>
      </c>
      <c r="BH56" s="51">
        <f>IF($AX56&lt;G$10,0,求节点(G$10:G$14,$I$19:$I$23,$AX56)*$C$2*节奏总纲!AA50)+BH55</f>
        <v>0</v>
      </c>
      <c r="BI56" s="65">
        <f>IF($AX56&lt;C$10,0,求节点(C$10:C$14,$J$19:$J$23,$AX56)*$C$2*节奏总纲!W50)+BI55+军团势力点排行奖励设计!W56-军团势力点排行奖励设计!W55</f>
        <v>0</v>
      </c>
      <c r="BJ56" s="65">
        <f>IF($AX56&lt;D$10,0,求节点(D$10:D$14,$J$19:$J$23,$AX56)*$C$2*节奏总纲!X50)+BJ55+军团势力点排行奖励设计!X56-军团势力点排行奖励设计!X55</f>
        <v>0</v>
      </c>
      <c r="BK56" s="65">
        <f>IF($AX56&lt;E$10,0,求节点(E$10:E$14,$J$19:$J$23,$AX56)*$C$2*节奏总纲!Y50)+BK55+军团势力点排行奖励设计!Y56-军团势力点排行奖励设计!Y55</f>
        <v>0</v>
      </c>
      <c r="BL56" s="65">
        <f>IF($AX56&lt;F$10,0,求节点(F$10:F$14,$J$19:$J$23,$AX56)*$C$2*节奏总纲!Z50)+BL55+军团势力点排行奖励设计!Z56-军团势力点排行奖励设计!Z55</f>
        <v>0</v>
      </c>
      <c r="BM56" s="65">
        <f>IF($AX56&lt;G$10,0,求节点(G$10:G$14,$J$19:$J$23,$AX56)*$C$2*节奏总纲!AA50)+BM55+军团势力点排行奖励设计!AA56-军团势力点排行奖励设计!AA55</f>
        <v>0</v>
      </c>
      <c r="BN56" s="65">
        <f>IF($AX56&lt;C$10,0,求节点(C$10:C$14,$K$19:$K$23,$AX56)*$C$2*节奏总纲!W50)+BN55</f>
        <v>0</v>
      </c>
      <c r="BO56" s="65">
        <f>IF($AX56&lt;D$10,0,求节点(D$10:D$14,$K$19:$K$23,$AX56)*$C$2*节奏总纲!X50)+BO55</f>
        <v>0</v>
      </c>
      <c r="BP56" s="65">
        <f>IF($AX56&lt;E$10,0,求节点(E$10:E$14,$K$19:$K$23,$AX56)*$C$2*节奏总纲!Y50)+BP55</f>
        <v>0</v>
      </c>
      <c r="BQ56" s="65">
        <f>IF($AX56&lt;F$10,0,求节点(F$10:F$14,$K$19:$K$23,$AX56)*$C$2*节奏总纲!Z50)+BQ55</f>
        <v>0</v>
      </c>
      <c r="BR56" s="65">
        <f>IF($AX56&lt;G$10,0,求节点(G$10:G$14,$K$19:$K$23,$AX56)*$C$2*节奏总纲!AA50)+BR55</f>
        <v>0</v>
      </c>
      <c r="BS56" s="65">
        <f>IF($AX56&lt;C$10,0,求节点(C$10:C$14,$L$19:$L$23,$AX56)*$C$2*节奏总纲!W50)+BS55+军团势力点排行奖励设计!AB56-军团势力点排行奖励设计!AB55</f>
        <v>0</v>
      </c>
      <c r="BT56" s="65">
        <f>IF($AX56&lt;D$10,0,求节点(D$10:D$14,$L$19:$L$23,$AX56)*$C$2*节奏总纲!X50)+BT55+军团势力点排行奖励设计!AC56-军团势力点排行奖励设计!AC55</f>
        <v>0</v>
      </c>
      <c r="BU56" s="65">
        <f>IF($AX56&lt;E$10,0,求节点(E$10:E$14,$L$19:$L$23,$AX56)*$C$2*节奏总纲!Y50)+BU55+军团势力点排行奖励设计!AD56-军团势力点排行奖励设计!AD55</f>
        <v>0</v>
      </c>
      <c r="BV56" s="65">
        <f>IF($AX56&lt;F$10,0,求节点(F$10:F$14,$L$19:$L$23,$AX56)*$C$2*节奏总纲!Z50)+BV55+军团势力点排行奖励设计!AE56-军团势力点排行奖励设计!AE55</f>
        <v>0</v>
      </c>
      <c r="BW56" s="65">
        <f>IF($AX56&lt;G$10,0,求节点(G$10:G$14,$L$19:$L$23,$AX56)*$C$2*节奏总纲!AA50)+BW55+军团势力点排行奖励设计!AF56-军团势力点排行奖励设计!AF55</f>
        <v>0</v>
      </c>
      <c r="BX56" s="65">
        <f>IF($AX56&lt;C$10,0,求节点(C$10:C$14,$M$19:$M$23,$AX56)*$C$2*节奏总纲!W50)+BX55</f>
        <v>0</v>
      </c>
      <c r="BY56" s="65">
        <f>IF($AX56&lt;D$10,0,求节点(D$10:D$14,$M$19:$M$23,$AX56)*$C$2*节奏总纲!X50)+BY55</f>
        <v>0</v>
      </c>
      <c r="BZ56" s="65">
        <f>IF($AX56&lt;E$10,0,求节点(E$10:E$14,$M$19:$M$23,$AX56)*$C$2*节奏总纲!Y50)+BZ55</f>
        <v>0</v>
      </c>
      <c r="CA56" s="65">
        <f>IF($AX56&lt;F$10,0,求节点(F$10:F$14,$M$19:$M$23,$AX56)*$C$2*节奏总纲!Z50)+CA55</f>
        <v>0</v>
      </c>
      <c r="CB56" s="65">
        <f>IF($AX56&lt;G$10,0,求节点(G$10:G$14,$M$19:$M$23,$AX56)*$C$2*节奏总纲!AA50)+CB55</f>
        <v>0</v>
      </c>
      <c r="CF56" s="51">
        <v>47</v>
      </c>
      <c r="CG56" s="65">
        <f t="shared" si="13"/>
        <v>0</v>
      </c>
      <c r="CH56" s="65">
        <f t="shared" si="14"/>
        <v>0</v>
      </c>
      <c r="CI56" s="65">
        <f t="shared" si="15"/>
        <v>0</v>
      </c>
      <c r="CJ56" s="65">
        <f t="shared" si="16"/>
        <v>0</v>
      </c>
      <c r="CK56" s="65">
        <f t="shared" si="17"/>
        <v>0</v>
      </c>
      <c r="CL56" s="65">
        <f t="shared" si="18"/>
        <v>0</v>
      </c>
      <c r="CM56" s="65">
        <f t="shared" si="19"/>
        <v>0</v>
      </c>
      <c r="CN56" s="65">
        <f t="shared" si="20"/>
        <v>0</v>
      </c>
      <c r="CO56" s="65">
        <f t="shared" si="21"/>
        <v>0</v>
      </c>
      <c r="CP56" s="65">
        <f t="shared" si="22"/>
        <v>0</v>
      </c>
      <c r="CQ56" s="65">
        <f t="shared" si="23"/>
        <v>0</v>
      </c>
      <c r="CR56" s="65">
        <f t="shared" si="24"/>
        <v>0</v>
      </c>
      <c r="CS56" s="65">
        <f t="shared" si="25"/>
        <v>0</v>
      </c>
      <c r="CT56" s="65">
        <f t="shared" si="26"/>
        <v>0</v>
      </c>
      <c r="CU56" s="65">
        <f t="shared" si="27"/>
        <v>0</v>
      </c>
      <c r="CV56" s="65">
        <f t="shared" si="28"/>
        <v>0</v>
      </c>
      <c r="CW56" s="65">
        <f t="shared" si="29"/>
        <v>0</v>
      </c>
      <c r="CX56" s="65">
        <f t="shared" si="30"/>
        <v>0</v>
      </c>
      <c r="CY56" s="65">
        <f t="shared" si="31"/>
        <v>0</v>
      </c>
      <c r="CZ56" s="65">
        <f t="shared" si="32"/>
        <v>0</v>
      </c>
      <c r="DA56" s="65">
        <f t="shared" si="33"/>
        <v>0</v>
      </c>
      <c r="DB56" s="65">
        <f t="shared" si="34"/>
        <v>0</v>
      </c>
      <c r="DC56" s="65">
        <f t="shared" si="35"/>
        <v>0</v>
      </c>
      <c r="DD56" s="65">
        <f t="shared" si="36"/>
        <v>0</v>
      </c>
      <c r="DE56" s="65">
        <f t="shared" si="37"/>
        <v>0</v>
      </c>
      <c r="DF56" s="65">
        <f t="shared" si="38"/>
        <v>0</v>
      </c>
      <c r="DG56" s="65">
        <f t="shared" si="39"/>
        <v>0</v>
      </c>
      <c r="DH56" s="65">
        <f t="shared" si="40"/>
        <v>0</v>
      </c>
      <c r="DI56" s="65">
        <f t="shared" si="41"/>
        <v>0</v>
      </c>
      <c r="DJ56" s="65">
        <f t="shared" si="42"/>
        <v>0</v>
      </c>
      <c r="DN56" s="51">
        <v>47</v>
      </c>
      <c r="DO56" s="65">
        <f t="shared" si="43"/>
        <v>0</v>
      </c>
      <c r="DP56" s="65">
        <f t="shared" si="44"/>
        <v>0</v>
      </c>
      <c r="DQ56" s="65">
        <f t="shared" si="45"/>
        <v>0</v>
      </c>
      <c r="DR56" s="65">
        <f t="shared" si="46"/>
        <v>0</v>
      </c>
      <c r="DS56" s="65">
        <f t="shared" si="47"/>
        <v>0</v>
      </c>
      <c r="DT56" s="65">
        <f t="shared" si="48"/>
        <v>0</v>
      </c>
      <c r="DU56" s="65">
        <f t="shared" si="49"/>
        <v>0</v>
      </c>
      <c r="DV56" s="65">
        <f t="shared" si="50"/>
        <v>0</v>
      </c>
      <c r="DW56" s="65">
        <f t="shared" si="51"/>
        <v>0</v>
      </c>
      <c r="DX56" s="65">
        <f t="shared" si="52"/>
        <v>0</v>
      </c>
      <c r="DY56" s="65">
        <f t="shared" si="53"/>
        <v>0</v>
      </c>
      <c r="DZ56" s="65">
        <f t="shared" si="54"/>
        <v>0</v>
      </c>
      <c r="EA56" s="65">
        <f t="shared" si="55"/>
        <v>0</v>
      </c>
      <c r="EB56" s="65">
        <f t="shared" si="56"/>
        <v>0</v>
      </c>
      <c r="EC56" s="65">
        <f t="shared" si="57"/>
        <v>0</v>
      </c>
      <c r="ED56" s="65">
        <f t="shared" si="58"/>
        <v>0</v>
      </c>
      <c r="EE56" s="65">
        <f t="shared" si="59"/>
        <v>0</v>
      </c>
      <c r="EF56" s="65">
        <f t="shared" si="60"/>
        <v>0</v>
      </c>
      <c r="EG56" s="65">
        <f t="shared" si="61"/>
        <v>0</v>
      </c>
      <c r="EH56" s="65">
        <f t="shared" si="62"/>
        <v>0</v>
      </c>
      <c r="EI56" s="65">
        <f t="shared" si="63"/>
        <v>0</v>
      </c>
      <c r="EJ56" s="65">
        <f t="shared" si="64"/>
        <v>0</v>
      </c>
      <c r="EK56" s="65">
        <f t="shared" si="65"/>
        <v>0</v>
      </c>
      <c r="EL56" s="65">
        <f t="shared" si="66"/>
        <v>0</v>
      </c>
      <c r="EM56" s="65">
        <f t="shared" si="67"/>
        <v>0</v>
      </c>
      <c r="EN56" s="65">
        <f t="shared" si="68"/>
        <v>0</v>
      </c>
      <c r="EO56" s="65">
        <f t="shared" si="69"/>
        <v>0</v>
      </c>
      <c r="EP56" s="65">
        <f t="shared" si="70"/>
        <v>0</v>
      </c>
      <c r="EQ56" s="65">
        <f t="shared" si="71"/>
        <v>0</v>
      </c>
      <c r="ER56" s="65">
        <f t="shared" si="72"/>
        <v>0</v>
      </c>
      <c r="EV56" s="51">
        <v>47</v>
      </c>
      <c r="EW56" s="65">
        <f t="shared" si="73"/>
        <v>0</v>
      </c>
      <c r="EX56" s="65">
        <f t="shared" si="74"/>
        <v>0</v>
      </c>
      <c r="EY56" s="65">
        <f t="shared" si="75"/>
        <v>0</v>
      </c>
      <c r="EZ56" s="65">
        <f t="shared" si="76"/>
        <v>0</v>
      </c>
      <c r="FA56" s="65">
        <f t="shared" si="77"/>
        <v>0</v>
      </c>
      <c r="FB56" s="65">
        <f t="shared" si="78"/>
        <v>0</v>
      </c>
      <c r="FC56" s="65">
        <f t="shared" si="79"/>
        <v>0</v>
      </c>
      <c r="FD56" s="65">
        <f t="shared" si="80"/>
        <v>0</v>
      </c>
      <c r="FE56" s="65">
        <f t="shared" si="81"/>
        <v>0</v>
      </c>
      <c r="FF56" s="65">
        <f t="shared" si="82"/>
        <v>0</v>
      </c>
      <c r="FG56" s="65">
        <f t="shared" si="83"/>
        <v>0</v>
      </c>
      <c r="FH56" s="65">
        <f t="shared" si="84"/>
        <v>0</v>
      </c>
      <c r="FI56" s="65">
        <f t="shared" si="85"/>
        <v>0</v>
      </c>
      <c r="FJ56" s="65">
        <f t="shared" si="86"/>
        <v>0</v>
      </c>
      <c r="FK56" s="65">
        <f t="shared" si="87"/>
        <v>0</v>
      </c>
      <c r="FL56" s="65">
        <f t="shared" si="88"/>
        <v>0</v>
      </c>
      <c r="FM56" s="65">
        <f t="shared" si="89"/>
        <v>0</v>
      </c>
      <c r="FN56" s="65">
        <f t="shared" si="90"/>
        <v>0</v>
      </c>
      <c r="FO56" s="65">
        <f t="shared" si="91"/>
        <v>0</v>
      </c>
      <c r="FP56" s="65">
        <f t="shared" si="92"/>
        <v>0</v>
      </c>
      <c r="FQ56" s="65">
        <f t="shared" si="93"/>
        <v>0</v>
      </c>
      <c r="FR56" s="65">
        <f t="shared" si="94"/>
        <v>0</v>
      </c>
      <c r="FS56" s="65">
        <f t="shared" si="95"/>
        <v>0</v>
      </c>
      <c r="FT56" s="65">
        <f t="shared" si="96"/>
        <v>0</v>
      </c>
      <c r="FU56" s="65">
        <f t="shared" si="97"/>
        <v>0</v>
      </c>
      <c r="FV56" s="65">
        <f t="shared" si="98"/>
        <v>0</v>
      </c>
      <c r="FW56" s="65">
        <f t="shared" si="99"/>
        <v>0</v>
      </c>
      <c r="FX56" s="65">
        <f t="shared" si="100"/>
        <v>0</v>
      </c>
      <c r="FY56" s="65">
        <f t="shared" si="101"/>
        <v>0</v>
      </c>
      <c r="FZ56" s="65">
        <f t="shared" si="102"/>
        <v>0</v>
      </c>
      <c r="GB56" s="65">
        <f t="shared" si="103"/>
        <v>0</v>
      </c>
      <c r="GC56" s="65">
        <f t="shared" si="104"/>
        <v>0</v>
      </c>
      <c r="GD56" s="65">
        <f t="shared" si="105"/>
        <v>0</v>
      </c>
      <c r="GE56" s="65">
        <f t="shared" si="106"/>
        <v>0</v>
      </c>
      <c r="GF56" s="65">
        <f t="shared" si="107"/>
        <v>0</v>
      </c>
      <c r="GG56" s="65">
        <f t="shared" si="108"/>
        <v>0</v>
      </c>
      <c r="GH56" s="65">
        <f t="shared" si="109"/>
        <v>0</v>
      </c>
      <c r="GI56" s="65">
        <f t="shared" si="110"/>
        <v>0</v>
      </c>
      <c r="GJ56" s="65">
        <f t="shared" si="111"/>
        <v>0</v>
      </c>
      <c r="GK56" s="65">
        <f t="shared" si="112"/>
        <v>0</v>
      </c>
      <c r="GL56" s="65">
        <f t="shared" si="113"/>
        <v>0</v>
      </c>
      <c r="GM56" s="65">
        <f t="shared" si="114"/>
        <v>0</v>
      </c>
      <c r="GN56" s="65">
        <f t="shared" si="115"/>
        <v>0</v>
      </c>
      <c r="GO56" s="65">
        <f t="shared" si="116"/>
        <v>0</v>
      </c>
      <c r="GP56" s="65">
        <f t="shared" si="117"/>
        <v>0</v>
      </c>
      <c r="GQ56" s="65">
        <f t="shared" si="118"/>
        <v>0</v>
      </c>
      <c r="GR56" s="65">
        <f t="shared" si="119"/>
        <v>0</v>
      </c>
      <c r="GS56" s="65">
        <f t="shared" si="120"/>
        <v>0</v>
      </c>
      <c r="GT56" s="65">
        <f t="shared" si="121"/>
        <v>0</v>
      </c>
      <c r="GU56" s="65">
        <f t="shared" si="122"/>
        <v>0</v>
      </c>
      <c r="GV56" s="65">
        <f t="shared" si="123"/>
        <v>0</v>
      </c>
      <c r="GW56" s="65">
        <f t="shared" si="124"/>
        <v>0</v>
      </c>
      <c r="GX56" s="65">
        <f t="shared" si="125"/>
        <v>0</v>
      </c>
      <c r="GY56" s="65">
        <f t="shared" si="126"/>
        <v>0</v>
      </c>
      <c r="GZ56" s="65">
        <f t="shared" si="127"/>
        <v>0</v>
      </c>
      <c r="HA56" s="65">
        <f t="shared" si="128"/>
        <v>0</v>
      </c>
      <c r="HB56" s="65">
        <f t="shared" si="129"/>
        <v>0</v>
      </c>
      <c r="HC56" s="65">
        <f t="shared" si="130"/>
        <v>0</v>
      </c>
      <c r="HD56" s="65">
        <f t="shared" si="131"/>
        <v>0</v>
      </c>
      <c r="HE56" s="65">
        <f t="shared" si="132"/>
        <v>0</v>
      </c>
      <c r="HM56" s="51">
        <v>47</v>
      </c>
      <c r="HN56" s="72">
        <f>(EW56-EW55)*$D$46+(FB56-FB55)*$D$47+(FG56-FG55)*$D$48+(FL56-FL55)*$D$49+IF($HM56&lt;C$10,0,求节点(C$10:C$14,$H$28:$H$32,$HM56)*$C$2*节奏总纲!W50)+HN55</f>
        <v>0</v>
      </c>
      <c r="HO56" s="72">
        <f>(EX56-EX55)*$D$46+(FC56-FC55)*$D$47+(FH56-FH55)*$D$48+(FM56-FM55)*$D$49+IF($HM56&lt;D$10,0,求节点(D$10:D$14,$H$28:$H$32,$HM56)*$C$2*节奏总纲!X50)+HO55</f>
        <v>0</v>
      </c>
      <c r="HP56" s="72">
        <f>(EY56-EY55)*$D$46+(FD56-FD55)*$D$47+(FI56-FI55)*$D$48+(FN56-FN55)*$D$49+IF($HM56&lt;E$10,0,求节点(E$10:E$14,$H$28:$H$32,$HM56)*$C$2*节奏总纲!Y50)+HP55</f>
        <v>0</v>
      </c>
      <c r="HQ56" s="72">
        <f>(EZ56-EZ55)*$D$46+(FE56-FE55)*$D$47+(FJ56-FJ55)*$D$48+(FO56-FO55)*$D$49+IF($HM56&lt;F$10,0,求节点(F$10:F$14,$H$28:$H$32,$HM56)*$C$2*节奏总纲!Z50)+HQ55</f>
        <v>0</v>
      </c>
      <c r="HR56" s="72">
        <f>(FA56-FA55)*$D$46+(FF56-FF55)*$D$47+(FK56-FK55)*$D$48+(FP56-FP55)*$D$49+IF($HM56&lt;G$10,0,求节点(G$10:G$14,$H$28:$H$32,$HM56)*$C$2*节奏总纲!AA50)+HR55</f>
        <v>0</v>
      </c>
      <c r="HV56" s="72">
        <v>47</v>
      </c>
      <c r="HW56" s="72">
        <f>IF($HV56&lt;C$10,0,求节点(C$10:C$14,$I$28:$I$32,$HV56)*$C$2*节奏总纲!W50)+HW55</f>
        <v>0</v>
      </c>
      <c r="HX56" s="72">
        <f>IF($HV56&lt;D$10,0,求节点(D$10:D$14,$I$28:$I$32,$HV56)*$C$2*节奏总纲!X50)+HX55</f>
        <v>0</v>
      </c>
      <c r="HY56" s="72">
        <f>IF($HV56&lt;E$10,0,求节点(E$10:E$14,$I$28:$I$32,$HV56)*$C$2*节奏总纲!Y50)+HY55</f>
        <v>0</v>
      </c>
      <c r="HZ56" s="72">
        <f>IF($HV56&lt;F$10,0,求节点(F$10:F$14,$I$28:$I$32,$HV56)*$C$2*节奏总纲!Z50)+HZ55</f>
        <v>0</v>
      </c>
      <c r="IA56" s="72">
        <f>IF($HV56&lt;G$10,0,求节点(G$10:G$14,$I$28:$I$32,$HV56)*$C$2*节奏总纲!AA50)+IA55</f>
        <v>0</v>
      </c>
    </row>
    <row r="57" spans="2:235" x14ac:dyDescent="0.15">
      <c r="P57" s="49">
        <v>48</v>
      </c>
      <c r="Q57" s="51">
        <f>IF($P57&lt;C$10,0,求节点(C$10:C$14,$H$10:$H$14,$P57)*$C$2*节奏总纲!W51)+Q56</f>
        <v>0</v>
      </c>
      <c r="R57" s="51">
        <f>IF($P57&lt;D$10,0,求节点(D$10:D$14,$H$10:$H$14,$P57)*$C$2*节奏总纲!X51)+R56</f>
        <v>0</v>
      </c>
      <c r="S57" s="51">
        <f>IF($P57&lt;E$10,0,求节点(E$10:E$14,$H$10:$H$14,$P57)*$C$2*节奏总纲!Y51)+S56</f>
        <v>0</v>
      </c>
      <c r="T57" s="51">
        <f>IF($P57&lt;F$10,0,求节点(F$10:F$14,$H$10:$H$14,$P57)*$C$2*节奏总纲!Z51)+T56</f>
        <v>0</v>
      </c>
      <c r="U57" s="51">
        <f>IF($P57&lt;G$10,0,求节点(G$10:G$14,$H$10:$H$14,$P57)*$C$2*节奏总纲!AA51)+U56</f>
        <v>0</v>
      </c>
      <c r="V57" s="51">
        <f>IF($P57&lt;C$10,0,求节点(C$10:C$14,$I$10:$I$14,$P57)*$C$2*节奏总纲!W51)+V56</f>
        <v>0</v>
      </c>
      <c r="W57" s="51">
        <f>IF($P57&lt;D$10,0,求节点(D$10:D$14,$I$10:$I$14,$P57)*$C$2*节奏总纲!X51)+W56</f>
        <v>0</v>
      </c>
      <c r="X57" s="51">
        <f>IF($P57&lt;E$10,0,求节点(E$10:E$14,$I$10:$I$14,$P57)*$C$2*节奏总纲!Y51)+X56</f>
        <v>0</v>
      </c>
      <c r="Y57" s="51">
        <f>IF($P57&lt;F$10,0,求节点(F$10:F$14,$I$10:$I$14,$P57)*$C$2*节奏总纲!Z51)+Y56</f>
        <v>0</v>
      </c>
      <c r="Z57" s="51">
        <f>IF($P57&lt;G$10,0,求节点(G$10:G$14,$I$10:$I$14,$P57)*$C$2*节奏总纲!AA51)+Z56</f>
        <v>0</v>
      </c>
      <c r="AA57" s="65">
        <f>IF($P57&lt;C$10,0,求节点(C$10:C$14,$J$10:$J$14,$P57)*$C$2*节奏总纲!W51)+AA56+军团势力点排行奖励设计!M57-军团势力点排行奖励设计!M56</f>
        <v>0</v>
      </c>
      <c r="AB57" s="65">
        <f>IF($P57&lt;D$10,0,求节点(D$10:D$14,$J$10:$J$14,$P57)*$C$2*节奏总纲!X51)+AB56+军团势力点排行奖励设计!N57-军团势力点排行奖励设计!N56</f>
        <v>0</v>
      </c>
      <c r="AC57" s="65">
        <f>IF($P57&lt;E$10,0,求节点(E$10:E$14,$J$10:$J$14,$P57)*$C$2*节奏总纲!Y51)+AC56+军团势力点排行奖励设计!O57-军团势力点排行奖励设计!O56</f>
        <v>0</v>
      </c>
      <c r="AD57" s="65">
        <f>IF($P57&lt;F$10,0,求节点(F$10:F$14,$J$10:$J$14,$P57)*$C$2*节奏总纲!Z51)+AD56+军团势力点排行奖励设计!P57-军团势力点排行奖励设计!P56</f>
        <v>0</v>
      </c>
      <c r="AE57" s="65">
        <f>IF($P57&lt;G$10,0,求节点(G$10:G$14,$J$10:$J$14,$P57)*$C$2*节奏总纲!AA51)+AE56+军团势力点排行奖励设计!Q57-军团势力点排行奖励设计!Q56</f>
        <v>0</v>
      </c>
      <c r="AF57" s="65">
        <f>IF($P57&lt;C$10,0,求节点(C$10:C$14,$K$10:$K$14,$P57)*$C$2*节奏总纲!W51)+AF56</f>
        <v>0</v>
      </c>
      <c r="AG57" s="65">
        <f>IF($P57&lt;D$10,0,求节点(D$10:D$14,$K$10:$K$14,$P57)*$C$2*节奏总纲!X51)+AG56</f>
        <v>0</v>
      </c>
      <c r="AH57" s="65">
        <f>IF($P57&lt;E$10,0,求节点(E$10:E$14,$K$10:$K$14,$P57)*$C$2*节奏总纲!Y51)+AH56</f>
        <v>0</v>
      </c>
      <c r="AI57" s="65">
        <f>IF($P57&lt;F$10,0,求节点(F$10:F$14,$K$10:$K$14,$P57)*$C$2*节奏总纲!Z51)+AI56</f>
        <v>0</v>
      </c>
      <c r="AJ57" s="65">
        <f>IF($P57&lt;G$10,0,求节点(G$10:G$14,$K$10:$K$14,$P57)*$C$2*节奏总纲!AA51)+AJ56</f>
        <v>0</v>
      </c>
      <c r="AK57" s="65">
        <f>IF($P57&lt;C$10,0,求节点(C$10:C$14,$L$10:$L$14,$P57)*$C$2*节奏总纲!W51)+AK56+军团势力点排行奖励设计!R57-军团势力点排行奖励设计!R56</f>
        <v>0</v>
      </c>
      <c r="AL57" s="65">
        <f>IF($P57&lt;D$10,0,求节点(D$10:D$14,$L$10:$L$14,$P57)*$C$2*节奏总纲!X51)+AL56+军团势力点排行奖励设计!S57-军团势力点排行奖励设计!S56</f>
        <v>0</v>
      </c>
      <c r="AM57" s="65">
        <f>IF($P57&lt;E$10,0,求节点(E$10:E$14,$L$10:$L$14,$P57)*$C$2*节奏总纲!Y51)+AM56+军团势力点排行奖励设计!T57-军团势力点排行奖励设计!T56</f>
        <v>0</v>
      </c>
      <c r="AN57" s="65">
        <f>IF($P57&lt;F$10,0,求节点(F$10:F$14,$L$10:$L$14,$P57)*$C$2*节奏总纲!Z51)+AN56+军团势力点排行奖励设计!U57-军团势力点排行奖励设计!U56</f>
        <v>0</v>
      </c>
      <c r="AO57" s="65">
        <f>IF($P57&lt;G$10,0,求节点(G$10:G$14,$L$10:$L$14,$P57)*$C$2*节奏总纲!AA51)+AO56+军团势力点排行奖励设计!V57-军团势力点排行奖励设计!V56</f>
        <v>0</v>
      </c>
      <c r="AP57" s="65">
        <f>IF($P57&lt;C$10,0,求节点(C$10:C$14,$M$10:$M$14,$P57)*$C$2*节奏总纲!W51)+AP56</f>
        <v>0</v>
      </c>
      <c r="AQ57" s="65">
        <f>IF($P57&lt;D$10,0,求节点(D$10:D$14,$M$10:$M$14,$P57)*$C$2*节奏总纲!X51)+AQ56</f>
        <v>0</v>
      </c>
      <c r="AR57" s="65">
        <f>IF($P57&lt;E$10,0,求节点(E$10:E$14,$M$10:$M$14,$P57)*$C$2*节奏总纲!Y51)+AR56</f>
        <v>0</v>
      </c>
      <c r="AS57" s="65">
        <f>IF($P57&lt;F$10,0,求节点(F$10:F$14,$M$10:$M$14,$P57)*$C$2*节奏总纲!Z51)+AS56</f>
        <v>0</v>
      </c>
      <c r="AT57" s="65">
        <f>IF($P57&lt;G$10,0,求节点(G$10:G$14,$M$10:$M$14,$P57)*$C$2*节奏总纲!AA51)+AT56</f>
        <v>0</v>
      </c>
      <c r="AX57" s="51">
        <v>48</v>
      </c>
      <c r="AY57" s="51">
        <f>IF($AX57&lt;C$10,0,求节点(C$10:C$14,$H$19:$H$23,$AX57)*$C$2*节奏总纲!W51)+AY56</f>
        <v>0</v>
      </c>
      <c r="AZ57" s="51">
        <f>IF($AX57&lt;D$10,0,求节点(D$10:D$14,$H$19:$H$23,$AX57)*$C$2*节奏总纲!X51)+AZ56</f>
        <v>0</v>
      </c>
      <c r="BA57" s="51">
        <f>IF($AX57&lt;E$10,0,求节点(E$10:E$14,$H$19:$H$23,$AX57)*$C$2*节奏总纲!Y51)+BA56</f>
        <v>0</v>
      </c>
      <c r="BB57" s="51">
        <f>IF($AX57&lt;F$10,0,求节点(F$10:F$14,$H$19:$H$23,$AX57)*$C$2*节奏总纲!Z51)+BB56</f>
        <v>0</v>
      </c>
      <c r="BC57" s="51">
        <f>IF($AX57&lt;G$10,0,求节点(G$10:G$14,$H$19:$H$23,$AX57)*$C$2*节奏总纲!AA51)+BC56</f>
        <v>0</v>
      </c>
      <c r="BD57" s="51">
        <f>IF($AX57&lt;C$10,0,求节点(C$10:C$14,$I$19:$I$23,$AX57)*$C$2*节奏总纲!W51)+BD56</f>
        <v>0</v>
      </c>
      <c r="BE57" s="51">
        <f>IF($AX57&lt;D$10,0,求节点(D$10:D$14,$I$19:$I$23,$AX57)*$C$2*节奏总纲!X51)+BE56</f>
        <v>0</v>
      </c>
      <c r="BF57" s="51">
        <f>IF($AX57&lt;E$10,0,求节点(E$10:E$14,$I$19:$I$23,$AX57)*$C$2*节奏总纲!Y51)+BF56</f>
        <v>0</v>
      </c>
      <c r="BG57" s="51">
        <f>IF($AX57&lt;F$10,0,求节点(F$10:F$14,$I$19:$I$23,$AX57)*$C$2*节奏总纲!Z51)+BG56</f>
        <v>0</v>
      </c>
      <c r="BH57" s="51">
        <f>IF($AX57&lt;G$10,0,求节点(G$10:G$14,$I$19:$I$23,$AX57)*$C$2*节奏总纲!AA51)+BH56</f>
        <v>0</v>
      </c>
      <c r="BI57" s="65">
        <f>IF($AX57&lt;C$10,0,求节点(C$10:C$14,$J$19:$J$23,$AX57)*$C$2*节奏总纲!W51)+BI56+军团势力点排行奖励设计!W57-军团势力点排行奖励设计!W56</f>
        <v>0</v>
      </c>
      <c r="BJ57" s="65">
        <f>IF($AX57&lt;D$10,0,求节点(D$10:D$14,$J$19:$J$23,$AX57)*$C$2*节奏总纲!X51)+BJ56+军团势力点排行奖励设计!X57-军团势力点排行奖励设计!X56</f>
        <v>0</v>
      </c>
      <c r="BK57" s="65">
        <f>IF($AX57&lt;E$10,0,求节点(E$10:E$14,$J$19:$J$23,$AX57)*$C$2*节奏总纲!Y51)+BK56+军团势力点排行奖励设计!Y57-军团势力点排行奖励设计!Y56</f>
        <v>0</v>
      </c>
      <c r="BL57" s="65">
        <f>IF($AX57&lt;F$10,0,求节点(F$10:F$14,$J$19:$J$23,$AX57)*$C$2*节奏总纲!Z51)+BL56+军团势力点排行奖励设计!Z57-军团势力点排行奖励设计!Z56</f>
        <v>0</v>
      </c>
      <c r="BM57" s="65">
        <f>IF($AX57&lt;G$10,0,求节点(G$10:G$14,$J$19:$J$23,$AX57)*$C$2*节奏总纲!AA51)+BM56+军团势力点排行奖励设计!AA57-军团势力点排行奖励设计!AA56</f>
        <v>0</v>
      </c>
      <c r="BN57" s="65">
        <f>IF($AX57&lt;C$10,0,求节点(C$10:C$14,$K$19:$K$23,$AX57)*$C$2*节奏总纲!W51)+BN56</f>
        <v>0</v>
      </c>
      <c r="BO57" s="65">
        <f>IF($AX57&lt;D$10,0,求节点(D$10:D$14,$K$19:$K$23,$AX57)*$C$2*节奏总纲!X51)+BO56</f>
        <v>0</v>
      </c>
      <c r="BP57" s="65">
        <f>IF($AX57&lt;E$10,0,求节点(E$10:E$14,$K$19:$K$23,$AX57)*$C$2*节奏总纲!Y51)+BP56</f>
        <v>0</v>
      </c>
      <c r="BQ57" s="65">
        <f>IF($AX57&lt;F$10,0,求节点(F$10:F$14,$K$19:$K$23,$AX57)*$C$2*节奏总纲!Z51)+BQ56</f>
        <v>0</v>
      </c>
      <c r="BR57" s="65">
        <f>IF($AX57&lt;G$10,0,求节点(G$10:G$14,$K$19:$K$23,$AX57)*$C$2*节奏总纲!AA51)+BR56</f>
        <v>0</v>
      </c>
      <c r="BS57" s="65">
        <f>IF($AX57&lt;C$10,0,求节点(C$10:C$14,$L$19:$L$23,$AX57)*$C$2*节奏总纲!W51)+BS56+军团势力点排行奖励设计!AB57-军团势力点排行奖励设计!AB56</f>
        <v>0</v>
      </c>
      <c r="BT57" s="65">
        <f>IF($AX57&lt;D$10,0,求节点(D$10:D$14,$L$19:$L$23,$AX57)*$C$2*节奏总纲!X51)+BT56+军团势力点排行奖励设计!AC57-军团势力点排行奖励设计!AC56</f>
        <v>0</v>
      </c>
      <c r="BU57" s="65">
        <f>IF($AX57&lt;E$10,0,求节点(E$10:E$14,$L$19:$L$23,$AX57)*$C$2*节奏总纲!Y51)+BU56+军团势力点排行奖励设计!AD57-军团势力点排行奖励设计!AD56</f>
        <v>0</v>
      </c>
      <c r="BV57" s="65">
        <f>IF($AX57&lt;F$10,0,求节点(F$10:F$14,$L$19:$L$23,$AX57)*$C$2*节奏总纲!Z51)+BV56+军团势力点排行奖励设计!AE57-军团势力点排行奖励设计!AE56</f>
        <v>0</v>
      </c>
      <c r="BW57" s="65">
        <f>IF($AX57&lt;G$10,0,求节点(G$10:G$14,$L$19:$L$23,$AX57)*$C$2*节奏总纲!AA51)+BW56+军团势力点排行奖励设计!AF57-军团势力点排行奖励设计!AF56</f>
        <v>0</v>
      </c>
      <c r="BX57" s="65">
        <f>IF($AX57&lt;C$10,0,求节点(C$10:C$14,$M$19:$M$23,$AX57)*$C$2*节奏总纲!W51)+BX56</f>
        <v>0</v>
      </c>
      <c r="BY57" s="65">
        <f>IF($AX57&lt;D$10,0,求节点(D$10:D$14,$M$19:$M$23,$AX57)*$C$2*节奏总纲!X51)+BY56</f>
        <v>0</v>
      </c>
      <c r="BZ57" s="65">
        <f>IF($AX57&lt;E$10,0,求节点(E$10:E$14,$M$19:$M$23,$AX57)*$C$2*节奏总纲!Y51)+BZ56</f>
        <v>0</v>
      </c>
      <c r="CA57" s="65">
        <f>IF($AX57&lt;F$10,0,求节点(F$10:F$14,$M$19:$M$23,$AX57)*$C$2*节奏总纲!Z51)+CA56</f>
        <v>0</v>
      </c>
      <c r="CB57" s="65">
        <f>IF($AX57&lt;G$10,0,求节点(G$10:G$14,$M$19:$M$23,$AX57)*$C$2*节奏总纲!AA51)+CB56</f>
        <v>0</v>
      </c>
      <c r="CF57" s="51">
        <v>48</v>
      </c>
      <c r="CG57" s="65">
        <f t="shared" si="13"/>
        <v>0</v>
      </c>
      <c r="CH57" s="65">
        <f t="shared" si="14"/>
        <v>0</v>
      </c>
      <c r="CI57" s="65">
        <f t="shared" si="15"/>
        <v>0</v>
      </c>
      <c r="CJ57" s="65">
        <f t="shared" si="16"/>
        <v>0</v>
      </c>
      <c r="CK57" s="65">
        <f t="shared" si="17"/>
        <v>0</v>
      </c>
      <c r="CL57" s="65">
        <f t="shared" si="18"/>
        <v>0</v>
      </c>
      <c r="CM57" s="65">
        <f t="shared" si="19"/>
        <v>0</v>
      </c>
      <c r="CN57" s="65">
        <f t="shared" si="20"/>
        <v>0</v>
      </c>
      <c r="CO57" s="65">
        <f t="shared" si="21"/>
        <v>0</v>
      </c>
      <c r="CP57" s="65">
        <f t="shared" si="22"/>
        <v>0</v>
      </c>
      <c r="CQ57" s="65">
        <f t="shared" si="23"/>
        <v>0</v>
      </c>
      <c r="CR57" s="65">
        <f t="shared" si="24"/>
        <v>0</v>
      </c>
      <c r="CS57" s="65">
        <f t="shared" si="25"/>
        <v>0</v>
      </c>
      <c r="CT57" s="65">
        <f t="shared" si="26"/>
        <v>0</v>
      </c>
      <c r="CU57" s="65">
        <f t="shared" si="27"/>
        <v>0</v>
      </c>
      <c r="CV57" s="65">
        <f t="shared" si="28"/>
        <v>0</v>
      </c>
      <c r="CW57" s="65">
        <f t="shared" si="29"/>
        <v>0</v>
      </c>
      <c r="CX57" s="65">
        <f t="shared" si="30"/>
        <v>0</v>
      </c>
      <c r="CY57" s="65">
        <f t="shared" si="31"/>
        <v>0</v>
      </c>
      <c r="CZ57" s="65">
        <f t="shared" si="32"/>
        <v>0</v>
      </c>
      <c r="DA57" s="65">
        <f t="shared" si="33"/>
        <v>0</v>
      </c>
      <c r="DB57" s="65">
        <f t="shared" si="34"/>
        <v>0</v>
      </c>
      <c r="DC57" s="65">
        <f t="shared" si="35"/>
        <v>0</v>
      </c>
      <c r="DD57" s="65">
        <f t="shared" si="36"/>
        <v>0</v>
      </c>
      <c r="DE57" s="65">
        <f t="shared" si="37"/>
        <v>0</v>
      </c>
      <c r="DF57" s="65">
        <f t="shared" si="38"/>
        <v>0</v>
      </c>
      <c r="DG57" s="65">
        <f t="shared" si="39"/>
        <v>0</v>
      </c>
      <c r="DH57" s="65">
        <f t="shared" si="40"/>
        <v>0</v>
      </c>
      <c r="DI57" s="65">
        <f t="shared" si="41"/>
        <v>0</v>
      </c>
      <c r="DJ57" s="65">
        <f t="shared" si="42"/>
        <v>0</v>
      </c>
      <c r="DN57" s="51">
        <v>48</v>
      </c>
      <c r="DO57" s="65">
        <f t="shared" si="43"/>
        <v>0</v>
      </c>
      <c r="DP57" s="65">
        <f t="shared" si="44"/>
        <v>0</v>
      </c>
      <c r="DQ57" s="65">
        <f t="shared" si="45"/>
        <v>0</v>
      </c>
      <c r="DR57" s="65">
        <f t="shared" si="46"/>
        <v>0</v>
      </c>
      <c r="DS57" s="65">
        <f t="shared" si="47"/>
        <v>0</v>
      </c>
      <c r="DT57" s="65">
        <f t="shared" si="48"/>
        <v>0</v>
      </c>
      <c r="DU57" s="65">
        <f t="shared" si="49"/>
        <v>0</v>
      </c>
      <c r="DV57" s="65">
        <f t="shared" si="50"/>
        <v>0</v>
      </c>
      <c r="DW57" s="65">
        <f t="shared" si="51"/>
        <v>0</v>
      </c>
      <c r="DX57" s="65">
        <f t="shared" si="52"/>
        <v>0</v>
      </c>
      <c r="DY57" s="65">
        <f t="shared" si="53"/>
        <v>0</v>
      </c>
      <c r="DZ57" s="65">
        <f t="shared" si="54"/>
        <v>0</v>
      </c>
      <c r="EA57" s="65">
        <f t="shared" si="55"/>
        <v>0</v>
      </c>
      <c r="EB57" s="65">
        <f t="shared" si="56"/>
        <v>0</v>
      </c>
      <c r="EC57" s="65">
        <f t="shared" si="57"/>
        <v>0</v>
      </c>
      <c r="ED57" s="65">
        <f t="shared" si="58"/>
        <v>0</v>
      </c>
      <c r="EE57" s="65">
        <f t="shared" si="59"/>
        <v>0</v>
      </c>
      <c r="EF57" s="65">
        <f t="shared" si="60"/>
        <v>0</v>
      </c>
      <c r="EG57" s="65">
        <f t="shared" si="61"/>
        <v>0</v>
      </c>
      <c r="EH57" s="65">
        <f t="shared" si="62"/>
        <v>0</v>
      </c>
      <c r="EI57" s="65">
        <f t="shared" si="63"/>
        <v>0</v>
      </c>
      <c r="EJ57" s="65">
        <f t="shared" si="64"/>
        <v>0</v>
      </c>
      <c r="EK57" s="65">
        <f t="shared" si="65"/>
        <v>0</v>
      </c>
      <c r="EL57" s="65">
        <f t="shared" si="66"/>
        <v>0</v>
      </c>
      <c r="EM57" s="65">
        <f t="shared" si="67"/>
        <v>0</v>
      </c>
      <c r="EN57" s="65">
        <f t="shared" si="68"/>
        <v>0</v>
      </c>
      <c r="EO57" s="65">
        <f t="shared" si="69"/>
        <v>0</v>
      </c>
      <c r="EP57" s="65">
        <f t="shared" si="70"/>
        <v>0</v>
      </c>
      <c r="EQ57" s="65">
        <f t="shared" si="71"/>
        <v>0</v>
      </c>
      <c r="ER57" s="65">
        <f t="shared" si="72"/>
        <v>0</v>
      </c>
      <c r="EV57" s="51">
        <v>48</v>
      </c>
      <c r="EW57" s="65">
        <f t="shared" si="73"/>
        <v>0</v>
      </c>
      <c r="EX57" s="65">
        <f t="shared" si="74"/>
        <v>0</v>
      </c>
      <c r="EY57" s="65">
        <f t="shared" si="75"/>
        <v>0</v>
      </c>
      <c r="EZ57" s="65">
        <f t="shared" si="76"/>
        <v>0</v>
      </c>
      <c r="FA57" s="65">
        <f t="shared" si="77"/>
        <v>0</v>
      </c>
      <c r="FB57" s="65">
        <f t="shared" si="78"/>
        <v>0</v>
      </c>
      <c r="FC57" s="65">
        <f t="shared" si="79"/>
        <v>0</v>
      </c>
      <c r="FD57" s="65">
        <f t="shared" si="80"/>
        <v>0</v>
      </c>
      <c r="FE57" s="65">
        <f t="shared" si="81"/>
        <v>0</v>
      </c>
      <c r="FF57" s="65">
        <f t="shared" si="82"/>
        <v>0</v>
      </c>
      <c r="FG57" s="65">
        <f t="shared" si="83"/>
        <v>0</v>
      </c>
      <c r="FH57" s="65">
        <f t="shared" si="84"/>
        <v>0</v>
      </c>
      <c r="FI57" s="65">
        <f t="shared" si="85"/>
        <v>0</v>
      </c>
      <c r="FJ57" s="65">
        <f t="shared" si="86"/>
        <v>0</v>
      </c>
      <c r="FK57" s="65">
        <f t="shared" si="87"/>
        <v>0</v>
      </c>
      <c r="FL57" s="65">
        <f t="shared" si="88"/>
        <v>0</v>
      </c>
      <c r="FM57" s="65">
        <f t="shared" si="89"/>
        <v>0</v>
      </c>
      <c r="FN57" s="65">
        <f t="shared" si="90"/>
        <v>0</v>
      </c>
      <c r="FO57" s="65">
        <f t="shared" si="91"/>
        <v>0</v>
      </c>
      <c r="FP57" s="65">
        <f t="shared" si="92"/>
        <v>0</v>
      </c>
      <c r="FQ57" s="65">
        <f t="shared" si="93"/>
        <v>0</v>
      </c>
      <c r="FR57" s="65">
        <f t="shared" si="94"/>
        <v>0</v>
      </c>
      <c r="FS57" s="65">
        <f t="shared" si="95"/>
        <v>0</v>
      </c>
      <c r="FT57" s="65">
        <f t="shared" si="96"/>
        <v>0</v>
      </c>
      <c r="FU57" s="65">
        <f t="shared" si="97"/>
        <v>0</v>
      </c>
      <c r="FV57" s="65">
        <f t="shared" si="98"/>
        <v>0</v>
      </c>
      <c r="FW57" s="65">
        <f t="shared" si="99"/>
        <v>0</v>
      </c>
      <c r="FX57" s="65">
        <f t="shared" si="100"/>
        <v>0</v>
      </c>
      <c r="FY57" s="65">
        <f t="shared" si="101"/>
        <v>0</v>
      </c>
      <c r="FZ57" s="65">
        <f t="shared" si="102"/>
        <v>0</v>
      </c>
      <c r="GB57" s="65">
        <f t="shared" si="103"/>
        <v>0</v>
      </c>
      <c r="GC57" s="65">
        <f t="shared" si="104"/>
        <v>0</v>
      </c>
      <c r="GD57" s="65">
        <f t="shared" si="105"/>
        <v>0</v>
      </c>
      <c r="GE57" s="65">
        <f t="shared" si="106"/>
        <v>0</v>
      </c>
      <c r="GF57" s="65">
        <f t="shared" si="107"/>
        <v>0</v>
      </c>
      <c r="GG57" s="65">
        <f t="shared" si="108"/>
        <v>0</v>
      </c>
      <c r="GH57" s="65">
        <f t="shared" si="109"/>
        <v>0</v>
      </c>
      <c r="GI57" s="65">
        <f t="shared" si="110"/>
        <v>0</v>
      </c>
      <c r="GJ57" s="65">
        <f t="shared" si="111"/>
        <v>0</v>
      </c>
      <c r="GK57" s="65">
        <f t="shared" si="112"/>
        <v>0</v>
      </c>
      <c r="GL57" s="65">
        <f t="shared" si="113"/>
        <v>0</v>
      </c>
      <c r="GM57" s="65">
        <f t="shared" si="114"/>
        <v>0</v>
      </c>
      <c r="GN57" s="65">
        <f t="shared" si="115"/>
        <v>0</v>
      </c>
      <c r="GO57" s="65">
        <f t="shared" si="116"/>
        <v>0</v>
      </c>
      <c r="GP57" s="65">
        <f t="shared" si="117"/>
        <v>0</v>
      </c>
      <c r="GQ57" s="65">
        <f t="shared" si="118"/>
        <v>0</v>
      </c>
      <c r="GR57" s="65">
        <f t="shared" si="119"/>
        <v>0</v>
      </c>
      <c r="GS57" s="65">
        <f t="shared" si="120"/>
        <v>0</v>
      </c>
      <c r="GT57" s="65">
        <f t="shared" si="121"/>
        <v>0</v>
      </c>
      <c r="GU57" s="65">
        <f t="shared" si="122"/>
        <v>0</v>
      </c>
      <c r="GV57" s="65">
        <f t="shared" si="123"/>
        <v>0</v>
      </c>
      <c r="GW57" s="65">
        <f t="shared" si="124"/>
        <v>0</v>
      </c>
      <c r="GX57" s="65">
        <f t="shared" si="125"/>
        <v>0</v>
      </c>
      <c r="GY57" s="65">
        <f t="shared" si="126"/>
        <v>0</v>
      </c>
      <c r="GZ57" s="65">
        <f t="shared" si="127"/>
        <v>0</v>
      </c>
      <c r="HA57" s="65">
        <f t="shared" si="128"/>
        <v>0</v>
      </c>
      <c r="HB57" s="65">
        <f t="shared" si="129"/>
        <v>0</v>
      </c>
      <c r="HC57" s="65">
        <f t="shared" si="130"/>
        <v>0</v>
      </c>
      <c r="HD57" s="65">
        <f t="shared" si="131"/>
        <v>0</v>
      </c>
      <c r="HE57" s="65">
        <f t="shared" si="132"/>
        <v>0</v>
      </c>
      <c r="HM57" s="51">
        <v>48</v>
      </c>
      <c r="HN57" s="72">
        <f>(EW57-EW56)*$D$46+(FB57-FB56)*$D$47+(FG57-FG56)*$D$48+(FL57-FL56)*$D$49+IF($HM57&lt;C$10,0,求节点(C$10:C$14,$H$28:$H$32,$HM57)*$C$2*节奏总纲!W51)+HN56</f>
        <v>0</v>
      </c>
      <c r="HO57" s="72">
        <f>(EX57-EX56)*$D$46+(FC57-FC56)*$D$47+(FH57-FH56)*$D$48+(FM57-FM56)*$D$49+IF($HM57&lt;D$10,0,求节点(D$10:D$14,$H$28:$H$32,$HM57)*$C$2*节奏总纲!X51)+HO56</f>
        <v>0</v>
      </c>
      <c r="HP57" s="72">
        <f>(EY57-EY56)*$D$46+(FD57-FD56)*$D$47+(FI57-FI56)*$D$48+(FN57-FN56)*$D$49+IF($HM57&lt;E$10,0,求节点(E$10:E$14,$H$28:$H$32,$HM57)*$C$2*节奏总纲!Y51)+HP56</f>
        <v>0</v>
      </c>
      <c r="HQ57" s="72">
        <f>(EZ57-EZ56)*$D$46+(FE57-FE56)*$D$47+(FJ57-FJ56)*$D$48+(FO57-FO56)*$D$49+IF($HM57&lt;F$10,0,求节点(F$10:F$14,$H$28:$H$32,$HM57)*$C$2*节奏总纲!Z51)+HQ56</f>
        <v>0</v>
      </c>
      <c r="HR57" s="72">
        <f>(FA57-FA56)*$D$46+(FF57-FF56)*$D$47+(FK57-FK56)*$D$48+(FP57-FP56)*$D$49+IF($HM57&lt;G$10,0,求节点(G$10:G$14,$H$28:$H$32,$HM57)*$C$2*节奏总纲!AA51)+HR56</f>
        <v>0</v>
      </c>
      <c r="HV57" s="72">
        <v>48</v>
      </c>
      <c r="HW57" s="72">
        <f>IF($HV57&lt;C$10,0,求节点(C$10:C$14,$I$28:$I$32,$HV57)*$C$2*节奏总纲!W51)+HW56</f>
        <v>0</v>
      </c>
      <c r="HX57" s="72">
        <f>IF($HV57&lt;D$10,0,求节点(D$10:D$14,$I$28:$I$32,$HV57)*$C$2*节奏总纲!X51)+HX56</f>
        <v>0</v>
      </c>
      <c r="HY57" s="72">
        <f>IF($HV57&lt;E$10,0,求节点(E$10:E$14,$I$28:$I$32,$HV57)*$C$2*节奏总纲!Y51)+HY56</f>
        <v>0</v>
      </c>
      <c r="HZ57" s="72">
        <f>IF($HV57&lt;F$10,0,求节点(F$10:F$14,$I$28:$I$32,$HV57)*$C$2*节奏总纲!Z51)+HZ56</f>
        <v>0</v>
      </c>
      <c r="IA57" s="72">
        <f>IF($HV57&lt;G$10,0,求节点(G$10:G$14,$I$28:$I$32,$HV57)*$C$2*节奏总纲!AA51)+IA56</f>
        <v>0</v>
      </c>
    </row>
    <row r="58" spans="2:235" x14ac:dyDescent="0.15">
      <c r="P58" s="49">
        <v>49</v>
      </c>
      <c r="Q58" s="51">
        <f>IF($P58&lt;C$10,0,求节点(C$10:C$14,$H$10:$H$14,$P58)*$C$2*节奏总纲!W52)+Q57</f>
        <v>0</v>
      </c>
      <c r="R58" s="51">
        <f>IF($P58&lt;D$10,0,求节点(D$10:D$14,$H$10:$H$14,$P58)*$C$2*节奏总纲!X52)+R57</f>
        <v>0</v>
      </c>
      <c r="S58" s="51">
        <f>IF($P58&lt;E$10,0,求节点(E$10:E$14,$H$10:$H$14,$P58)*$C$2*节奏总纲!Y52)+S57</f>
        <v>0</v>
      </c>
      <c r="T58" s="51">
        <f>IF($P58&lt;F$10,0,求节点(F$10:F$14,$H$10:$H$14,$P58)*$C$2*节奏总纲!Z52)+T57</f>
        <v>0</v>
      </c>
      <c r="U58" s="51">
        <f>IF($P58&lt;G$10,0,求节点(G$10:G$14,$H$10:$H$14,$P58)*$C$2*节奏总纲!AA52)+U57</f>
        <v>0</v>
      </c>
      <c r="V58" s="51">
        <f>IF($P58&lt;C$10,0,求节点(C$10:C$14,$I$10:$I$14,$P58)*$C$2*节奏总纲!W52)+V57</f>
        <v>0</v>
      </c>
      <c r="W58" s="51">
        <f>IF($P58&lt;D$10,0,求节点(D$10:D$14,$I$10:$I$14,$P58)*$C$2*节奏总纲!X52)+W57</f>
        <v>0</v>
      </c>
      <c r="X58" s="51">
        <f>IF($P58&lt;E$10,0,求节点(E$10:E$14,$I$10:$I$14,$P58)*$C$2*节奏总纲!Y52)+X57</f>
        <v>0</v>
      </c>
      <c r="Y58" s="51">
        <f>IF($P58&lt;F$10,0,求节点(F$10:F$14,$I$10:$I$14,$P58)*$C$2*节奏总纲!Z52)+Y57</f>
        <v>0</v>
      </c>
      <c r="Z58" s="51">
        <f>IF($P58&lt;G$10,0,求节点(G$10:G$14,$I$10:$I$14,$P58)*$C$2*节奏总纲!AA52)+Z57</f>
        <v>0</v>
      </c>
      <c r="AA58" s="65">
        <f>IF($P58&lt;C$10,0,求节点(C$10:C$14,$J$10:$J$14,$P58)*$C$2*节奏总纲!W52)+AA57+军团势力点排行奖励设计!M58-军团势力点排行奖励设计!M57</f>
        <v>0</v>
      </c>
      <c r="AB58" s="65">
        <f>IF($P58&lt;D$10,0,求节点(D$10:D$14,$J$10:$J$14,$P58)*$C$2*节奏总纲!X52)+AB57+军团势力点排行奖励设计!N58-军团势力点排行奖励设计!N57</f>
        <v>0</v>
      </c>
      <c r="AC58" s="65">
        <f>IF($P58&lt;E$10,0,求节点(E$10:E$14,$J$10:$J$14,$P58)*$C$2*节奏总纲!Y52)+AC57+军团势力点排行奖励设计!O58-军团势力点排行奖励设计!O57</f>
        <v>0</v>
      </c>
      <c r="AD58" s="65">
        <f>IF($P58&lt;F$10,0,求节点(F$10:F$14,$J$10:$J$14,$P58)*$C$2*节奏总纲!Z52)+AD57+军团势力点排行奖励设计!P58-军团势力点排行奖励设计!P57</f>
        <v>0</v>
      </c>
      <c r="AE58" s="65">
        <f>IF($P58&lt;G$10,0,求节点(G$10:G$14,$J$10:$J$14,$P58)*$C$2*节奏总纲!AA52)+AE57+军团势力点排行奖励设计!Q58-军团势力点排行奖励设计!Q57</f>
        <v>0</v>
      </c>
      <c r="AF58" s="65">
        <f>IF($P58&lt;C$10,0,求节点(C$10:C$14,$K$10:$K$14,$P58)*$C$2*节奏总纲!W52)+AF57</f>
        <v>0</v>
      </c>
      <c r="AG58" s="65">
        <f>IF($P58&lt;D$10,0,求节点(D$10:D$14,$K$10:$K$14,$P58)*$C$2*节奏总纲!X52)+AG57</f>
        <v>0</v>
      </c>
      <c r="AH58" s="65">
        <f>IF($P58&lt;E$10,0,求节点(E$10:E$14,$K$10:$K$14,$P58)*$C$2*节奏总纲!Y52)+AH57</f>
        <v>0</v>
      </c>
      <c r="AI58" s="65">
        <f>IF($P58&lt;F$10,0,求节点(F$10:F$14,$K$10:$K$14,$P58)*$C$2*节奏总纲!Z52)+AI57</f>
        <v>0</v>
      </c>
      <c r="AJ58" s="65">
        <f>IF($P58&lt;G$10,0,求节点(G$10:G$14,$K$10:$K$14,$P58)*$C$2*节奏总纲!AA52)+AJ57</f>
        <v>0</v>
      </c>
      <c r="AK58" s="65">
        <f>IF($P58&lt;C$10,0,求节点(C$10:C$14,$L$10:$L$14,$P58)*$C$2*节奏总纲!W52)+AK57+军团势力点排行奖励设计!R58-军团势力点排行奖励设计!R57</f>
        <v>0</v>
      </c>
      <c r="AL58" s="65">
        <f>IF($P58&lt;D$10,0,求节点(D$10:D$14,$L$10:$L$14,$P58)*$C$2*节奏总纲!X52)+AL57+军团势力点排行奖励设计!S58-军团势力点排行奖励设计!S57</f>
        <v>0</v>
      </c>
      <c r="AM58" s="65">
        <f>IF($P58&lt;E$10,0,求节点(E$10:E$14,$L$10:$L$14,$P58)*$C$2*节奏总纲!Y52)+AM57+军团势力点排行奖励设计!T58-军团势力点排行奖励设计!T57</f>
        <v>0</v>
      </c>
      <c r="AN58" s="65">
        <f>IF($P58&lt;F$10,0,求节点(F$10:F$14,$L$10:$L$14,$P58)*$C$2*节奏总纲!Z52)+AN57+军团势力点排行奖励设计!U58-军团势力点排行奖励设计!U57</f>
        <v>0</v>
      </c>
      <c r="AO58" s="65">
        <f>IF($P58&lt;G$10,0,求节点(G$10:G$14,$L$10:$L$14,$P58)*$C$2*节奏总纲!AA52)+AO57+军团势力点排行奖励设计!V58-军团势力点排行奖励设计!V57</f>
        <v>0</v>
      </c>
      <c r="AP58" s="65">
        <f>IF($P58&lt;C$10,0,求节点(C$10:C$14,$M$10:$M$14,$P58)*$C$2*节奏总纲!W52)+AP57</f>
        <v>0</v>
      </c>
      <c r="AQ58" s="65">
        <f>IF($P58&lt;D$10,0,求节点(D$10:D$14,$M$10:$M$14,$P58)*$C$2*节奏总纲!X52)+AQ57</f>
        <v>0</v>
      </c>
      <c r="AR58" s="65">
        <f>IF($P58&lt;E$10,0,求节点(E$10:E$14,$M$10:$M$14,$P58)*$C$2*节奏总纲!Y52)+AR57</f>
        <v>0</v>
      </c>
      <c r="AS58" s="65">
        <f>IF($P58&lt;F$10,0,求节点(F$10:F$14,$M$10:$M$14,$P58)*$C$2*节奏总纲!Z52)+AS57</f>
        <v>0</v>
      </c>
      <c r="AT58" s="65">
        <f>IF($P58&lt;G$10,0,求节点(G$10:G$14,$M$10:$M$14,$P58)*$C$2*节奏总纲!AA52)+AT57</f>
        <v>0</v>
      </c>
      <c r="AX58" s="51">
        <v>49</v>
      </c>
      <c r="AY58" s="51">
        <f>IF($AX58&lt;C$10,0,求节点(C$10:C$14,$H$19:$H$23,$AX58)*$C$2*节奏总纲!W52)+AY57</f>
        <v>0</v>
      </c>
      <c r="AZ58" s="51">
        <f>IF($AX58&lt;D$10,0,求节点(D$10:D$14,$H$19:$H$23,$AX58)*$C$2*节奏总纲!X52)+AZ57</f>
        <v>0</v>
      </c>
      <c r="BA58" s="51">
        <f>IF($AX58&lt;E$10,0,求节点(E$10:E$14,$H$19:$H$23,$AX58)*$C$2*节奏总纲!Y52)+BA57</f>
        <v>0</v>
      </c>
      <c r="BB58" s="51">
        <f>IF($AX58&lt;F$10,0,求节点(F$10:F$14,$H$19:$H$23,$AX58)*$C$2*节奏总纲!Z52)+BB57</f>
        <v>0</v>
      </c>
      <c r="BC58" s="51">
        <f>IF($AX58&lt;G$10,0,求节点(G$10:G$14,$H$19:$H$23,$AX58)*$C$2*节奏总纲!AA52)+BC57</f>
        <v>0</v>
      </c>
      <c r="BD58" s="51">
        <f>IF($AX58&lt;C$10,0,求节点(C$10:C$14,$I$19:$I$23,$AX58)*$C$2*节奏总纲!W52)+BD57</f>
        <v>0</v>
      </c>
      <c r="BE58" s="51">
        <f>IF($AX58&lt;D$10,0,求节点(D$10:D$14,$I$19:$I$23,$AX58)*$C$2*节奏总纲!X52)+BE57</f>
        <v>0</v>
      </c>
      <c r="BF58" s="51">
        <f>IF($AX58&lt;E$10,0,求节点(E$10:E$14,$I$19:$I$23,$AX58)*$C$2*节奏总纲!Y52)+BF57</f>
        <v>0</v>
      </c>
      <c r="BG58" s="51">
        <f>IF($AX58&lt;F$10,0,求节点(F$10:F$14,$I$19:$I$23,$AX58)*$C$2*节奏总纲!Z52)+BG57</f>
        <v>0</v>
      </c>
      <c r="BH58" s="51">
        <f>IF($AX58&lt;G$10,0,求节点(G$10:G$14,$I$19:$I$23,$AX58)*$C$2*节奏总纲!AA52)+BH57</f>
        <v>0</v>
      </c>
      <c r="BI58" s="65">
        <f>IF($AX58&lt;C$10,0,求节点(C$10:C$14,$J$19:$J$23,$AX58)*$C$2*节奏总纲!W52)+BI57+军团势力点排行奖励设计!W58-军团势力点排行奖励设计!W57</f>
        <v>0</v>
      </c>
      <c r="BJ58" s="65">
        <f>IF($AX58&lt;D$10,0,求节点(D$10:D$14,$J$19:$J$23,$AX58)*$C$2*节奏总纲!X52)+BJ57+军团势力点排行奖励设计!X58-军团势力点排行奖励设计!X57</f>
        <v>0</v>
      </c>
      <c r="BK58" s="65">
        <f>IF($AX58&lt;E$10,0,求节点(E$10:E$14,$J$19:$J$23,$AX58)*$C$2*节奏总纲!Y52)+BK57+军团势力点排行奖励设计!Y58-军团势力点排行奖励设计!Y57</f>
        <v>0</v>
      </c>
      <c r="BL58" s="65">
        <f>IF($AX58&lt;F$10,0,求节点(F$10:F$14,$J$19:$J$23,$AX58)*$C$2*节奏总纲!Z52)+BL57+军团势力点排行奖励设计!Z58-军团势力点排行奖励设计!Z57</f>
        <v>0</v>
      </c>
      <c r="BM58" s="65">
        <f>IF($AX58&lt;G$10,0,求节点(G$10:G$14,$J$19:$J$23,$AX58)*$C$2*节奏总纲!AA52)+BM57+军团势力点排行奖励设计!AA58-军团势力点排行奖励设计!AA57</f>
        <v>0</v>
      </c>
      <c r="BN58" s="65">
        <f>IF($AX58&lt;C$10,0,求节点(C$10:C$14,$K$19:$K$23,$AX58)*$C$2*节奏总纲!W52)+BN57</f>
        <v>0</v>
      </c>
      <c r="BO58" s="65">
        <f>IF($AX58&lt;D$10,0,求节点(D$10:D$14,$K$19:$K$23,$AX58)*$C$2*节奏总纲!X52)+BO57</f>
        <v>0</v>
      </c>
      <c r="BP58" s="65">
        <f>IF($AX58&lt;E$10,0,求节点(E$10:E$14,$K$19:$K$23,$AX58)*$C$2*节奏总纲!Y52)+BP57</f>
        <v>0</v>
      </c>
      <c r="BQ58" s="65">
        <f>IF($AX58&lt;F$10,0,求节点(F$10:F$14,$K$19:$K$23,$AX58)*$C$2*节奏总纲!Z52)+BQ57</f>
        <v>0</v>
      </c>
      <c r="BR58" s="65">
        <f>IF($AX58&lt;G$10,0,求节点(G$10:G$14,$K$19:$K$23,$AX58)*$C$2*节奏总纲!AA52)+BR57</f>
        <v>0</v>
      </c>
      <c r="BS58" s="65">
        <f>IF($AX58&lt;C$10,0,求节点(C$10:C$14,$L$19:$L$23,$AX58)*$C$2*节奏总纲!W52)+BS57+军团势力点排行奖励设计!AB58-军团势力点排行奖励设计!AB57</f>
        <v>0</v>
      </c>
      <c r="BT58" s="65">
        <f>IF($AX58&lt;D$10,0,求节点(D$10:D$14,$L$19:$L$23,$AX58)*$C$2*节奏总纲!X52)+BT57+军团势力点排行奖励设计!AC58-军团势力点排行奖励设计!AC57</f>
        <v>0</v>
      </c>
      <c r="BU58" s="65">
        <f>IF($AX58&lt;E$10,0,求节点(E$10:E$14,$L$19:$L$23,$AX58)*$C$2*节奏总纲!Y52)+BU57+军团势力点排行奖励设计!AD58-军团势力点排行奖励设计!AD57</f>
        <v>0</v>
      </c>
      <c r="BV58" s="65">
        <f>IF($AX58&lt;F$10,0,求节点(F$10:F$14,$L$19:$L$23,$AX58)*$C$2*节奏总纲!Z52)+BV57+军团势力点排行奖励设计!AE58-军团势力点排行奖励设计!AE57</f>
        <v>0</v>
      </c>
      <c r="BW58" s="65">
        <f>IF($AX58&lt;G$10,0,求节点(G$10:G$14,$L$19:$L$23,$AX58)*$C$2*节奏总纲!AA52)+BW57+军团势力点排行奖励设计!AF58-军团势力点排行奖励设计!AF57</f>
        <v>0</v>
      </c>
      <c r="BX58" s="65">
        <f>IF($AX58&lt;C$10,0,求节点(C$10:C$14,$M$19:$M$23,$AX58)*$C$2*节奏总纲!W52)+BX57</f>
        <v>0</v>
      </c>
      <c r="BY58" s="65">
        <f>IF($AX58&lt;D$10,0,求节点(D$10:D$14,$M$19:$M$23,$AX58)*$C$2*节奏总纲!X52)+BY57</f>
        <v>0</v>
      </c>
      <c r="BZ58" s="65">
        <f>IF($AX58&lt;E$10,0,求节点(E$10:E$14,$M$19:$M$23,$AX58)*$C$2*节奏总纲!Y52)+BZ57</f>
        <v>0</v>
      </c>
      <c r="CA58" s="65">
        <f>IF($AX58&lt;F$10,0,求节点(F$10:F$14,$M$19:$M$23,$AX58)*$C$2*节奏总纲!Z52)+CA57</f>
        <v>0</v>
      </c>
      <c r="CB58" s="65">
        <f>IF($AX58&lt;G$10,0,求节点(G$10:G$14,$M$19:$M$23,$AX58)*$C$2*节奏总纲!AA52)+CB57</f>
        <v>0</v>
      </c>
      <c r="CF58" s="51">
        <v>49</v>
      </c>
      <c r="CG58" s="65">
        <f t="shared" si="13"/>
        <v>0</v>
      </c>
      <c r="CH58" s="65">
        <f t="shared" si="14"/>
        <v>0</v>
      </c>
      <c r="CI58" s="65">
        <f t="shared" si="15"/>
        <v>0</v>
      </c>
      <c r="CJ58" s="65">
        <f t="shared" si="16"/>
        <v>0</v>
      </c>
      <c r="CK58" s="65">
        <f t="shared" si="17"/>
        <v>0</v>
      </c>
      <c r="CL58" s="65">
        <f t="shared" si="18"/>
        <v>0</v>
      </c>
      <c r="CM58" s="65">
        <f t="shared" si="19"/>
        <v>0</v>
      </c>
      <c r="CN58" s="65">
        <f t="shared" si="20"/>
        <v>0</v>
      </c>
      <c r="CO58" s="65">
        <f t="shared" si="21"/>
        <v>0</v>
      </c>
      <c r="CP58" s="65">
        <f t="shared" si="22"/>
        <v>0</v>
      </c>
      <c r="CQ58" s="65">
        <f t="shared" si="23"/>
        <v>0</v>
      </c>
      <c r="CR58" s="65">
        <f t="shared" si="24"/>
        <v>0</v>
      </c>
      <c r="CS58" s="65">
        <f t="shared" si="25"/>
        <v>0</v>
      </c>
      <c r="CT58" s="65">
        <f t="shared" si="26"/>
        <v>0</v>
      </c>
      <c r="CU58" s="65">
        <f t="shared" si="27"/>
        <v>0</v>
      </c>
      <c r="CV58" s="65">
        <f t="shared" si="28"/>
        <v>0</v>
      </c>
      <c r="CW58" s="65">
        <f t="shared" si="29"/>
        <v>0</v>
      </c>
      <c r="CX58" s="65">
        <f t="shared" si="30"/>
        <v>0</v>
      </c>
      <c r="CY58" s="65">
        <f t="shared" si="31"/>
        <v>0</v>
      </c>
      <c r="CZ58" s="65">
        <f t="shared" si="32"/>
        <v>0</v>
      </c>
      <c r="DA58" s="65">
        <f t="shared" si="33"/>
        <v>0</v>
      </c>
      <c r="DB58" s="65">
        <f t="shared" si="34"/>
        <v>0</v>
      </c>
      <c r="DC58" s="65">
        <f t="shared" si="35"/>
        <v>0</v>
      </c>
      <c r="DD58" s="65">
        <f t="shared" si="36"/>
        <v>0</v>
      </c>
      <c r="DE58" s="65">
        <f t="shared" si="37"/>
        <v>0</v>
      </c>
      <c r="DF58" s="65">
        <f t="shared" si="38"/>
        <v>0</v>
      </c>
      <c r="DG58" s="65">
        <f t="shared" si="39"/>
        <v>0</v>
      </c>
      <c r="DH58" s="65">
        <f t="shared" si="40"/>
        <v>0</v>
      </c>
      <c r="DI58" s="65">
        <f t="shared" si="41"/>
        <v>0</v>
      </c>
      <c r="DJ58" s="65">
        <f t="shared" si="42"/>
        <v>0</v>
      </c>
      <c r="DN58" s="51">
        <v>49</v>
      </c>
      <c r="DO58" s="65">
        <f t="shared" si="43"/>
        <v>0</v>
      </c>
      <c r="DP58" s="65">
        <f t="shared" si="44"/>
        <v>0</v>
      </c>
      <c r="DQ58" s="65">
        <f t="shared" si="45"/>
        <v>0</v>
      </c>
      <c r="DR58" s="65">
        <f t="shared" si="46"/>
        <v>0</v>
      </c>
      <c r="DS58" s="65">
        <f t="shared" si="47"/>
        <v>0</v>
      </c>
      <c r="DT58" s="65">
        <f t="shared" si="48"/>
        <v>0</v>
      </c>
      <c r="DU58" s="65">
        <f t="shared" si="49"/>
        <v>0</v>
      </c>
      <c r="DV58" s="65">
        <f t="shared" si="50"/>
        <v>0</v>
      </c>
      <c r="DW58" s="65">
        <f t="shared" si="51"/>
        <v>0</v>
      </c>
      <c r="DX58" s="65">
        <f t="shared" si="52"/>
        <v>0</v>
      </c>
      <c r="DY58" s="65">
        <f t="shared" si="53"/>
        <v>0</v>
      </c>
      <c r="DZ58" s="65">
        <f t="shared" si="54"/>
        <v>0</v>
      </c>
      <c r="EA58" s="65">
        <f t="shared" si="55"/>
        <v>0</v>
      </c>
      <c r="EB58" s="65">
        <f t="shared" si="56"/>
        <v>0</v>
      </c>
      <c r="EC58" s="65">
        <f t="shared" si="57"/>
        <v>0</v>
      </c>
      <c r="ED58" s="65">
        <f t="shared" si="58"/>
        <v>0</v>
      </c>
      <c r="EE58" s="65">
        <f t="shared" si="59"/>
        <v>0</v>
      </c>
      <c r="EF58" s="65">
        <f t="shared" si="60"/>
        <v>0</v>
      </c>
      <c r="EG58" s="65">
        <f t="shared" si="61"/>
        <v>0</v>
      </c>
      <c r="EH58" s="65">
        <f t="shared" si="62"/>
        <v>0</v>
      </c>
      <c r="EI58" s="65">
        <f t="shared" si="63"/>
        <v>0</v>
      </c>
      <c r="EJ58" s="65">
        <f t="shared" si="64"/>
        <v>0</v>
      </c>
      <c r="EK58" s="65">
        <f t="shared" si="65"/>
        <v>0</v>
      </c>
      <c r="EL58" s="65">
        <f t="shared" si="66"/>
        <v>0</v>
      </c>
      <c r="EM58" s="65">
        <f t="shared" si="67"/>
        <v>0</v>
      </c>
      <c r="EN58" s="65">
        <f t="shared" si="68"/>
        <v>0</v>
      </c>
      <c r="EO58" s="65">
        <f t="shared" si="69"/>
        <v>0</v>
      </c>
      <c r="EP58" s="65">
        <f t="shared" si="70"/>
        <v>0</v>
      </c>
      <c r="EQ58" s="65">
        <f t="shared" si="71"/>
        <v>0</v>
      </c>
      <c r="ER58" s="65">
        <f t="shared" si="72"/>
        <v>0</v>
      </c>
      <c r="EV58" s="51">
        <v>49</v>
      </c>
      <c r="EW58" s="65">
        <f t="shared" si="73"/>
        <v>0</v>
      </c>
      <c r="EX58" s="65">
        <f t="shared" si="74"/>
        <v>0</v>
      </c>
      <c r="EY58" s="65">
        <f t="shared" si="75"/>
        <v>0</v>
      </c>
      <c r="EZ58" s="65">
        <f t="shared" si="76"/>
        <v>0</v>
      </c>
      <c r="FA58" s="65">
        <f t="shared" si="77"/>
        <v>0</v>
      </c>
      <c r="FB58" s="65">
        <f t="shared" si="78"/>
        <v>0</v>
      </c>
      <c r="FC58" s="65">
        <f t="shared" si="79"/>
        <v>0</v>
      </c>
      <c r="FD58" s="65">
        <f t="shared" si="80"/>
        <v>0</v>
      </c>
      <c r="FE58" s="65">
        <f t="shared" si="81"/>
        <v>0</v>
      </c>
      <c r="FF58" s="65">
        <f t="shared" si="82"/>
        <v>0</v>
      </c>
      <c r="FG58" s="65">
        <f t="shared" si="83"/>
        <v>0</v>
      </c>
      <c r="FH58" s="65">
        <f t="shared" si="84"/>
        <v>0</v>
      </c>
      <c r="FI58" s="65">
        <f t="shared" si="85"/>
        <v>0</v>
      </c>
      <c r="FJ58" s="65">
        <f t="shared" si="86"/>
        <v>0</v>
      </c>
      <c r="FK58" s="65">
        <f t="shared" si="87"/>
        <v>0</v>
      </c>
      <c r="FL58" s="65">
        <f t="shared" si="88"/>
        <v>0</v>
      </c>
      <c r="FM58" s="65">
        <f t="shared" si="89"/>
        <v>0</v>
      </c>
      <c r="FN58" s="65">
        <f t="shared" si="90"/>
        <v>0</v>
      </c>
      <c r="FO58" s="65">
        <f t="shared" si="91"/>
        <v>0</v>
      </c>
      <c r="FP58" s="65">
        <f t="shared" si="92"/>
        <v>0</v>
      </c>
      <c r="FQ58" s="65">
        <f t="shared" si="93"/>
        <v>0</v>
      </c>
      <c r="FR58" s="65">
        <f t="shared" si="94"/>
        <v>0</v>
      </c>
      <c r="FS58" s="65">
        <f t="shared" si="95"/>
        <v>0</v>
      </c>
      <c r="FT58" s="65">
        <f t="shared" si="96"/>
        <v>0</v>
      </c>
      <c r="FU58" s="65">
        <f t="shared" si="97"/>
        <v>0</v>
      </c>
      <c r="FV58" s="65">
        <f t="shared" si="98"/>
        <v>0</v>
      </c>
      <c r="FW58" s="65">
        <f t="shared" si="99"/>
        <v>0</v>
      </c>
      <c r="FX58" s="65">
        <f t="shared" si="100"/>
        <v>0</v>
      </c>
      <c r="FY58" s="65">
        <f t="shared" si="101"/>
        <v>0</v>
      </c>
      <c r="FZ58" s="65">
        <f t="shared" si="102"/>
        <v>0</v>
      </c>
      <c r="GB58" s="65">
        <f t="shared" si="103"/>
        <v>0</v>
      </c>
      <c r="GC58" s="65">
        <f t="shared" si="104"/>
        <v>0</v>
      </c>
      <c r="GD58" s="65">
        <f t="shared" si="105"/>
        <v>0</v>
      </c>
      <c r="GE58" s="65">
        <f t="shared" si="106"/>
        <v>0</v>
      </c>
      <c r="GF58" s="65">
        <f t="shared" si="107"/>
        <v>0</v>
      </c>
      <c r="GG58" s="65">
        <f t="shared" si="108"/>
        <v>0</v>
      </c>
      <c r="GH58" s="65">
        <f t="shared" si="109"/>
        <v>0</v>
      </c>
      <c r="GI58" s="65">
        <f t="shared" si="110"/>
        <v>0</v>
      </c>
      <c r="GJ58" s="65">
        <f t="shared" si="111"/>
        <v>0</v>
      </c>
      <c r="GK58" s="65">
        <f t="shared" si="112"/>
        <v>0</v>
      </c>
      <c r="GL58" s="65">
        <f t="shared" si="113"/>
        <v>0</v>
      </c>
      <c r="GM58" s="65">
        <f t="shared" si="114"/>
        <v>0</v>
      </c>
      <c r="GN58" s="65">
        <f t="shared" si="115"/>
        <v>0</v>
      </c>
      <c r="GO58" s="65">
        <f t="shared" si="116"/>
        <v>0</v>
      </c>
      <c r="GP58" s="65">
        <f t="shared" si="117"/>
        <v>0</v>
      </c>
      <c r="GQ58" s="65">
        <f t="shared" si="118"/>
        <v>0</v>
      </c>
      <c r="GR58" s="65">
        <f t="shared" si="119"/>
        <v>0</v>
      </c>
      <c r="GS58" s="65">
        <f t="shared" si="120"/>
        <v>0</v>
      </c>
      <c r="GT58" s="65">
        <f t="shared" si="121"/>
        <v>0</v>
      </c>
      <c r="GU58" s="65">
        <f t="shared" si="122"/>
        <v>0</v>
      </c>
      <c r="GV58" s="65">
        <f t="shared" si="123"/>
        <v>0</v>
      </c>
      <c r="GW58" s="65">
        <f t="shared" si="124"/>
        <v>0</v>
      </c>
      <c r="GX58" s="65">
        <f t="shared" si="125"/>
        <v>0</v>
      </c>
      <c r="GY58" s="65">
        <f t="shared" si="126"/>
        <v>0</v>
      </c>
      <c r="GZ58" s="65">
        <f t="shared" si="127"/>
        <v>0</v>
      </c>
      <c r="HA58" s="65">
        <f t="shared" si="128"/>
        <v>0</v>
      </c>
      <c r="HB58" s="65">
        <f t="shared" si="129"/>
        <v>0</v>
      </c>
      <c r="HC58" s="65">
        <f t="shared" si="130"/>
        <v>0</v>
      </c>
      <c r="HD58" s="65">
        <f t="shared" si="131"/>
        <v>0</v>
      </c>
      <c r="HE58" s="65">
        <f t="shared" si="132"/>
        <v>0</v>
      </c>
      <c r="HM58" s="51">
        <v>49</v>
      </c>
      <c r="HN58" s="72">
        <f>(EW58-EW57)*$D$46+(FB58-FB57)*$D$47+(FG58-FG57)*$D$48+(FL58-FL57)*$D$49+IF($HM58&lt;C$10,0,求节点(C$10:C$14,$H$28:$H$32,$HM58)*$C$2*节奏总纲!W52)+HN57</f>
        <v>0</v>
      </c>
      <c r="HO58" s="72">
        <f>(EX58-EX57)*$D$46+(FC58-FC57)*$D$47+(FH58-FH57)*$D$48+(FM58-FM57)*$D$49+IF($HM58&lt;D$10,0,求节点(D$10:D$14,$H$28:$H$32,$HM58)*$C$2*节奏总纲!X52)+HO57</f>
        <v>0</v>
      </c>
      <c r="HP58" s="72">
        <f>(EY58-EY57)*$D$46+(FD58-FD57)*$D$47+(FI58-FI57)*$D$48+(FN58-FN57)*$D$49+IF($HM58&lt;E$10,0,求节点(E$10:E$14,$H$28:$H$32,$HM58)*$C$2*节奏总纲!Y52)+HP57</f>
        <v>0</v>
      </c>
      <c r="HQ58" s="72">
        <f>(EZ58-EZ57)*$D$46+(FE58-FE57)*$D$47+(FJ58-FJ57)*$D$48+(FO58-FO57)*$D$49+IF($HM58&lt;F$10,0,求节点(F$10:F$14,$H$28:$H$32,$HM58)*$C$2*节奏总纲!Z52)+HQ57</f>
        <v>0</v>
      </c>
      <c r="HR58" s="72">
        <f>(FA58-FA57)*$D$46+(FF58-FF57)*$D$47+(FK58-FK57)*$D$48+(FP58-FP57)*$D$49+IF($HM58&lt;G$10,0,求节点(G$10:G$14,$H$28:$H$32,$HM58)*$C$2*节奏总纲!AA52)+HR57</f>
        <v>0</v>
      </c>
      <c r="HV58" s="72">
        <v>49</v>
      </c>
      <c r="HW58" s="72">
        <f>IF($HV58&lt;C$10,0,求节点(C$10:C$14,$I$28:$I$32,$HV58)*$C$2*节奏总纲!W52)+HW57</f>
        <v>0</v>
      </c>
      <c r="HX58" s="72">
        <f>IF($HV58&lt;D$10,0,求节点(D$10:D$14,$I$28:$I$32,$HV58)*$C$2*节奏总纲!X52)+HX57</f>
        <v>0</v>
      </c>
      <c r="HY58" s="72">
        <f>IF($HV58&lt;E$10,0,求节点(E$10:E$14,$I$28:$I$32,$HV58)*$C$2*节奏总纲!Y52)+HY57</f>
        <v>0</v>
      </c>
      <c r="HZ58" s="72">
        <f>IF($HV58&lt;F$10,0,求节点(F$10:F$14,$I$28:$I$32,$HV58)*$C$2*节奏总纲!Z52)+HZ57</f>
        <v>0</v>
      </c>
      <c r="IA58" s="72">
        <f>IF($HV58&lt;G$10,0,求节点(G$10:G$14,$I$28:$I$32,$HV58)*$C$2*节奏总纲!AA52)+IA57</f>
        <v>0</v>
      </c>
    </row>
    <row r="59" spans="2:235" x14ac:dyDescent="0.15">
      <c r="P59" s="49">
        <v>50</v>
      </c>
      <c r="Q59" s="51">
        <f>IF($P59&lt;C$10,0,求节点(C$10:C$14,$H$10:$H$14,$P59)*$C$2*节奏总纲!W53)+Q58</f>
        <v>0</v>
      </c>
      <c r="R59" s="51">
        <f>IF($P59&lt;D$10,0,求节点(D$10:D$14,$H$10:$H$14,$P59)*$C$2*节奏总纲!X53)+R58</f>
        <v>0</v>
      </c>
      <c r="S59" s="51">
        <f>IF($P59&lt;E$10,0,求节点(E$10:E$14,$H$10:$H$14,$P59)*$C$2*节奏总纲!Y53)+S58</f>
        <v>0</v>
      </c>
      <c r="T59" s="51">
        <f>IF($P59&lt;F$10,0,求节点(F$10:F$14,$H$10:$H$14,$P59)*$C$2*节奏总纲!Z53)+T58</f>
        <v>0</v>
      </c>
      <c r="U59" s="51">
        <f>IF($P59&lt;G$10,0,求节点(G$10:G$14,$H$10:$H$14,$P59)*$C$2*节奏总纲!AA53)+U58</f>
        <v>0</v>
      </c>
      <c r="V59" s="51">
        <f>IF($P59&lt;C$10,0,求节点(C$10:C$14,$I$10:$I$14,$P59)*$C$2*节奏总纲!W53)+V58</f>
        <v>0</v>
      </c>
      <c r="W59" s="51">
        <f>IF($P59&lt;D$10,0,求节点(D$10:D$14,$I$10:$I$14,$P59)*$C$2*节奏总纲!X53)+W58</f>
        <v>0</v>
      </c>
      <c r="X59" s="51">
        <f>IF($P59&lt;E$10,0,求节点(E$10:E$14,$I$10:$I$14,$P59)*$C$2*节奏总纲!Y53)+X58</f>
        <v>0</v>
      </c>
      <c r="Y59" s="51">
        <f>IF($P59&lt;F$10,0,求节点(F$10:F$14,$I$10:$I$14,$P59)*$C$2*节奏总纲!Z53)+Y58</f>
        <v>0</v>
      </c>
      <c r="Z59" s="51">
        <f>IF($P59&lt;G$10,0,求节点(G$10:G$14,$I$10:$I$14,$P59)*$C$2*节奏总纲!AA53)+Z58</f>
        <v>0</v>
      </c>
      <c r="AA59" s="65">
        <f>IF($P59&lt;C$10,0,求节点(C$10:C$14,$J$10:$J$14,$P59)*$C$2*节奏总纲!W53)+AA58+军团势力点排行奖励设计!M59-军团势力点排行奖励设计!M58</f>
        <v>0</v>
      </c>
      <c r="AB59" s="65">
        <f>IF($P59&lt;D$10,0,求节点(D$10:D$14,$J$10:$J$14,$P59)*$C$2*节奏总纲!X53)+AB58+军团势力点排行奖励设计!N59-军团势力点排行奖励设计!N58</f>
        <v>0</v>
      </c>
      <c r="AC59" s="65">
        <f>IF($P59&lt;E$10,0,求节点(E$10:E$14,$J$10:$J$14,$P59)*$C$2*节奏总纲!Y53)+AC58+军团势力点排行奖励设计!O59-军团势力点排行奖励设计!O58</f>
        <v>0</v>
      </c>
      <c r="AD59" s="65">
        <f>IF($P59&lt;F$10,0,求节点(F$10:F$14,$J$10:$J$14,$P59)*$C$2*节奏总纲!Z53)+AD58+军团势力点排行奖励设计!P59-军团势力点排行奖励设计!P58</f>
        <v>0</v>
      </c>
      <c r="AE59" s="65">
        <f>IF($P59&lt;G$10,0,求节点(G$10:G$14,$J$10:$J$14,$P59)*$C$2*节奏总纲!AA53)+AE58+军团势力点排行奖励设计!Q59-军团势力点排行奖励设计!Q58</f>
        <v>0</v>
      </c>
      <c r="AF59" s="65">
        <f>IF($P59&lt;C$10,0,求节点(C$10:C$14,$K$10:$K$14,$P59)*$C$2*节奏总纲!W53)+AF58</f>
        <v>0</v>
      </c>
      <c r="AG59" s="65">
        <f>IF($P59&lt;D$10,0,求节点(D$10:D$14,$K$10:$K$14,$P59)*$C$2*节奏总纲!X53)+AG58</f>
        <v>0</v>
      </c>
      <c r="AH59" s="65">
        <f>IF($P59&lt;E$10,0,求节点(E$10:E$14,$K$10:$K$14,$P59)*$C$2*节奏总纲!Y53)+AH58</f>
        <v>0</v>
      </c>
      <c r="AI59" s="65">
        <f>IF($P59&lt;F$10,0,求节点(F$10:F$14,$K$10:$K$14,$P59)*$C$2*节奏总纲!Z53)+AI58</f>
        <v>0</v>
      </c>
      <c r="AJ59" s="65">
        <f>IF($P59&lt;G$10,0,求节点(G$10:G$14,$K$10:$K$14,$P59)*$C$2*节奏总纲!AA53)+AJ58</f>
        <v>0</v>
      </c>
      <c r="AK59" s="65">
        <f>IF($P59&lt;C$10,0,求节点(C$10:C$14,$L$10:$L$14,$P59)*$C$2*节奏总纲!W53)+AK58+军团势力点排行奖励设计!R59-军团势力点排行奖励设计!R58</f>
        <v>0</v>
      </c>
      <c r="AL59" s="65">
        <f>IF($P59&lt;D$10,0,求节点(D$10:D$14,$L$10:$L$14,$P59)*$C$2*节奏总纲!X53)+AL58+军团势力点排行奖励设计!S59-军团势力点排行奖励设计!S58</f>
        <v>0</v>
      </c>
      <c r="AM59" s="65">
        <f>IF($P59&lt;E$10,0,求节点(E$10:E$14,$L$10:$L$14,$P59)*$C$2*节奏总纲!Y53)+AM58+军团势力点排行奖励设计!T59-军团势力点排行奖励设计!T58</f>
        <v>0</v>
      </c>
      <c r="AN59" s="65">
        <f>IF($P59&lt;F$10,0,求节点(F$10:F$14,$L$10:$L$14,$P59)*$C$2*节奏总纲!Z53)+AN58+军团势力点排行奖励设计!U59-军团势力点排行奖励设计!U58</f>
        <v>0</v>
      </c>
      <c r="AO59" s="65">
        <f>IF($P59&lt;G$10,0,求节点(G$10:G$14,$L$10:$L$14,$P59)*$C$2*节奏总纲!AA53)+AO58+军团势力点排行奖励设计!V59-军团势力点排行奖励设计!V58</f>
        <v>0</v>
      </c>
      <c r="AP59" s="65">
        <f>IF($P59&lt;C$10,0,求节点(C$10:C$14,$M$10:$M$14,$P59)*$C$2*节奏总纲!W53)+AP58</f>
        <v>0</v>
      </c>
      <c r="AQ59" s="65">
        <f>IF($P59&lt;D$10,0,求节点(D$10:D$14,$M$10:$M$14,$P59)*$C$2*节奏总纲!X53)+AQ58</f>
        <v>0</v>
      </c>
      <c r="AR59" s="65">
        <f>IF($P59&lt;E$10,0,求节点(E$10:E$14,$M$10:$M$14,$P59)*$C$2*节奏总纲!Y53)+AR58</f>
        <v>0</v>
      </c>
      <c r="AS59" s="65">
        <f>IF($P59&lt;F$10,0,求节点(F$10:F$14,$M$10:$M$14,$P59)*$C$2*节奏总纲!Z53)+AS58</f>
        <v>0</v>
      </c>
      <c r="AT59" s="65">
        <f>IF($P59&lt;G$10,0,求节点(G$10:G$14,$M$10:$M$14,$P59)*$C$2*节奏总纲!AA53)+AT58</f>
        <v>0</v>
      </c>
      <c r="AX59" s="51">
        <v>50</v>
      </c>
      <c r="AY59" s="51">
        <f>IF($AX59&lt;C$10,0,求节点(C$10:C$14,$H$19:$H$23,$AX59)*$C$2*节奏总纲!W53)+AY58</f>
        <v>0</v>
      </c>
      <c r="AZ59" s="51">
        <f>IF($AX59&lt;D$10,0,求节点(D$10:D$14,$H$19:$H$23,$AX59)*$C$2*节奏总纲!X53)+AZ58</f>
        <v>0</v>
      </c>
      <c r="BA59" s="51">
        <f>IF($AX59&lt;E$10,0,求节点(E$10:E$14,$H$19:$H$23,$AX59)*$C$2*节奏总纲!Y53)+BA58</f>
        <v>0</v>
      </c>
      <c r="BB59" s="51">
        <f>IF($AX59&lt;F$10,0,求节点(F$10:F$14,$H$19:$H$23,$AX59)*$C$2*节奏总纲!Z53)+BB58</f>
        <v>0</v>
      </c>
      <c r="BC59" s="51">
        <f>IF($AX59&lt;G$10,0,求节点(G$10:G$14,$H$19:$H$23,$AX59)*$C$2*节奏总纲!AA53)+BC58</f>
        <v>0</v>
      </c>
      <c r="BD59" s="51">
        <f>IF($AX59&lt;C$10,0,求节点(C$10:C$14,$I$19:$I$23,$AX59)*$C$2*节奏总纲!W53)+BD58</f>
        <v>0</v>
      </c>
      <c r="BE59" s="51">
        <f>IF($AX59&lt;D$10,0,求节点(D$10:D$14,$I$19:$I$23,$AX59)*$C$2*节奏总纲!X53)+BE58</f>
        <v>0</v>
      </c>
      <c r="BF59" s="51">
        <f>IF($AX59&lt;E$10,0,求节点(E$10:E$14,$I$19:$I$23,$AX59)*$C$2*节奏总纲!Y53)+BF58</f>
        <v>0</v>
      </c>
      <c r="BG59" s="51">
        <f>IF($AX59&lt;F$10,0,求节点(F$10:F$14,$I$19:$I$23,$AX59)*$C$2*节奏总纲!Z53)+BG58</f>
        <v>0</v>
      </c>
      <c r="BH59" s="51">
        <f>IF($AX59&lt;G$10,0,求节点(G$10:G$14,$I$19:$I$23,$AX59)*$C$2*节奏总纲!AA53)+BH58</f>
        <v>0</v>
      </c>
      <c r="BI59" s="65">
        <f>IF($AX59&lt;C$10,0,求节点(C$10:C$14,$J$19:$J$23,$AX59)*$C$2*节奏总纲!W53)+BI58+军团势力点排行奖励设计!W59-军团势力点排行奖励设计!W58</f>
        <v>0</v>
      </c>
      <c r="BJ59" s="65">
        <f>IF($AX59&lt;D$10,0,求节点(D$10:D$14,$J$19:$J$23,$AX59)*$C$2*节奏总纲!X53)+BJ58+军团势力点排行奖励设计!X59-军团势力点排行奖励设计!X58</f>
        <v>0</v>
      </c>
      <c r="BK59" s="65">
        <f>IF($AX59&lt;E$10,0,求节点(E$10:E$14,$J$19:$J$23,$AX59)*$C$2*节奏总纲!Y53)+BK58+军团势力点排行奖励设计!Y59-军团势力点排行奖励设计!Y58</f>
        <v>0</v>
      </c>
      <c r="BL59" s="65">
        <f>IF($AX59&lt;F$10,0,求节点(F$10:F$14,$J$19:$J$23,$AX59)*$C$2*节奏总纲!Z53)+BL58+军团势力点排行奖励设计!Z59-军团势力点排行奖励设计!Z58</f>
        <v>0</v>
      </c>
      <c r="BM59" s="65">
        <f>IF($AX59&lt;G$10,0,求节点(G$10:G$14,$J$19:$J$23,$AX59)*$C$2*节奏总纲!AA53)+BM58+军团势力点排行奖励设计!AA59-军团势力点排行奖励设计!AA58</f>
        <v>0</v>
      </c>
      <c r="BN59" s="65">
        <f>IF($AX59&lt;C$10,0,求节点(C$10:C$14,$K$19:$K$23,$AX59)*$C$2*节奏总纲!W53)+BN58</f>
        <v>0</v>
      </c>
      <c r="BO59" s="65">
        <f>IF($AX59&lt;D$10,0,求节点(D$10:D$14,$K$19:$K$23,$AX59)*$C$2*节奏总纲!X53)+BO58</f>
        <v>0</v>
      </c>
      <c r="BP59" s="65">
        <f>IF($AX59&lt;E$10,0,求节点(E$10:E$14,$K$19:$K$23,$AX59)*$C$2*节奏总纲!Y53)+BP58</f>
        <v>0</v>
      </c>
      <c r="BQ59" s="65">
        <f>IF($AX59&lt;F$10,0,求节点(F$10:F$14,$K$19:$K$23,$AX59)*$C$2*节奏总纲!Z53)+BQ58</f>
        <v>0</v>
      </c>
      <c r="BR59" s="65">
        <f>IF($AX59&lt;G$10,0,求节点(G$10:G$14,$K$19:$K$23,$AX59)*$C$2*节奏总纲!AA53)+BR58</f>
        <v>0</v>
      </c>
      <c r="BS59" s="65">
        <f>IF($AX59&lt;C$10,0,求节点(C$10:C$14,$L$19:$L$23,$AX59)*$C$2*节奏总纲!W53)+BS58+军团势力点排行奖励设计!AB59-军团势力点排行奖励设计!AB58</f>
        <v>0</v>
      </c>
      <c r="BT59" s="65">
        <f>IF($AX59&lt;D$10,0,求节点(D$10:D$14,$L$19:$L$23,$AX59)*$C$2*节奏总纲!X53)+BT58+军团势力点排行奖励设计!AC59-军团势力点排行奖励设计!AC58</f>
        <v>0</v>
      </c>
      <c r="BU59" s="65">
        <f>IF($AX59&lt;E$10,0,求节点(E$10:E$14,$L$19:$L$23,$AX59)*$C$2*节奏总纲!Y53)+BU58+军团势力点排行奖励设计!AD59-军团势力点排行奖励设计!AD58</f>
        <v>0</v>
      </c>
      <c r="BV59" s="65">
        <f>IF($AX59&lt;F$10,0,求节点(F$10:F$14,$L$19:$L$23,$AX59)*$C$2*节奏总纲!Z53)+BV58+军团势力点排行奖励设计!AE59-军团势力点排行奖励设计!AE58</f>
        <v>0</v>
      </c>
      <c r="BW59" s="65">
        <f>IF($AX59&lt;G$10,0,求节点(G$10:G$14,$L$19:$L$23,$AX59)*$C$2*节奏总纲!AA53)+BW58+军团势力点排行奖励设计!AF59-军团势力点排行奖励设计!AF58</f>
        <v>0</v>
      </c>
      <c r="BX59" s="65">
        <f>IF($AX59&lt;C$10,0,求节点(C$10:C$14,$M$19:$M$23,$AX59)*$C$2*节奏总纲!W53)+BX58</f>
        <v>0</v>
      </c>
      <c r="BY59" s="65">
        <f>IF($AX59&lt;D$10,0,求节点(D$10:D$14,$M$19:$M$23,$AX59)*$C$2*节奏总纲!X53)+BY58</f>
        <v>0</v>
      </c>
      <c r="BZ59" s="65">
        <f>IF($AX59&lt;E$10,0,求节点(E$10:E$14,$M$19:$M$23,$AX59)*$C$2*节奏总纲!Y53)+BZ58</f>
        <v>0</v>
      </c>
      <c r="CA59" s="65">
        <f>IF($AX59&lt;F$10,0,求节点(F$10:F$14,$M$19:$M$23,$AX59)*$C$2*节奏总纲!Z53)+CA58</f>
        <v>0</v>
      </c>
      <c r="CB59" s="65">
        <f>IF($AX59&lt;G$10,0,求节点(G$10:G$14,$M$19:$M$23,$AX59)*$C$2*节奏总纲!AA53)+CB58</f>
        <v>0</v>
      </c>
      <c r="CF59" s="51">
        <v>50</v>
      </c>
      <c r="CG59" s="65">
        <f t="shared" si="13"/>
        <v>0</v>
      </c>
      <c r="CH59" s="65">
        <f t="shared" si="14"/>
        <v>0</v>
      </c>
      <c r="CI59" s="65">
        <f t="shared" si="15"/>
        <v>0</v>
      </c>
      <c r="CJ59" s="65">
        <f t="shared" si="16"/>
        <v>0</v>
      </c>
      <c r="CK59" s="65">
        <f t="shared" si="17"/>
        <v>0</v>
      </c>
      <c r="CL59" s="65">
        <f t="shared" si="18"/>
        <v>0</v>
      </c>
      <c r="CM59" s="65">
        <f t="shared" si="19"/>
        <v>0</v>
      </c>
      <c r="CN59" s="65">
        <f t="shared" si="20"/>
        <v>0</v>
      </c>
      <c r="CO59" s="65">
        <f t="shared" si="21"/>
        <v>0</v>
      </c>
      <c r="CP59" s="65">
        <f t="shared" si="22"/>
        <v>0</v>
      </c>
      <c r="CQ59" s="65">
        <f t="shared" si="23"/>
        <v>0</v>
      </c>
      <c r="CR59" s="65">
        <f t="shared" si="24"/>
        <v>0</v>
      </c>
      <c r="CS59" s="65">
        <f t="shared" si="25"/>
        <v>0</v>
      </c>
      <c r="CT59" s="65">
        <f t="shared" si="26"/>
        <v>0</v>
      </c>
      <c r="CU59" s="65">
        <f t="shared" si="27"/>
        <v>0</v>
      </c>
      <c r="CV59" s="65">
        <f t="shared" si="28"/>
        <v>0</v>
      </c>
      <c r="CW59" s="65">
        <f t="shared" si="29"/>
        <v>0</v>
      </c>
      <c r="CX59" s="65">
        <f t="shared" si="30"/>
        <v>0</v>
      </c>
      <c r="CY59" s="65">
        <f t="shared" si="31"/>
        <v>0</v>
      </c>
      <c r="CZ59" s="65">
        <f t="shared" si="32"/>
        <v>0</v>
      </c>
      <c r="DA59" s="65">
        <f t="shared" si="33"/>
        <v>0</v>
      </c>
      <c r="DB59" s="65">
        <f t="shared" si="34"/>
        <v>0</v>
      </c>
      <c r="DC59" s="65">
        <f t="shared" si="35"/>
        <v>0</v>
      </c>
      <c r="DD59" s="65">
        <f t="shared" si="36"/>
        <v>0</v>
      </c>
      <c r="DE59" s="65">
        <f t="shared" si="37"/>
        <v>0</v>
      </c>
      <c r="DF59" s="65">
        <f t="shared" si="38"/>
        <v>0</v>
      </c>
      <c r="DG59" s="65">
        <f t="shared" si="39"/>
        <v>0</v>
      </c>
      <c r="DH59" s="65">
        <f t="shared" si="40"/>
        <v>0</v>
      </c>
      <c r="DI59" s="65">
        <f t="shared" si="41"/>
        <v>0</v>
      </c>
      <c r="DJ59" s="65">
        <f t="shared" si="42"/>
        <v>0</v>
      </c>
      <c r="DN59" s="51">
        <v>50</v>
      </c>
      <c r="DO59" s="65">
        <f t="shared" si="43"/>
        <v>0</v>
      </c>
      <c r="DP59" s="65">
        <f t="shared" si="44"/>
        <v>0</v>
      </c>
      <c r="DQ59" s="65">
        <f t="shared" si="45"/>
        <v>0</v>
      </c>
      <c r="DR59" s="65">
        <f t="shared" si="46"/>
        <v>0</v>
      </c>
      <c r="DS59" s="65">
        <f t="shared" si="47"/>
        <v>0</v>
      </c>
      <c r="DT59" s="65">
        <f t="shared" si="48"/>
        <v>0</v>
      </c>
      <c r="DU59" s="65">
        <f t="shared" si="49"/>
        <v>0</v>
      </c>
      <c r="DV59" s="65">
        <f t="shared" si="50"/>
        <v>0</v>
      </c>
      <c r="DW59" s="65">
        <f t="shared" si="51"/>
        <v>0</v>
      </c>
      <c r="DX59" s="65">
        <f t="shared" si="52"/>
        <v>0</v>
      </c>
      <c r="DY59" s="65">
        <f t="shared" si="53"/>
        <v>0</v>
      </c>
      <c r="DZ59" s="65">
        <f t="shared" si="54"/>
        <v>0</v>
      </c>
      <c r="EA59" s="65">
        <f t="shared" si="55"/>
        <v>0</v>
      </c>
      <c r="EB59" s="65">
        <f t="shared" si="56"/>
        <v>0</v>
      </c>
      <c r="EC59" s="65">
        <f t="shared" si="57"/>
        <v>0</v>
      </c>
      <c r="ED59" s="65">
        <f t="shared" si="58"/>
        <v>0</v>
      </c>
      <c r="EE59" s="65">
        <f t="shared" si="59"/>
        <v>0</v>
      </c>
      <c r="EF59" s="65">
        <f t="shared" si="60"/>
        <v>0</v>
      </c>
      <c r="EG59" s="65">
        <f t="shared" si="61"/>
        <v>0</v>
      </c>
      <c r="EH59" s="65">
        <f t="shared" si="62"/>
        <v>0</v>
      </c>
      <c r="EI59" s="65">
        <f t="shared" si="63"/>
        <v>0</v>
      </c>
      <c r="EJ59" s="65">
        <f t="shared" si="64"/>
        <v>0</v>
      </c>
      <c r="EK59" s="65">
        <f t="shared" si="65"/>
        <v>0</v>
      </c>
      <c r="EL59" s="65">
        <f t="shared" si="66"/>
        <v>0</v>
      </c>
      <c r="EM59" s="65">
        <f t="shared" si="67"/>
        <v>0</v>
      </c>
      <c r="EN59" s="65">
        <f t="shared" si="68"/>
        <v>0</v>
      </c>
      <c r="EO59" s="65">
        <f t="shared" si="69"/>
        <v>0</v>
      </c>
      <c r="EP59" s="65">
        <f t="shared" si="70"/>
        <v>0</v>
      </c>
      <c r="EQ59" s="65">
        <f t="shared" si="71"/>
        <v>0</v>
      </c>
      <c r="ER59" s="65">
        <f t="shared" si="72"/>
        <v>0</v>
      </c>
      <c r="EV59" s="51">
        <v>50</v>
      </c>
      <c r="EW59" s="65">
        <f t="shared" si="73"/>
        <v>0</v>
      </c>
      <c r="EX59" s="65">
        <f t="shared" si="74"/>
        <v>0</v>
      </c>
      <c r="EY59" s="65">
        <f t="shared" si="75"/>
        <v>0</v>
      </c>
      <c r="EZ59" s="65">
        <f t="shared" si="76"/>
        <v>0</v>
      </c>
      <c r="FA59" s="65">
        <f t="shared" si="77"/>
        <v>0</v>
      </c>
      <c r="FB59" s="65">
        <f t="shared" si="78"/>
        <v>0</v>
      </c>
      <c r="FC59" s="65">
        <f t="shared" si="79"/>
        <v>0</v>
      </c>
      <c r="FD59" s="65">
        <f t="shared" si="80"/>
        <v>0</v>
      </c>
      <c r="FE59" s="65">
        <f t="shared" si="81"/>
        <v>0</v>
      </c>
      <c r="FF59" s="65">
        <f t="shared" si="82"/>
        <v>0</v>
      </c>
      <c r="FG59" s="65">
        <f t="shared" si="83"/>
        <v>0</v>
      </c>
      <c r="FH59" s="65">
        <f t="shared" si="84"/>
        <v>0</v>
      </c>
      <c r="FI59" s="65">
        <f t="shared" si="85"/>
        <v>0</v>
      </c>
      <c r="FJ59" s="65">
        <f t="shared" si="86"/>
        <v>0</v>
      </c>
      <c r="FK59" s="65">
        <f t="shared" si="87"/>
        <v>0</v>
      </c>
      <c r="FL59" s="65">
        <f t="shared" si="88"/>
        <v>0</v>
      </c>
      <c r="FM59" s="65">
        <f t="shared" si="89"/>
        <v>0</v>
      </c>
      <c r="FN59" s="65">
        <f t="shared" si="90"/>
        <v>0</v>
      </c>
      <c r="FO59" s="65">
        <f t="shared" si="91"/>
        <v>0</v>
      </c>
      <c r="FP59" s="65">
        <f t="shared" si="92"/>
        <v>0</v>
      </c>
      <c r="FQ59" s="65">
        <f t="shared" si="93"/>
        <v>0</v>
      </c>
      <c r="FR59" s="65">
        <f t="shared" si="94"/>
        <v>0</v>
      </c>
      <c r="FS59" s="65">
        <f t="shared" si="95"/>
        <v>0</v>
      </c>
      <c r="FT59" s="65">
        <f t="shared" si="96"/>
        <v>0</v>
      </c>
      <c r="FU59" s="65">
        <f t="shared" si="97"/>
        <v>0</v>
      </c>
      <c r="FV59" s="65">
        <f t="shared" si="98"/>
        <v>0</v>
      </c>
      <c r="FW59" s="65">
        <f t="shared" si="99"/>
        <v>0</v>
      </c>
      <c r="FX59" s="65">
        <f t="shared" si="100"/>
        <v>0</v>
      </c>
      <c r="FY59" s="65">
        <f t="shared" si="101"/>
        <v>0</v>
      </c>
      <c r="FZ59" s="65">
        <f t="shared" si="102"/>
        <v>0</v>
      </c>
      <c r="GB59" s="65">
        <f t="shared" si="103"/>
        <v>0</v>
      </c>
      <c r="GC59" s="65">
        <f t="shared" si="104"/>
        <v>0</v>
      </c>
      <c r="GD59" s="65">
        <f t="shared" si="105"/>
        <v>0</v>
      </c>
      <c r="GE59" s="65">
        <f t="shared" si="106"/>
        <v>0</v>
      </c>
      <c r="GF59" s="65">
        <f t="shared" si="107"/>
        <v>0</v>
      </c>
      <c r="GG59" s="65">
        <f t="shared" si="108"/>
        <v>0</v>
      </c>
      <c r="GH59" s="65">
        <f t="shared" si="109"/>
        <v>0</v>
      </c>
      <c r="GI59" s="65">
        <f t="shared" si="110"/>
        <v>0</v>
      </c>
      <c r="GJ59" s="65">
        <f t="shared" si="111"/>
        <v>0</v>
      </c>
      <c r="GK59" s="65">
        <f t="shared" si="112"/>
        <v>0</v>
      </c>
      <c r="GL59" s="65">
        <f t="shared" si="113"/>
        <v>0</v>
      </c>
      <c r="GM59" s="65">
        <f t="shared" si="114"/>
        <v>0</v>
      </c>
      <c r="GN59" s="65">
        <f t="shared" si="115"/>
        <v>0</v>
      </c>
      <c r="GO59" s="65">
        <f t="shared" si="116"/>
        <v>0</v>
      </c>
      <c r="GP59" s="65">
        <f t="shared" si="117"/>
        <v>0</v>
      </c>
      <c r="GQ59" s="65">
        <f t="shared" si="118"/>
        <v>0</v>
      </c>
      <c r="GR59" s="65">
        <f t="shared" si="119"/>
        <v>0</v>
      </c>
      <c r="GS59" s="65">
        <f t="shared" si="120"/>
        <v>0</v>
      </c>
      <c r="GT59" s="65">
        <f t="shared" si="121"/>
        <v>0</v>
      </c>
      <c r="GU59" s="65">
        <f t="shared" si="122"/>
        <v>0</v>
      </c>
      <c r="GV59" s="65">
        <f t="shared" si="123"/>
        <v>0</v>
      </c>
      <c r="GW59" s="65">
        <f t="shared" si="124"/>
        <v>0</v>
      </c>
      <c r="GX59" s="65">
        <f t="shared" si="125"/>
        <v>0</v>
      </c>
      <c r="GY59" s="65">
        <f t="shared" si="126"/>
        <v>0</v>
      </c>
      <c r="GZ59" s="65">
        <f t="shared" si="127"/>
        <v>0</v>
      </c>
      <c r="HA59" s="65">
        <f t="shared" si="128"/>
        <v>0</v>
      </c>
      <c r="HB59" s="65">
        <f t="shared" si="129"/>
        <v>0</v>
      </c>
      <c r="HC59" s="65">
        <f t="shared" si="130"/>
        <v>0</v>
      </c>
      <c r="HD59" s="65">
        <f t="shared" si="131"/>
        <v>0</v>
      </c>
      <c r="HE59" s="65">
        <f t="shared" si="132"/>
        <v>0</v>
      </c>
      <c r="HM59" s="51">
        <v>50</v>
      </c>
      <c r="HN59" s="72">
        <f>(EW59-EW58)*$D$46+(FB59-FB58)*$D$47+(FG59-FG58)*$D$48+(FL59-FL58)*$D$49+IF($HM59&lt;C$10,0,求节点(C$10:C$14,$H$28:$H$32,$HM59)*$C$2*节奏总纲!W53)+HN58</f>
        <v>0</v>
      </c>
      <c r="HO59" s="72">
        <f>(EX59-EX58)*$D$46+(FC59-FC58)*$D$47+(FH59-FH58)*$D$48+(FM59-FM58)*$D$49+IF($HM59&lt;D$10,0,求节点(D$10:D$14,$H$28:$H$32,$HM59)*$C$2*节奏总纲!X53)+HO58</f>
        <v>0</v>
      </c>
      <c r="HP59" s="72">
        <f>(EY59-EY58)*$D$46+(FD59-FD58)*$D$47+(FI59-FI58)*$D$48+(FN59-FN58)*$D$49+IF($HM59&lt;E$10,0,求节点(E$10:E$14,$H$28:$H$32,$HM59)*$C$2*节奏总纲!Y53)+HP58</f>
        <v>0</v>
      </c>
      <c r="HQ59" s="72">
        <f>(EZ59-EZ58)*$D$46+(FE59-FE58)*$D$47+(FJ59-FJ58)*$D$48+(FO59-FO58)*$D$49+IF($HM59&lt;F$10,0,求节点(F$10:F$14,$H$28:$H$32,$HM59)*$C$2*节奏总纲!Z53)+HQ58</f>
        <v>0</v>
      </c>
      <c r="HR59" s="72">
        <f>(FA59-FA58)*$D$46+(FF59-FF58)*$D$47+(FK59-FK58)*$D$48+(FP59-FP58)*$D$49+IF($HM59&lt;G$10,0,求节点(G$10:G$14,$H$28:$H$32,$HM59)*$C$2*节奏总纲!AA53)+HR58</f>
        <v>0</v>
      </c>
      <c r="HV59" s="72">
        <v>50</v>
      </c>
      <c r="HW59" s="72">
        <f>IF($HV59&lt;C$10,0,求节点(C$10:C$14,$I$28:$I$32,$HV59)*$C$2*节奏总纲!W53)+HW58</f>
        <v>0</v>
      </c>
      <c r="HX59" s="72">
        <f>IF($HV59&lt;D$10,0,求节点(D$10:D$14,$I$28:$I$32,$HV59)*$C$2*节奏总纲!X53)+HX58</f>
        <v>0</v>
      </c>
      <c r="HY59" s="72">
        <f>IF($HV59&lt;E$10,0,求节点(E$10:E$14,$I$28:$I$32,$HV59)*$C$2*节奏总纲!Y53)+HY58</f>
        <v>0</v>
      </c>
      <c r="HZ59" s="72">
        <f>IF($HV59&lt;F$10,0,求节点(F$10:F$14,$I$28:$I$32,$HV59)*$C$2*节奏总纲!Z53)+HZ58</f>
        <v>0</v>
      </c>
      <c r="IA59" s="72">
        <f>IF($HV59&lt;G$10,0,求节点(G$10:G$14,$I$28:$I$32,$HV59)*$C$2*节奏总纲!AA53)+IA58</f>
        <v>0</v>
      </c>
    </row>
    <row r="60" spans="2:235" x14ac:dyDescent="0.15">
      <c r="P60" s="49">
        <v>51</v>
      </c>
      <c r="Q60" s="51">
        <f>IF($P60&lt;C$10,0,求节点(C$10:C$14,$H$10:$H$14,$P60)*$C$2*节奏总纲!W54)+Q59</f>
        <v>0</v>
      </c>
      <c r="R60" s="51">
        <f>IF($P60&lt;D$10,0,求节点(D$10:D$14,$H$10:$H$14,$P60)*$C$2*节奏总纲!X54)+R59</f>
        <v>0</v>
      </c>
      <c r="S60" s="51">
        <f>IF($P60&lt;E$10,0,求节点(E$10:E$14,$H$10:$H$14,$P60)*$C$2*节奏总纲!Y54)+S59</f>
        <v>0</v>
      </c>
      <c r="T60" s="51">
        <f>IF($P60&lt;F$10,0,求节点(F$10:F$14,$H$10:$H$14,$P60)*$C$2*节奏总纲!Z54)+T59</f>
        <v>0</v>
      </c>
      <c r="U60" s="51">
        <f>IF($P60&lt;G$10,0,求节点(G$10:G$14,$H$10:$H$14,$P60)*$C$2*节奏总纲!AA54)+U59</f>
        <v>9.8617381785512581</v>
      </c>
      <c r="V60" s="51">
        <f>IF($P60&lt;C$10,0,求节点(C$10:C$14,$I$10:$I$14,$P60)*$C$2*节奏总纲!W54)+V59</f>
        <v>0</v>
      </c>
      <c r="W60" s="51">
        <f>IF($P60&lt;D$10,0,求节点(D$10:D$14,$I$10:$I$14,$P60)*$C$2*节奏总纲!X54)+W59</f>
        <v>0</v>
      </c>
      <c r="X60" s="51">
        <f>IF($P60&lt;E$10,0,求节点(E$10:E$14,$I$10:$I$14,$P60)*$C$2*节奏总纲!Y54)+X59</f>
        <v>0</v>
      </c>
      <c r="Y60" s="51">
        <f>IF($P60&lt;F$10,0,求节点(F$10:F$14,$I$10:$I$14,$P60)*$C$2*节奏总纲!Z54)+Y59</f>
        <v>0</v>
      </c>
      <c r="Z60" s="51">
        <f>IF($P60&lt;G$10,0,求节点(G$10:G$14,$I$10:$I$14,$P60)*$C$2*节奏总纲!AA54)+Z59</f>
        <v>2.3226818513947722</v>
      </c>
      <c r="AA60" s="65">
        <f>IF($P60&lt;C$10,0,求节点(C$10:C$14,$J$10:$J$14,$P60)*$C$2*节奏总纲!W54)+AA59+军团势力点排行奖励设计!M60-军团势力点排行奖励设计!M59</f>
        <v>0</v>
      </c>
      <c r="AB60" s="65">
        <f>IF($P60&lt;D$10,0,求节点(D$10:D$14,$J$10:$J$14,$P60)*$C$2*节奏总纲!X54)+AB59+军团势力点排行奖励设计!N60-军团势力点排行奖励设计!N59</f>
        <v>0</v>
      </c>
      <c r="AC60" s="65">
        <f>IF($P60&lt;E$10,0,求节点(E$10:E$14,$J$10:$J$14,$P60)*$C$2*节奏总纲!Y54)+AC59+军团势力点排行奖励设计!O60-军团势力点排行奖励设计!O59</f>
        <v>0</v>
      </c>
      <c r="AD60" s="65">
        <f>IF($P60&lt;F$10,0,求节点(F$10:F$14,$J$10:$J$14,$P60)*$C$2*节奏总纲!Z54)+AD59+军团势力点排行奖励设计!P60-军团势力点排行奖励设计!P59</f>
        <v>0</v>
      </c>
      <c r="AE60" s="65">
        <f>IF($P60&lt;G$10,0,求节点(G$10:G$14,$J$10:$J$14,$P60)*$C$2*节奏总纲!AA54)+AE59+军团势力点排行奖励设计!Q60-军团势力点排行奖励设计!Q59</f>
        <v>0</v>
      </c>
      <c r="AF60" s="65">
        <f>IF($P60&lt;C$10,0,求节点(C$10:C$14,$K$10:$K$14,$P60)*$C$2*节奏总纲!W54)+AF59</f>
        <v>0</v>
      </c>
      <c r="AG60" s="65">
        <f>IF($P60&lt;D$10,0,求节点(D$10:D$14,$K$10:$K$14,$P60)*$C$2*节奏总纲!X54)+AG59</f>
        <v>0</v>
      </c>
      <c r="AH60" s="65">
        <f>IF($P60&lt;E$10,0,求节点(E$10:E$14,$K$10:$K$14,$P60)*$C$2*节奏总纲!Y54)+AH59</f>
        <v>0</v>
      </c>
      <c r="AI60" s="65">
        <f>IF($P60&lt;F$10,0,求节点(F$10:F$14,$K$10:$K$14,$P60)*$C$2*节奏总纲!Z54)+AI59</f>
        <v>0</v>
      </c>
      <c r="AJ60" s="65">
        <f>IF($P60&lt;G$10,0,求节点(G$10:G$14,$K$10:$K$14,$P60)*$C$2*节奏总纲!AA54)+AJ59</f>
        <v>0</v>
      </c>
      <c r="AK60" s="65">
        <f>IF($P60&lt;C$10,0,求节点(C$10:C$14,$L$10:$L$14,$P60)*$C$2*节奏总纲!W54)+AK59+军团势力点排行奖励设计!R60-军团势力点排行奖励设计!R59</f>
        <v>0</v>
      </c>
      <c r="AL60" s="65">
        <f>IF($P60&lt;D$10,0,求节点(D$10:D$14,$L$10:$L$14,$P60)*$C$2*节奏总纲!X54)+AL59+军团势力点排行奖励设计!S60-军团势力点排行奖励设计!S59</f>
        <v>0</v>
      </c>
      <c r="AM60" s="65">
        <f>IF($P60&lt;E$10,0,求节点(E$10:E$14,$L$10:$L$14,$P60)*$C$2*节奏总纲!Y54)+AM59+军团势力点排行奖励设计!T60-军团势力点排行奖励设计!T59</f>
        <v>0</v>
      </c>
      <c r="AN60" s="65">
        <f>IF($P60&lt;F$10,0,求节点(F$10:F$14,$L$10:$L$14,$P60)*$C$2*节奏总纲!Z54)+AN59+军团势力点排行奖励设计!U60-军团势力点排行奖励设计!U59</f>
        <v>0</v>
      </c>
      <c r="AO60" s="65">
        <f>IF($P60&lt;G$10,0,求节点(G$10:G$14,$L$10:$L$14,$P60)*$C$2*节奏总纲!AA54)+AO59+军团势力点排行奖励设计!V60-军团势力点排行奖励设计!V59</f>
        <v>0</v>
      </c>
      <c r="AP60" s="65">
        <f>IF($P60&lt;C$10,0,求节点(C$10:C$14,$M$10:$M$14,$P60)*$C$2*节奏总纲!W54)+AP59</f>
        <v>0</v>
      </c>
      <c r="AQ60" s="65">
        <f>IF($P60&lt;D$10,0,求节点(D$10:D$14,$M$10:$M$14,$P60)*$C$2*节奏总纲!X54)+AQ59</f>
        <v>0</v>
      </c>
      <c r="AR60" s="65">
        <f>IF($P60&lt;E$10,0,求节点(E$10:E$14,$M$10:$M$14,$P60)*$C$2*节奏总纲!Y54)+AR59</f>
        <v>0</v>
      </c>
      <c r="AS60" s="65">
        <f>IF($P60&lt;F$10,0,求节点(F$10:F$14,$M$10:$M$14,$P60)*$C$2*节奏总纲!Z54)+AS59</f>
        <v>0</v>
      </c>
      <c r="AT60" s="65">
        <f>IF($P60&lt;G$10,0,求节点(G$10:G$14,$M$10:$M$14,$P60)*$C$2*节奏总纲!AA54)+AT59</f>
        <v>0</v>
      </c>
      <c r="AX60" s="51">
        <v>51</v>
      </c>
      <c r="AY60" s="51">
        <f>IF($AX60&lt;C$10,0,求节点(C$10:C$14,$H$19:$H$23,$AX60)*$C$2*节奏总纲!W54)+AY59</f>
        <v>0</v>
      </c>
      <c r="AZ60" s="51">
        <f>IF($AX60&lt;D$10,0,求节点(D$10:D$14,$H$19:$H$23,$AX60)*$C$2*节奏总纲!X54)+AZ59</f>
        <v>0</v>
      </c>
      <c r="BA60" s="51">
        <f>IF($AX60&lt;E$10,0,求节点(E$10:E$14,$H$19:$H$23,$AX60)*$C$2*节奏总纲!Y54)+BA59</f>
        <v>0</v>
      </c>
      <c r="BB60" s="51">
        <f>IF($AX60&lt;F$10,0,求节点(F$10:F$14,$H$19:$H$23,$AX60)*$C$2*节奏总纲!Z54)+BB59</f>
        <v>0</v>
      </c>
      <c r="BC60" s="51">
        <f>IF($AX60&lt;G$10,0,求节点(G$10:G$14,$H$19:$H$23,$AX60)*$C$2*节奏总纲!AA54)+BC59</f>
        <v>1.8847640817891214</v>
      </c>
      <c r="BD60" s="51">
        <f>IF($AX60&lt;C$10,0,求节点(C$10:C$14,$I$19:$I$23,$AX60)*$C$2*节奏总纲!W54)+BD59</f>
        <v>0</v>
      </c>
      <c r="BE60" s="51">
        <f>IF($AX60&lt;D$10,0,求节点(D$10:D$14,$I$19:$I$23,$AX60)*$C$2*节奏总纲!X54)+BE59</f>
        <v>0</v>
      </c>
      <c r="BF60" s="51">
        <f>IF($AX60&lt;E$10,0,求节点(E$10:E$14,$I$19:$I$23,$AX60)*$C$2*节奏总纲!Y54)+BF59</f>
        <v>0</v>
      </c>
      <c r="BG60" s="51">
        <f>IF($AX60&lt;F$10,0,求节点(F$10:F$14,$I$19:$I$23,$AX60)*$C$2*节奏总纲!Z54)+BG59</f>
        <v>0</v>
      </c>
      <c r="BH60" s="51">
        <f>IF($AX60&lt;G$10,0,求节点(G$10:G$14,$I$19:$I$23,$AX60)*$C$2*节奏总纲!AA54)+BH59</f>
        <v>0.23226818513947722</v>
      </c>
      <c r="BI60" s="65">
        <f>IF($AX60&lt;C$10,0,求节点(C$10:C$14,$J$19:$J$23,$AX60)*$C$2*节奏总纲!W54)+BI59+军团势力点排行奖励设计!W60-军团势力点排行奖励设计!W59</f>
        <v>0</v>
      </c>
      <c r="BJ60" s="65">
        <f>IF($AX60&lt;D$10,0,求节点(D$10:D$14,$J$19:$J$23,$AX60)*$C$2*节奏总纲!X54)+BJ59+军团势力点排行奖励设计!X60-军团势力点排行奖励设计!X59</f>
        <v>0</v>
      </c>
      <c r="BK60" s="65">
        <f>IF($AX60&lt;E$10,0,求节点(E$10:E$14,$J$19:$J$23,$AX60)*$C$2*节奏总纲!Y54)+BK59+军团势力点排行奖励设计!Y60-军团势力点排行奖励设计!Y59</f>
        <v>0</v>
      </c>
      <c r="BL60" s="65">
        <f>IF($AX60&lt;F$10,0,求节点(F$10:F$14,$J$19:$J$23,$AX60)*$C$2*节奏总纲!Z54)+BL59+军团势力点排行奖励设计!Z60-军团势力点排行奖励设计!Z59</f>
        <v>0</v>
      </c>
      <c r="BM60" s="65">
        <f>IF($AX60&lt;G$10,0,求节点(G$10:G$14,$J$19:$J$23,$AX60)*$C$2*节奏总纲!AA54)+BM59+军团势力点排行奖励设计!AA60-军团势力点排行奖励设计!AA59</f>
        <v>0</v>
      </c>
      <c r="BN60" s="65">
        <f>IF($AX60&lt;C$10,0,求节点(C$10:C$14,$K$19:$K$23,$AX60)*$C$2*节奏总纲!W54)+BN59</f>
        <v>0</v>
      </c>
      <c r="BO60" s="65">
        <f>IF($AX60&lt;D$10,0,求节点(D$10:D$14,$K$19:$K$23,$AX60)*$C$2*节奏总纲!X54)+BO59</f>
        <v>0</v>
      </c>
      <c r="BP60" s="65">
        <f>IF($AX60&lt;E$10,0,求节点(E$10:E$14,$K$19:$K$23,$AX60)*$C$2*节奏总纲!Y54)+BP59</f>
        <v>0</v>
      </c>
      <c r="BQ60" s="65">
        <f>IF($AX60&lt;F$10,0,求节点(F$10:F$14,$K$19:$K$23,$AX60)*$C$2*节奏总纲!Z54)+BQ59</f>
        <v>0</v>
      </c>
      <c r="BR60" s="65">
        <f>IF($AX60&lt;G$10,0,求节点(G$10:G$14,$K$19:$K$23,$AX60)*$C$2*节奏总纲!AA54)+BR59</f>
        <v>0</v>
      </c>
      <c r="BS60" s="65">
        <f>IF($AX60&lt;C$10,0,求节点(C$10:C$14,$L$19:$L$23,$AX60)*$C$2*节奏总纲!W54)+BS59+军团势力点排行奖励设计!AB60-军团势力点排行奖励设计!AB59</f>
        <v>0</v>
      </c>
      <c r="BT60" s="65">
        <f>IF($AX60&lt;D$10,0,求节点(D$10:D$14,$L$19:$L$23,$AX60)*$C$2*节奏总纲!X54)+BT59+军团势力点排行奖励设计!AC60-军团势力点排行奖励设计!AC59</f>
        <v>0</v>
      </c>
      <c r="BU60" s="65">
        <f>IF($AX60&lt;E$10,0,求节点(E$10:E$14,$L$19:$L$23,$AX60)*$C$2*节奏总纲!Y54)+BU59+军团势力点排行奖励设计!AD60-军团势力点排行奖励设计!AD59</f>
        <v>0</v>
      </c>
      <c r="BV60" s="65">
        <f>IF($AX60&lt;F$10,0,求节点(F$10:F$14,$L$19:$L$23,$AX60)*$C$2*节奏总纲!Z54)+BV59+军团势力点排行奖励设计!AE60-军团势力点排行奖励设计!AE59</f>
        <v>0</v>
      </c>
      <c r="BW60" s="65">
        <f>IF($AX60&lt;G$10,0,求节点(G$10:G$14,$L$19:$L$23,$AX60)*$C$2*节奏总纲!AA54)+BW59+军团势力点排行奖励设计!AF60-军团势力点排行奖励设计!AF59</f>
        <v>0</v>
      </c>
      <c r="BX60" s="65">
        <f>IF($AX60&lt;C$10,0,求节点(C$10:C$14,$M$19:$M$23,$AX60)*$C$2*节奏总纲!W54)+BX59</f>
        <v>0</v>
      </c>
      <c r="BY60" s="65">
        <f>IF($AX60&lt;D$10,0,求节点(D$10:D$14,$M$19:$M$23,$AX60)*$C$2*节奏总纲!X54)+BY59</f>
        <v>0</v>
      </c>
      <c r="BZ60" s="65">
        <f>IF($AX60&lt;E$10,0,求节点(E$10:E$14,$M$19:$M$23,$AX60)*$C$2*节奏总纲!Y54)+BZ59</f>
        <v>0</v>
      </c>
      <c r="CA60" s="65">
        <f>IF($AX60&lt;F$10,0,求节点(F$10:F$14,$M$19:$M$23,$AX60)*$C$2*节奏总纲!Z54)+CA59</f>
        <v>0</v>
      </c>
      <c r="CB60" s="65">
        <f>IF($AX60&lt;G$10,0,求节点(G$10:G$14,$M$19:$M$23,$AX60)*$C$2*节奏总纲!AA54)+CB59</f>
        <v>0</v>
      </c>
      <c r="CF60" s="51">
        <v>51</v>
      </c>
      <c r="CG60" s="65">
        <f t="shared" si="13"/>
        <v>0</v>
      </c>
      <c r="CH60" s="65">
        <f t="shared" si="14"/>
        <v>0</v>
      </c>
      <c r="CI60" s="65">
        <f t="shared" si="15"/>
        <v>0</v>
      </c>
      <c r="CJ60" s="65">
        <f t="shared" si="16"/>
        <v>0</v>
      </c>
      <c r="CK60" s="65">
        <f t="shared" si="17"/>
        <v>9.4238204089456072</v>
      </c>
      <c r="CL60" s="65">
        <f t="shared" si="18"/>
        <v>0</v>
      </c>
      <c r="CM60" s="65">
        <f t="shared" si="19"/>
        <v>0</v>
      </c>
      <c r="CN60" s="65">
        <f t="shared" si="20"/>
        <v>0</v>
      </c>
      <c r="CO60" s="65">
        <f t="shared" si="21"/>
        <v>0</v>
      </c>
      <c r="CP60" s="65">
        <f t="shared" si="22"/>
        <v>2.3226818513947722</v>
      </c>
      <c r="CQ60" s="65">
        <f t="shared" si="23"/>
        <v>0</v>
      </c>
      <c r="CR60" s="65">
        <f t="shared" si="24"/>
        <v>0</v>
      </c>
      <c r="CS60" s="65">
        <f t="shared" si="25"/>
        <v>0</v>
      </c>
      <c r="CT60" s="65">
        <f t="shared" si="26"/>
        <v>0</v>
      </c>
      <c r="CU60" s="65">
        <f t="shared" si="27"/>
        <v>0</v>
      </c>
      <c r="CV60" s="65">
        <f t="shared" si="28"/>
        <v>0</v>
      </c>
      <c r="CW60" s="65">
        <f t="shared" si="29"/>
        <v>0</v>
      </c>
      <c r="CX60" s="65">
        <f t="shared" si="30"/>
        <v>0</v>
      </c>
      <c r="CY60" s="65">
        <f t="shared" si="31"/>
        <v>0</v>
      </c>
      <c r="CZ60" s="65">
        <f t="shared" si="32"/>
        <v>0</v>
      </c>
      <c r="DA60" s="65">
        <f t="shared" si="33"/>
        <v>0</v>
      </c>
      <c r="DB60" s="65">
        <f t="shared" si="34"/>
        <v>0</v>
      </c>
      <c r="DC60" s="65">
        <f t="shared" si="35"/>
        <v>0</v>
      </c>
      <c r="DD60" s="65">
        <f t="shared" si="36"/>
        <v>0</v>
      </c>
      <c r="DE60" s="65">
        <f t="shared" si="37"/>
        <v>0</v>
      </c>
      <c r="DF60" s="65">
        <f t="shared" si="38"/>
        <v>0</v>
      </c>
      <c r="DG60" s="65">
        <f t="shared" si="39"/>
        <v>0</v>
      </c>
      <c r="DH60" s="65">
        <f t="shared" si="40"/>
        <v>0</v>
      </c>
      <c r="DI60" s="65">
        <f t="shared" si="41"/>
        <v>0</v>
      </c>
      <c r="DJ60" s="65">
        <f t="shared" si="42"/>
        <v>0</v>
      </c>
      <c r="DN60" s="51">
        <v>51</v>
      </c>
      <c r="DO60" s="65">
        <f t="shared" si="43"/>
        <v>0</v>
      </c>
      <c r="DP60" s="65">
        <f t="shared" si="44"/>
        <v>0</v>
      </c>
      <c r="DQ60" s="65">
        <f t="shared" si="45"/>
        <v>0</v>
      </c>
      <c r="DR60" s="65">
        <f t="shared" si="46"/>
        <v>0</v>
      </c>
      <c r="DS60" s="65">
        <f t="shared" si="47"/>
        <v>1.0464692397140714</v>
      </c>
      <c r="DT60" s="65">
        <f t="shared" si="48"/>
        <v>0</v>
      </c>
      <c r="DU60" s="65">
        <f t="shared" si="49"/>
        <v>0</v>
      </c>
      <c r="DV60" s="65">
        <f t="shared" si="50"/>
        <v>0</v>
      </c>
      <c r="DW60" s="65">
        <f t="shared" si="51"/>
        <v>0</v>
      </c>
      <c r="DX60" s="65">
        <f t="shared" si="52"/>
        <v>1</v>
      </c>
      <c r="DY60" s="65">
        <f t="shared" si="53"/>
        <v>0</v>
      </c>
      <c r="DZ60" s="65">
        <f t="shared" si="54"/>
        <v>0</v>
      </c>
      <c r="EA60" s="65">
        <f t="shared" si="55"/>
        <v>0</v>
      </c>
      <c r="EB60" s="65">
        <f t="shared" si="56"/>
        <v>0</v>
      </c>
      <c r="EC60" s="65">
        <f t="shared" si="57"/>
        <v>0</v>
      </c>
      <c r="ED60" s="65">
        <f t="shared" si="58"/>
        <v>0</v>
      </c>
      <c r="EE60" s="65">
        <f t="shared" si="59"/>
        <v>0</v>
      </c>
      <c r="EF60" s="65">
        <f t="shared" si="60"/>
        <v>0</v>
      </c>
      <c r="EG60" s="65">
        <f t="shared" si="61"/>
        <v>0</v>
      </c>
      <c r="EH60" s="65">
        <f t="shared" si="62"/>
        <v>0</v>
      </c>
      <c r="EI60" s="65">
        <f t="shared" si="63"/>
        <v>0</v>
      </c>
      <c r="EJ60" s="65">
        <f t="shared" si="64"/>
        <v>0</v>
      </c>
      <c r="EK60" s="65">
        <f t="shared" si="65"/>
        <v>0</v>
      </c>
      <c r="EL60" s="65">
        <f t="shared" si="66"/>
        <v>0</v>
      </c>
      <c r="EM60" s="65">
        <f t="shared" si="67"/>
        <v>0</v>
      </c>
      <c r="EN60" s="65">
        <f t="shared" si="68"/>
        <v>0</v>
      </c>
      <c r="EO60" s="65">
        <f t="shared" si="69"/>
        <v>0</v>
      </c>
      <c r="EP60" s="65">
        <f t="shared" si="70"/>
        <v>0</v>
      </c>
      <c r="EQ60" s="65">
        <f t="shared" si="71"/>
        <v>0</v>
      </c>
      <c r="ER60" s="65">
        <f t="shared" si="72"/>
        <v>0</v>
      </c>
      <c r="EV60" s="51">
        <v>51</v>
      </c>
      <c r="EW60" s="65">
        <f t="shared" si="73"/>
        <v>0</v>
      </c>
      <c r="EX60" s="65">
        <f t="shared" si="74"/>
        <v>0</v>
      </c>
      <c r="EY60" s="65">
        <f t="shared" si="75"/>
        <v>0</v>
      </c>
      <c r="EZ60" s="65">
        <f t="shared" si="76"/>
        <v>0</v>
      </c>
      <c r="FA60" s="65">
        <f t="shared" si="77"/>
        <v>1.9544445373309645</v>
      </c>
      <c r="FB60" s="65">
        <f t="shared" si="78"/>
        <v>0</v>
      </c>
      <c r="FC60" s="65">
        <f t="shared" si="79"/>
        <v>0</v>
      </c>
      <c r="FD60" s="65">
        <f t="shared" si="80"/>
        <v>0</v>
      </c>
      <c r="FE60" s="65">
        <f t="shared" si="81"/>
        <v>0</v>
      </c>
      <c r="FF60" s="65">
        <f t="shared" si="82"/>
        <v>0.16258772959763404</v>
      </c>
      <c r="FG60" s="65">
        <f t="shared" si="83"/>
        <v>0</v>
      </c>
      <c r="FH60" s="65">
        <f t="shared" si="84"/>
        <v>0</v>
      </c>
      <c r="FI60" s="65">
        <f t="shared" si="85"/>
        <v>0</v>
      </c>
      <c r="FJ60" s="65">
        <f t="shared" si="86"/>
        <v>0</v>
      </c>
      <c r="FK60" s="65">
        <f t="shared" si="87"/>
        <v>0</v>
      </c>
      <c r="FL60" s="65">
        <f t="shared" si="88"/>
        <v>0</v>
      </c>
      <c r="FM60" s="65">
        <f t="shared" si="89"/>
        <v>0</v>
      </c>
      <c r="FN60" s="65">
        <f t="shared" si="90"/>
        <v>0</v>
      </c>
      <c r="FO60" s="65">
        <f t="shared" si="91"/>
        <v>0</v>
      </c>
      <c r="FP60" s="65">
        <f t="shared" si="92"/>
        <v>0</v>
      </c>
      <c r="FQ60" s="65">
        <f t="shared" si="93"/>
        <v>0</v>
      </c>
      <c r="FR60" s="65">
        <f t="shared" si="94"/>
        <v>0</v>
      </c>
      <c r="FS60" s="65">
        <f t="shared" si="95"/>
        <v>0</v>
      </c>
      <c r="FT60" s="65">
        <f t="shared" si="96"/>
        <v>0</v>
      </c>
      <c r="FU60" s="65">
        <f t="shared" si="97"/>
        <v>0</v>
      </c>
      <c r="FV60" s="65">
        <f t="shared" si="98"/>
        <v>0</v>
      </c>
      <c r="FW60" s="65">
        <f t="shared" si="99"/>
        <v>0</v>
      </c>
      <c r="FX60" s="65">
        <f t="shared" si="100"/>
        <v>0</v>
      </c>
      <c r="FY60" s="65">
        <f t="shared" si="101"/>
        <v>0</v>
      </c>
      <c r="FZ60" s="65">
        <f t="shared" si="102"/>
        <v>0</v>
      </c>
      <c r="GB60" s="65">
        <f t="shared" si="103"/>
        <v>0</v>
      </c>
      <c r="GC60" s="65">
        <f t="shared" si="104"/>
        <v>0</v>
      </c>
      <c r="GD60" s="65">
        <f t="shared" si="105"/>
        <v>0</v>
      </c>
      <c r="GE60" s="65">
        <f t="shared" si="106"/>
        <v>0</v>
      </c>
      <c r="GF60" s="65">
        <f t="shared" si="107"/>
        <v>0</v>
      </c>
      <c r="GG60" s="65">
        <f t="shared" si="108"/>
        <v>0</v>
      </c>
      <c r="GH60" s="65">
        <f t="shared" si="109"/>
        <v>0</v>
      </c>
      <c r="GI60" s="65">
        <f t="shared" si="110"/>
        <v>0</v>
      </c>
      <c r="GJ60" s="65">
        <f t="shared" si="111"/>
        <v>0</v>
      </c>
      <c r="GK60" s="65">
        <f t="shared" si="112"/>
        <v>0</v>
      </c>
      <c r="GL60" s="65">
        <f t="shared" si="113"/>
        <v>0</v>
      </c>
      <c r="GM60" s="65">
        <f t="shared" si="114"/>
        <v>0</v>
      </c>
      <c r="GN60" s="65">
        <f t="shared" si="115"/>
        <v>0</v>
      </c>
      <c r="GO60" s="65">
        <f t="shared" si="116"/>
        <v>0</v>
      </c>
      <c r="GP60" s="65">
        <f t="shared" si="117"/>
        <v>0</v>
      </c>
      <c r="GQ60" s="65">
        <f t="shared" si="118"/>
        <v>0</v>
      </c>
      <c r="GR60" s="65">
        <f t="shared" si="119"/>
        <v>0</v>
      </c>
      <c r="GS60" s="65">
        <f t="shared" si="120"/>
        <v>0</v>
      </c>
      <c r="GT60" s="65">
        <f t="shared" si="121"/>
        <v>0</v>
      </c>
      <c r="GU60" s="65">
        <f t="shared" si="122"/>
        <v>0</v>
      </c>
      <c r="GV60" s="65">
        <f t="shared" si="123"/>
        <v>0</v>
      </c>
      <c r="GW60" s="65">
        <f t="shared" si="124"/>
        <v>0</v>
      </c>
      <c r="GX60" s="65">
        <f t="shared" si="125"/>
        <v>0</v>
      </c>
      <c r="GY60" s="65">
        <f t="shared" si="126"/>
        <v>0</v>
      </c>
      <c r="GZ60" s="65">
        <f t="shared" si="127"/>
        <v>1.9544445373309645</v>
      </c>
      <c r="HA60" s="65">
        <f t="shared" si="128"/>
        <v>0.16258772959763404</v>
      </c>
      <c r="HB60" s="65">
        <f t="shared" si="129"/>
        <v>0</v>
      </c>
      <c r="HC60" s="65">
        <f t="shared" si="130"/>
        <v>0</v>
      </c>
      <c r="HD60" s="65">
        <f t="shared" si="131"/>
        <v>0</v>
      </c>
      <c r="HE60" s="65">
        <f t="shared" si="132"/>
        <v>0</v>
      </c>
      <c r="HM60" s="51">
        <v>51</v>
      </c>
      <c r="HN60" s="72">
        <f>(EW60-EW59)*$D$46+(FB60-FB59)*$D$47+(FG60-FG59)*$D$48+(FL60-FL59)*$D$49+IF($HM60&lt;C$10,0,求节点(C$10:C$14,$H$28:$H$32,$HM60)*$C$2*节奏总纲!W54)+HN59</f>
        <v>0</v>
      </c>
      <c r="HO60" s="72">
        <f>(EX60-EX59)*$D$46+(FC60-FC59)*$D$47+(FH60-FH59)*$D$48+(FM60-FM59)*$D$49+IF($HM60&lt;D$10,0,求节点(D$10:D$14,$H$28:$H$32,$HM60)*$C$2*节奏总纲!X54)+HO59</f>
        <v>0</v>
      </c>
      <c r="HP60" s="72">
        <f>(EY60-EY59)*$D$46+(FD60-FD59)*$D$47+(FI60-FI59)*$D$48+(FN60-FN59)*$D$49+IF($HM60&lt;E$10,0,求节点(E$10:E$14,$H$28:$H$32,$HM60)*$C$2*节奏总纲!Y54)+HP59</f>
        <v>0</v>
      </c>
      <c r="HQ60" s="72">
        <f>(EZ60-EZ59)*$D$46+(FE60-FE59)*$D$47+(FJ60-FJ59)*$D$48+(FO60-FO59)*$D$49+IF($HM60&lt;F$10,0,求节点(F$10:F$14,$H$28:$H$32,$HM60)*$C$2*节奏总纲!Z54)+HQ59</f>
        <v>0</v>
      </c>
      <c r="HR60" s="72">
        <f>(FA60-FA59)*$D$46+(FF60-FF59)*$D$47+(FK60-FK59)*$D$48+(FP60-FP59)*$D$49+IF($HM60&lt;G$10,0,求节点(G$10:G$14,$H$28:$H$32,$HM60)*$C$2*节奏总纲!AA54)+HR59</f>
        <v>45.419636854448953</v>
      </c>
      <c r="HV60" s="72">
        <v>51</v>
      </c>
      <c r="HW60" s="72">
        <f>IF($HV60&lt;C$10,0,求节点(C$10:C$14,$I$28:$I$32,$HV60)*$C$2*节奏总纲!W54)+HW59</f>
        <v>0</v>
      </c>
      <c r="HX60" s="72">
        <f>IF($HV60&lt;D$10,0,求节点(D$10:D$14,$I$28:$I$32,$HV60)*$C$2*节奏总纲!X54)+HX59</f>
        <v>0</v>
      </c>
      <c r="HY60" s="72">
        <f>IF($HV60&lt;E$10,0,求节点(E$10:E$14,$I$28:$I$32,$HV60)*$C$2*节奏总纲!Y54)+HY59</f>
        <v>0</v>
      </c>
      <c r="HZ60" s="72">
        <f>IF($HV60&lt;F$10,0,求节点(F$10:F$14,$I$28:$I$32,$HV60)*$C$2*节奏总纲!Z54)+HZ59</f>
        <v>0</v>
      </c>
      <c r="IA60" s="72">
        <f>IF($HV60&lt;G$10,0,求节点(G$10:G$14,$I$28:$I$32,$HV60)*$C$2*节奏总纲!AA54)+IA59</f>
        <v>102996.55948156909</v>
      </c>
    </row>
    <row r="61" spans="2:235" x14ac:dyDescent="0.15">
      <c r="P61" s="49">
        <v>52</v>
      </c>
      <c r="Q61" s="51">
        <f>IF($P61&lt;C$10,0,求节点(C$10:C$14,$H$10:$H$14,$P61)*$C$2*节奏总纲!W55)+Q60</f>
        <v>0</v>
      </c>
      <c r="R61" s="51">
        <f>IF($P61&lt;D$10,0,求节点(D$10:D$14,$H$10:$H$14,$P61)*$C$2*节奏总纲!X55)+R60</f>
        <v>0</v>
      </c>
      <c r="S61" s="51">
        <f>IF($P61&lt;E$10,0,求节点(E$10:E$14,$H$10:$H$14,$P61)*$C$2*节奏总纲!Y55)+S60</f>
        <v>0</v>
      </c>
      <c r="T61" s="51">
        <f>IF($P61&lt;F$10,0,求节点(F$10:F$14,$H$10:$H$14,$P61)*$C$2*节奏总纲!Z55)+T60</f>
        <v>20.146879787405094</v>
      </c>
      <c r="U61" s="51">
        <f>IF($P61&lt;G$10,0,求节点(G$10:G$14,$H$10:$H$14,$P61)*$C$2*节奏总纲!AA55)+U60</f>
        <v>20.7265121938193</v>
      </c>
      <c r="V61" s="51">
        <f>IF($P61&lt;C$10,0,求节点(C$10:C$14,$I$10:$I$14,$P61)*$C$2*节奏总纲!W55)+V60</f>
        <v>0</v>
      </c>
      <c r="W61" s="51">
        <f>IF($P61&lt;D$10,0,求节点(D$10:D$14,$I$10:$I$14,$P61)*$C$2*节奏总纲!X55)+W60</f>
        <v>0</v>
      </c>
      <c r="X61" s="51">
        <f>IF($P61&lt;E$10,0,求节点(E$10:E$14,$I$10:$I$14,$P61)*$C$2*节奏总纲!Y55)+X60</f>
        <v>0</v>
      </c>
      <c r="Y61" s="51">
        <f>IF($P61&lt;F$10,0,求节点(F$10:F$14,$I$10:$I$14,$P61)*$C$2*节奏总纲!Z55)+Y60</f>
        <v>4.8704995280558609</v>
      </c>
      <c r="Z61" s="51">
        <f>IF($P61&lt;G$10,0,求节点(G$10:G$14,$I$10:$I$14,$P61)*$C$2*节奏总纲!AA55)+Z60</f>
        <v>5.3385823779080539</v>
      </c>
      <c r="AA61" s="65">
        <f>IF($P61&lt;C$10,0,求节点(C$10:C$14,$J$10:$J$14,$P61)*$C$2*节奏总纲!W55)+AA60+军团势力点排行奖励设计!M61-军团势力点排行奖励设计!M60</f>
        <v>0</v>
      </c>
      <c r="AB61" s="65">
        <f>IF($P61&lt;D$10,0,求节点(D$10:D$14,$J$10:$J$14,$P61)*$C$2*节奏总纲!X55)+AB60+军团势力点排行奖励设计!N61-军团势力点排行奖励设计!N60</f>
        <v>0</v>
      </c>
      <c r="AC61" s="65">
        <f>IF($P61&lt;E$10,0,求节点(E$10:E$14,$J$10:$J$14,$P61)*$C$2*节奏总纲!Y55)+AC60+军团势力点排行奖励设计!O61-军团势力点排行奖励设计!O60</f>
        <v>0</v>
      </c>
      <c r="AD61" s="65">
        <f>IF($P61&lt;F$10,0,求节点(F$10:F$14,$J$10:$J$14,$P61)*$C$2*节奏总纲!Z55)+AD60+军团势力点排行奖励设计!P61-军团势力点排行奖励设计!P60</f>
        <v>0</v>
      </c>
      <c r="AE61" s="65">
        <f>IF($P61&lt;G$10,0,求节点(G$10:G$14,$J$10:$J$14,$P61)*$C$2*节奏总纲!AA55)+AE60+军团势力点排行奖励设计!Q61-军团势力点排行奖励设计!Q60</f>
        <v>0</v>
      </c>
      <c r="AF61" s="65">
        <f>IF($P61&lt;C$10,0,求节点(C$10:C$14,$K$10:$K$14,$P61)*$C$2*节奏总纲!W55)+AF60</f>
        <v>0</v>
      </c>
      <c r="AG61" s="65">
        <f>IF($P61&lt;D$10,0,求节点(D$10:D$14,$K$10:$K$14,$P61)*$C$2*节奏总纲!X55)+AG60</f>
        <v>0</v>
      </c>
      <c r="AH61" s="65">
        <f>IF($P61&lt;E$10,0,求节点(E$10:E$14,$K$10:$K$14,$P61)*$C$2*节奏总纲!Y55)+AH60</f>
        <v>0</v>
      </c>
      <c r="AI61" s="65">
        <f>IF($P61&lt;F$10,0,求节点(F$10:F$14,$K$10:$K$14,$P61)*$C$2*节奏总纲!Z55)+AI60</f>
        <v>0</v>
      </c>
      <c r="AJ61" s="65">
        <f>IF($P61&lt;G$10,0,求节点(G$10:G$14,$K$10:$K$14,$P61)*$C$2*节奏总纲!AA55)+AJ60</f>
        <v>0</v>
      </c>
      <c r="AK61" s="65">
        <f>IF($P61&lt;C$10,0,求节点(C$10:C$14,$L$10:$L$14,$P61)*$C$2*节奏总纲!W55)+AK60+军团势力点排行奖励设计!R61-军团势力点排行奖励设计!R60</f>
        <v>0</v>
      </c>
      <c r="AL61" s="65">
        <f>IF($P61&lt;D$10,0,求节点(D$10:D$14,$L$10:$L$14,$P61)*$C$2*节奏总纲!X55)+AL60+军团势力点排行奖励设计!S61-军团势力点排行奖励设计!S60</f>
        <v>0</v>
      </c>
      <c r="AM61" s="65">
        <f>IF($P61&lt;E$10,0,求节点(E$10:E$14,$L$10:$L$14,$P61)*$C$2*节奏总纲!Y55)+AM60+军团势力点排行奖励设计!T61-军团势力点排行奖励设计!T60</f>
        <v>0</v>
      </c>
      <c r="AN61" s="65">
        <f>IF($P61&lt;F$10,0,求节点(F$10:F$14,$L$10:$L$14,$P61)*$C$2*节奏总纲!Z55)+AN60+军团势力点排行奖励设计!U61-军团势力点排行奖励设计!U60</f>
        <v>0</v>
      </c>
      <c r="AO61" s="65">
        <f>IF($P61&lt;G$10,0,求节点(G$10:G$14,$L$10:$L$14,$P61)*$C$2*节奏总纲!AA55)+AO60+军团势力点排行奖励设计!V61-军团势力点排行奖励设计!V60</f>
        <v>0</v>
      </c>
      <c r="AP61" s="65">
        <f>IF($P61&lt;C$10,0,求节点(C$10:C$14,$M$10:$M$14,$P61)*$C$2*节奏总纲!W55)+AP60</f>
        <v>0</v>
      </c>
      <c r="AQ61" s="65">
        <f>IF($P61&lt;D$10,0,求节点(D$10:D$14,$M$10:$M$14,$P61)*$C$2*节奏总纲!X55)+AQ60</f>
        <v>0</v>
      </c>
      <c r="AR61" s="65">
        <f>IF($P61&lt;E$10,0,求节点(E$10:E$14,$M$10:$M$14,$P61)*$C$2*节奏总纲!Y55)+AR60</f>
        <v>0</v>
      </c>
      <c r="AS61" s="65">
        <f>IF($P61&lt;F$10,0,求节点(F$10:F$14,$M$10:$M$14,$P61)*$C$2*节奏总纲!Z55)+AS60</f>
        <v>0</v>
      </c>
      <c r="AT61" s="65">
        <f>IF($P61&lt;G$10,0,求节点(G$10:G$14,$M$10:$M$14,$P61)*$C$2*节奏总纲!AA55)+AT60</f>
        <v>0</v>
      </c>
      <c r="AX61" s="51">
        <v>52</v>
      </c>
      <c r="AY61" s="51">
        <f>IF($AX61&lt;C$10,0,求节点(C$10:C$14,$H$19:$H$23,$AX61)*$C$2*节奏总纲!W55)+AY60</f>
        <v>0</v>
      </c>
      <c r="AZ61" s="51">
        <f>IF($AX61&lt;D$10,0,求节点(D$10:D$14,$H$19:$H$23,$AX61)*$C$2*节奏总纲!X55)+AZ60</f>
        <v>0</v>
      </c>
      <c r="BA61" s="51">
        <f>IF($AX61&lt;E$10,0,求节点(E$10:E$14,$H$19:$H$23,$AX61)*$C$2*节奏总纲!Y55)+BA60</f>
        <v>0</v>
      </c>
      <c r="BB61" s="51">
        <f>IF($AX61&lt;F$10,0,求节点(F$10:F$14,$H$19:$H$23,$AX61)*$C$2*节奏总纲!Z55)+BB60</f>
        <v>3.8190950648373079</v>
      </c>
      <c r="BC61" s="51">
        <f>IF($AX61&lt;G$10,0,求节点(G$10:G$14,$H$19:$H$23,$AX61)*$C$2*节奏总纲!AA55)+BC60</f>
        <v>3.8469824539778115</v>
      </c>
      <c r="BD61" s="51">
        <f>IF($AX61&lt;C$10,0,求节点(C$10:C$14,$I$19:$I$23,$AX61)*$C$2*节奏总纲!W55)+BD60</f>
        <v>0</v>
      </c>
      <c r="BE61" s="51">
        <f>IF($AX61&lt;D$10,0,求节点(D$10:D$14,$I$19:$I$23,$AX61)*$C$2*节奏总纲!X55)+BE60</f>
        <v>0</v>
      </c>
      <c r="BF61" s="51">
        <f>IF($AX61&lt;E$10,0,求节点(E$10:E$14,$I$19:$I$23,$AX61)*$C$2*节奏总纲!Y55)+BF60</f>
        <v>0</v>
      </c>
      <c r="BG61" s="51">
        <f>IF($AX61&lt;F$10,0,求节点(F$10:F$14,$I$19:$I$23,$AX61)*$C$2*节奏总纲!Z55)+BG60</f>
        <v>0.48704995280558611</v>
      </c>
      <c r="BH61" s="51">
        <f>IF($AX61&lt;G$10,0,求节点(G$10:G$14,$I$19:$I$23,$AX61)*$C$2*节奏总纲!AA55)+BH60</f>
        <v>0.53385823779080543</v>
      </c>
      <c r="BI61" s="65">
        <f>IF($AX61&lt;C$10,0,求节点(C$10:C$14,$J$19:$J$23,$AX61)*$C$2*节奏总纲!W55)+BI60+军团势力点排行奖励设计!W61-军团势力点排行奖励设计!W60</f>
        <v>0</v>
      </c>
      <c r="BJ61" s="65">
        <f>IF($AX61&lt;D$10,0,求节点(D$10:D$14,$J$19:$J$23,$AX61)*$C$2*节奏总纲!X55)+BJ60+军团势力点排行奖励设计!X61-军团势力点排行奖励设计!X60</f>
        <v>0</v>
      </c>
      <c r="BK61" s="65">
        <f>IF($AX61&lt;E$10,0,求节点(E$10:E$14,$J$19:$J$23,$AX61)*$C$2*节奏总纲!Y55)+BK60+军团势力点排行奖励设计!Y61-军团势力点排行奖励设计!Y60</f>
        <v>0</v>
      </c>
      <c r="BL61" s="65">
        <f>IF($AX61&lt;F$10,0,求节点(F$10:F$14,$J$19:$J$23,$AX61)*$C$2*节奏总纲!Z55)+BL60+军团势力点排行奖励设计!Z61-军团势力点排行奖励设计!Z60</f>
        <v>0</v>
      </c>
      <c r="BM61" s="65">
        <f>IF($AX61&lt;G$10,0,求节点(G$10:G$14,$J$19:$J$23,$AX61)*$C$2*节奏总纲!AA55)+BM60+军团势力点排行奖励设计!AA61-军团势力点排行奖励设计!AA60</f>
        <v>0</v>
      </c>
      <c r="BN61" s="65">
        <f>IF($AX61&lt;C$10,0,求节点(C$10:C$14,$K$19:$K$23,$AX61)*$C$2*节奏总纲!W55)+BN60</f>
        <v>0</v>
      </c>
      <c r="BO61" s="65">
        <f>IF($AX61&lt;D$10,0,求节点(D$10:D$14,$K$19:$K$23,$AX61)*$C$2*节奏总纲!X55)+BO60</f>
        <v>0</v>
      </c>
      <c r="BP61" s="65">
        <f>IF($AX61&lt;E$10,0,求节点(E$10:E$14,$K$19:$K$23,$AX61)*$C$2*节奏总纲!Y55)+BP60</f>
        <v>0</v>
      </c>
      <c r="BQ61" s="65">
        <f>IF($AX61&lt;F$10,0,求节点(F$10:F$14,$K$19:$K$23,$AX61)*$C$2*节奏总纲!Z55)+BQ60</f>
        <v>0</v>
      </c>
      <c r="BR61" s="65">
        <f>IF($AX61&lt;G$10,0,求节点(G$10:G$14,$K$19:$K$23,$AX61)*$C$2*节奏总纲!AA55)+BR60</f>
        <v>0</v>
      </c>
      <c r="BS61" s="65">
        <f>IF($AX61&lt;C$10,0,求节点(C$10:C$14,$L$19:$L$23,$AX61)*$C$2*节奏总纲!W55)+BS60+军团势力点排行奖励设计!AB61-军团势力点排行奖励设计!AB60</f>
        <v>0</v>
      </c>
      <c r="BT61" s="65">
        <f>IF($AX61&lt;D$10,0,求节点(D$10:D$14,$L$19:$L$23,$AX61)*$C$2*节奏总纲!X55)+BT60+军团势力点排行奖励设计!AC61-军团势力点排行奖励设计!AC60</f>
        <v>0</v>
      </c>
      <c r="BU61" s="65">
        <f>IF($AX61&lt;E$10,0,求节点(E$10:E$14,$L$19:$L$23,$AX61)*$C$2*节奏总纲!Y55)+BU60+军团势力点排行奖励设计!AD61-军团势力点排行奖励设计!AD60</f>
        <v>0</v>
      </c>
      <c r="BV61" s="65">
        <f>IF($AX61&lt;F$10,0,求节点(F$10:F$14,$L$19:$L$23,$AX61)*$C$2*节奏总纲!Z55)+BV60+军团势力点排行奖励设计!AE61-军团势力点排行奖励设计!AE60</f>
        <v>0</v>
      </c>
      <c r="BW61" s="65">
        <f>IF($AX61&lt;G$10,0,求节点(G$10:G$14,$L$19:$L$23,$AX61)*$C$2*节奏总纲!AA55)+BW60+军团势力点排行奖励设计!AF61-军团势力点排行奖励设计!AF60</f>
        <v>0</v>
      </c>
      <c r="BX61" s="65">
        <f>IF($AX61&lt;C$10,0,求节点(C$10:C$14,$M$19:$M$23,$AX61)*$C$2*节奏总纲!W55)+BX60</f>
        <v>0</v>
      </c>
      <c r="BY61" s="65">
        <f>IF($AX61&lt;D$10,0,求节点(D$10:D$14,$M$19:$M$23,$AX61)*$C$2*节奏总纲!X55)+BY60</f>
        <v>0</v>
      </c>
      <c r="BZ61" s="65">
        <f>IF($AX61&lt;E$10,0,求节点(E$10:E$14,$M$19:$M$23,$AX61)*$C$2*节奏总纲!Y55)+BZ60</f>
        <v>0</v>
      </c>
      <c r="CA61" s="65">
        <f>IF($AX61&lt;F$10,0,求节点(F$10:F$14,$M$19:$M$23,$AX61)*$C$2*节奏总纲!Z55)+CA60</f>
        <v>0</v>
      </c>
      <c r="CB61" s="65">
        <f>IF($AX61&lt;G$10,0,求节点(G$10:G$14,$M$19:$M$23,$AX61)*$C$2*节奏总纲!AA55)+CB60</f>
        <v>0</v>
      </c>
      <c r="CF61" s="51">
        <v>52</v>
      </c>
      <c r="CG61" s="65">
        <f t="shared" si="13"/>
        <v>0</v>
      </c>
      <c r="CH61" s="65">
        <f t="shared" si="14"/>
        <v>0</v>
      </c>
      <c r="CI61" s="65">
        <f t="shared" si="15"/>
        <v>0</v>
      </c>
      <c r="CJ61" s="65">
        <f t="shared" si="16"/>
        <v>19.095475324186538</v>
      </c>
      <c r="CK61" s="65">
        <f t="shared" si="17"/>
        <v>19.234912269889058</v>
      </c>
      <c r="CL61" s="65">
        <f t="shared" si="18"/>
        <v>0</v>
      </c>
      <c r="CM61" s="65">
        <f t="shared" si="19"/>
        <v>0</v>
      </c>
      <c r="CN61" s="65">
        <f t="shared" si="20"/>
        <v>0</v>
      </c>
      <c r="CO61" s="65">
        <f t="shared" si="21"/>
        <v>4.8704995280558609</v>
      </c>
      <c r="CP61" s="65">
        <f t="shared" si="22"/>
        <v>5.3385823779080539</v>
      </c>
      <c r="CQ61" s="65">
        <f t="shared" si="23"/>
        <v>0</v>
      </c>
      <c r="CR61" s="65">
        <f t="shared" si="24"/>
        <v>0</v>
      </c>
      <c r="CS61" s="65">
        <f t="shared" si="25"/>
        <v>0</v>
      </c>
      <c r="CT61" s="65">
        <f t="shared" si="26"/>
        <v>0</v>
      </c>
      <c r="CU61" s="65">
        <f t="shared" si="27"/>
        <v>0</v>
      </c>
      <c r="CV61" s="65">
        <f t="shared" si="28"/>
        <v>0</v>
      </c>
      <c r="CW61" s="65">
        <f t="shared" si="29"/>
        <v>0</v>
      </c>
      <c r="CX61" s="65">
        <f t="shared" si="30"/>
        <v>0</v>
      </c>
      <c r="CY61" s="65">
        <f t="shared" si="31"/>
        <v>0</v>
      </c>
      <c r="CZ61" s="65">
        <f t="shared" si="32"/>
        <v>0</v>
      </c>
      <c r="DA61" s="65">
        <f t="shared" si="33"/>
        <v>0</v>
      </c>
      <c r="DB61" s="65">
        <f t="shared" si="34"/>
        <v>0</v>
      </c>
      <c r="DC61" s="65">
        <f t="shared" si="35"/>
        <v>0</v>
      </c>
      <c r="DD61" s="65">
        <f t="shared" si="36"/>
        <v>0</v>
      </c>
      <c r="DE61" s="65">
        <f t="shared" si="37"/>
        <v>0</v>
      </c>
      <c r="DF61" s="65">
        <f t="shared" si="38"/>
        <v>0</v>
      </c>
      <c r="DG61" s="65">
        <f t="shared" si="39"/>
        <v>0</v>
      </c>
      <c r="DH61" s="65">
        <f t="shared" si="40"/>
        <v>0</v>
      </c>
      <c r="DI61" s="65">
        <f t="shared" si="41"/>
        <v>0</v>
      </c>
      <c r="DJ61" s="65">
        <f t="shared" si="42"/>
        <v>0</v>
      </c>
      <c r="DN61" s="51">
        <v>52</v>
      </c>
      <c r="DO61" s="65">
        <f t="shared" si="43"/>
        <v>0</v>
      </c>
      <c r="DP61" s="65">
        <f t="shared" si="44"/>
        <v>0</v>
      </c>
      <c r="DQ61" s="65">
        <f t="shared" si="45"/>
        <v>0</v>
      </c>
      <c r="DR61" s="65">
        <f t="shared" si="46"/>
        <v>1.0550603975742272</v>
      </c>
      <c r="DS61" s="65">
        <f t="shared" si="47"/>
        <v>1.0775464895810958</v>
      </c>
      <c r="DT61" s="65">
        <f t="shared" si="48"/>
        <v>0</v>
      </c>
      <c r="DU61" s="65">
        <f t="shared" si="49"/>
        <v>0</v>
      </c>
      <c r="DV61" s="65">
        <f t="shared" si="50"/>
        <v>0</v>
      </c>
      <c r="DW61" s="65">
        <f t="shared" si="51"/>
        <v>1</v>
      </c>
      <c r="DX61" s="65">
        <f t="shared" si="52"/>
        <v>1</v>
      </c>
      <c r="DY61" s="65">
        <f t="shared" si="53"/>
        <v>0</v>
      </c>
      <c r="DZ61" s="65">
        <f t="shared" si="54"/>
        <v>0</v>
      </c>
      <c r="EA61" s="65">
        <f t="shared" si="55"/>
        <v>0</v>
      </c>
      <c r="EB61" s="65">
        <f t="shared" si="56"/>
        <v>0</v>
      </c>
      <c r="EC61" s="65">
        <f t="shared" si="57"/>
        <v>0</v>
      </c>
      <c r="ED61" s="65">
        <f t="shared" si="58"/>
        <v>0</v>
      </c>
      <c r="EE61" s="65">
        <f t="shared" si="59"/>
        <v>0</v>
      </c>
      <c r="EF61" s="65">
        <f t="shared" si="60"/>
        <v>0</v>
      </c>
      <c r="EG61" s="65">
        <f t="shared" si="61"/>
        <v>0</v>
      </c>
      <c r="EH61" s="65">
        <f t="shared" si="62"/>
        <v>0</v>
      </c>
      <c r="EI61" s="65">
        <f t="shared" si="63"/>
        <v>0</v>
      </c>
      <c r="EJ61" s="65">
        <f t="shared" si="64"/>
        <v>0</v>
      </c>
      <c r="EK61" s="65">
        <f t="shared" si="65"/>
        <v>0</v>
      </c>
      <c r="EL61" s="65">
        <f t="shared" si="66"/>
        <v>0</v>
      </c>
      <c r="EM61" s="65">
        <f t="shared" si="67"/>
        <v>0</v>
      </c>
      <c r="EN61" s="65">
        <f t="shared" si="68"/>
        <v>0</v>
      </c>
      <c r="EO61" s="65">
        <f t="shared" si="69"/>
        <v>0</v>
      </c>
      <c r="EP61" s="65">
        <f t="shared" si="70"/>
        <v>0</v>
      </c>
      <c r="EQ61" s="65">
        <f t="shared" si="71"/>
        <v>0</v>
      </c>
      <c r="ER61" s="65">
        <f t="shared" si="72"/>
        <v>0</v>
      </c>
      <c r="EV61" s="51">
        <v>52</v>
      </c>
      <c r="EW61" s="65">
        <f t="shared" si="73"/>
        <v>0</v>
      </c>
      <c r="EX61" s="65">
        <f t="shared" si="74"/>
        <v>0</v>
      </c>
      <c r="EY61" s="65">
        <f t="shared" si="75"/>
        <v>0</v>
      </c>
      <c r="EZ61" s="65">
        <f t="shared" si="76"/>
        <v>3.9652100506789836</v>
      </c>
      <c r="FA61" s="65">
        <f t="shared" si="77"/>
        <v>4.0071399253150535</v>
      </c>
      <c r="FB61" s="65">
        <f t="shared" si="78"/>
        <v>0</v>
      </c>
      <c r="FC61" s="65">
        <f t="shared" si="79"/>
        <v>0</v>
      </c>
      <c r="FD61" s="65">
        <f t="shared" si="80"/>
        <v>0</v>
      </c>
      <c r="FE61" s="65">
        <f t="shared" si="81"/>
        <v>0.34093496696391024</v>
      </c>
      <c r="FF61" s="65">
        <f t="shared" si="82"/>
        <v>0.37370076645356376</v>
      </c>
      <c r="FG61" s="65">
        <f t="shared" si="83"/>
        <v>0</v>
      </c>
      <c r="FH61" s="65">
        <f t="shared" si="84"/>
        <v>0</v>
      </c>
      <c r="FI61" s="65">
        <f t="shared" si="85"/>
        <v>0</v>
      </c>
      <c r="FJ61" s="65">
        <f t="shared" si="86"/>
        <v>0</v>
      </c>
      <c r="FK61" s="65">
        <f t="shared" si="87"/>
        <v>0</v>
      </c>
      <c r="FL61" s="65">
        <f t="shared" si="88"/>
        <v>0</v>
      </c>
      <c r="FM61" s="65">
        <f t="shared" si="89"/>
        <v>0</v>
      </c>
      <c r="FN61" s="65">
        <f t="shared" si="90"/>
        <v>0</v>
      </c>
      <c r="FO61" s="65">
        <f t="shared" si="91"/>
        <v>0</v>
      </c>
      <c r="FP61" s="65">
        <f t="shared" si="92"/>
        <v>0</v>
      </c>
      <c r="FQ61" s="65">
        <f t="shared" si="93"/>
        <v>0</v>
      </c>
      <c r="FR61" s="65">
        <f t="shared" si="94"/>
        <v>0</v>
      </c>
      <c r="FS61" s="65">
        <f t="shared" si="95"/>
        <v>0</v>
      </c>
      <c r="FT61" s="65">
        <f t="shared" si="96"/>
        <v>0</v>
      </c>
      <c r="FU61" s="65">
        <f t="shared" si="97"/>
        <v>0</v>
      </c>
      <c r="FV61" s="65">
        <f t="shared" si="98"/>
        <v>0</v>
      </c>
      <c r="FW61" s="65">
        <f t="shared" si="99"/>
        <v>0</v>
      </c>
      <c r="FX61" s="65">
        <f t="shared" si="100"/>
        <v>0</v>
      </c>
      <c r="FY61" s="65">
        <f t="shared" si="101"/>
        <v>0</v>
      </c>
      <c r="FZ61" s="65">
        <f t="shared" si="102"/>
        <v>0</v>
      </c>
      <c r="GB61" s="65">
        <f t="shared" si="103"/>
        <v>0</v>
      </c>
      <c r="GC61" s="65">
        <f t="shared" si="104"/>
        <v>0</v>
      </c>
      <c r="GD61" s="65">
        <f t="shared" si="105"/>
        <v>0</v>
      </c>
      <c r="GE61" s="65">
        <f t="shared" si="106"/>
        <v>0</v>
      </c>
      <c r="GF61" s="65">
        <f t="shared" si="107"/>
        <v>0</v>
      </c>
      <c r="GG61" s="65">
        <f t="shared" si="108"/>
        <v>0</v>
      </c>
      <c r="GH61" s="65">
        <f t="shared" si="109"/>
        <v>0</v>
      </c>
      <c r="GI61" s="65">
        <f t="shared" si="110"/>
        <v>0</v>
      </c>
      <c r="GJ61" s="65">
        <f t="shared" si="111"/>
        <v>0</v>
      </c>
      <c r="GK61" s="65">
        <f t="shared" si="112"/>
        <v>0</v>
      </c>
      <c r="GL61" s="65">
        <f t="shared" si="113"/>
        <v>0</v>
      </c>
      <c r="GM61" s="65">
        <f t="shared" si="114"/>
        <v>0</v>
      </c>
      <c r="GN61" s="65">
        <f t="shared" si="115"/>
        <v>0</v>
      </c>
      <c r="GO61" s="65">
        <f t="shared" si="116"/>
        <v>0</v>
      </c>
      <c r="GP61" s="65">
        <f t="shared" si="117"/>
        <v>0</v>
      </c>
      <c r="GQ61" s="65">
        <f t="shared" si="118"/>
        <v>0</v>
      </c>
      <c r="GR61" s="65">
        <f t="shared" si="119"/>
        <v>0</v>
      </c>
      <c r="GS61" s="65">
        <f t="shared" si="120"/>
        <v>0</v>
      </c>
      <c r="GT61" s="65">
        <f t="shared" si="121"/>
        <v>3.9652100506789836</v>
      </c>
      <c r="GU61" s="65">
        <f t="shared" si="122"/>
        <v>0.34093496696391024</v>
      </c>
      <c r="GV61" s="65">
        <f t="shared" si="123"/>
        <v>0</v>
      </c>
      <c r="GW61" s="65">
        <f t="shared" si="124"/>
        <v>0</v>
      </c>
      <c r="GX61" s="65">
        <f t="shared" si="125"/>
        <v>0</v>
      </c>
      <c r="GY61" s="65">
        <f t="shared" si="126"/>
        <v>0</v>
      </c>
      <c r="GZ61" s="65">
        <f t="shared" si="127"/>
        <v>4.0071399253150535</v>
      </c>
      <c r="HA61" s="65">
        <f t="shared" si="128"/>
        <v>0.37370076645356376</v>
      </c>
      <c r="HB61" s="65">
        <f t="shared" si="129"/>
        <v>0</v>
      </c>
      <c r="HC61" s="65">
        <f t="shared" si="130"/>
        <v>0</v>
      </c>
      <c r="HD61" s="65">
        <f t="shared" si="131"/>
        <v>0</v>
      </c>
      <c r="HE61" s="65">
        <f t="shared" si="132"/>
        <v>0</v>
      </c>
      <c r="HM61" s="51">
        <v>52</v>
      </c>
      <c r="HN61" s="72">
        <f>(EW61-EW60)*$D$46+(FB61-FB60)*$D$47+(FG61-FG60)*$D$48+(FL61-FL60)*$D$49+IF($HM61&lt;C$10,0,求节点(C$10:C$14,$H$28:$H$32,$HM61)*$C$2*节奏总纲!W55)+HN60</f>
        <v>0</v>
      </c>
      <c r="HO61" s="72">
        <f>(EX61-EX60)*$D$46+(FC61-FC60)*$D$47+(FH61-FH60)*$D$48+(FM61-FM60)*$D$49+IF($HM61&lt;D$10,0,求节点(D$10:D$14,$H$28:$H$32,$HM61)*$C$2*节奏总纲!X55)+HO60</f>
        <v>0</v>
      </c>
      <c r="HP61" s="72">
        <f>(EY61-EY60)*$D$46+(FD61-FD60)*$D$47+(FI61-FI60)*$D$48+(FN61-FN60)*$D$49+IF($HM61&lt;E$10,0,求节点(E$10:E$14,$H$28:$H$32,$HM61)*$C$2*节奏总纲!Y55)+HP60</f>
        <v>0</v>
      </c>
      <c r="HQ61" s="72">
        <f>(EZ61-EZ60)*$D$46+(FE61-FE60)*$D$47+(FJ61-FJ60)*$D$48+(FO61-FO60)*$D$49+IF($HM61&lt;F$10,0,求节点(F$10:F$14,$H$28:$H$32,$HM61)*$C$2*节奏总纲!Z55)+HQ60</f>
        <v>92.978693383836003</v>
      </c>
      <c r="HR61" s="72">
        <f>(FA61-FA60)*$D$46+(FF61-FF60)*$D$47+(FK61-FK60)*$D$48+(FP61-FP60)*$D$49+IF($HM61&lt;G$10,0,求节点(G$10:G$14,$H$28:$H$32,$HM61)*$C$2*节奏总纲!AA55)+HR60</f>
        <v>96.14893621437318</v>
      </c>
      <c r="HV61" s="72">
        <v>52</v>
      </c>
      <c r="HW61" s="72">
        <f>IF($HV61&lt;C$10,0,求节点(C$10:C$14,$I$28:$I$32,$HV61)*$C$2*节奏总纲!W55)+HW60</f>
        <v>0</v>
      </c>
      <c r="HX61" s="72">
        <f>IF($HV61&lt;D$10,0,求节点(D$10:D$14,$I$28:$I$32,$HV61)*$C$2*节奏总纲!X55)+HX60</f>
        <v>0</v>
      </c>
      <c r="HY61" s="72">
        <f>IF($HV61&lt;E$10,0,求节点(E$10:E$14,$I$28:$I$32,$HV61)*$C$2*节奏总纲!Y55)+HY60</f>
        <v>0</v>
      </c>
      <c r="HZ61" s="72">
        <f>IF($HV61&lt;F$10,0,求节点(F$10:F$14,$I$28:$I$32,$HV61)*$C$2*节奏总纲!Z55)+HZ60</f>
        <v>211982.84250623648</v>
      </c>
      <c r="IA61" s="72">
        <f>IF($HV61&lt;G$10,0,求节点(G$10:G$14,$I$28:$I$32,$HV61)*$C$2*节奏总纲!AA55)+IA60</f>
        <v>222181.12117749543</v>
      </c>
    </row>
    <row r="62" spans="2:235" x14ac:dyDescent="0.15">
      <c r="P62" s="49">
        <v>53</v>
      </c>
      <c r="Q62" s="51">
        <f>IF($P62&lt;C$10,0,求节点(C$10:C$14,$H$10:$H$14,$P62)*$C$2*节奏总纲!W56)+Q61</f>
        <v>0</v>
      </c>
      <c r="R62" s="51">
        <f>IF($P62&lt;D$10,0,求节点(D$10:D$14,$H$10:$H$14,$P62)*$C$2*节奏总纲!X56)+R61</f>
        <v>0</v>
      </c>
      <c r="S62" s="51">
        <f>IF($P62&lt;E$10,0,求节点(E$10:E$14,$H$10:$H$14,$P62)*$C$2*节奏总纲!Y56)+S61</f>
        <v>29.606107244292623</v>
      </c>
      <c r="T62" s="51">
        <f>IF($P62&lt;F$10,0,求节点(F$10:F$14,$H$10:$H$14,$P62)*$C$2*节奏总纲!Z56)+T61</f>
        <v>40.982222702620668</v>
      </c>
      <c r="U62" s="51">
        <f>IF($P62&lt;G$10,0,求节点(G$10:G$14,$H$10:$H$14,$P62)*$C$2*节奏总纲!AA56)+U61</f>
        <v>32.251833725161774</v>
      </c>
      <c r="V62" s="51">
        <f>IF($P62&lt;C$10,0,求节点(C$10:C$14,$I$10:$I$14,$P62)*$C$2*节奏总纲!W56)+V61</f>
        <v>0</v>
      </c>
      <c r="W62" s="51">
        <f>IF($P62&lt;D$10,0,求节点(D$10:D$14,$I$10:$I$14,$P62)*$C$2*节奏总纲!X56)+W61</f>
        <v>0</v>
      </c>
      <c r="X62" s="51">
        <f>IF($P62&lt;E$10,0,求节点(E$10:E$14,$I$10:$I$14,$P62)*$C$2*节奏总纲!Y56)+X61</f>
        <v>5.956304866703154</v>
      </c>
      <c r="Y62" s="51">
        <f>IF($P62&lt;F$10,0,求节点(F$10:F$14,$I$10:$I$14,$P62)*$C$2*节奏总纲!Z56)+Y61</f>
        <v>10.792420558941398</v>
      </c>
      <c r="Z62" s="51">
        <f>IF($P62&lt;G$10,0,求节点(G$10:G$14,$I$10:$I$14,$P62)*$C$2*节奏总纲!AA56)+Z61</f>
        <v>9.0226032265565284</v>
      </c>
      <c r="AA62" s="65">
        <f>IF($P62&lt;C$10,0,求节点(C$10:C$14,$J$10:$J$14,$P62)*$C$2*节奏总纲!W56)+AA61+军团势力点排行奖励设计!M62-军团势力点排行奖励设计!M61</f>
        <v>0</v>
      </c>
      <c r="AB62" s="65">
        <f>IF($P62&lt;D$10,0,求节点(D$10:D$14,$J$10:$J$14,$P62)*$C$2*节奏总纲!X56)+AB61+军团势力点排行奖励设计!N62-军团势力点排行奖励设计!N61</f>
        <v>0</v>
      </c>
      <c r="AC62" s="65">
        <f>IF($P62&lt;E$10,0,求节点(E$10:E$14,$J$10:$J$14,$P62)*$C$2*节奏总纲!Y56)+AC61+军团势力点排行奖励设计!O62-军团势力点排行奖励设计!O61</f>
        <v>0</v>
      </c>
      <c r="AD62" s="65">
        <f>IF($P62&lt;F$10,0,求节点(F$10:F$14,$J$10:$J$14,$P62)*$C$2*节奏总纲!Z56)+AD61+军团势力点排行奖励设计!P62-军团势力点排行奖励设计!P61</f>
        <v>0</v>
      </c>
      <c r="AE62" s="65">
        <f>IF($P62&lt;G$10,0,求节点(G$10:G$14,$J$10:$J$14,$P62)*$C$2*节奏总纲!AA56)+AE61+军团势力点排行奖励设计!Q62-军团势力点排行奖励设计!Q61</f>
        <v>0</v>
      </c>
      <c r="AF62" s="65">
        <f>IF($P62&lt;C$10,0,求节点(C$10:C$14,$K$10:$K$14,$P62)*$C$2*节奏总纲!W56)+AF61</f>
        <v>0</v>
      </c>
      <c r="AG62" s="65">
        <f>IF($P62&lt;D$10,0,求节点(D$10:D$14,$K$10:$K$14,$P62)*$C$2*节奏总纲!X56)+AG61</f>
        <v>0</v>
      </c>
      <c r="AH62" s="65">
        <f>IF($P62&lt;E$10,0,求节点(E$10:E$14,$K$10:$K$14,$P62)*$C$2*节奏总纲!Y56)+AH61</f>
        <v>0</v>
      </c>
      <c r="AI62" s="65">
        <f>IF($P62&lt;F$10,0,求节点(F$10:F$14,$K$10:$K$14,$P62)*$C$2*节奏总纲!Z56)+AI61</f>
        <v>0</v>
      </c>
      <c r="AJ62" s="65">
        <f>IF($P62&lt;G$10,0,求节点(G$10:G$14,$K$10:$K$14,$P62)*$C$2*节奏总纲!AA56)+AJ61</f>
        <v>0</v>
      </c>
      <c r="AK62" s="65">
        <f>IF($P62&lt;C$10,0,求节点(C$10:C$14,$L$10:$L$14,$P62)*$C$2*节奏总纲!W56)+AK61+军团势力点排行奖励设计!R62-军团势力点排行奖励设计!R61</f>
        <v>0</v>
      </c>
      <c r="AL62" s="65">
        <f>IF($P62&lt;D$10,0,求节点(D$10:D$14,$L$10:$L$14,$P62)*$C$2*节奏总纲!X56)+AL61+军团势力点排行奖励设计!S62-军团势力点排行奖励设计!S61</f>
        <v>0</v>
      </c>
      <c r="AM62" s="65">
        <f>IF($P62&lt;E$10,0,求节点(E$10:E$14,$L$10:$L$14,$P62)*$C$2*节奏总纲!Y56)+AM61+军团势力点排行奖励设计!T62-军团势力点排行奖励设计!T61</f>
        <v>0</v>
      </c>
      <c r="AN62" s="65">
        <f>IF($P62&lt;F$10,0,求节点(F$10:F$14,$L$10:$L$14,$P62)*$C$2*节奏总纲!Z56)+AN61+军团势力点排行奖励设计!U62-军团势力点排行奖励设计!U61</f>
        <v>0</v>
      </c>
      <c r="AO62" s="65">
        <f>IF($P62&lt;G$10,0,求节点(G$10:G$14,$L$10:$L$14,$P62)*$C$2*节奏总纲!AA56)+AO61+军团势力点排行奖励设计!V62-军团势力点排行奖励设计!V61</f>
        <v>0</v>
      </c>
      <c r="AP62" s="65">
        <f>IF($P62&lt;C$10,0,求节点(C$10:C$14,$M$10:$M$14,$P62)*$C$2*节奏总纲!W56)+AP61</f>
        <v>0</v>
      </c>
      <c r="AQ62" s="65">
        <f>IF($P62&lt;D$10,0,求节点(D$10:D$14,$M$10:$M$14,$P62)*$C$2*节奏总纲!X56)+AQ61</f>
        <v>0</v>
      </c>
      <c r="AR62" s="65">
        <f>IF($P62&lt;E$10,0,求节点(E$10:E$14,$M$10:$M$14,$P62)*$C$2*节奏总纲!Y56)+AR61</f>
        <v>0</v>
      </c>
      <c r="AS62" s="65">
        <f>IF($P62&lt;F$10,0,求节点(F$10:F$14,$M$10:$M$14,$P62)*$C$2*节奏总纲!Z56)+AS61</f>
        <v>0</v>
      </c>
      <c r="AT62" s="65">
        <f>IF($P62&lt;G$10,0,求节点(G$10:G$14,$M$10:$M$14,$P62)*$C$2*节奏总纲!AA56)+AT61</f>
        <v>0</v>
      </c>
      <c r="AX62" s="51">
        <v>53</v>
      </c>
      <c r="AY62" s="51">
        <f>IF($AX62&lt;C$10,0,求节点(C$10:C$14,$H$19:$H$23,$AX62)*$C$2*节奏总纲!W56)+AY61</f>
        <v>0</v>
      </c>
      <c r="AZ62" s="51">
        <f>IF($AX62&lt;D$10,0,求节点(D$10:D$14,$H$19:$H$23,$AX62)*$C$2*节奏总纲!X56)+AZ61</f>
        <v>0</v>
      </c>
      <c r="BA62" s="51">
        <f>IF($AX62&lt;E$10,0,求节点(E$10:E$14,$H$19:$H$23,$AX62)*$C$2*节奏总纲!Y56)+BA61</f>
        <v>5.9124505943973675</v>
      </c>
      <c r="BB62" s="51">
        <f>IF($AX62&lt;F$10,0,求节点(F$10:F$14,$H$19:$H$23,$AX62)*$C$2*节奏总纲!Z56)+BB61</f>
        <v>7.5474505359198165</v>
      </c>
      <c r="BC62" s="51">
        <f>IF($AX62&lt;G$10,0,求节点(G$10:G$14,$H$19:$H$23,$AX62)*$C$2*节奏总纲!AA56)+BC61</f>
        <v>5.8073076246513118</v>
      </c>
      <c r="BD62" s="51">
        <f>IF($AX62&lt;C$10,0,求节点(C$10:C$14,$I$19:$I$23,$AX62)*$C$2*节奏总纲!W56)+BD61</f>
        <v>0</v>
      </c>
      <c r="BE62" s="51">
        <f>IF($AX62&lt;D$10,0,求节点(D$10:D$14,$I$19:$I$23,$AX62)*$C$2*节奏总纲!X56)+BE61</f>
        <v>0</v>
      </c>
      <c r="BF62" s="51">
        <f>IF($AX62&lt;E$10,0,求节点(E$10:E$14,$I$19:$I$23,$AX62)*$C$2*节奏总纲!Y56)+BF61</f>
        <v>0.59563048667031537</v>
      </c>
      <c r="BG62" s="51">
        <f>IF($AX62&lt;F$10,0,求节点(F$10:F$14,$I$19:$I$23,$AX62)*$C$2*节奏总纲!Z56)+BG61</f>
        <v>1.0792420558941398</v>
      </c>
      <c r="BH62" s="51">
        <f>IF($AX62&lt;G$10,0,求节点(G$10:G$14,$I$19:$I$23,$AX62)*$C$2*节奏总纲!AA56)+BH61</f>
        <v>0.90226032265565292</v>
      </c>
      <c r="BI62" s="65">
        <f>IF($AX62&lt;C$10,0,求节点(C$10:C$14,$J$19:$J$23,$AX62)*$C$2*节奏总纲!W56)+BI61+军团势力点排行奖励设计!W62-军团势力点排行奖励设计!W61</f>
        <v>0</v>
      </c>
      <c r="BJ62" s="65">
        <f>IF($AX62&lt;D$10,0,求节点(D$10:D$14,$J$19:$J$23,$AX62)*$C$2*节奏总纲!X56)+BJ61+军团势力点排行奖励设计!X62-军团势力点排行奖励设计!X61</f>
        <v>0</v>
      </c>
      <c r="BK62" s="65">
        <f>IF($AX62&lt;E$10,0,求节点(E$10:E$14,$J$19:$J$23,$AX62)*$C$2*节奏总纲!Y56)+BK61+军团势力点排行奖励设计!Y62-军团势力点排行奖励设计!Y61</f>
        <v>0</v>
      </c>
      <c r="BL62" s="65">
        <f>IF($AX62&lt;F$10,0,求节点(F$10:F$14,$J$19:$J$23,$AX62)*$C$2*节奏总纲!Z56)+BL61+军团势力点排行奖励设计!Z62-军团势力点排行奖励设计!Z61</f>
        <v>0</v>
      </c>
      <c r="BM62" s="65">
        <f>IF($AX62&lt;G$10,0,求节点(G$10:G$14,$J$19:$J$23,$AX62)*$C$2*节奏总纲!AA56)+BM61+军团势力点排行奖励设计!AA62-军团势力点排行奖励设计!AA61</f>
        <v>0</v>
      </c>
      <c r="BN62" s="65">
        <f>IF($AX62&lt;C$10,0,求节点(C$10:C$14,$K$19:$K$23,$AX62)*$C$2*节奏总纲!W56)+BN61</f>
        <v>0</v>
      </c>
      <c r="BO62" s="65">
        <f>IF($AX62&lt;D$10,0,求节点(D$10:D$14,$K$19:$K$23,$AX62)*$C$2*节奏总纲!X56)+BO61</f>
        <v>0</v>
      </c>
      <c r="BP62" s="65">
        <f>IF($AX62&lt;E$10,0,求节点(E$10:E$14,$K$19:$K$23,$AX62)*$C$2*节奏总纲!Y56)+BP61</f>
        <v>0</v>
      </c>
      <c r="BQ62" s="65">
        <f>IF($AX62&lt;F$10,0,求节点(F$10:F$14,$K$19:$K$23,$AX62)*$C$2*节奏总纲!Z56)+BQ61</f>
        <v>0</v>
      </c>
      <c r="BR62" s="65">
        <f>IF($AX62&lt;G$10,0,求节点(G$10:G$14,$K$19:$K$23,$AX62)*$C$2*节奏总纲!AA56)+BR61</f>
        <v>0</v>
      </c>
      <c r="BS62" s="65">
        <f>IF($AX62&lt;C$10,0,求节点(C$10:C$14,$L$19:$L$23,$AX62)*$C$2*节奏总纲!W56)+BS61+军团势力点排行奖励设计!AB62-军团势力点排行奖励设计!AB61</f>
        <v>0</v>
      </c>
      <c r="BT62" s="65">
        <f>IF($AX62&lt;D$10,0,求节点(D$10:D$14,$L$19:$L$23,$AX62)*$C$2*节奏总纲!X56)+BT61+军团势力点排行奖励设计!AC62-军团势力点排行奖励设计!AC61</f>
        <v>0</v>
      </c>
      <c r="BU62" s="65">
        <f>IF($AX62&lt;E$10,0,求节点(E$10:E$14,$L$19:$L$23,$AX62)*$C$2*节奏总纲!Y56)+BU61+军团势力点排行奖励设计!AD62-军团势力点排行奖励设计!AD61</f>
        <v>0</v>
      </c>
      <c r="BV62" s="65">
        <f>IF($AX62&lt;F$10,0,求节点(F$10:F$14,$L$19:$L$23,$AX62)*$C$2*节奏总纲!Z56)+BV61+军团势力点排行奖励设计!AE62-军团势力点排行奖励设计!AE61</f>
        <v>0</v>
      </c>
      <c r="BW62" s="65">
        <f>IF($AX62&lt;G$10,0,求节点(G$10:G$14,$L$19:$L$23,$AX62)*$C$2*节奏总纲!AA56)+BW61+军团势力点排行奖励设计!AF62-军团势力点排行奖励设计!AF61</f>
        <v>0</v>
      </c>
      <c r="BX62" s="65">
        <f>IF($AX62&lt;C$10,0,求节点(C$10:C$14,$M$19:$M$23,$AX62)*$C$2*节奏总纲!W56)+BX61</f>
        <v>0</v>
      </c>
      <c r="BY62" s="65">
        <f>IF($AX62&lt;D$10,0,求节点(D$10:D$14,$M$19:$M$23,$AX62)*$C$2*节奏总纲!X56)+BY61</f>
        <v>0</v>
      </c>
      <c r="BZ62" s="65">
        <f>IF($AX62&lt;E$10,0,求节点(E$10:E$14,$M$19:$M$23,$AX62)*$C$2*节奏总纲!Y56)+BZ61</f>
        <v>0</v>
      </c>
      <c r="CA62" s="65">
        <f>IF($AX62&lt;F$10,0,求节点(F$10:F$14,$M$19:$M$23,$AX62)*$C$2*节奏总纲!Z56)+CA61</f>
        <v>0</v>
      </c>
      <c r="CB62" s="65">
        <f>IF($AX62&lt;G$10,0,求节点(G$10:G$14,$M$19:$M$23,$AX62)*$C$2*节奏总纲!AA56)+CB61</f>
        <v>0</v>
      </c>
      <c r="CF62" s="51">
        <v>53</v>
      </c>
      <c r="CG62" s="65">
        <f t="shared" si="13"/>
        <v>0</v>
      </c>
      <c r="CH62" s="65">
        <f t="shared" si="14"/>
        <v>0</v>
      </c>
      <c r="CI62" s="65">
        <f t="shared" si="15"/>
        <v>29.562252971986837</v>
      </c>
      <c r="CJ62" s="65">
        <f t="shared" si="16"/>
        <v>37.737252679599081</v>
      </c>
      <c r="CK62" s="65">
        <f t="shared" si="17"/>
        <v>29.036538123256559</v>
      </c>
      <c r="CL62" s="65">
        <f t="shared" si="18"/>
        <v>0</v>
      </c>
      <c r="CM62" s="65">
        <f t="shared" si="19"/>
        <v>0</v>
      </c>
      <c r="CN62" s="65">
        <f t="shared" si="20"/>
        <v>5.956304866703154</v>
      </c>
      <c r="CO62" s="65">
        <f t="shared" si="21"/>
        <v>10.792420558941398</v>
      </c>
      <c r="CP62" s="65">
        <f t="shared" si="22"/>
        <v>9.0226032265565301</v>
      </c>
      <c r="CQ62" s="65">
        <f t="shared" si="23"/>
        <v>0</v>
      </c>
      <c r="CR62" s="65">
        <f t="shared" si="24"/>
        <v>0</v>
      </c>
      <c r="CS62" s="65">
        <f t="shared" si="25"/>
        <v>0</v>
      </c>
      <c r="CT62" s="65">
        <f t="shared" si="26"/>
        <v>0</v>
      </c>
      <c r="CU62" s="65">
        <f t="shared" si="27"/>
        <v>0</v>
      </c>
      <c r="CV62" s="65">
        <f t="shared" si="28"/>
        <v>0</v>
      </c>
      <c r="CW62" s="65">
        <f t="shared" si="29"/>
        <v>0</v>
      </c>
      <c r="CX62" s="65">
        <f t="shared" si="30"/>
        <v>0</v>
      </c>
      <c r="CY62" s="65">
        <f t="shared" si="31"/>
        <v>0</v>
      </c>
      <c r="CZ62" s="65">
        <f t="shared" si="32"/>
        <v>0</v>
      </c>
      <c r="DA62" s="65">
        <f t="shared" si="33"/>
        <v>0</v>
      </c>
      <c r="DB62" s="65">
        <f t="shared" si="34"/>
        <v>0</v>
      </c>
      <c r="DC62" s="65">
        <f t="shared" si="35"/>
        <v>0</v>
      </c>
      <c r="DD62" s="65">
        <f t="shared" si="36"/>
        <v>0</v>
      </c>
      <c r="DE62" s="65">
        <f t="shared" si="37"/>
        <v>0</v>
      </c>
      <c r="DF62" s="65">
        <f t="shared" si="38"/>
        <v>0</v>
      </c>
      <c r="DG62" s="65">
        <f t="shared" si="39"/>
        <v>0</v>
      </c>
      <c r="DH62" s="65">
        <f t="shared" si="40"/>
        <v>0</v>
      </c>
      <c r="DI62" s="65">
        <f t="shared" si="41"/>
        <v>0</v>
      </c>
      <c r="DJ62" s="65">
        <f t="shared" si="42"/>
        <v>0</v>
      </c>
      <c r="DN62" s="51">
        <v>53</v>
      </c>
      <c r="DO62" s="65">
        <f t="shared" si="43"/>
        <v>0</v>
      </c>
      <c r="DP62" s="65">
        <f t="shared" si="44"/>
        <v>0</v>
      </c>
      <c r="DQ62" s="65">
        <f t="shared" si="45"/>
        <v>1.0014834550109337</v>
      </c>
      <c r="DR62" s="65">
        <f t="shared" si="46"/>
        <v>1.0859885071807527</v>
      </c>
      <c r="DS62" s="65">
        <f t="shared" si="47"/>
        <v>1.1107327460407532</v>
      </c>
      <c r="DT62" s="65">
        <f t="shared" si="48"/>
        <v>0</v>
      </c>
      <c r="DU62" s="65">
        <f t="shared" si="49"/>
        <v>0</v>
      </c>
      <c r="DV62" s="65">
        <f t="shared" si="50"/>
        <v>1</v>
      </c>
      <c r="DW62" s="65">
        <f t="shared" si="51"/>
        <v>1</v>
      </c>
      <c r="DX62" s="65">
        <f t="shared" si="52"/>
        <v>0.99999999999999978</v>
      </c>
      <c r="DY62" s="65">
        <f t="shared" si="53"/>
        <v>0</v>
      </c>
      <c r="DZ62" s="65">
        <f t="shared" si="54"/>
        <v>0</v>
      </c>
      <c r="EA62" s="65">
        <f t="shared" si="55"/>
        <v>0</v>
      </c>
      <c r="EB62" s="65">
        <f t="shared" si="56"/>
        <v>0</v>
      </c>
      <c r="EC62" s="65">
        <f t="shared" si="57"/>
        <v>0</v>
      </c>
      <c r="ED62" s="65">
        <f t="shared" si="58"/>
        <v>0</v>
      </c>
      <c r="EE62" s="65">
        <f t="shared" si="59"/>
        <v>0</v>
      </c>
      <c r="EF62" s="65">
        <f t="shared" si="60"/>
        <v>0</v>
      </c>
      <c r="EG62" s="65">
        <f t="shared" si="61"/>
        <v>0</v>
      </c>
      <c r="EH62" s="65">
        <f t="shared" si="62"/>
        <v>0</v>
      </c>
      <c r="EI62" s="65">
        <f t="shared" si="63"/>
        <v>0</v>
      </c>
      <c r="EJ62" s="65">
        <f t="shared" si="64"/>
        <v>0</v>
      </c>
      <c r="EK62" s="65">
        <f t="shared" si="65"/>
        <v>0</v>
      </c>
      <c r="EL62" s="65">
        <f t="shared" si="66"/>
        <v>0</v>
      </c>
      <c r="EM62" s="65">
        <f t="shared" si="67"/>
        <v>0</v>
      </c>
      <c r="EN62" s="65">
        <f t="shared" si="68"/>
        <v>0</v>
      </c>
      <c r="EO62" s="65">
        <f t="shared" si="69"/>
        <v>0</v>
      </c>
      <c r="EP62" s="65">
        <f t="shared" si="70"/>
        <v>0</v>
      </c>
      <c r="EQ62" s="65">
        <f t="shared" si="71"/>
        <v>0</v>
      </c>
      <c r="ER62" s="65">
        <f t="shared" si="72"/>
        <v>0</v>
      </c>
      <c r="EV62" s="51">
        <v>53</v>
      </c>
      <c r="EW62" s="65">
        <f t="shared" si="73"/>
        <v>0</v>
      </c>
      <c r="EX62" s="65">
        <f t="shared" si="74"/>
        <v>0</v>
      </c>
      <c r="EY62" s="65">
        <f t="shared" si="75"/>
        <v>6.0911397403984617</v>
      </c>
      <c r="EZ62" s="65">
        <f t="shared" si="76"/>
        <v>7.8712231526880583</v>
      </c>
      <c r="FA62" s="65">
        <f t="shared" si="77"/>
        <v>6.077985721448008</v>
      </c>
      <c r="FB62" s="65">
        <f t="shared" si="78"/>
        <v>0</v>
      </c>
      <c r="FC62" s="65">
        <f t="shared" si="79"/>
        <v>0</v>
      </c>
      <c r="FD62" s="65">
        <f t="shared" si="80"/>
        <v>0.41694134066922073</v>
      </c>
      <c r="FE62" s="65">
        <f t="shared" si="81"/>
        <v>0.75546943912589781</v>
      </c>
      <c r="FF62" s="65">
        <f t="shared" si="82"/>
        <v>0.63158222585895685</v>
      </c>
      <c r="FG62" s="65">
        <f t="shared" si="83"/>
        <v>0</v>
      </c>
      <c r="FH62" s="65">
        <f t="shared" si="84"/>
        <v>0</v>
      </c>
      <c r="FI62" s="65">
        <f t="shared" si="85"/>
        <v>0</v>
      </c>
      <c r="FJ62" s="65">
        <f t="shared" si="86"/>
        <v>0</v>
      </c>
      <c r="FK62" s="65">
        <f t="shared" si="87"/>
        <v>0</v>
      </c>
      <c r="FL62" s="65">
        <f t="shared" si="88"/>
        <v>0</v>
      </c>
      <c r="FM62" s="65">
        <f t="shared" si="89"/>
        <v>0</v>
      </c>
      <c r="FN62" s="65">
        <f t="shared" si="90"/>
        <v>0</v>
      </c>
      <c r="FO62" s="65">
        <f t="shared" si="91"/>
        <v>0</v>
      </c>
      <c r="FP62" s="65">
        <f t="shared" si="92"/>
        <v>0</v>
      </c>
      <c r="FQ62" s="65">
        <f t="shared" si="93"/>
        <v>0</v>
      </c>
      <c r="FR62" s="65">
        <f t="shared" si="94"/>
        <v>0</v>
      </c>
      <c r="FS62" s="65">
        <f t="shared" si="95"/>
        <v>0</v>
      </c>
      <c r="FT62" s="65">
        <f t="shared" si="96"/>
        <v>0</v>
      </c>
      <c r="FU62" s="65">
        <f t="shared" si="97"/>
        <v>0</v>
      </c>
      <c r="FV62" s="65">
        <f t="shared" si="98"/>
        <v>0</v>
      </c>
      <c r="FW62" s="65">
        <f t="shared" si="99"/>
        <v>0</v>
      </c>
      <c r="FX62" s="65">
        <f t="shared" si="100"/>
        <v>0</v>
      </c>
      <c r="FY62" s="65">
        <f t="shared" si="101"/>
        <v>0</v>
      </c>
      <c r="FZ62" s="65">
        <f t="shared" si="102"/>
        <v>0</v>
      </c>
      <c r="GB62" s="65">
        <f t="shared" si="103"/>
        <v>0</v>
      </c>
      <c r="GC62" s="65">
        <f t="shared" si="104"/>
        <v>0</v>
      </c>
      <c r="GD62" s="65">
        <f t="shared" si="105"/>
        <v>0</v>
      </c>
      <c r="GE62" s="65">
        <f t="shared" si="106"/>
        <v>0</v>
      </c>
      <c r="GF62" s="65">
        <f t="shared" si="107"/>
        <v>0</v>
      </c>
      <c r="GG62" s="65">
        <f t="shared" si="108"/>
        <v>0</v>
      </c>
      <c r="GH62" s="65">
        <f t="shared" si="109"/>
        <v>0</v>
      </c>
      <c r="GI62" s="65">
        <f t="shared" si="110"/>
        <v>0</v>
      </c>
      <c r="GJ62" s="65">
        <f t="shared" si="111"/>
        <v>0</v>
      </c>
      <c r="GK62" s="65">
        <f t="shared" si="112"/>
        <v>0</v>
      </c>
      <c r="GL62" s="65">
        <f t="shared" si="113"/>
        <v>0</v>
      </c>
      <c r="GM62" s="65">
        <f t="shared" si="114"/>
        <v>0</v>
      </c>
      <c r="GN62" s="65">
        <f t="shared" si="115"/>
        <v>6.0911397403984617</v>
      </c>
      <c r="GO62" s="65">
        <f t="shared" si="116"/>
        <v>0.41694134066922073</v>
      </c>
      <c r="GP62" s="65">
        <f t="shared" si="117"/>
        <v>0</v>
      </c>
      <c r="GQ62" s="65">
        <f t="shared" si="118"/>
        <v>0</v>
      </c>
      <c r="GR62" s="65">
        <f t="shared" si="119"/>
        <v>0</v>
      </c>
      <c r="GS62" s="65">
        <f t="shared" si="120"/>
        <v>0</v>
      </c>
      <c r="GT62" s="65">
        <f t="shared" si="121"/>
        <v>7.8712231526880583</v>
      </c>
      <c r="GU62" s="65">
        <f t="shared" si="122"/>
        <v>0.75546943912589781</v>
      </c>
      <c r="GV62" s="65">
        <f t="shared" si="123"/>
        <v>0</v>
      </c>
      <c r="GW62" s="65">
        <f t="shared" si="124"/>
        <v>0</v>
      </c>
      <c r="GX62" s="65">
        <f t="shared" si="125"/>
        <v>0</v>
      </c>
      <c r="GY62" s="65">
        <f t="shared" si="126"/>
        <v>0</v>
      </c>
      <c r="GZ62" s="65">
        <f t="shared" si="127"/>
        <v>6.077985721448008</v>
      </c>
      <c r="HA62" s="65">
        <f t="shared" si="128"/>
        <v>0.63158222585895685</v>
      </c>
      <c r="HB62" s="65">
        <f t="shared" si="129"/>
        <v>0</v>
      </c>
      <c r="HC62" s="65">
        <f t="shared" si="130"/>
        <v>0</v>
      </c>
      <c r="HD62" s="65">
        <f t="shared" si="131"/>
        <v>0</v>
      </c>
      <c r="HE62" s="65">
        <f t="shared" si="132"/>
        <v>0</v>
      </c>
      <c r="HM62" s="51">
        <v>53</v>
      </c>
      <c r="HN62" s="72">
        <f>(EW62-EW61)*$D$46+(FB62-FB61)*$D$47+(FG62-FG61)*$D$48+(FL62-FL61)*$D$49+IF($HM62&lt;C$10,0,求节点(C$10:C$14,$H$28:$H$32,$HM62)*$C$2*节奏总纲!W56)+HN61</f>
        <v>0</v>
      </c>
      <c r="HO62" s="72">
        <f>(EX62-EX61)*$D$46+(FC62-FC61)*$D$47+(FH62-FH61)*$D$48+(FM62-FM61)*$D$49+IF($HM62&lt;D$10,0,求节点(D$10:D$14,$H$28:$H$32,$HM62)*$C$2*节奏总纲!X56)+HO61</f>
        <v>0</v>
      </c>
      <c r="HP62" s="72">
        <f>(EY62-EY61)*$D$46+(FD62-FD61)*$D$47+(FI62-FI61)*$D$48+(FN62-FN61)*$D$49+IF($HM62&lt;E$10,0,求节点(E$10:E$14,$H$28:$H$32,$HM62)*$C$2*节奏总纲!Y56)+HP61</f>
        <v>134.81997613696541</v>
      </c>
      <c r="HQ62" s="72">
        <f>(EZ62-EZ61)*$D$46+(FE62-FE61)*$D$47+(FJ62-FJ61)*$D$48+(FO62-FO61)*$D$49+IF($HM62&lt;F$10,0,求节点(F$10:F$14,$H$28:$H$32,$HM62)*$C$2*节奏总纲!Z56)+HQ61</f>
        <v>190.47100153013935</v>
      </c>
      <c r="HR62" s="72">
        <f>(FA62-FA61)*$D$46+(FF62-FF61)*$D$47+(FK62-FK61)*$D$48+(FP62-FP61)*$D$49+IF($HM62&lt;G$10,0,求节点(G$10:G$14,$H$28:$H$32,$HM62)*$C$2*节奏总纲!AA56)+HR61</f>
        <v>150.69442420403789</v>
      </c>
      <c r="HV62" s="72">
        <v>53</v>
      </c>
      <c r="HW62" s="72">
        <f>IF($HV62&lt;C$10,0,求节点(C$10:C$14,$I$28:$I$32,$HV62)*$C$2*节奏总纲!W56)+HW61</f>
        <v>0</v>
      </c>
      <c r="HX62" s="72">
        <f>IF($HV62&lt;D$10,0,求节点(D$10:D$14,$I$28:$I$32,$HV62)*$C$2*节奏总纲!X56)+HX61</f>
        <v>0</v>
      </c>
      <c r="HY62" s="72">
        <f>IF($HV62&lt;E$10,0,求节点(E$10:E$14,$I$28:$I$32,$HV62)*$C$2*节奏总纲!Y56)+HY61</f>
        <v>296499.61516598408</v>
      </c>
      <c r="HZ62" s="72">
        <f>IF($HV62&lt;F$10,0,求节点(F$10:F$14,$I$28:$I$32,$HV62)*$C$2*节奏总纲!Z56)+HZ61</f>
        <v>442271.92725642247</v>
      </c>
      <c r="IA62" s="72">
        <f>IF($HV62&lt;G$10,0,求节点(G$10:G$14,$I$28:$I$32,$HV62)*$C$2*节奏总纲!AA56)+IA61</f>
        <v>354671.29327066988</v>
      </c>
    </row>
    <row r="63" spans="2:235" x14ac:dyDescent="0.15">
      <c r="P63" s="49">
        <v>54</v>
      </c>
      <c r="Q63" s="51">
        <f>IF($P63&lt;C$10,0,求节点(C$10:C$14,$H$10:$H$14,$P63)*$C$2*节奏总纲!W57)+Q62</f>
        <v>0</v>
      </c>
      <c r="R63" s="51">
        <f>IF($P63&lt;D$10,0,求节点(D$10:D$14,$H$10:$H$14,$P63)*$C$2*节奏总纲!X57)+R62</f>
        <v>0</v>
      </c>
      <c r="S63" s="51">
        <f>IF($P63&lt;E$10,0,求节点(E$10:E$14,$H$10:$H$14,$P63)*$C$2*节奏总纲!Y57)+S62</f>
        <v>59.206718025461299</v>
      </c>
      <c r="T63" s="51">
        <f>IF($P63&lt;F$10,0,求节点(F$10:F$14,$H$10:$H$14,$P63)*$C$2*节奏总纲!Z57)+T62</f>
        <v>62.624091928963722</v>
      </c>
      <c r="U63" s="51">
        <f>IF($P63&lt;G$10,0,求节点(G$10:G$14,$H$10:$H$14,$P63)*$C$2*节奏总纲!AA57)+U62</f>
        <v>43.849283608836629</v>
      </c>
      <c r="V63" s="51">
        <f>IF($P63&lt;C$10,0,求节点(C$10:C$14,$I$10:$I$14,$P63)*$C$2*节奏总纲!W57)+V62</f>
        <v>0</v>
      </c>
      <c r="W63" s="51">
        <f>IF($P63&lt;D$10,0,求节点(D$10:D$14,$I$10:$I$14,$P63)*$C$2*节奏总纲!X57)+W62</f>
        <v>0</v>
      </c>
      <c r="X63" s="51">
        <f>IF($P63&lt;E$10,0,求节点(E$10:E$14,$I$10:$I$14,$P63)*$C$2*节奏总纲!Y57)+X62</f>
        <v>13.106637052451163</v>
      </c>
      <c r="Y63" s="51">
        <f>IF($P63&lt;F$10,0,求节点(F$10:F$14,$I$10:$I$14,$P63)*$C$2*节奏总纲!Z57)+Y62</f>
        <v>17.862819586392082</v>
      </c>
      <c r="Z63" s="51">
        <f>IF($P63&lt;G$10,0,求节点(G$10:G$14,$I$10:$I$14,$P63)*$C$2*节奏总纲!AA57)+Z62</f>
        <v>13.217475468541775</v>
      </c>
      <c r="AA63" s="65">
        <f>IF($P63&lt;C$10,0,求节点(C$10:C$14,$J$10:$J$14,$P63)*$C$2*节奏总纲!W57)+AA62+军团势力点排行奖励设计!M63-军团势力点排行奖励设计!M62</f>
        <v>0</v>
      </c>
      <c r="AB63" s="65">
        <f>IF($P63&lt;D$10,0,求节点(D$10:D$14,$J$10:$J$14,$P63)*$C$2*节奏总纲!X57)+AB62+军团势力点排行奖励设计!N63-军团势力点排行奖励设计!N62</f>
        <v>0</v>
      </c>
      <c r="AC63" s="65">
        <f>IF($P63&lt;E$10,0,求节点(E$10:E$14,$J$10:$J$14,$P63)*$C$2*节奏总纲!Y57)+AC62+军团势力点排行奖励设计!O63-军团势力点排行奖励设计!O62</f>
        <v>0</v>
      </c>
      <c r="AD63" s="65">
        <f>IF($P63&lt;F$10,0,求节点(F$10:F$14,$J$10:$J$14,$P63)*$C$2*节奏总纲!Z57)+AD62+军团势力点排行奖励设计!P63-军团势力点排行奖励设计!P62</f>
        <v>0</v>
      </c>
      <c r="AE63" s="65">
        <f>IF($P63&lt;G$10,0,求节点(G$10:G$14,$J$10:$J$14,$P63)*$C$2*节奏总纲!AA57)+AE62+军团势力点排行奖励设计!Q63-军团势力点排行奖励设计!Q62</f>
        <v>0</v>
      </c>
      <c r="AF63" s="65">
        <f>IF($P63&lt;C$10,0,求节点(C$10:C$14,$K$10:$K$14,$P63)*$C$2*节奏总纲!W57)+AF62</f>
        <v>0</v>
      </c>
      <c r="AG63" s="65">
        <f>IF($P63&lt;D$10,0,求节点(D$10:D$14,$K$10:$K$14,$P63)*$C$2*节奏总纲!X57)+AG62</f>
        <v>0</v>
      </c>
      <c r="AH63" s="65">
        <f>IF($P63&lt;E$10,0,求节点(E$10:E$14,$K$10:$K$14,$P63)*$C$2*节奏总纲!Y57)+AH62</f>
        <v>0</v>
      </c>
      <c r="AI63" s="65">
        <f>IF($P63&lt;F$10,0,求节点(F$10:F$14,$K$10:$K$14,$P63)*$C$2*节奏总纲!Z57)+AI62</f>
        <v>0</v>
      </c>
      <c r="AJ63" s="65">
        <f>IF($P63&lt;G$10,0,求节点(G$10:G$14,$K$10:$K$14,$P63)*$C$2*节奏总纲!AA57)+AJ62</f>
        <v>0</v>
      </c>
      <c r="AK63" s="65">
        <f>IF($P63&lt;C$10,0,求节点(C$10:C$14,$L$10:$L$14,$P63)*$C$2*节奏总纲!W57)+AK62+军团势力点排行奖励设计!R63-军团势力点排行奖励设计!R62</f>
        <v>0</v>
      </c>
      <c r="AL63" s="65">
        <f>IF($P63&lt;D$10,0,求节点(D$10:D$14,$L$10:$L$14,$P63)*$C$2*节奏总纲!X57)+AL62+军团势力点排行奖励设计!S63-军团势力点排行奖励设计!S62</f>
        <v>0</v>
      </c>
      <c r="AM63" s="65">
        <f>IF($P63&lt;E$10,0,求节点(E$10:E$14,$L$10:$L$14,$P63)*$C$2*节奏总纲!Y57)+AM62+军团势力点排行奖励设计!T63-军团势力点排行奖励设计!T62</f>
        <v>0</v>
      </c>
      <c r="AN63" s="65">
        <f>IF($P63&lt;F$10,0,求节点(F$10:F$14,$L$10:$L$14,$P63)*$C$2*节奏总纲!Z57)+AN62+军团势力点排行奖励设计!U63-军团势力点排行奖励设计!U62</f>
        <v>0</v>
      </c>
      <c r="AO63" s="65">
        <f>IF($P63&lt;G$10,0,求节点(G$10:G$14,$L$10:$L$14,$P63)*$C$2*节奏总纲!AA57)+AO62+军团势力点排行奖励设计!V63-军团势力点排行奖励设计!V62</f>
        <v>0</v>
      </c>
      <c r="AP63" s="65">
        <f>IF($P63&lt;C$10,0,求节点(C$10:C$14,$M$10:$M$14,$P63)*$C$2*节奏总纲!W57)+AP62</f>
        <v>0</v>
      </c>
      <c r="AQ63" s="65">
        <f>IF($P63&lt;D$10,0,求节点(D$10:D$14,$M$10:$M$14,$P63)*$C$2*节奏总纲!X57)+AQ62</f>
        <v>0</v>
      </c>
      <c r="AR63" s="65">
        <f>IF($P63&lt;E$10,0,求节点(E$10:E$14,$M$10:$M$14,$P63)*$C$2*节奏总纲!Y57)+AR62</f>
        <v>0</v>
      </c>
      <c r="AS63" s="65">
        <f>IF($P63&lt;F$10,0,求节点(F$10:F$14,$M$10:$M$14,$P63)*$C$2*节奏总纲!Z57)+AS62</f>
        <v>0</v>
      </c>
      <c r="AT63" s="65">
        <f>IF($P63&lt;G$10,0,求节点(G$10:G$14,$M$10:$M$14,$P63)*$C$2*节奏总纲!AA57)+AT62</f>
        <v>0</v>
      </c>
      <c r="AX63" s="51">
        <v>54</v>
      </c>
      <c r="AY63" s="51">
        <f>IF($AX63&lt;C$10,0,求节点(C$10:C$14,$H$19:$H$23,$AX63)*$C$2*节奏总纲!W57)+AY62</f>
        <v>0</v>
      </c>
      <c r="AZ63" s="51">
        <f>IF($AX63&lt;D$10,0,求节点(D$10:D$14,$H$19:$H$23,$AX63)*$C$2*节奏总纲!X57)+AZ62</f>
        <v>0</v>
      </c>
      <c r="BA63" s="51">
        <f>IF($AX63&lt;E$10,0,求节点(E$10:E$14,$H$19:$H$23,$AX63)*$C$2*节奏总纲!Y57)+BA62</f>
        <v>11.525020243252534</v>
      </c>
      <c r="BB63" s="51">
        <f>IF($AX63&lt;F$10,0,求节点(F$10:F$14,$H$19:$H$23,$AX63)*$C$2*节奏总纲!Z57)+BB62</f>
        <v>11.190318085642911</v>
      </c>
      <c r="BC63" s="51">
        <f>IF($AX63&lt;G$10,0,求节点(G$10:G$14,$H$19:$H$23,$AX63)*$C$2*节奏总纲!AA57)+BC62</f>
        <v>7.6579520350737145</v>
      </c>
      <c r="BD63" s="51">
        <f>IF($AX63&lt;C$10,0,求节点(C$10:C$14,$I$19:$I$23,$AX63)*$C$2*节奏总纲!W57)+BD62</f>
        <v>0</v>
      </c>
      <c r="BE63" s="51">
        <f>IF($AX63&lt;D$10,0,求节点(D$10:D$14,$I$19:$I$23,$AX63)*$C$2*节奏总纲!X57)+BE62</f>
        <v>0</v>
      </c>
      <c r="BF63" s="51">
        <f>IF($AX63&lt;E$10,0,求节点(E$10:E$14,$I$19:$I$23,$AX63)*$C$2*节奏总纲!Y57)+BF62</f>
        <v>1.310663705245116</v>
      </c>
      <c r="BG63" s="51">
        <f>IF($AX63&lt;F$10,0,求节点(F$10:F$14,$I$19:$I$23,$AX63)*$C$2*节奏总纲!Z57)+BG62</f>
        <v>1.7862819586392082</v>
      </c>
      <c r="BH63" s="51">
        <f>IF($AX63&lt;G$10,0,求节点(G$10:G$14,$I$19:$I$23,$AX63)*$C$2*节奏总纲!AA57)+BH62</f>
        <v>1.3217475468541775</v>
      </c>
      <c r="BI63" s="65">
        <f>IF($AX63&lt;C$10,0,求节点(C$10:C$14,$J$19:$J$23,$AX63)*$C$2*节奏总纲!W57)+BI62+军团势力点排行奖励设计!W63-军团势力点排行奖励设计!W62</f>
        <v>0</v>
      </c>
      <c r="BJ63" s="65">
        <f>IF($AX63&lt;D$10,0,求节点(D$10:D$14,$J$19:$J$23,$AX63)*$C$2*节奏总纲!X57)+BJ62+军团势力点排行奖励设计!X63-军团势力点排行奖励设计!X62</f>
        <v>0</v>
      </c>
      <c r="BK63" s="65">
        <f>IF($AX63&lt;E$10,0,求节点(E$10:E$14,$J$19:$J$23,$AX63)*$C$2*节奏总纲!Y57)+BK62+军团势力点排行奖励设计!Y63-军团势力点排行奖励设计!Y62</f>
        <v>0</v>
      </c>
      <c r="BL63" s="65">
        <f>IF($AX63&lt;F$10,0,求节点(F$10:F$14,$J$19:$J$23,$AX63)*$C$2*节奏总纲!Z57)+BL62+军团势力点排行奖励设计!Z63-军团势力点排行奖励设计!Z62</f>
        <v>0</v>
      </c>
      <c r="BM63" s="65">
        <f>IF($AX63&lt;G$10,0,求节点(G$10:G$14,$J$19:$J$23,$AX63)*$C$2*节奏总纲!AA57)+BM62+军团势力点排行奖励设计!AA63-军团势力点排行奖励设计!AA62</f>
        <v>0</v>
      </c>
      <c r="BN63" s="65">
        <f>IF($AX63&lt;C$10,0,求节点(C$10:C$14,$K$19:$K$23,$AX63)*$C$2*节奏总纲!W57)+BN62</f>
        <v>0</v>
      </c>
      <c r="BO63" s="65">
        <f>IF($AX63&lt;D$10,0,求节点(D$10:D$14,$K$19:$K$23,$AX63)*$C$2*节奏总纲!X57)+BO62</f>
        <v>0</v>
      </c>
      <c r="BP63" s="65">
        <f>IF($AX63&lt;E$10,0,求节点(E$10:E$14,$K$19:$K$23,$AX63)*$C$2*节奏总纲!Y57)+BP62</f>
        <v>0</v>
      </c>
      <c r="BQ63" s="65">
        <f>IF($AX63&lt;F$10,0,求节点(F$10:F$14,$K$19:$K$23,$AX63)*$C$2*节奏总纲!Z57)+BQ62</f>
        <v>0</v>
      </c>
      <c r="BR63" s="65">
        <f>IF($AX63&lt;G$10,0,求节点(G$10:G$14,$K$19:$K$23,$AX63)*$C$2*节奏总纲!AA57)+BR62</f>
        <v>0</v>
      </c>
      <c r="BS63" s="65">
        <f>IF($AX63&lt;C$10,0,求节点(C$10:C$14,$L$19:$L$23,$AX63)*$C$2*节奏总纲!W57)+BS62+军团势力点排行奖励设计!AB63-军团势力点排行奖励设计!AB62</f>
        <v>0</v>
      </c>
      <c r="BT63" s="65">
        <f>IF($AX63&lt;D$10,0,求节点(D$10:D$14,$L$19:$L$23,$AX63)*$C$2*节奏总纲!X57)+BT62+军团势力点排行奖励设计!AC63-军团势力点排行奖励设计!AC62</f>
        <v>0</v>
      </c>
      <c r="BU63" s="65">
        <f>IF($AX63&lt;E$10,0,求节点(E$10:E$14,$L$19:$L$23,$AX63)*$C$2*节奏总纲!Y57)+BU62+军团势力点排行奖励设计!AD63-军团势力点排行奖励设计!AD62</f>
        <v>0</v>
      </c>
      <c r="BV63" s="65">
        <f>IF($AX63&lt;F$10,0,求节点(F$10:F$14,$L$19:$L$23,$AX63)*$C$2*节奏总纲!Z57)+BV62+军团势力点排行奖励设计!AE63-军团势力点排行奖励设计!AE62</f>
        <v>0</v>
      </c>
      <c r="BW63" s="65">
        <f>IF($AX63&lt;G$10,0,求节点(G$10:G$14,$L$19:$L$23,$AX63)*$C$2*节奏总纲!AA57)+BW62+军团势力点排行奖励设计!AF63-军团势力点排行奖励设计!AF62</f>
        <v>0</v>
      </c>
      <c r="BX63" s="65">
        <f>IF($AX63&lt;C$10,0,求节点(C$10:C$14,$M$19:$M$23,$AX63)*$C$2*节奏总纲!W57)+BX62</f>
        <v>0</v>
      </c>
      <c r="BY63" s="65">
        <f>IF($AX63&lt;D$10,0,求节点(D$10:D$14,$M$19:$M$23,$AX63)*$C$2*节奏总纲!X57)+BY62</f>
        <v>0</v>
      </c>
      <c r="BZ63" s="65">
        <f>IF($AX63&lt;E$10,0,求节点(E$10:E$14,$M$19:$M$23,$AX63)*$C$2*节奏总纲!Y57)+BZ62</f>
        <v>0</v>
      </c>
      <c r="CA63" s="65">
        <f>IF($AX63&lt;F$10,0,求节点(F$10:F$14,$M$19:$M$23,$AX63)*$C$2*节奏总纲!Z57)+CA62</f>
        <v>0</v>
      </c>
      <c r="CB63" s="65">
        <f>IF($AX63&lt;G$10,0,求节点(G$10:G$14,$M$19:$M$23,$AX63)*$C$2*节奏总纲!AA57)+CB62</f>
        <v>0</v>
      </c>
      <c r="CF63" s="51">
        <v>54</v>
      </c>
      <c r="CG63" s="65">
        <f t="shared" si="13"/>
        <v>0</v>
      </c>
      <c r="CH63" s="65">
        <f t="shared" si="14"/>
        <v>0</v>
      </c>
      <c r="CI63" s="65">
        <f t="shared" si="15"/>
        <v>57.625101216262671</v>
      </c>
      <c r="CJ63" s="65">
        <f t="shared" si="16"/>
        <v>55.951590428214558</v>
      </c>
      <c r="CK63" s="65">
        <f t="shared" si="17"/>
        <v>38.289760175368571</v>
      </c>
      <c r="CL63" s="65">
        <f t="shared" si="18"/>
        <v>0</v>
      </c>
      <c r="CM63" s="65">
        <f t="shared" si="19"/>
        <v>0</v>
      </c>
      <c r="CN63" s="65">
        <f t="shared" si="20"/>
        <v>13.106637052451159</v>
      </c>
      <c r="CO63" s="65">
        <f t="shared" si="21"/>
        <v>17.862819586392082</v>
      </c>
      <c r="CP63" s="65">
        <f t="shared" si="22"/>
        <v>13.217475468541775</v>
      </c>
      <c r="CQ63" s="65">
        <f t="shared" si="23"/>
        <v>0</v>
      </c>
      <c r="CR63" s="65">
        <f t="shared" si="24"/>
        <v>0</v>
      </c>
      <c r="CS63" s="65">
        <f t="shared" si="25"/>
        <v>0</v>
      </c>
      <c r="CT63" s="65">
        <f t="shared" si="26"/>
        <v>0</v>
      </c>
      <c r="CU63" s="65">
        <f t="shared" si="27"/>
        <v>0</v>
      </c>
      <c r="CV63" s="65">
        <f t="shared" si="28"/>
        <v>0</v>
      </c>
      <c r="CW63" s="65">
        <f t="shared" si="29"/>
        <v>0</v>
      </c>
      <c r="CX63" s="65">
        <f t="shared" si="30"/>
        <v>0</v>
      </c>
      <c r="CY63" s="65">
        <f t="shared" si="31"/>
        <v>0</v>
      </c>
      <c r="CZ63" s="65">
        <f t="shared" si="32"/>
        <v>0</v>
      </c>
      <c r="DA63" s="65">
        <f t="shared" si="33"/>
        <v>0</v>
      </c>
      <c r="DB63" s="65">
        <f t="shared" si="34"/>
        <v>0</v>
      </c>
      <c r="DC63" s="65">
        <f t="shared" si="35"/>
        <v>0</v>
      </c>
      <c r="DD63" s="65">
        <f t="shared" si="36"/>
        <v>0</v>
      </c>
      <c r="DE63" s="65">
        <f t="shared" si="37"/>
        <v>0</v>
      </c>
      <c r="DF63" s="65">
        <f t="shared" si="38"/>
        <v>0</v>
      </c>
      <c r="DG63" s="65">
        <f t="shared" si="39"/>
        <v>0</v>
      </c>
      <c r="DH63" s="65">
        <f t="shared" si="40"/>
        <v>0</v>
      </c>
      <c r="DI63" s="65">
        <f t="shared" si="41"/>
        <v>0</v>
      </c>
      <c r="DJ63" s="65">
        <f t="shared" si="42"/>
        <v>0</v>
      </c>
      <c r="DN63" s="51">
        <v>54</v>
      </c>
      <c r="DO63" s="65">
        <f t="shared" si="43"/>
        <v>0</v>
      </c>
      <c r="DP63" s="65">
        <f t="shared" si="44"/>
        <v>0</v>
      </c>
      <c r="DQ63" s="65">
        <f t="shared" si="45"/>
        <v>1.0274466643149647</v>
      </c>
      <c r="DR63" s="65">
        <f t="shared" si="46"/>
        <v>1.1192549032061909</v>
      </c>
      <c r="DS63" s="65">
        <f t="shared" si="47"/>
        <v>1.1451960891895177</v>
      </c>
      <c r="DT63" s="65">
        <f t="shared" si="48"/>
        <v>0</v>
      </c>
      <c r="DU63" s="65">
        <f t="shared" si="49"/>
        <v>0</v>
      </c>
      <c r="DV63" s="65">
        <f t="shared" si="50"/>
        <v>1.0000000000000002</v>
      </c>
      <c r="DW63" s="65">
        <f t="shared" si="51"/>
        <v>1</v>
      </c>
      <c r="DX63" s="65">
        <f t="shared" si="52"/>
        <v>1</v>
      </c>
      <c r="DY63" s="65">
        <f t="shared" si="53"/>
        <v>0</v>
      </c>
      <c r="DZ63" s="65">
        <f t="shared" si="54"/>
        <v>0</v>
      </c>
      <c r="EA63" s="65">
        <f t="shared" si="55"/>
        <v>0</v>
      </c>
      <c r="EB63" s="65">
        <f t="shared" si="56"/>
        <v>0</v>
      </c>
      <c r="EC63" s="65">
        <f t="shared" si="57"/>
        <v>0</v>
      </c>
      <c r="ED63" s="65">
        <f t="shared" si="58"/>
        <v>0</v>
      </c>
      <c r="EE63" s="65">
        <f t="shared" si="59"/>
        <v>0</v>
      </c>
      <c r="EF63" s="65">
        <f t="shared" si="60"/>
        <v>0</v>
      </c>
      <c r="EG63" s="65">
        <f t="shared" si="61"/>
        <v>0</v>
      </c>
      <c r="EH63" s="65">
        <f t="shared" si="62"/>
        <v>0</v>
      </c>
      <c r="EI63" s="65">
        <f t="shared" si="63"/>
        <v>0</v>
      </c>
      <c r="EJ63" s="65">
        <f t="shared" si="64"/>
        <v>0</v>
      </c>
      <c r="EK63" s="65">
        <f t="shared" si="65"/>
        <v>0</v>
      </c>
      <c r="EL63" s="65">
        <f t="shared" si="66"/>
        <v>0</v>
      </c>
      <c r="EM63" s="65">
        <f t="shared" si="67"/>
        <v>0</v>
      </c>
      <c r="EN63" s="65">
        <f t="shared" si="68"/>
        <v>0</v>
      </c>
      <c r="EO63" s="65">
        <f t="shared" si="69"/>
        <v>0</v>
      </c>
      <c r="EP63" s="65">
        <f t="shared" si="70"/>
        <v>0</v>
      </c>
      <c r="EQ63" s="65">
        <f t="shared" si="71"/>
        <v>0</v>
      </c>
      <c r="ER63" s="65">
        <f t="shared" si="72"/>
        <v>0</v>
      </c>
      <c r="EV63" s="51">
        <v>54</v>
      </c>
      <c r="EW63" s="65">
        <f t="shared" si="73"/>
        <v>0</v>
      </c>
      <c r="EX63" s="65">
        <f t="shared" si="74"/>
        <v>0</v>
      </c>
      <c r="EY63" s="65">
        <f t="shared" si="75"/>
        <v>11.91821935482607</v>
      </c>
      <c r="EZ63" s="65">
        <f t="shared" si="76"/>
        <v>11.726202673234674</v>
      </c>
      <c r="FA63" s="65">
        <f t="shared" si="77"/>
        <v>8.0544762991299681</v>
      </c>
      <c r="FB63" s="65">
        <f t="shared" si="78"/>
        <v>0</v>
      </c>
      <c r="FC63" s="65">
        <f t="shared" si="79"/>
        <v>0</v>
      </c>
      <c r="FD63" s="65">
        <f t="shared" si="80"/>
        <v>0.91746459367158117</v>
      </c>
      <c r="FE63" s="65">
        <f t="shared" si="81"/>
        <v>1.2503973710474456</v>
      </c>
      <c r="FF63" s="65">
        <f t="shared" si="82"/>
        <v>0.92522328279792421</v>
      </c>
      <c r="FG63" s="65">
        <f t="shared" si="83"/>
        <v>0</v>
      </c>
      <c r="FH63" s="65">
        <f t="shared" si="84"/>
        <v>0</v>
      </c>
      <c r="FI63" s="65">
        <f t="shared" si="85"/>
        <v>0</v>
      </c>
      <c r="FJ63" s="65">
        <f t="shared" si="86"/>
        <v>0</v>
      </c>
      <c r="FK63" s="65">
        <f t="shared" si="87"/>
        <v>0</v>
      </c>
      <c r="FL63" s="65">
        <f t="shared" si="88"/>
        <v>0</v>
      </c>
      <c r="FM63" s="65">
        <f t="shared" si="89"/>
        <v>0</v>
      </c>
      <c r="FN63" s="65">
        <f t="shared" si="90"/>
        <v>0</v>
      </c>
      <c r="FO63" s="65">
        <f t="shared" si="91"/>
        <v>0</v>
      </c>
      <c r="FP63" s="65">
        <f t="shared" si="92"/>
        <v>0</v>
      </c>
      <c r="FQ63" s="65">
        <f t="shared" si="93"/>
        <v>0</v>
      </c>
      <c r="FR63" s="65">
        <f t="shared" si="94"/>
        <v>0</v>
      </c>
      <c r="FS63" s="65">
        <f t="shared" si="95"/>
        <v>0</v>
      </c>
      <c r="FT63" s="65">
        <f t="shared" si="96"/>
        <v>0</v>
      </c>
      <c r="FU63" s="65">
        <f t="shared" si="97"/>
        <v>0</v>
      </c>
      <c r="FV63" s="65">
        <f t="shared" si="98"/>
        <v>0</v>
      </c>
      <c r="FW63" s="65">
        <f t="shared" si="99"/>
        <v>0</v>
      </c>
      <c r="FX63" s="65">
        <f t="shared" si="100"/>
        <v>0</v>
      </c>
      <c r="FY63" s="65">
        <f t="shared" si="101"/>
        <v>0</v>
      </c>
      <c r="FZ63" s="65">
        <f t="shared" si="102"/>
        <v>0</v>
      </c>
      <c r="GB63" s="65">
        <f t="shared" si="103"/>
        <v>0</v>
      </c>
      <c r="GC63" s="65">
        <f t="shared" si="104"/>
        <v>0</v>
      </c>
      <c r="GD63" s="65">
        <f t="shared" si="105"/>
        <v>0</v>
      </c>
      <c r="GE63" s="65">
        <f t="shared" si="106"/>
        <v>0</v>
      </c>
      <c r="GF63" s="65">
        <f t="shared" si="107"/>
        <v>0</v>
      </c>
      <c r="GG63" s="65">
        <f t="shared" si="108"/>
        <v>0</v>
      </c>
      <c r="GH63" s="65">
        <f t="shared" si="109"/>
        <v>0</v>
      </c>
      <c r="GI63" s="65">
        <f t="shared" si="110"/>
        <v>0</v>
      </c>
      <c r="GJ63" s="65">
        <f t="shared" si="111"/>
        <v>0</v>
      </c>
      <c r="GK63" s="65">
        <f t="shared" si="112"/>
        <v>0</v>
      </c>
      <c r="GL63" s="65">
        <f t="shared" si="113"/>
        <v>0</v>
      </c>
      <c r="GM63" s="65">
        <f t="shared" si="114"/>
        <v>0</v>
      </c>
      <c r="GN63" s="65">
        <f t="shared" si="115"/>
        <v>11.91821935482607</v>
      </c>
      <c r="GO63" s="65">
        <f t="shared" si="116"/>
        <v>0.91746459367158117</v>
      </c>
      <c r="GP63" s="65">
        <f t="shared" si="117"/>
        <v>0</v>
      </c>
      <c r="GQ63" s="65">
        <f t="shared" si="118"/>
        <v>0</v>
      </c>
      <c r="GR63" s="65">
        <f t="shared" si="119"/>
        <v>0</v>
      </c>
      <c r="GS63" s="65">
        <f t="shared" si="120"/>
        <v>0</v>
      </c>
      <c r="GT63" s="65">
        <f t="shared" si="121"/>
        <v>11.726202673234674</v>
      </c>
      <c r="GU63" s="65">
        <f t="shared" si="122"/>
        <v>1.2503973710474456</v>
      </c>
      <c r="GV63" s="65">
        <f t="shared" si="123"/>
        <v>0</v>
      </c>
      <c r="GW63" s="65">
        <f t="shared" si="124"/>
        <v>0</v>
      </c>
      <c r="GX63" s="65">
        <f t="shared" si="125"/>
        <v>0</v>
      </c>
      <c r="GY63" s="65">
        <f t="shared" si="126"/>
        <v>0</v>
      </c>
      <c r="GZ63" s="65">
        <f t="shared" si="127"/>
        <v>8.0544762991299681</v>
      </c>
      <c r="HA63" s="65">
        <f t="shared" si="128"/>
        <v>0.92522328279792421</v>
      </c>
      <c r="HB63" s="65">
        <f t="shared" si="129"/>
        <v>0</v>
      </c>
      <c r="HC63" s="65">
        <f t="shared" si="130"/>
        <v>0</v>
      </c>
      <c r="HD63" s="65">
        <f t="shared" si="131"/>
        <v>0</v>
      </c>
      <c r="HE63" s="65">
        <f t="shared" si="132"/>
        <v>0</v>
      </c>
      <c r="HM63" s="51">
        <v>54</v>
      </c>
      <c r="HN63" s="72">
        <f>(EW63-EW62)*$D$46+(FB63-FB62)*$D$47+(FG63-FG62)*$D$48+(FL63-FL62)*$D$49+IF($HM63&lt;C$10,0,求节点(C$10:C$14,$H$28:$H$32,$HM63)*$C$2*节奏总纲!W57)+HN62</f>
        <v>0</v>
      </c>
      <c r="HO63" s="72">
        <f>(EX63-EX62)*$D$46+(FC63-FC62)*$D$47+(FH63-FH62)*$D$48+(FM63-FM62)*$D$49+IF($HM63&lt;D$10,0,求节点(D$10:D$14,$H$28:$H$32,$HM63)*$C$2*节奏总纲!X57)+HO62</f>
        <v>0</v>
      </c>
      <c r="HP63" s="72">
        <f>(EY63-EY62)*$D$46+(FD63-FD62)*$D$47+(FI63-FI62)*$D$48+(FN63-FN62)*$D$49+IF($HM63&lt;E$10,0,求节点(E$10:E$14,$H$28:$H$32,$HM63)*$C$2*节奏总纲!Y57)+HP62</f>
        <v>271.41957355741175</v>
      </c>
      <c r="HQ63" s="72">
        <f>(EZ63-EZ62)*$D$46+(FE63-FE62)*$D$47+(FJ63-FJ62)*$D$48+(FO63-FO62)*$D$49+IF($HM63&lt;F$10,0,求节点(F$10:F$14,$H$28:$H$32,$HM63)*$C$2*节奏总纲!Z57)+HQ62</f>
        <v>293.12524827354787</v>
      </c>
      <c r="HR63" s="72">
        <f>(FA63-FA62)*$D$46+(FF63-FF62)*$D$47+(FK63-FK62)*$D$48+(FP63-FP62)*$D$49+IF($HM63&lt;G$10,0,求节点(G$10:G$14,$H$28:$H$32,$HM63)*$C$2*节奏总纲!AA57)+HR62</f>
        <v>206.31784329505376</v>
      </c>
      <c r="HV63" s="72">
        <v>54</v>
      </c>
      <c r="HW63" s="72">
        <f>IF($HV63&lt;C$10,0,求节点(C$10:C$14,$I$28:$I$32,$HV63)*$C$2*节奏总纲!W57)+HW62</f>
        <v>0</v>
      </c>
      <c r="HX63" s="72">
        <f>IF($HV63&lt;D$10,0,求节点(D$10:D$14,$I$28:$I$32,$HV63)*$C$2*节奏总纲!X57)+HX62</f>
        <v>0</v>
      </c>
      <c r="HY63" s="72">
        <f>IF($HV63&lt;E$10,0,求节点(E$10:E$14,$I$28:$I$32,$HV63)*$C$2*节奏总纲!Y57)+HY62</f>
        <v>607883.34834659914</v>
      </c>
      <c r="HZ63" s="72">
        <f>IF($HV63&lt;F$10,0,求节点(F$10:F$14,$I$28:$I$32,$HV63)*$C$2*节奏总纲!Z57)+HZ62</f>
        <v>692965.93429712893</v>
      </c>
      <c r="IA63" s="72">
        <f>IF($HV63&lt;G$10,0,求节点(G$10:G$14,$I$28:$I$32,$HV63)*$C$2*节奏总纲!AA57)+IA62</f>
        <v>494088.07042304688</v>
      </c>
    </row>
    <row r="64" spans="2:235" x14ac:dyDescent="0.15">
      <c r="P64" s="49">
        <v>55</v>
      </c>
      <c r="Q64" s="51">
        <f>IF($P64&lt;C$10,0,求节点(C$10:C$14,$H$10:$H$14,$P64)*$C$2*节奏总纲!W58)+Q63</f>
        <v>45.458712768096454</v>
      </c>
      <c r="R64" s="51">
        <f>IF($P64&lt;D$10,0,求节点(D$10:D$14,$H$10:$H$14,$P64)*$C$2*节奏总纲!X58)+R63</f>
        <v>38.777028270859333</v>
      </c>
      <c r="S64" s="51">
        <f>IF($P64&lt;E$10,0,求节点(E$10:E$14,$H$10:$H$14,$P64)*$C$2*节奏总纲!Y58)+S63</f>
        <v>90.534806440025363</v>
      </c>
      <c r="T64" s="51">
        <f>IF($P64&lt;F$10,0,求节点(F$10:F$14,$H$10:$H$14,$P64)*$C$2*节奏总纲!Z58)+T63</f>
        <v>85.426865881351461</v>
      </c>
      <c r="U64" s="51">
        <f>IF($P64&lt;G$10,0,求节点(G$10:G$14,$H$10:$H$14,$P64)*$C$2*节奏总纲!AA58)+U63</f>
        <v>56.342084157182548</v>
      </c>
      <c r="V64" s="51">
        <f>IF($P64&lt;C$10,0,求节点(C$10:C$14,$I$10:$I$14,$P64)*$C$2*节奏总纲!W58)+V63</f>
        <v>9.0917425536192908</v>
      </c>
      <c r="W64" s="51">
        <f>IF($P64&lt;D$10,0,求节点(D$10:D$14,$I$10:$I$14,$P64)*$C$2*节奏总纲!X58)+W63</f>
        <v>8.4599915407300141</v>
      </c>
      <c r="X64" s="51">
        <f>IF($P64&lt;E$10,0,求节点(E$10:E$14,$I$10:$I$14,$P64)*$C$2*节奏总纲!Y58)+X63</f>
        <v>21.939139768323997</v>
      </c>
      <c r="Y64" s="51">
        <f>IF($P64&lt;F$10,0,求节点(F$10:F$14,$I$10:$I$14,$P64)*$C$2*节奏总纲!Z58)+Y63</f>
        <v>26.281039116450124</v>
      </c>
      <c r="Z64" s="51">
        <f>IF($P64&lt;G$10,0,求节点(G$10:G$14,$I$10:$I$14,$P64)*$C$2*节奏总纲!AA58)+Z63</f>
        <v>18.261656672753084</v>
      </c>
      <c r="AA64" s="65">
        <f>IF($P64&lt;C$10,0,求节点(C$10:C$14,$J$10:$J$14,$P64)*$C$2*节奏总纲!W58)+AA63+军团势力点排行奖励设计!M64-军团势力点排行奖励设计!M63</f>
        <v>0</v>
      </c>
      <c r="AB64" s="65">
        <f>IF($P64&lt;D$10,0,求节点(D$10:D$14,$J$10:$J$14,$P64)*$C$2*节奏总纲!X58)+AB63+军团势力点排行奖励设计!N64-军团势力点排行奖励设计!N63</f>
        <v>0</v>
      </c>
      <c r="AC64" s="65">
        <f>IF($P64&lt;E$10,0,求节点(E$10:E$14,$J$10:$J$14,$P64)*$C$2*节奏总纲!Y58)+AC63+军团势力点排行奖励设计!O64-军团势力点排行奖励设计!O63</f>
        <v>0</v>
      </c>
      <c r="AD64" s="65">
        <f>IF($P64&lt;F$10,0,求节点(F$10:F$14,$J$10:$J$14,$P64)*$C$2*节奏总纲!Z58)+AD63+军团势力点排行奖励设计!P64-军团势力点排行奖励设计!P63</f>
        <v>0</v>
      </c>
      <c r="AE64" s="65">
        <f>IF($P64&lt;G$10,0,求节点(G$10:G$14,$J$10:$J$14,$P64)*$C$2*节奏总纲!AA58)+AE63+军团势力点排行奖励设计!Q64-军团势力点排行奖励设计!Q63</f>
        <v>0</v>
      </c>
      <c r="AF64" s="65">
        <f>IF($P64&lt;C$10,0,求节点(C$10:C$14,$K$10:$K$14,$P64)*$C$2*节奏总纲!W58)+AF63</f>
        <v>0</v>
      </c>
      <c r="AG64" s="65">
        <f>IF($P64&lt;D$10,0,求节点(D$10:D$14,$K$10:$K$14,$P64)*$C$2*节奏总纲!X58)+AG63</f>
        <v>0</v>
      </c>
      <c r="AH64" s="65">
        <f>IF($P64&lt;E$10,0,求节点(E$10:E$14,$K$10:$K$14,$P64)*$C$2*节奏总纲!Y58)+AH63</f>
        <v>0</v>
      </c>
      <c r="AI64" s="65">
        <f>IF($P64&lt;F$10,0,求节点(F$10:F$14,$K$10:$K$14,$P64)*$C$2*节奏总纲!Z58)+AI63</f>
        <v>0</v>
      </c>
      <c r="AJ64" s="65">
        <f>IF($P64&lt;G$10,0,求节点(G$10:G$14,$K$10:$K$14,$P64)*$C$2*节奏总纲!AA58)+AJ63</f>
        <v>0</v>
      </c>
      <c r="AK64" s="65">
        <f>IF($P64&lt;C$10,0,求节点(C$10:C$14,$L$10:$L$14,$P64)*$C$2*节奏总纲!W58)+AK63+军团势力点排行奖励设计!R64-军团势力点排行奖励设计!R63</f>
        <v>0</v>
      </c>
      <c r="AL64" s="65">
        <f>IF($P64&lt;D$10,0,求节点(D$10:D$14,$L$10:$L$14,$P64)*$C$2*节奏总纲!X58)+AL63+军团势力点排行奖励设计!S64-军团势力点排行奖励设计!S63</f>
        <v>0</v>
      </c>
      <c r="AM64" s="65">
        <f>IF($P64&lt;E$10,0,求节点(E$10:E$14,$L$10:$L$14,$P64)*$C$2*节奏总纲!Y58)+AM63+军团势力点排行奖励设计!T64-军团势力点排行奖励设计!T63</f>
        <v>0</v>
      </c>
      <c r="AN64" s="65">
        <f>IF($P64&lt;F$10,0,求节点(F$10:F$14,$L$10:$L$14,$P64)*$C$2*节奏总纲!Z58)+AN63+军团势力点排行奖励设计!U64-军团势力点排行奖励设计!U63</f>
        <v>0</v>
      </c>
      <c r="AO64" s="65">
        <f>IF($P64&lt;G$10,0,求节点(G$10:G$14,$L$10:$L$14,$P64)*$C$2*节奏总纲!AA58)+AO63+军团势力点排行奖励设计!V64-军团势力点排行奖励设计!V63</f>
        <v>0</v>
      </c>
      <c r="AP64" s="65">
        <f>IF($P64&lt;C$10,0,求节点(C$10:C$14,$M$10:$M$14,$P64)*$C$2*节奏总纲!W58)+AP63</f>
        <v>0</v>
      </c>
      <c r="AQ64" s="65">
        <f>IF($P64&lt;D$10,0,求节点(D$10:D$14,$M$10:$M$14,$P64)*$C$2*节奏总纲!X58)+AQ63</f>
        <v>0</v>
      </c>
      <c r="AR64" s="65">
        <f>IF($P64&lt;E$10,0,求节点(E$10:E$14,$M$10:$M$14,$P64)*$C$2*节奏总纲!Y58)+AR63</f>
        <v>0</v>
      </c>
      <c r="AS64" s="65">
        <f>IF($P64&lt;F$10,0,求节点(F$10:F$14,$M$10:$M$14,$P64)*$C$2*节奏总纲!Z58)+AS63</f>
        <v>0</v>
      </c>
      <c r="AT64" s="65">
        <f>IF($P64&lt;G$10,0,求节点(G$10:G$14,$M$10:$M$14,$P64)*$C$2*节奏总纲!AA58)+AT63</f>
        <v>0</v>
      </c>
      <c r="AX64" s="51">
        <v>55</v>
      </c>
      <c r="AY64" s="51">
        <f>IF($AX64&lt;C$10,0,求节点(C$10:C$14,$H$19:$H$23,$AX64)*$C$2*节奏总纲!W58)+AY63</f>
        <v>9.0917425536192908</v>
      </c>
      <c r="AZ64" s="51">
        <f>IF($AX64&lt;D$10,0,求节点(D$10:D$14,$H$19:$H$23,$AX64)*$C$2*节奏总纲!X58)+AZ63</f>
        <v>7.5792591825323292</v>
      </c>
      <c r="BA64" s="51">
        <f>IF($AX64&lt;E$10,0,求节点(E$10:E$14,$H$19:$H$23,$AX64)*$C$2*节奏总纲!Y58)+BA63</f>
        <v>17.148916667925342</v>
      </c>
      <c r="BB64" s="51">
        <f>IF($AX64&lt;F$10,0,求节点(F$10:F$14,$H$19:$H$23,$AX64)*$C$2*节奏总纲!Z58)+BB63</f>
        <v>14.786456691225332</v>
      </c>
      <c r="BC64" s="51">
        <f>IF($AX64&lt;G$10,0,求节点(G$10:G$14,$H$19:$H$23,$AX64)*$C$2*节奏总纲!AA58)+BC63</f>
        <v>9.520106871107366</v>
      </c>
      <c r="BD64" s="51">
        <f>IF($AX64&lt;C$10,0,求节点(C$10:C$14,$I$19:$I$23,$AX64)*$C$2*节奏总纲!W58)+BD63</f>
        <v>0.9091742553619292</v>
      </c>
      <c r="BE64" s="51">
        <f>IF($AX64&lt;D$10,0,求节点(D$10:D$14,$I$19:$I$23,$AX64)*$C$2*节奏总纲!X58)+BE63</f>
        <v>0.84599915407300164</v>
      </c>
      <c r="BF64" s="51">
        <f>IF($AX64&lt;E$10,0,求节点(E$10:E$14,$I$19:$I$23,$AX64)*$C$2*节奏总纲!Y58)+BF63</f>
        <v>2.1939139768323992</v>
      </c>
      <c r="BG64" s="51">
        <f>IF($AX64&lt;F$10,0,求节点(F$10:F$14,$I$19:$I$23,$AX64)*$C$2*节奏总纲!Z58)+BG63</f>
        <v>2.6281039116450127</v>
      </c>
      <c r="BH64" s="51">
        <f>IF($AX64&lt;G$10,0,求节点(G$10:G$14,$I$19:$I$23,$AX64)*$C$2*节奏总纲!AA58)+BH63</f>
        <v>1.8261656672753088</v>
      </c>
      <c r="BI64" s="65">
        <f>IF($AX64&lt;C$10,0,求节点(C$10:C$14,$J$19:$J$23,$AX64)*$C$2*节奏总纲!W58)+BI63+军团势力点排行奖励设计!W64-军团势力点排行奖励设计!W63</f>
        <v>0</v>
      </c>
      <c r="BJ64" s="65">
        <f>IF($AX64&lt;D$10,0,求节点(D$10:D$14,$J$19:$J$23,$AX64)*$C$2*节奏总纲!X58)+BJ63+军团势力点排行奖励设计!X64-军团势力点排行奖励设计!X63</f>
        <v>0</v>
      </c>
      <c r="BK64" s="65">
        <f>IF($AX64&lt;E$10,0,求节点(E$10:E$14,$J$19:$J$23,$AX64)*$C$2*节奏总纲!Y58)+BK63+军团势力点排行奖励设计!Y64-军团势力点排行奖励设计!Y63</f>
        <v>0</v>
      </c>
      <c r="BL64" s="65">
        <f>IF($AX64&lt;F$10,0,求节点(F$10:F$14,$J$19:$J$23,$AX64)*$C$2*节奏总纲!Z58)+BL63+军团势力点排行奖励设计!Z64-军团势力点排行奖励设计!Z63</f>
        <v>0</v>
      </c>
      <c r="BM64" s="65">
        <f>IF($AX64&lt;G$10,0,求节点(G$10:G$14,$J$19:$J$23,$AX64)*$C$2*节奏总纲!AA58)+BM63+军团势力点排行奖励设计!AA64-军团势力点排行奖励设计!AA63</f>
        <v>0</v>
      </c>
      <c r="BN64" s="65">
        <f>IF($AX64&lt;C$10,0,求节点(C$10:C$14,$K$19:$K$23,$AX64)*$C$2*节奏总纲!W58)+BN63</f>
        <v>0</v>
      </c>
      <c r="BO64" s="65">
        <f>IF($AX64&lt;D$10,0,求节点(D$10:D$14,$K$19:$K$23,$AX64)*$C$2*节奏总纲!X58)+BO63</f>
        <v>0</v>
      </c>
      <c r="BP64" s="65">
        <f>IF($AX64&lt;E$10,0,求节点(E$10:E$14,$K$19:$K$23,$AX64)*$C$2*节奏总纲!Y58)+BP63</f>
        <v>0</v>
      </c>
      <c r="BQ64" s="65">
        <f>IF($AX64&lt;F$10,0,求节点(F$10:F$14,$K$19:$K$23,$AX64)*$C$2*节奏总纲!Z58)+BQ63</f>
        <v>0</v>
      </c>
      <c r="BR64" s="65">
        <f>IF($AX64&lt;G$10,0,求节点(G$10:G$14,$K$19:$K$23,$AX64)*$C$2*节奏总纲!AA58)+BR63</f>
        <v>0</v>
      </c>
      <c r="BS64" s="65">
        <f>IF($AX64&lt;C$10,0,求节点(C$10:C$14,$L$19:$L$23,$AX64)*$C$2*节奏总纲!W58)+BS63+军团势力点排行奖励设计!AB64-军团势力点排行奖励设计!AB63</f>
        <v>0</v>
      </c>
      <c r="BT64" s="65">
        <f>IF($AX64&lt;D$10,0,求节点(D$10:D$14,$L$19:$L$23,$AX64)*$C$2*节奏总纲!X58)+BT63+军团势力点排行奖励设计!AC64-军团势力点排行奖励设计!AC63</f>
        <v>0</v>
      </c>
      <c r="BU64" s="65">
        <f>IF($AX64&lt;E$10,0,求节点(E$10:E$14,$L$19:$L$23,$AX64)*$C$2*节奏总纲!Y58)+BU63+军团势力点排行奖励设计!AD64-军团势力点排行奖励设计!AD63</f>
        <v>0</v>
      </c>
      <c r="BV64" s="65">
        <f>IF($AX64&lt;F$10,0,求节点(F$10:F$14,$L$19:$L$23,$AX64)*$C$2*节奏总纲!Z58)+BV63+军团势力点排行奖励设计!AE64-军团势力点排行奖励设计!AE63</f>
        <v>0</v>
      </c>
      <c r="BW64" s="65">
        <f>IF($AX64&lt;G$10,0,求节点(G$10:G$14,$L$19:$L$23,$AX64)*$C$2*节奏总纲!AA58)+BW63+军团势力点排行奖励设计!AF64-军团势力点排行奖励设计!AF63</f>
        <v>0</v>
      </c>
      <c r="BX64" s="65">
        <f>IF($AX64&lt;C$10,0,求节点(C$10:C$14,$M$19:$M$23,$AX64)*$C$2*节奏总纲!W58)+BX63</f>
        <v>0</v>
      </c>
      <c r="BY64" s="65">
        <f>IF($AX64&lt;D$10,0,求节点(D$10:D$14,$M$19:$M$23,$AX64)*$C$2*节奏总纲!X58)+BY63</f>
        <v>0</v>
      </c>
      <c r="BZ64" s="65">
        <f>IF($AX64&lt;E$10,0,求节点(E$10:E$14,$M$19:$M$23,$AX64)*$C$2*节奏总纲!Y58)+BZ63</f>
        <v>0</v>
      </c>
      <c r="CA64" s="65">
        <f>IF($AX64&lt;F$10,0,求节点(F$10:F$14,$M$19:$M$23,$AX64)*$C$2*节奏总纲!Z58)+CA63</f>
        <v>0</v>
      </c>
      <c r="CB64" s="65">
        <f>IF($AX64&lt;G$10,0,求节点(G$10:G$14,$M$19:$M$23,$AX64)*$C$2*节奏总纲!AA58)+CB63</f>
        <v>0</v>
      </c>
      <c r="CF64" s="51">
        <v>55</v>
      </c>
      <c r="CG64" s="65">
        <f t="shared" si="13"/>
        <v>45.458712768096454</v>
      </c>
      <c r="CH64" s="65">
        <f t="shared" si="14"/>
        <v>37.896295912661643</v>
      </c>
      <c r="CI64" s="65">
        <f t="shared" si="15"/>
        <v>85.744583339626701</v>
      </c>
      <c r="CJ64" s="65">
        <f t="shared" si="16"/>
        <v>73.932283456126669</v>
      </c>
      <c r="CK64" s="65">
        <f t="shared" si="17"/>
        <v>47.60053435553683</v>
      </c>
      <c r="CL64" s="65">
        <f t="shared" si="18"/>
        <v>9.0917425536192926</v>
      </c>
      <c r="CM64" s="65">
        <f t="shared" si="19"/>
        <v>8.4599915407300159</v>
      </c>
      <c r="CN64" s="65">
        <f t="shared" si="20"/>
        <v>21.93913976832399</v>
      </c>
      <c r="CO64" s="65">
        <f t="shared" si="21"/>
        <v>26.281039116450128</v>
      </c>
      <c r="CP64" s="65">
        <f t="shared" si="22"/>
        <v>18.261656672753087</v>
      </c>
      <c r="CQ64" s="65">
        <f t="shared" si="23"/>
        <v>0</v>
      </c>
      <c r="CR64" s="65">
        <f t="shared" si="24"/>
        <v>0</v>
      </c>
      <c r="CS64" s="65">
        <f t="shared" si="25"/>
        <v>0</v>
      </c>
      <c r="CT64" s="65">
        <f t="shared" si="26"/>
        <v>0</v>
      </c>
      <c r="CU64" s="65">
        <f t="shared" si="27"/>
        <v>0</v>
      </c>
      <c r="CV64" s="65">
        <f t="shared" si="28"/>
        <v>0</v>
      </c>
      <c r="CW64" s="65">
        <f t="shared" si="29"/>
        <v>0</v>
      </c>
      <c r="CX64" s="65">
        <f t="shared" si="30"/>
        <v>0</v>
      </c>
      <c r="CY64" s="65">
        <f t="shared" si="31"/>
        <v>0</v>
      </c>
      <c r="CZ64" s="65">
        <f t="shared" si="32"/>
        <v>0</v>
      </c>
      <c r="DA64" s="65">
        <f t="shared" si="33"/>
        <v>0</v>
      </c>
      <c r="DB64" s="65">
        <f t="shared" si="34"/>
        <v>0</v>
      </c>
      <c r="DC64" s="65">
        <f t="shared" si="35"/>
        <v>0</v>
      </c>
      <c r="DD64" s="65">
        <f t="shared" si="36"/>
        <v>0</v>
      </c>
      <c r="DE64" s="65">
        <f t="shared" si="37"/>
        <v>0</v>
      </c>
      <c r="DF64" s="65">
        <f t="shared" si="38"/>
        <v>0</v>
      </c>
      <c r="DG64" s="65">
        <f t="shared" si="39"/>
        <v>0</v>
      </c>
      <c r="DH64" s="65">
        <f t="shared" si="40"/>
        <v>0</v>
      </c>
      <c r="DI64" s="65">
        <f t="shared" si="41"/>
        <v>0</v>
      </c>
      <c r="DJ64" s="65">
        <f t="shared" si="42"/>
        <v>0</v>
      </c>
      <c r="DN64" s="51">
        <v>55</v>
      </c>
      <c r="DO64" s="65">
        <f t="shared" si="43"/>
        <v>1</v>
      </c>
      <c r="DP64" s="65">
        <f t="shared" si="44"/>
        <v>1.0232405921736385</v>
      </c>
      <c r="DQ64" s="65">
        <f t="shared" si="45"/>
        <v>1.0558661890212355</v>
      </c>
      <c r="DR64" s="65">
        <f t="shared" si="46"/>
        <v>1.1554744678222468</v>
      </c>
      <c r="DS64" s="65">
        <f t="shared" si="47"/>
        <v>1.1836439426573142</v>
      </c>
      <c r="DT64" s="65">
        <f t="shared" si="48"/>
        <v>0.99999999999999978</v>
      </c>
      <c r="DU64" s="65">
        <f t="shared" si="49"/>
        <v>0.99999999999999978</v>
      </c>
      <c r="DV64" s="65">
        <f t="shared" si="50"/>
        <v>1.0000000000000002</v>
      </c>
      <c r="DW64" s="65">
        <f t="shared" si="51"/>
        <v>0.99999999999999989</v>
      </c>
      <c r="DX64" s="65">
        <f t="shared" si="52"/>
        <v>0.99999999999999978</v>
      </c>
      <c r="DY64" s="65">
        <f t="shared" si="53"/>
        <v>0</v>
      </c>
      <c r="DZ64" s="65">
        <f t="shared" si="54"/>
        <v>0</v>
      </c>
      <c r="EA64" s="65">
        <f t="shared" si="55"/>
        <v>0</v>
      </c>
      <c r="EB64" s="65">
        <f t="shared" si="56"/>
        <v>0</v>
      </c>
      <c r="EC64" s="65">
        <f t="shared" si="57"/>
        <v>0</v>
      </c>
      <c r="ED64" s="65">
        <f t="shared" si="58"/>
        <v>0</v>
      </c>
      <c r="EE64" s="65">
        <f t="shared" si="59"/>
        <v>0</v>
      </c>
      <c r="EF64" s="65">
        <f t="shared" si="60"/>
        <v>0</v>
      </c>
      <c r="EG64" s="65">
        <f t="shared" si="61"/>
        <v>0</v>
      </c>
      <c r="EH64" s="65">
        <f t="shared" si="62"/>
        <v>0</v>
      </c>
      <c r="EI64" s="65">
        <f t="shared" si="63"/>
        <v>0</v>
      </c>
      <c r="EJ64" s="65">
        <f t="shared" si="64"/>
        <v>0</v>
      </c>
      <c r="EK64" s="65">
        <f t="shared" si="65"/>
        <v>0</v>
      </c>
      <c r="EL64" s="65">
        <f t="shared" si="66"/>
        <v>0</v>
      </c>
      <c r="EM64" s="65">
        <f t="shared" si="67"/>
        <v>0</v>
      </c>
      <c r="EN64" s="65">
        <f t="shared" si="68"/>
        <v>0</v>
      </c>
      <c r="EO64" s="65">
        <f t="shared" si="69"/>
        <v>0</v>
      </c>
      <c r="EP64" s="65">
        <f t="shared" si="70"/>
        <v>0</v>
      </c>
      <c r="EQ64" s="65">
        <f t="shared" si="71"/>
        <v>0</v>
      </c>
      <c r="ER64" s="65">
        <f t="shared" si="72"/>
        <v>0</v>
      </c>
      <c r="EV64" s="51">
        <v>55</v>
      </c>
      <c r="EW64" s="65">
        <f t="shared" si="73"/>
        <v>9.3644948302278692</v>
      </c>
      <c r="EX64" s="65">
        <f t="shared" si="74"/>
        <v>7.8330589287542294</v>
      </c>
      <c r="EY64" s="65">
        <f t="shared" si="75"/>
        <v>17.807090860975062</v>
      </c>
      <c r="EZ64" s="65">
        <f t="shared" si="76"/>
        <v>15.574887864718836</v>
      </c>
      <c r="FA64" s="65">
        <f t="shared" si="77"/>
        <v>10.067956571289958</v>
      </c>
      <c r="FB64" s="65">
        <f t="shared" si="78"/>
        <v>0.63642197875335027</v>
      </c>
      <c r="FC64" s="65">
        <f t="shared" si="79"/>
        <v>0.59219940785110092</v>
      </c>
      <c r="FD64" s="65">
        <f t="shared" si="80"/>
        <v>1.5357397837826794</v>
      </c>
      <c r="FE64" s="65">
        <f t="shared" si="81"/>
        <v>1.8396727381515083</v>
      </c>
      <c r="FF64" s="65">
        <f t="shared" si="82"/>
        <v>1.2783159670927158</v>
      </c>
      <c r="FG64" s="65">
        <f t="shared" si="83"/>
        <v>0</v>
      </c>
      <c r="FH64" s="65">
        <f t="shared" si="84"/>
        <v>0</v>
      </c>
      <c r="FI64" s="65">
        <f t="shared" si="85"/>
        <v>0</v>
      </c>
      <c r="FJ64" s="65">
        <f t="shared" si="86"/>
        <v>0</v>
      </c>
      <c r="FK64" s="65">
        <f t="shared" si="87"/>
        <v>0</v>
      </c>
      <c r="FL64" s="65">
        <f t="shared" si="88"/>
        <v>0</v>
      </c>
      <c r="FM64" s="65">
        <f t="shared" si="89"/>
        <v>0</v>
      </c>
      <c r="FN64" s="65">
        <f t="shared" si="90"/>
        <v>0</v>
      </c>
      <c r="FO64" s="65">
        <f t="shared" si="91"/>
        <v>0</v>
      </c>
      <c r="FP64" s="65">
        <f t="shared" si="92"/>
        <v>0</v>
      </c>
      <c r="FQ64" s="65">
        <f t="shared" si="93"/>
        <v>0</v>
      </c>
      <c r="FR64" s="65">
        <f t="shared" si="94"/>
        <v>0</v>
      </c>
      <c r="FS64" s="65">
        <f t="shared" si="95"/>
        <v>0</v>
      </c>
      <c r="FT64" s="65">
        <f t="shared" si="96"/>
        <v>0</v>
      </c>
      <c r="FU64" s="65">
        <f t="shared" si="97"/>
        <v>0</v>
      </c>
      <c r="FV64" s="65">
        <f t="shared" si="98"/>
        <v>0</v>
      </c>
      <c r="FW64" s="65">
        <f t="shared" si="99"/>
        <v>0</v>
      </c>
      <c r="FX64" s="65">
        <f t="shared" si="100"/>
        <v>0</v>
      </c>
      <c r="FY64" s="65">
        <f t="shared" si="101"/>
        <v>0</v>
      </c>
      <c r="FZ64" s="65">
        <f t="shared" si="102"/>
        <v>0</v>
      </c>
      <c r="GB64" s="65">
        <f t="shared" si="103"/>
        <v>9.3644948302278692</v>
      </c>
      <c r="GC64" s="65">
        <f t="shared" si="104"/>
        <v>0.63642197875335027</v>
      </c>
      <c r="GD64" s="65">
        <f t="shared" si="105"/>
        <v>0</v>
      </c>
      <c r="GE64" s="65">
        <f t="shared" si="106"/>
        <v>0</v>
      </c>
      <c r="GF64" s="65">
        <f t="shared" si="107"/>
        <v>0</v>
      </c>
      <c r="GG64" s="65">
        <f t="shared" si="108"/>
        <v>0</v>
      </c>
      <c r="GH64" s="65">
        <f t="shared" si="109"/>
        <v>7.8330589287542294</v>
      </c>
      <c r="GI64" s="65">
        <f t="shared" si="110"/>
        <v>0.59219940785110092</v>
      </c>
      <c r="GJ64" s="65">
        <f t="shared" si="111"/>
        <v>0</v>
      </c>
      <c r="GK64" s="65">
        <f t="shared" si="112"/>
        <v>0</v>
      </c>
      <c r="GL64" s="65">
        <f t="shared" si="113"/>
        <v>0</v>
      </c>
      <c r="GM64" s="65">
        <f t="shared" si="114"/>
        <v>0</v>
      </c>
      <c r="GN64" s="65">
        <f t="shared" si="115"/>
        <v>17.807090860975062</v>
      </c>
      <c r="GO64" s="65">
        <f t="shared" si="116"/>
        <v>1.5357397837826794</v>
      </c>
      <c r="GP64" s="65">
        <f t="shared" si="117"/>
        <v>0</v>
      </c>
      <c r="GQ64" s="65">
        <f t="shared" si="118"/>
        <v>0</v>
      </c>
      <c r="GR64" s="65">
        <f t="shared" si="119"/>
        <v>0</v>
      </c>
      <c r="GS64" s="65">
        <f t="shared" si="120"/>
        <v>0</v>
      </c>
      <c r="GT64" s="65">
        <f t="shared" si="121"/>
        <v>15.574887864718836</v>
      </c>
      <c r="GU64" s="65">
        <f t="shared" si="122"/>
        <v>1.8396727381515083</v>
      </c>
      <c r="GV64" s="65">
        <f t="shared" si="123"/>
        <v>0</v>
      </c>
      <c r="GW64" s="65">
        <f t="shared" si="124"/>
        <v>0</v>
      </c>
      <c r="GX64" s="65">
        <f t="shared" si="125"/>
        <v>0</v>
      </c>
      <c r="GY64" s="65">
        <f t="shared" si="126"/>
        <v>0</v>
      </c>
      <c r="GZ64" s="65">
        <f t="shared" si="127"/>
        <v>10.067956571289958</v>
      </c>
      <c r="HA64" s="65">
        <f t="shared" si="128"/>
        <v>1.2783159670927158</v>
      </c>
      <c r="HB64" s="65">
        <f t="shared" si="129"/>
        <v>0</v>
      </c>
      <c r="HC64" s="65">
        <f t="shared" si="130"/>
        <v>0</v>
      </c>
      <c r="HD64" s="65">
        <f t="shared" si="131"/>
        <v>0</v>
      </c>
      <c r="HE64" s="65">
        <f t="shared" si="132"/>
        <v>0</v>
      </c>
      <c r="HM64" s="51">
        <v>55</v>
      </c>
      <c r="HN64" s="72">
        <f>(EW64-EW63)*$D$46+(FB64-FB63)*$D$47+(FG64-FG63)*$D$48+(FL64-FL63)*$D$49+IF($HM64&lt;C$10,0,求节点(C$10:C$14,$H$28:$H$32,$HM64)*$C$2*节奏总纲!W58)+HN63</f>
        <v>206.92806052037506</v>
      </c>
      <c r="HO64" s="72">
        <f>(EX64-EX63)*$D$46+(FC64-FC63)*$D$47+(FH64-FH63)*$D$48+(FM64-FM63)*$D$49+IF($HM64&lt;D$10,0,求节点(D$10:D$14,$H$28:$H$32,$HM64)*$C$2*节奏总纲!X58)+HO63</f>
        <v>177.57695737765448</v>
      </c>
      <c r="HP64" s="72">
        <f>(EY64-EY63)*$D$46+(FD64-FD63)*$D$47+(FI64-FI63)*$D$48+(FN64-FN63)*$D$49+IF($HM64&lt;E$10,0,求节点(E$10:E$14,$H$28:$H$32,$HM64)*$C$2*节奏总纲!Y58)+HP63</f>
        <v>417.90102842027699</v>
      </c>
      <c r="HQ64" s="72">
        <f>(EZ64-EZ63)*$D$46+(FE64-FE63)*$D$47+(FJ64-FJ63)*$D$48+(FO64-FO63)*$D$49+IF($HM64&lt;F$10,0,求节点(F$10:F$14,$H$28:$H$32,$HM64)*$C$2*节奏总纲!Z58)+HQ63</f>
        <v>402.74854906158339</v>
      </c>
      <c r="HR64" s="72">
        <f>(FA64-FA63)*$D$46+(FF64-FF63)*$D$47+(FK64-FK63)*$D$48+(FP64-FP63)*$D$49+IF($HM64&lt;G$10,0,求节点(G$10:G$14,$H$28:$H$32,$HM64)*$C$2*节奏总纲!AA58)+HR63</f>
        <v>267.02895924388298</v>
      </c>
      <c r="HV64" s="72">
        <v>55</v>
      </c>
      <c r="HW64" s="72">
        <f>IF($HV64&lt;C$10,0,求节点(C$10:C$14,$I$28:$I$32,$HV64)*$C$2*节奏总纲!W58)+HW63</f>
        <v>454587.12768096454</v>
      </c>
      <c r="HX64" s="72">
        <f>IF($HV64&lt;D$10,0,求节点(D$10:D$14,$I$28:$I$32,$HV64)*$C$2*节奏总纲!X58)+HX63</f>
        <v>396577.60629057023</v>
      </c>
      <c r="HY64" s="72">
        <f>IF($HV64&lt;E$10,0,求节点(E$10:E$14,$I$28:$I$32,$HV64)*$C$2*节奏总纲!Y58)+HY63</f>
        <v>953250.29540424002</v>
      </c>
      <c r="HZ64" s="72">
        <f>IF($HV64&lt;F$10,0,求节点(F$10:F$14,$I$28:$I$32,$HV64)*$C$2*节奏总纲!Z58)+HZ63</f>
        <v>969214.48306576244</v>
      </c>
      <c r="IA64" s="72">
        <f>IF($HV64&lt;G$10,0,求节点(G$10:G$14,$I$28:$I$32,$HV64)*$C$2*节奏总纲!AA58)+IA63</f>
        <v>650836.33958828263</v>
      </c>
    </row>
    <row r="65" spans="16:235" x14ac:dyDescent="0.15">
      <c r="P65" s="49">
        <v>56</v>
      </c>
      <c r="Q65" s="51">
        <f>IF($P65&lt;C$10,0,求节点(C$10:C$14,$H$10:$H$14,$P65)*$C$2*节奏总纲!W59)+Q64</f>
        <v>94.180154754001606</v>
      </c>
      <c r="R65" s="51">
        <f>IF($P65&lt;D$10,0,求节点(D$10:D$14,$H$10:$H$14,$P65)*$C$2*节奏总纲!X59)+R64</f>
        <v>79.916208694521941</v>
      </c>
      <c r="S65" s="51">
        <f>IF($P65&lt;E$10,0,求节点(E$10:E$14,$H$10:$H$14,$P65)*$C$2*节奏总纲!Y59)+S64</f>
        <v>124.23056713686762</v>
      </c>
      <c r="T65" s="51">
        <f>IF($P65&lt;F$10,0,求节点(F$10:F$14,$H$10:$H$14,$P65)*$C$2*节奏总纲!Z59)+T64</f>
        <v>109.84789179186369</v>
      </c>
      <c r="U65" s="51">
        <f>IF($P65&lt;G$10,0,求节点(G$10:G$14,$H$10:$H$14,$P65)*$C$2*节奏总纲!AA59)+U64</f>
        <v>69.738053195749842</v>
      </c>
      <c r="V65" s="51">
        <f>IF($P65&lt;C$10,0,求节点(C$10:C$14,$I$10:$I$14,$P65)*$C$2*节奏总纲!W59)+V64</f>
        <v>20.75652298253101</v>
      </c>
      <c r="W65" s="51">
        <f>IF($P65&lt;D$10,0,求节点(D$10:D$14,$I$10:$I$14,$P65)*$C$2*节奏总纲!X59)+W64</f>
        <v>19.043526145488332</v>
      </c>
      <c r="X65" s="51">
        <f>IF($P65&lt;E$10,0,求节点(E$10:E$14,$I$10:$I$14,$P65)*$C$2*节奏总纲!Y59)+X64</f>
        <v>32.799649511621567</v>
      </c>
      <c r="Y65" s="51">
        <f>IF($P65&lt;F$10,0,求节点(F$10:F$14,$I$10:$I$14,$P65)*$C$2*节奏总纲!Z59)+Y64</f>
        <v>36.333965723000304</v>
      </c>
      <c r="Z65" s="51">
        <f>IF($P65&lt;G$10,0,求节点(G$10:G$14,$I$10:$I$14,$P65)*$C$2*节奏总纲!AA59)+Z64</f>
        <v>24.233950240117576</v>
      </c>
      <c r="AA65" s="65">
        <f>IF($P65&lt;C$10,0,求节点(C$10:C$14,$J$10:$J$14,$P65)*$C$2*节奏总纲!W59)+AA64+军团势力点排行奖励设计!M65-军团势力点排行奖励设计!M64</f>
        <v>0</v>
      </c>
      <c r="AB65" s="65">
        <f>IF($P65&lt;D$10,0,求节点(D$10:D$14,$J$10:$J$14,$P65)*$C$2*节奏总纲!X59)+AB64+军团势力点排行奖励设计!N65-军团势力点排行奖励设计!N64</f>
        <v>0</v>
      </c>
      <c r="AC65" s="65">
        <f>IF($P65&lt;E$10,0,求节点(E$10:E$14,$J$10:$J$14,$P65)*$C$2*节奏总纲!Y59)+AC64+军团势力点排行奖励设计!O65-军团势力点排行奖励设计!O64</f>
        <v>0</v>
      </c>
      <c r="AD65" s="65">
        <f>IF($P65&lt;F$10,0,求节点(F$10:F$14,$J$10:$J$14,$P65)*$C$2*节奏总纲!Z59)+AD64+军团势力点排行奖励设计!P65-军团势力点排行奖励设计!P64</f>
        <v>0</v>
      </c>
      <c r="AE65" s="65">
        <f>IF($P65&lt;G$10,0,求节点(G$10:G$14,$J$10:$J$14,$P65)*$C$2*节奏总纲!AA59)+AE64+军团势力点排行奖励设计!Q65-军团势力点排行奖励设计!Q64</f>
        <v>0</v>
      </c>
      <c r="AF65" s="65">
        <f>IF($P65&lt;C$10,0,求节点(C$10:C$14,$K$10:$K$14,$P65)*$C$2*节奏总纲!W59)+AF64</f>
        <v>0</v>
      </c>
      <c r="AG65" s="65">
        <f>IF($P65&lt;D$10,0,求节点(D$10:D$14,$K$10:$K$14,$P65)*$C$2*节奏总纲!X59)+AG64</f>
        <v>0</v>
      </c>
      <c r="AH65" s="65">
        <f>IF($P65&lt;E$10,0,求节点(E$10:E$14,$K$10:$K$14,$P65)*$C$2*节奏总纲!Y59)+AH64</f>
        <v>0</v>
      </c>
      <c r="AI65" s="65">
        <f>IF($P65&lt;F$10,0,求节点(F$10:F$14,$K$10:$K$14,$P65)*$C$2*节奏总纲!Z59)+AI64</f>
        <v>0</v>
      </c>
      <c r="AJ65" s="65">
        <f>IF($P65&lt;G$10,0,求节点(G$10:G$14,$K$10:$K$14,$P65)*$C$2*节奏总纲!AA59)+AJ64</f>
        <v>0</v>
      </c>
      <c r="AK65" s="65">
        <f>IF($P65&lt;C$10,0,求节点(C$10:C$14,$L$10:$L$14,$P65)*$C$2*节奏总纲!W59)+AK64+军团势力点排行奖励设计!R65-军团势力点排行奖励设计!R64</f>
        <v>0</v>
      </c>
      <c r="AL65" s="65">
        <f>IF($P65&lt;D$10,0,求节点(D$10:D$14,$L$10:$L$14,$P65)*$C$2*节奏总纲!X59)+AL64+军团势力点排行奖励设计!S65-军团势力点排行奖励设计!S64</f>
        <v>0</v>
      </c>
      <c r="AM65" s="65">
        <f>IF($P65&lt;E$10,0,求节点(E$10:E$14,$L$10:$L$14,$P65)*$C$2*节奏总纲!Y59)+AM64+军团势力点排行奖励设计!T65-军团势力点排行奖励设计!T64</f>
        <v>0</v>
      </c>
      <c r="AN65" s="65">
        <f>IF($P65&lt;F$10,0,求节点(F$10:F$14,$L$10:$L$14,$P65)*$C$2*节奏总纲!Z59)+AN64+军团势力点排行奖励设计!U65-军团势力点排行奖励设计!U64</f>
        <v>0</v>
      </c>
      <c r="AO65" s="65">
        <f>IF($P65&lt;G$10,0,求节点(G$10:G$14,$L$10:$L$14,$P65)*$C$2*节奏总纲!AA59)+AO64+军团势力点排行奖励设计!V65-军团势力点排行奖励设计!V64</f>
        <v>0</v>
      </c>
      <c r="AP65" s="65">
        <f>IF($P65&lt;C$10,0,求节点(C$10:C$14,$M$10:$M$14,$P65)*$C$2*节奏总纲!W59)+AP64</f>
        <v>0</v>
      </c>
      <c r="AQ65" s="65">
        <f>IF($P65&lt;D$10,0,求节点(D$10:D$14,$M$10:$M$14,$P65)*$C$2*节奏总纲!X59)+AQ64</f>
        <v>0</v>
      </c>
      <c r="AR65" s="65">
        <f>IF($P65&lt;E$10,0,求节点(E$10:E$14,$M$10:$M$14,$P65)*$C$2*节奏总纲!Y59)+AR64</f>
        <v>0</v>
      </c>
      <c r="AS65" s="65">
        <f>IF($P65&lt;F$10,0,求节点(F$10:F$14,$M$10:$M$14,$P65)*$C$2*节奏总纲!Z59)+AS64</f>
        <v>0</v>
      </c>
      <c r="AT65" s="65">
        <f>IF($P65&lt;G$10,0,求节点(G$10:G$14,$M$10:$M$14,$P65)*$C$2*节奏总纲!AA59)+AT64</f>
        <v>0</v>
      </c>
      <c r="AX65" s="51">
        <v>56</v>
      </c>
      <c r="AY65" s="51">
        <f>IF($AX65&lt;C$10,0,求节点(C$10:C$14,$H$19:$H$23,$AX65)*$C$2*节奏总纲!W59)+AY64</f>
        <v>18.355907942867649</v>
      </c>
      <c r="AZ65" s="51">
        <f>IF($AX65&lt;D$10,0,求节点(D$10:D$14,$H$19:$H$23,$AX65)*$C$2*节奏总纲!X59)+AZ64</f>
        <v>15.218170637258403</v>
      </c>
      <c r="BA65" s="51">
        <f>IF($AX65&lt;E$10,0,求节点(E$10:E$14,$H$19:$H$23,$AX65)*$C$2*节奏总纲!Y59)+BA64</f>
        <v>22.857729406311513</v>
      </c>
      <c r="BB65" s="51">
        <f>IF($AX65&lt;F$10,0,求节点(F$10:F$14,$H$19:$H$23,$AX65)*$C$2*节奏总纲!Z59)+BB64</f>
        <v>18.378481517215842</v>
      </c>
      <c r="BC65" s="51">
        <f>IF($AX65&lt;G$10,0,求节点(G$10:G$14,$H$19:$H$23,$AX65)*$C$2*节奏总纲!AA59)+BC64</f>
        <v>11.376025738908066</v>
      </c>
      <c r="BD65" s="51">
        <f>IF($AX65&lt;C$10,0,求节点(C$10:C$14,$I$19:$I$23,$AX65)*$C$2*节奏总纲!W59)+BD64</f>
        <v>2.0756522982531007</v>
      </c>
      <c r="BE65" s="51">
        <f>IF($AX65&lt;D$10,0,求节点(D$10:D$14,$I$19:$I$23,$AX65)*$C$2*节奏总纲!X59)+BE64</f>
        <v>1.9043526145488334</v>
      </c>
      <c r="BF65" s="51">
        <f>IF($AX65&lt;E$10,0,求节点(E$10:E$14,$I$19:$I$23,$AX65)*$C$2*节奏总纲!Y59)+BF64</f>
        <v>3.2799649511621558</v>
      </c>
      <c r="BG65" s="51">
        <f>IF($AX65&lt;F$10,0,求节点(F$10:F$14,$I$19:$I$23,$AX65)*$C$2*节奏总纲!Z59)+BG64</f>
        <v>3.6333965723000303</v>
      </c>
      <c r="BH65" s="51">
        <f>IF($AX65&lt;G$10,0,求节点(G$10:G$14,$I$19:$I$23,$AX65)*$C$2*节奏总纲!AA59)+BH64</f>
        <v>2.4233950240117581</v>
      </c>
      <c r="BI65" s="65">
        <f>IF($AX65&lt;C$10,0,求节点(C$10:C$14,$J$19:$J$23,$AX65)*$C$2*节奏总纲!W59)+BI64+军团势力点排行奖励设计!W65-军团势力点排行奖励设计!W64</f>
        <v>0</v>
      </c>
      <c r="BJ65" s="65">
        <f>IF($AX65&lt;D$10,0,求节点(D$10:D$14,$J$19:$J$23,$AX65)*$C$2*节奏总纲!X59)+BJ64+军团势力点排行奖励设计!X65-军团势力点排行奖励设计!X64</f>
        <v>0</v>
      </c>
      <c r="BK65" s="65">
        <f>IF($AX65&lt;E$10,0,求节点(E$10:E$14,$J$19:$J$23,$AX65)*$C$2*节奏总纲!Y59)+BK64+军团势力点排行奖励设计!Y65-军团势力点排行奖励设计!Y64</f>
        <v>0</v>
      </c>
      <c r="BL65" s="65">
        <f>IF($AX65&lt;F$10,0,求节点(F$10:F$14,$J$19:$J$23,$AX65)*$C$2*节奏总纲!Z59)+BL64+军团势力点排行奖励设计!Z65-军团势力点排行奖励设计!Z64</f>
        <v>0</v>
      </c>
      <c r="BM65" s="65">
        <f>IF($AX65&lt;G$10,0,求节点(G$10:G$14,$J$19:$J$23,$AX65)*$C$2*节奏总纲!AA59)+BM64+军团势力点排行奖励设计!AA65-军团势力点排行奖励设计!AA64</f>
        <v>0</v>
      </c>
      <c r="BN65" s="65">
        <f>IF($AX65&lt;C$10,0,求节点(C$10:C$14,$K$19:$K$23,$AX65)*$C$2*节奏总纲!W59)+BN64</f>
        <v>0</v>
      </c>
      <c r="BO65" s="65">
        <f>IF($AX65&lt;D$10,0,求节点(D$10:D$14,$K$19:$K$23,$AX65)*$C$2*节奏总纲!X59)+BO64</f>
        <v>0</v>
      </c>
      <c r="BP65" s="65">
        <f>IF($AX65&lt;E$10,0,求节点(E$10:E$14,$K$19:$K$23,$AX65)*$C$2*节奏总纲!Y59)+BP64</f>
        <v>0</v>
      </c>
      <c r="BQ65" s="65">
        <f>IF($AX65&lt;F$10,0,求节点(F$10:F$14,$K$19:$K$23,$AX65)*$C$2*节奏总纲!Z59)+BQ64</f>
        <v>0</v>
      </c>
      <c r="BR65" s="65">
        <f>IF($AX65&lt;G$10,0,求节点(G$10:G$14,$K$19:$K$23,$AX65)*$C$2*节奏总纲!AA59)+BR64</f>
        <v>0</v>
      </c>
      <c r="BS65" s="65">
        <f>IF($AX65&lt;C$10,0,求节点(C$10:C$14,$L$19:$L$23,$AX65)*$C$2*节奏总纲!W59)+BS64+军团势力点排行奖励设计!AB65-军团势力点排行奖励设计!AB64</f>
        <v>0</v>
      </c>
      <c r="BT65" s="65">
        <f>IF($AX65&lt;D$10,0,求节点(D$10:D$14,$L$19:$L$23,$AX65)*$C$2*节奏总纲!X59)+BT64+军团势力点排行奖励设计!AC65-军团势力点排行奖励设计!AC64</f>
        <v>0</v>
      </c>
      <c r="BU65" s="65">
        <f>IF($AX65&lt;E$10,0,求节点(E$10:E$14,$L$19:$L$23,$AX65)*$C$2*节奏总纲!Y59)+BU64+军团势力点排行奖励设计!AD65-军团势力点排行奖励设计!AD64</f>
        <v>0</v>
      </c>
      <c r="BV65" s="65">
        <f>IF($AX65&lt;F$10,0,求节点(F$10:F$14,$L$19:$L$23,$AX65)*$C$2*节奏总纲!Z59)+BV64+军团势力点排行奖励设计!AE65-军团势力点排行奖励设计!AE64</f>
        <v>0</v>
      </c>
      <c r="BW65" s="65">
        <f>IF($AX65&lt;G$10,0,求节点(G$10:G$14,$L$19:$L$23,$AX65)*$C$2*节奏总纲!AA59)+BW64+军团势力点排行奖励设计!AF65-军团势力点排行奖励设计!AF64</f>
        <v>0</v>
      </c>
      <c r="BX65" s="65">
        <f>IF($AX65&lt;C$10,0,求节点(C$10:C$14,$M$19:$M$23,$AX65)*$C$2*节奏总纲!W59)+BX64</f>
        <v>0</v>
      </c>
      <c r="BY65" s="65">
        <f>IF($AX65&lt;D$10,0,求节点(D$10:D$14,$M$19:$M$23,$AX65)*$C$2*节奏总纲!X59)+BY64</f>
        <v>0</v>
      </c>
      <c r="BZ65" s="65">
        <f>IF($AX65&lt;E$10,0,求节点(E$10:E$14,$M$19:$M$23,$AX65)*$C$2*节奏总纲!Y59)+BZ64</f>
        <v>0</v>
      </c>
      <c r="CA65" s="65">
        <f>IF($AX65&lt;F$10,0,求节点(F$10:F$14,$M$19:$M$23,$AX65)*$C$2*节奏总纲!Z59)+CA64</f>
        <v>0</v>
      </c>
      <c r="CB65" s="65">
        <f>IF($AX65&lt;G$10,0,求节点(G$10:G$14,$M$19:$M$23,$AX65)*$C$2*节奏总纲!AA59)+CB64</f>
        <v>0</v>
      </c>
      <c r="CF65" s="51">
        <v>56</v>
      </c>
      <c r="CG65" s="65">
        <f t="shared" si="13"/>
        <v>91.779539714338242</v>
      </c>
      <c r="CH65" s="65">
        <f t="shared" si="14"/>
        <v>76.090853186292009</v>
      </c>
      <c r="CI65" s="65">
        <f t="shared" si="15"/>
        <v>114.28864703155756</v>
      </c>
      <c r="CJ65" s="65">
        <f t="shared" si="16"/>
        <v>91.892407586079216</v>
      </c>
      <c r="CK65" s="65">
        <f t="shared" si="17"/>
        <v>56.880128694540332</v>
      </c>
      <c r="CL65" s="65">
        <f t="shared" si="18"/>
        <v>20.756522982531006</v>
      </c>
      <c r="CM65" s="65">
        <f t="shared" si="19"/>
        <v>19.043526145488336</v>
      </c>
      <c r="CN65" s="65">
        <f t="shared" si="20"/>
        <v>32.79964951162156</v>
      </c>
      <c r="CO65" s="65">
        <f t="shared" si="21"/>
        <v>36.333965723000304</v>
      </c>
      <c r="CP65" s="65">
        <f t="shared" si="22"/>
        <v>24.233950240117579</v>
      </c>
      <c r="CQ65" s="65">
        <f t="shared" si="23"/>
        <v>0</v>
      </c>
      <c r="CR65" s="65">
        <f t="shared" si="24"/>
        <v>0</v>
      </c>
      <c r="CS65" s="65">
        <f t="shared" si="25"/>
        <v>0</v>
      </c>
      <c r="CT65" s="65">
        <f t="shared" si="26"/>
        <v>0</v>
      </c>
      <c r="CU65" s="65">
        <f t="shared" si="27"/>
        <v>0</v>
      </c>
      <c r="CV65" s="65">
        <f t="shared" si="28"/>
        <v>0</v>
      </c>
      <c r="CW65" s="65">
        <f t="shared" si="29"/>
        <v>0</v>
      </c>
      <c r="CX65" s="65">
        <f t="shared" si="30"/>
        <v>0</v>
      </c>
      <c r="CY65" s="65">
        <f t="shared" si="31"/>
        <v>0</v>
      </c>
      <c r="CZ65" s="65">
        <f t="shared" si="32"/>
        <v>0</v>
      </c>
      <c r="DA65" s="65">
        <f t="shared" si="33"/>
        <v>0</v>
      </c>
      <c r="DB65" s="65">
        <f t="shared" si="34"/>
        <v>0</v>
      </c>
      <c r="DC65" s="65">
        <f t="shared" si="35"/>
        <v>0</v>
      </c>
      <c r="DD65" s="65">
        <f t="shared" si="36"/>
        <v>0</v>
      </c>
      <c r="DE65" s="65">
        <f t="shared" si="37"/>
        <v>0</v>
      </c>
      <c r="DF65" s="65">
        <f t="shared" si="38"/>
        <v>0</v>
      </c>
      <c r="DG65" s="65">
        <f t="shared" si="39"/>
        <v>0</v>
      </c>
      <c r="DH65" s="65">
        <f t="shared" si="40"/>
        <v>0</v>
      </c>
      <c r="DI65" s="65">
        <f t="shared" si="41"/>
        <v>0</v>
      </c>
      <c r="DJ65" s="65">
        <f t="shared" si="42"/>
        <v>0</v>
      </c>
      <c r="DN65" s="51">
        <v>56</v>
      </c>
      <c r="DO65" s="65">
        <f t="shared" si="43"/>
        <v>1.0261563203207951</v>
      </c>
      <c r="DP65" s="65">
        <f t="shared" si="44"/>
        <v>1.0502735262918446</v>
      </c>
      <c r="DQ65" s="65">
        <f t="shared" si="45"/>
        <v>1.0869895686363746</v>
      </c>
      <c r="DR65" s="65">
        <f t="shared" si="46"/>
        <v>1.1953968197967266</v>
      </c>
      <c r="DS65" s="65">
        <f t="shared" si="47"/>
        <v>1.2260530135270893</v>
      </c>
      <c r="DT65" s="65">
        <f t="shared" si="48"/>
        <v>1.0000000000000002</v>
      </c>
      <c r="DU65" s="65">
        <f t="shared" si="49"/>
        <v>0.99999999999999978</v>
      </c>
      <c r="DV65" s="65">
        <f t="shared" si="50"/>
        <v>1.0000000000000002</v>
      </c>
      <c r="DW65" s="65">
        <f t="shared" si="51"/>
        <v>1</v>
      </c>
      <c r="DX65" s="65">
        <f t="shared" si="52"/>
        <v>0.99999999999999989</v>
      </c>
      <c r="DY65" s="65">
        <f t="shared" si="53"/>
        <v>0</v>
      </c>
      <c r="DZ65" s="65">
        <f t="shared" si="54"/>
        <v>0</v>
      </c>
      <c r="EA65" s="65">
        <f t="shared" si="55"/>
        <v>0</v>
      </c>
      <c r="EB65" s="65">
        <f t="shared" si="56"/>
        <v>0</v>
      </c>
      <c r="EC65" s="65">
        <f t="shared" si="57"/>
        <v>0</v>
      </c>
      <c r="ED65" s="65">
        <f t="shared" si="58"/>
        <v>0</v>
      </c>
      <c r="EE65" s="65">
        <f t="shared" si="59"/>
        <v>0</v>
      </c>
      <c r="EF65" s="65">
        <f t="shared" si="60"/>
        <v>0</v>
      </c>
      <c r="EG65" s="65">
        <f t="shared" si="61"/>
        <v>0</v>
      </c>
      <c r="EH65" s="65">
        <f t="shared" si="62"/>
        <v>0</v>
      </c>
      <c r="EI65" s="65">
        <f t="shared" si="63"/>
        <v>0</v>
      </c>
      <c r="EJ65" s="65">
        <f t="shared" si="64"/>
        <v>0</v>
      </c>
      <c r="EK65" s="65">
        <f t="shared" si="65"/>
        <v>0</v>
      </c>
      <c r="EL65" s="65">
        <f t="shared" si="66"/>
        <v>0</v>
      </c>
      <c r="EM65" s="65">
        <f t="shared" si="67"/>
        <v>0</v>
      </c>
      <c r="EN65" s="65">
        <f t="shared" si="68"/>
        <v>0</v>
      </c>
      <c r="EO65" s="65">
        <f t="shared" si="69"/>
        <v>0</v>
      </c>
      <c r="EP65" s="65">
        <f t="shared" si="70"/>
        <v>0</v>
      </c>
      <c r="EQ65" s="65">
        <f t="shared" si="71"/>
        <v>0</v>
      </c>
      <c r="ER65" s="65">
        <f t="shared" si="72"/>
        <v>0</v>
      </c>
      <c r="EV65" s="51">
        <v>56</v>
      </c>
      <c r="EW65" s="65">
        <f t="shared" si="73"/>
        <v>18.978603632343578</v>
      </c>
      <c r="EX65" s="65">
        <f t="shared" si="74"/>
        <v>15.789476421623053</v>
      </c>
      <c r="EY65" s="65">
        <f t="shared" si="75"/>
        <v>23.841718891660161</v>
      </c>
      <c r="EZ65" s="65">
        <f t="shared" si="76"/>
        <v>19.468500488905853</v>
      </c>
      <c r="FA65" s="65">
        <f t="shared" si="77"/>
        <v>12.103044246111592</v>
      </c>
      <c r="FB65" s="65">
        <f t="shared" si="78"/>
        <v>1.4529566087771704</v>
      </c>
      <c r="FC65" s="65">
        <f t="shared" si="79"/>
        <v>1.3330468301841829</v>
      </c>
      <c r="FD65" s="65">
        <f t="shared" si="80"/>
        <v>2.295975465813509</v>
      </c>
      <c r="FE65" s="65">
        <f t="shared" si="81"/>
        <v>2.5433776006100213</v>
      </c>
      <c r="FF65" s="65">
        <f t="shared" si="82"/>
        <v>1.6963765168082303</v>
      </c>
      <c r="FG65" s="65">
        <f t="shared" si="83"/>
        <v>0</v>
      </c>
      <c r="FH65" s="65">
        <f t="shared" si="84"/>
        <v>0</v>
      </c>
      <c r="FI65" s="65">
        <f t="shared" si="85"/>
        <v>0</v>
      </c>
      <c r="FJ65" s="65">
        <f t="shared" si="86"/>
        <v>0</v>
      </c>
      <c r="FK65" s="65">
        <f t="shared" si="87"/>
        <v>0</v>
      </c>
      <c r="FL65" s="65">
        <f t="shared" si="88"/>
        <v>0</v>
      </c>
      <c r="FM65" s="65">
        <f t="shared" si="89"/>
        <v>0</v>
      </c>
      <c r="FN65" s="65">
        <f t="shared" si="90"/>
        <v>0</v>
      </c>
      <c r="FO65" s="65">
        <f t="shared" si="91"/>
        <v>0</v>
      </c>
      <c r="FP65" s="65">
        <f t="shared" si="92"/>
        <v>0</v>
      </c>
      <c r="FQ65" s="65">
        <f t="shared" si="93"/>
        <v>0</v>
      </c>
      <c r="FR65" s="65">
        <f t="shared" si="94"/>
        <v>0</v>
      </c>
      <c r="FS65" s="65">
        <f t="shared" si="95"/>
        <v>0</v>
      </c>
      <c r="FT65" s="65">
        <f t="shared" si="96"/>
        <v>0</v>
      </c>
      <c r="FU65" s="65">
        <f t="shared" si="97"/>
        <v>0</v>
      </c>
      <c r="FV65" s="65">
        <f t="shared" si="98"/>
        <v>0</v>
      </c>
      <c r="FW65" s="65">
        <f t="shared" si="99"/>
        <v>0</v>
      </c>
      <c r="FX65" s="65">
        <f t="shared" si="100"/>
        <v>0</v>
      </c>
      <c r="FY65" s="65">
        <f t="shared" si="101"/>
        <v>0</v>
      </c>
      <c r="FZ65" s="65">
        <f t="shared" si="102"/>
        <v>0</v>
      </c>
      <c r="GB65" s="65">
        <f t="shared" si="103"/>
        <v>18.978603632343578</v>
      </c>
      <c r="GC65" s="65">
        <f t="shared" si="104"/>
        <v>1.4529566087771704</v>
      </c>
      <c r="GD65" s="65">
        <f t="shared" si="105"/>
        <v>0</v>
      </c>
      <c r="GE65" s="65">
        <f t="shared" si="106"/>
        <v>0</v>
      </c>
      <c r="GF65" s="65">
        <f t="shared" si="107"/>
        <v>0</v>
      </c>
      <c r="GG65" s="65">
        <f t="shared" si="108"/>
        <v>0</v>
      </c>
      <c r="GH65" s="65">
        <f t="shared" si="109"/>
        <v>15.789476421623053</v>
      </c>
      <c r="GI65" s="65">
        <f t="shared" si="110"/>
        <v>1.3330468301841829</v>
      </c>
      <c r="GJ65" s="65">
        <f t="shared" si="111"/>
        <v>0</v>
      </c>
      <c r="GK65" s="65">
        <f t="shared" si="112"/>
        <v>0</v>
      </c>
      <c r="GL65" s="65">
        <f t="shared" si="113"/>
        <v>0</v>
      </c>
      <c r="GM65" s="65">
        <f t="shared" si="114"/>
        <v>0</v>
      </c>
      <c r="GN65" s="65">
        <f t="shared" si="115"/>
        <v>23.841718891660161</v>
      </c>
      <c r="GO65" s="65">
        <f t="shared" si="116"/>
        <v>2.295975465813509</v>
      </c>
      <c r="GP65" s="65">
        <f t="shared" si="117"/>
        <v>0</v>
      </c>
      <c r="GQ65" s="65">
        <f t="shared" si="118"/>
        <v>0</v>
      </c>
      <c r="GR65" s="65">
        <f t="shared" si="119"/>
        <v>0</v>
      </c>
      <c r="GS65" s="65">
        <f t="shared" si="120"/>
        <v>0</v>
      </c>
      <c r="GT65" s="65">
        <f t="shared" si="121"/>
        <v>19.468500488905853</v>
      </c>
      <c r="GU65" s="65">
        <f t="shared" si="122"/>
        <v>2.5433776006100213</v>
      </c>
      <c r="GV65" s="65">
        <f t="shared" si="123"/>
        <v>0</v>
      </c>
      <c r="GW65" s="65">
        <f t="shared" si="124"/>
        <v>0</v>
      </c>
      <c r="GX65" s="65">
        <f t="shared" si="125"/>
        <v>0</v>
      </c>
      <c r="GY65" s="65">
        <f t="shared" si="126"/>
        <v>0</v>
      </c>
      <c r="GZ65" s="65">
        <f t="shared" si="127"/>
        <v>12.103044246111592</v>
      </c>
      <c r="HA65" s="65">
        <f t="shared" si="128"/>
        <v>1.6963765168082303</v>
      </c>
      <c r="HB65" s="65">
        <f t="shared" si="129"/>
        <v>0</v>
      </c>
      <c r="HC65" s="65">
        <f t="shared" si="130"/>
        <v>0</v>
      </c>
      <c r="HD65" s="65">
        <f t="shared" si="131"/>
        <v>0</v>
      </c>
      <c r="HE65" s="65">
        <f t="shared" si="132"/>
        <v>0</v>
      </c>
      <c r="HM65" s="51">
        <v>56</v>
      </c>
      <c r="HN65" s="72">
        <f>(EW65-EW64)*$D$46+(FB65-FB64)*$D$47+(FG65-FG64)*$D$48+(FL65-FL64)*$D$49+IF($HM65&lt;C$10,0,求节点(C$10:C$14,$H$28:$H$32,$HM65)*$C$2*节奏总纲!W59)+HN64</f>
        <v>431.60800740812863</v>
      </c>
      <c r="HO65" s="72">
        <f>(EX65-EX64)*$D$46+(FC65-FC64)*$D$47+(FH65-FH64)*$D$48+(FM65-FM64)*$D$49+IF($HM65&lt;D$10,0,求节点(D$10:D$14,$H$28:$H$32,$HM65)*$C$2*节奏总纲!X59)+HO64</f>
        <v>368.39961143140567</v>
      </c>
      <c r="HP65" s="72">
        <f>(EY65-EY64)*$D$46+(FD65-FD64)*$D$47+(FI65-FI64)*$D$48+(FN65-FN64)*$D$49+IF($HM65&lt;E$10,0,求节点(E$10:E$14,$H$28:$H$32,$HM65)*$C$2*节奏总纲!Y59)+HP64</f>
        <v>577.50738109423583</v>
      </c>
      <c r="HQ65" s="72">
        <f>(EZ65-EZ64)*$D$46+(FE65-FE64)*$D$47+(FJ65-FJ64)*$D$48+(FO65-FO64)*$D$49+IF($HM65&lt;F$10,0,求节点(F$10:F$14,$H$28:$H$32,$HM65)*$C$2*节奏总纲!Z59)+HQ64</f>
        <v>521.71782835715112</v>
      </c>
      <c r="HR65" s="72">
        <f>(FA65-FA64)*$D$46+(FF65-FF64)*$D$47+(FK65-FK64)*$D$48+(FP65-FP64)*$D$49+IF($HM65&lt;G$10,0,求节点(G$10:G$14,$H$28:$H$32,$HM65)*$C$2*节奏总纲!AA59)+HR64</f>
        <v>332.97999094451438</v>
      </c>
      <c r="HV65" s="72">
        <v>56</v>
      </c>
      <c r="HW65" s="72">
        <f>IF($HV65&lt;C$10,0,求节点(C$10:C$14,$I$28:$I$32,$HV65)*$C$2*节奏总纲!W59)+HW64</f>
        <v>965807.69793664967</v>
      </c>
      <c r="HX65" s="72">
        <f>IF($HV65&lt;D$10,0,求节点(D$10:D$14,$I$28:$I$32,$HV65)*$C$2*节奏总纲!X59)+HX64</f>
        <v>837415.64202751883</v>
      </c>
      <c r="HY65" s="72">
        <f>IF($HV65&lt;E$10,0,求节点(E$10:E$14,$I$28:$I$32,$HV65)*$C$2*节奏总纲!Y59)+HY64</f>
        <v>1341724.8724217764</v>
      </c>
      <c r="HZ65" s="72">
        <f>IF($HV65&lt;F$10,0,求节点(F$10:F$14,$I$28:$I$32,$HV65)*$C$2*节奏总纲!Z59)+HZ64</f>
        <v>1278033.7599764813</v>
      </c>
      <c r="IA65" s="72">
        <f>IF($HV65&lt;G$10,0,求节点(G$10:G$14,$I$28:$I$32,$HV65)*$C$2*节奏总纲!AA59)+IA64</f>
        <v>825959.77696959348</v>
      </c>
    </row>
    <row r="66" spans="16:235" x14ac:dyDescent="0.15">
      <c r="P66" s="49">
        <v>57</v>
      </c>
      <c r="Q66" s="51">
        <f>IF($P66&lt;C$10,0,求节点(C$10:C$14,$H$10:$H$14,$P66)*$C$2*节奏总纲!W60)+Q65</f>
        <v>146.39850333099696</v>
      </c>
      <c r="R66" s="51">
        <f>IF($P66&lt;D$10,0,求节点(D$10:D$14,$H$10:$H$14,$P66)*$C$2*节奏总纲!X60)+R65</f>
        <v>125.44168423317355</v>
      </c>
      <c r="S66" s="51">
        <f>IF($P66&lt;E$10,0,求节点(E$10:E$14,$H$10:$H$14,$P66)*$C$2*节奏总纲!Y60)+S65</f>
        <v>160.64189848114387</v>
      </c>
      <c r="T66" s="51">
        <f>IF($P66&lt;F$10,0,求节点(F$10:F$14,$H$10:$H$14,$P66)*$C$2*节奏总纲!Z60)+T65</f>
        <v>136.1605265649373</v>
      </c>
      <c r="U66" s="51">
        <f>IF($P66&lt;G$10,0,求节点(G$10:G$14,$H$10:$H$14,$P66)*$C$2*节奏总纲!AA60)+U65</f>
        <v>84.413924525877206</v>
      </c>
      <c r="V66" s="51">
        <f>IF($P66&lt;C$10,0,求节点(C$10:C$14,$I$10:$I$14,$P66)*$C$2*节奏总纲!W60)+V65</f>
        <v>35.316857487172847</v>
      </c>
      <c r="W66" s="51">
        <f>IF($P66&lt;D$10,0,求节点(D$10:D$14,$I$10:$I$14,$P66)*$C$2*节奏总纲!X60)+W65</f>
        <v>32.53514509309214</v>
      </c>
      <c r="X66" s="51">
        <f>IF($P66&lt;E$10,0,求节点(E$10:E$14,$I$10:$I$14,$P66)*$C$2*节奏总纲!Y60)+X65</f>
        <v>46.005535091914922</v>
      </c>
      <c r="Y66" s="51">
        <f>IF($P66&lt;F$10,0,求节点(F$10:F$14,$I$10:$I$14,$P66)*$C$2*节奏总纲!Z60)+Y65</f>
        <v>48.283209023364677</v>
      </c>
      <c r="Z66" s="51">
        <f>IF($P66&lt;G$10,0,求节点(G$10:G$14,$I$10:$I$14,$P66)*$C$2*节奏总纲!AA60)+Z65</f>
        <v>31.394135819039271</v>
      </c>
      <c r="AA66" s="65">
        <f>IF($P66&lt;C$10,0,求节点(C$10:C$14,$J$10:$J$14,$P66)*$C$2*节奏总纲!W60)+AA65+军团势力点排行奖励设计!M66-军团势力点排行奖励设计!M65</f>
        <v>0</v>
      </c>
      <c r="AB66" s="65">
        <f>IF($P66&lt;D$10,0,求节点(D$10:D$14,$J$10:$J$14,$P66)*$C$2*节奏总纲!X60)+AB65+军团势力点排行奖励设计!N66-军团势力点排行奖励设计!N65</f>
        <v>0</v>
      </c>
      <c r="AC66" s="65">
        <f>IF($P66&lt;E$10,0,求节点(E$10:E$14,$J$10:$J$14,$P66)*$C$2*节奏总纲!Y60)+AC65+军团势力点排行奖励设计!O66-军团势力点排行奖励设计!O65</f>
        <v>0</v>
      </c>
      <c r="AD66" s="65">
        <f>IF($P66&lt;F$10,0,求节点(F$10:F$14,$J$10:$J$14,$P66)*$C$2*节奏总纲!Z60)+AD65+军团势力点排行奖励设计!P66-军团势力点排行奖励设计!P65</f>
        <v>0</v>
      </c>
      <c r="AE66" s="65">
        <f>IF($P66&lt;G$10,0,求节点(G$10:G$14,$J$10:$J$14,$P66)*$C$2*节奏总纲!AA60)+AE65+军团势力点排行奖励设计!Q66-军团势力点排行奖励设计!Q65</f>
        <v>0</v>
      </c>
      <c r="AF66" s="65">
        <f>IF($P66&lt;C$10,0,求节点(C$10:C$14,$K$10:$K$14,$P66)*$C$2*节奏总纲!W60)+AF65</f>
        <v>0</v>
      </c>
      <c r="AG66" s="65">
        <f>IF($P66&lt;D$10,0,求节点(D$10:D$14,$K$10:$K$14,$P66)*$C$2*节奏总纲!X60)+AG65</f>
        <v>0</v>
      </c>
      <c r="AH66" s="65">
        <f>IF($P66&lt;E$10,0,求节点(E$10:E$14,$K$10:$K$14,$P66)*$C$2*节奏总纲!Y60)+AH65</f>
        <v>0</v>
      </c>
      <c r="AI66" s="65">
        <f>IF($P66&lt;F$10,0,求节点(F$10:F$14,$K$10:$K$14,$P66)*$C$2*节奏总纲!Z60)+AI65</f>
        <v>0</v>
      </c>
      <c r="AJ66" s="65">
        <f>IF($P66&lt;G$10,0,求节点(G$10:G$14,$K$10:$K$14,$P66)*$C$2*节奏总纲!AA60)+AJ65</f>
        <v>0</v>
      </c>
      <c r="AK66" s="65">
        <f>IF($P66&lt;C$10,0,求节点(C$10:C$14,$L$10:$L$14,$P66)*$C$2*节奏总纲!W60)+AK65+军团势力点排行奖励设计!R66-军团势力点排行奖励设计!R65</f>
        <v>0</v>
      </c>
      <c r="AL66" s="65">
        <f>IF($P66&lt;D$10,0,求节点(D$10:D$14,$L$10:$L$14,$P66)*$C$2*节奏总纲!X60)+AL65+军团势力点排行奖励设计!S66-军团势力点排行奖励设计!S65</f>
        <v>0</v>
      </c>
      <c r="AM66" s="65">
        <f>IF($P66&lt;E$10,0,求节点(E$10:E$14,$L$10:$L$14,$P66)*$C$2*节奏总纲!Y60)+AM65+军团势力点排行奖励设计!T66-军团势力点排行奖励设计!T65</f>
        <v>0</v>
      </c>
      <c r="AN66" s="65">
        <f>IF($P66&lt;F$10,0,求节点(F$10:F$14,$L$10:$L$14,$P66)*$C$2*节奏总纲!Z60)+AN65+军团势力点排行奖励设计!U66-军团势力点排行奖励设计!U65</f>
        <v>0</v>
      </c>
      <c r="AO66" s="65">
        <f>IF($P66&lt;G$10,0,求节点(G$10:G$14,$L$10:$L$14,$P66)*$C$2*节奏总纲!AA60)+AO65+军团势力点排行奖励设计!V66-军团势力点排行奖励设计!V65</f>
        <v>0</v>
      </c>
      <c r="AP66" s="65">
        <f>IF($P66&lt;C$10,0,求节点(C$10:C$14,$M$10:$M$14,$P66)*$C$2*节奏总纲!W60)+AP65</f>
        <v>0</v>
      </c>
      <c r="AQ66" s="65">
        <f>IF($P66&lt;D$10,0,求节点(D$10:D$14,$M$10:$M$14,$P66)*$C$2*节奏总纲!X60)+AQ65</f>
        <v>0</v>
      </c>
      <c r="AR66" s="65">
        <f>IF($P66&lt;E$10,0,求节点(E$10:E$14,$M$10:$M$14,$P66)*$C$2*节奏总纲!Y60)+AR65</f>
        <v>0</v>
      </c>
      <c r="AS66" s="65">
        <f>IF($P66&lt;F$10,0,求节点(F$10:F$14,$M$10:$M$14,$P66)*$C$2*节奏总纲!Z60)+AS65</f>
        <v>0</v>
      </c>
      <c r="AT66" s="65">
        <f>IF($P66&lt;G$10,0,求节点(G$10:G$14,$M$10:$M$14,$P66)*$C$2*节奏总纲!AA60)+AT65</f>
        <v>0</v>
      </c>
      <c r="AX66" s="51">
        <v>57</v>
      </c>
      <c r="AY66" s="51">
        <f>IF($AX66&lt;C$10,0,求节点(C$10:C$14,$H$19:$H$23,$AX66)*$C$2*节奏总纲!W60)+AY65</f>
        <v>27.770411460956023</v>
      </c>
      <c r="AZ66" s="51">
        <f>IF($AX66&lt;D$10,0,求节点(D$10:D$14,$H$19:$H$23,$AX66)*$C$2*节奏总纲!X60)+AZ65</f>
        <v>23.226634785020352</v>
      </c>
      <c r="BA66" s="51">
        <f>IF($AX66&lt;E$10,0,求节点(E$10:E$14,$H$19:$H$23,$AX66)*$C$2*节奏总纲!Y60)+BA65</f>
        <v>28.65909084730724</v>
      </c>
      <c r="BB66" s="51">
        <f>IF($AX66&lt;F$10,0,求节点(F$10:F$14,$H$19:$H$23,$AX66)*$C$2*节奏总纲!Z60)+BB65</f>
        <v>21.969329385393152</v>
      </c>
      <c r="BC66" s="51">
        <f>IF($AX66&lt;G$10,0,求节点(G$10:G$14,$H$19:$H$23,$AX66)*$C$2*节奏总纲!AA60)+BC65</f>
        <v>13.254947176709482</v>
      </c>
      <c r="BD66" s="51">
        <f>IF($AX66&lt;C$10,0,求节点(C$10:C$14,$I$19:$I$23,$AX66)*$C$2*节奏总纲!W60)+BD65</f>
        <v>3.531685748717285</v>
      </c>
      <c r="BE66" s="51">
        <f>IF($AX66&lt;D$10,0,求节点(D$10:D$14,$I$19:$I$23,$AX66)*$C$2*节奏总纲!X60)+BE65</f>
        <v>3.2535145093092144</v>
      </c>
      <c r="BF66" s="51">
        <f>IF($AX66&lt;E$10,0,求节点(E$10:E$14,$I$19:$I$23,$AX66)*$C$2*节奏总纲!Y60)+BF65</f>
        <v>4.6005535091914913</v>
      </c>
      <c r="BG66" s="51">
        <f>IF($AX66&lt;F$10,0,求节点(F$10:F$14,$I$19:$I$23,$AX66)*$C$2*节奏总纲!Z60)+BG65</f>
        <v>4.8283209023364675</v>
      </c>
      <c r="BH66" s="51">
        <f>IF($AX66&lt;G$10,0,求节点(G$10:G$14,$I$19:$I$23,$AX66)*$C$2*节奏总纲!AA60)+BH65</f>
        <v>3.1394135819039279</v>
      </c>
      <c r="BI66" s="65">
        <f>IF($AX66&lt;C$10,0,求节点(C$10:C$14,$J$19:$J$23,$AX66)*$C$2*节奏总纲!W60)+BI65+军团势力点排行奖励设计!W66-军团势力点排行奖励设计!W65</f>
        <v>0</v>
      </c>
      <c r="BJ66" s="65">
        <f>IF($AX66&lt;D$10,0,求节点(D$10:D$14,$J$19:$J$23,$AX66)*$C$2*节奏总纲!X60)+BJ65+军团势力点排行奖励设计!X66-军团势力点排行奖励设计!X65</f>
        <v>0</v>
      </c>
      <c r="BK66" s="65">
        <f>IF($AX66&lt;E$10,0,求节点(E$10:E$14,$J$19:$J$23,$AX66)*$C$2*节奏总纲!Y60)+BK65+军团势力点排行奖励设计!Y66-军团势力点排行奖励设计!Y65</f>
        <v>0</v>
      </c>
      <c r="BL66" s="65">
        <f>IF($AX66&lt;F$10,0,求节点(F$10:F$14,$J$19:$J$23,$AX66)*$C$2*节奏总纲!Z60)+BL65+军团势力点排行奖励设计!Z66-军团势力点排行奖励设计!Z65</f>
        <v>0</v>
      </c>
      <c r="BM66" s="65">
        <f>IF($AX66&lt;G$10,0,求节点(G$10:G$14,$J$19:$J$23,$AX66)*$C$2*节奏总纲!AA60)+BM65+军团势力点排行奖励设计!AA66-军团势力点排行奖励设计!AA65</f>
        <v>0</v>
      </c>
      <c r="BN66" s="65">
        <f>IF($AX66&lt;C$10,0,求节点(C$10:C$14,$K$19:$K$23,$AX66)*$C$2*节奏总纲!W60)+BN65</f>
        <v>0</v>
      </c>
      <c r="BO66" s="65">
        <f>IF($AX66&lt;D$10,0,求节点(D$10:D$14,$K$19:$K$23,$AX66)*$C$2*节奏总纲!X60)+BO65</f>
        <v>0</v>
      </c>
      <c r="BP66" s="65">
        <f>IF($AX66&lt;E$10,0,求节点(E$10:E$14,$K$19:$K$23,$AX66)*$C$2*节奏总纲!Y60)+BP65</f>
        <v>0</v>
      </c>
      <c r="BQ66" s="65">
        <f>IF($AX66&lt;F$10,0,求节点(F$10:F$14,$K$19:$K$23,$AX66)*$C$2*节奏总纲!Z60)+BQ65</f>
        <v>0</v>
      </c>
      <c r="BR66" s="65">
        <f>IF($AX66&lt;G$10,0,求节点(G$10:G$14,$K$19:$K$23,$AX66)*$C$2*节奏总纲!AA60)+BR65</f>
        <v>0</v>
      </c>
      <c r="BS66" s="65">
        <f>IF($AX66&lt;C$10,0,求节点(C$10:C$14,$L$19:$L$23,$AX66)*$C$2*节奏总纲!W60)+BS65+军团势力点排行奖励设计!AB66-军团势力点排行奖励设计!AB65</f>
        <v>0</v>
      </c>
      <c r="BT66" s="65">
        <f>IF($AX66&lt;D$10,0,求节点(D$10:D$14,$L$19:$L$23,$AX66)*$C$2*节奏总纲!X60)+BT65+军团势力点排行奖励设计!AC66-军团势力点排行奖励设计!AC65</f>
        <v>0</v>
      </c>
      <c r="BU66" s="65">
        <f>IF($AX66&lt;E$10,0,求节点(E$10:E$14,$L$19:$L$23,$AX66)*$C$2*节奏总纲!Y60)+BU65+军团势力点排行奖励设计!AD66-军团势力点排行奖励设计!AD65</f>
        <v>0</v>
      </c>
      <c r="BV66" s="65">
        <f>IF($AX66&lt;F$10,0,求节点(F$10:F$14,$L$19:$L$23,$AX66)*$C$2*节奏总纲!Z60)+BV65+军团势力点排行奖励设计!AE66-军团势力点排行奖励设计!AE65</f>
        <v>0</v>
      </c>
      <c r="BW66" s="65">
        <f>IF($AX66&lt;G$10,0,求节点(G$10:G$14,$L$19:$L$23,$AX66)*$C$2*节奏总纲!AA60)+BW65+军团势力点排行奖励设计!AF66-军团势力点排行奖励设计!AF65</f>
        <v>0</v>
      </c>
      <c r="BX66" s="65">
        <f>IF($AX66&lt;C$10,0,求节点(C$10:C$14,$M$19:$M$23,$AX66)*$C$2*节奏总纲!W60)+BX65</f>
        <v>0</v>
      </c>
      <c r="BY66" s="65">
        <f>IF($AX66&lt;D$10,0,求节点(D$10:D$14,$M$19:$M$23,$AX66)*$C$2*节奏总纲!X60)+BY65</f>
        <v>0</v>
      </c>
      <c r="BZ66" s="65">
        <f>IF($AX66&lt;E$10,0,求节点(E$10:E$14,$M$19:$M$23,$AX66)*$C$2*节奏总纲!Y60)+BZ65</f>
        <v>0</v>
      </c>
      <c r="CA66" s="65">
        <f>IF($AX66&lt;F$10,0,求节点(F$10:F$14,$M$19:$M$23,$AX66)*$C$2*节奏总纲!Z60)+CA65</f>
        <v>0</v>
      </c>
      <c r="CB66" s="65">
        <f>IF($AX66&lt;G$10,0,求节点(G$10:G$14,$M$19:$M$23,$AX66)*$C$2*节奏总纲!AA60)+CB65</f>
        <v>0</v>
      </c>
      <c r="CF66" s="51">
        <v>57</v>
      </c>
      <c r="CG66" s="65">
        <f t="shared" si="13"/>
        <v>138.85205730478012</v>
      </c>
      <c r="CH66" s="65">
        <f t="shared" si="14"/>
        <v>116.13317392510176</v>
      </c>
      <c r="CI66" s="65">
        <f t="shared" si="15"/>
        <v>143.29545423653622</v>
      </c>
      <c r="CJ66" s="65">
        <f t="shared" si="16"/>
        <v>109.84664692696576</v>
      </c>
      <c r="CK66" s="65">
        <f t="shared" si="17"/>
        <v>66.274735883547407</v>
      </c>
      <c r="CL66" s="65">
        <f t="shared" si="18"/>
        <v>35.316857487172854</v>
      </c>
      <c r="CM66" s="65">
        <f t="shared" si="19"/>
        <v>32.53514509309214</v>
      </c>
      <c r="CN66" s="65">
        <f t="shared" si="20"/>
        <v>46.005535091914915</v>
      </c>
      <c r="CO66" s="65">
        <f t="shared" si="21"/>
        <v>48.283209023364677</v>
      </c>
      <c r="CP66" s="65">
        <f t="shared" si="22"/>
        <v>31.394135819039278</v>
      </c>
      <c r="CQ66" s="65">
        <f t="shared" si="23"/>
        <v>0</v>
      </c>
      <c r="CR66" s="65">
        <f t="shared" si="24"/>
        <v>0</v>
      </c>
      <c r="CS66" s="65">
        <f t="shared" si="25"/>
        <v>0</v>
      </c>
      <c r="CT66" s="65">
        <f t="shared" si="26"/>
        <v>0</v>
      </c>
      <c r="CU66" s="65">
        <f t="shared" si="27"/>
        <v>0</v>
      </c>
      <c r="CV66" s="65">
        <f t="shared" si="28"/>
        <v>0</v>
      </c>
      <c r="CW66" s="65">
        <f t="shared" si="29"/>
        <v>0</v>
      </c>
      <c r="CX66" s="65">
        <f t="shared" si="30"/>
        <v>0</v>
      </c>
      <c r="CY66" s="65">
        <f t="shared" si="31"/>
        <v>0</v>
      </c>
      <c r="CZ66" s="65">
        <f t="shared" si="32"/>
        <v>0</v>
      </c>
      <c r="DA66" s="65">
        <f t="shared" si="33"/>
        <v>0</v>
      </c>
      <c r="DB66" s="65">
        <f t="shared" si="34"/>
        <v>0</v>
      </c>
      <c r="DC66" s="65">
        <f t="shared" si="35"/>
        <v>0</v>
      </c>
      <c r="DD66" s="65">
        <f t="shared" si="36"/>
        <v>0</v>
      </c>
      <c r="DE66" s="65">
        <f t="shared" si="37"/>
        <v>0</v>
      </c>
      <c r="DF66" s="65">
        <f t="shared" si="38"/>
        <v>0</v>
      </c>
      <c r="DG66" s="65">
        <f t="shared" si="39"/>
        <v>0</v>
      </c>
      <c r="DH66" s="65">
        <f t="shared" si="40"/>
        <v>0</v>
      </c>
      <c r="DI66" s="65">
        <f t="shared" si="41"/>
        <v>0</v>
      </c>
      <c r="DJ66" s="65">
        <f t="shared" si="42"/>
        <v>0</v>
      </c>
      <c r="DN66" s="51">
        <v>57</v>
      </c>
      <c r="DO66" s="65">
        <f t="shared" si="43"/>
        <v>1.0543488240123977</v>
      </c>
      <c r="DP66" s="65">
        <f t="shared" si="44"/>
        <v>1.0801537579096492</v>
      </c>
      <c r="DQ66" s="65">
        <f t="shared" si="45"/>
        <v>1.1210536952273034</v>
      </c>
      <c r="DR66" s="65">
        <f t="shared" si="46"/>
        <v>1.2395510502516018</v>
      </c>
      <c r="DS66" s="65">
        <f t="shared" si="47"/>
        <v>1.273696883141149</v>
      </c>
      <c r="DT66" s="65">
        <f t="shared" si="48"/>
        <v>0.99999999999999978</v>
      </c>
      <c r="DU66" s="65">
        <f t="shared" si="49"/>
        <v>1</v>
      </c>
      <c r="DV66" s="65">
        <f t="shared" si="50"/>
        <v>1.0000000000000002</v>
      </c>
      <c r="DW66" s="65">
        <f t="shared" si="51"/>
        <v>1</v>
      </c>
      <c r="DX66" s="65">
        <f t="shared" si="52"/>
        <v>0.99999999999999978</v>
      </c>
      <c r="DY66" s="65">
        <f t="shared" si="53"/>
        <v>0</v>
      </c>
      <c r="DZ66" s="65">
        <f t="shared" si="54"/>
        <v>0</v>
      </c>
      <c r="EA66" s="65">
        <f t="shared" si="55"/>
        <v>0</v>
      </c>
      <c r="EB66" s="65">
        <f t="shared" si="56"/>
        <v>0</v>
      </c>
      <c r="EC66" s="65">
        <f t="shared" si="57"/>
        <v>0</v>
      </c>
      <c r="ED66" s="65">
        <f t="shared" si="58"/>
        <v>0</v>
      </c>
      <c r="EE66" s="65">
        <f t="shared" si="59"/>
        <v>0</v>
      </c>
      <c r="EF66" s="65">
        <f t="shared" si="60"/>
        <v>0</v>
      </c>
      <c r="EG66" s="65">
        <f t="shared" si="61"/>
        <v>0</v>
      </c>
      <c r="EH66" s="65">
        <f t="shared" si="62"/>
        <v>0</v>
      </c>
      <c r="EI66" s="65">
        <f t="shared" si="63"/>
        <v>0</v>
      </c>
      <c r="EJ66" s="65">
        <f t="shared" si="64"/>
        <v>0</v>
      </c>
      <c r="EK66" s="65">
        <f t="shared" si="65"/>
        <v>0</v>
      </c>
      <c r="EL66" s="65">
        <f t="shared" si="66"/>
        <v>0</v>
      </c>
      <c r="EM66" s="65">
        <f t="shared" si="67"/>
        <v>0</v>
      </c>
      <c r="EN66" s="65">
        <f t="shared" si="68"/>
        <v>0</v>
      </c>
      <c r="EO66" s="65">
        <f t="shared" si="69"/>
        <v>0</v>
      </c>
      <c r="EP66" s="65">
        <f t="shared" si="70"/>
        <v>0</v>
      </c>
      <c r="EQ66" s="65">
        <f t="shared" si="71"/>
        <v>0</v>
      </c>
      <c r="ER66" s="65">
        <f t="shared" si="72"/>
        <v>0</v>
      </c>
      <c r="EV66" s="51">
        <v>57</v>
      </c>
      <c r="EW66" s="65">
        <f t="shared" si="73"/>
        <v>28.829917185571208</v>
      </c>
      <c r="EX66" s="65">
        <f t="shared" si="74"/>
        <v>24.202689137813117</v>
      </c>
      <c r="EY66" s="65">
        <f t="shared" si="75"/>
        <v>30.039256900064686</v>
      </c>
      <c r="EZ66" s="65">
        <f t="shared" si="76"/>
        <v>23.417825656094092</v>
      </c>
      <c r="FA66" s="65">
        <f t="shared" si="77"/>
        <v>14.19677125128066</v>
      </c>
      <c r="FB66" s="65">
        <f t="shared" si="78"/>
        <v>2.4721800241020988</v>
      </c>
      <c r="FC66" s="65">
        <f t="shared" si="79"/>
        <v>2.2774601565164501</v>
      </c>
      <c r="FD66" s="65">
        <f t="shared" si="80"/>
        <v>3.2203874564340436</v>
      </c>
      <c r="FE66" s="65">
        <f t="shared" si="81"/>
        <v>3.3798246316355272</v>
      </c>
      <c r="FF66" s="65">
        <f t="shared" si="82"/>
        <v>2.1975895073327489</v>
      </c>
      <c r="FG66" s="65">
        <f t="shared" si="83"/>
        <v>0</v>
      </c>
      <c r="FH66" s="65">
        <f t="shared" si="84"/>
        <v>0</v>
      </c>
      <c r="FI66" s="65">
        <f t="shared" si="85"/>
        <v>0</v>
      </c>
      <c r="FJ66" s="65">
        <f t="shared" si="86"/>
        <v>0</v>
      </c>
      <c r="FK66" s="65">
        <f t="shared" si="87"/>
        <v>0</v>
      </c>
      <c r="FL66" s="65">
        <f t="shared" si="88"/>
        <v>0</v>
      </c>
      <c r="FM66" s="65">
        <f t="shared" si="89"/>
        <v>0</v>
      </c>
      <c r="FN66" s="65">
        <f t="shared" si="90"/>
        <v>0</v>
      </c>
      <c r="FO66" s="65">
        <f t="shared" si="91"/>
        <v>0</v>
      </c>
      <c r="FP66" s="65">
        <f t="shared" si="92"/>
        <v>0</v>
      </c>
      <c r="FQ66" s="65">
        <f t="shared" si="93"/>
        <v>0</v>
      </c>
      <c r="FR66" s="65">
        <f t="shared" si="94"/>
        <v>0</v>
      </c>
      <c r="FS66" s="65">
        <f t="shared" si="95"/>
        <v>0</v>
      </c>
      <c r="FT66" s="65">
        <f t="shared" si="96"/>
        <v>0</v>
      </c>
      <c r="FU66" s="65">
        <f t="shared" si="97"/>
        <v>0</v>
      </c>
      <c r="FV66" s="65">
        <f t="shared" si="98"/>
        <v>0</v>
      </c>
      <c r="FW66" s="65">
        <f t="shared" si="99"/>
        <v>0</v>
      </c>
      <c r="FX66" s="65">
        <f t="shared" si="100"/>
        <v>0</v>
      </c>
      <c r="FY66" s="65">
        <f t="shared" si="101"/>
        <v>0</v>
      </c>
      <c r="FZ66" s="65">
        <f t="shared" si="102"/>
        <v>0</v>
      </c>
      <c r="GB66" s="65">
        <f t="shared" si="103"/>
        <v>28.829917185571208</v>
      </c>
      <c r="GC66" s="65">
        <f t="shared" si="104"/>
        <v>2.4721800241020988</v>
      </c>
      <c r="GD66" s="65">
        <f t="shared" si="105"/>
        <v>0</v>
      </c>
      <c r="GE66" s="65">
        <f t="shared" si="106"/>
        <v>0</v>
      </c>
      <c r="GF66" s="65">
        <f t="shared" si="107"/>
        <v>0</v>
      </c>
      <c r="GG66" s="65">
        <f t="shared" si="108"/>
        <v>0</v>
      </c>
      <c r="GH66" s="65">
        <f t="shared" si="109"/>
        <v>24.202689137813117</v>
      </c>
      <c r="GI66" s="65">
        <f t="shared" si="110"/>
        <v>2.2774601565164501</v>
      </c>
      <c r="GJ66" s="65">
        <f t="shared" si="111"/>
        <v>0</v>
      </c>
      <c r="GK66" s="65">
        <f t="shared" si="112"/>
        <v>0</v>
      </c>
      <c r="GL66" s="65">
        <f t="shared" si="113"/>
        <v>0</v>
      </c>
      <c r="GM66" s="65">
        <f t="shared" si="114"/>
        <v>0</v>
      </c>
      <c r="GN66" s="65">
        <f t="shared" si="115"/>
        <v>30.039256900064686</v>
      </c>
      <c r="GO66" s="65">
        <f t="shared" si="116"/>
        <v>3.2203874564340436</v>
      </c>
      <c r="GP66" s="65">
        <f t="shared" si="117"/>
        <v>0</v>
      </c>
      <c r="GQ66" s="65">
        <f t="shared" si="118"/>
        <v>0</v>
      </c>
      <c r="GR66" s="65">
        <f t="shared" si="119"/>
        <v>0</v>
      </c>
      <c r="GS66" s="65">
        <f t="shared" si="120"/>
        <v>0</v>
      </c>
      <c r="GT66" s="65">
        <f t="shared" si="121"/>
        <v>23.417825656094092</v>
      </c>
      <c r="GU66" s="65">
        <f t="shared" si="122"/>
        <v>3.3798246316355272</v>
      </c>
      <c r="GV66" s="65">
        <f t="shared" si="123"/>
        <v>0</v>
      </c>
      <c r="GW66" s="65">
        <f t="shared" si="124"/>
        <v>0</v>
      </c>
      <c r="GX66" s="65">
        <f t="shared" si="125"/>
        <v>0</v>
      </c>
      <c r="GY66" s="65">
        <f t="shared" si="126"/>
        <v>0</v>
      </c>
      <c r="GZ66" s="65">
        <f t="shared" si="127"/>
        <v>14.19677125128066</v>
      </c>
      <c r="HA66" s="65">
        <f t="shared" si="128"/>
        <v>2.1975895073327489</v>
      </c>
      <c r="HB66" s="65">
        <f t="shared" si="129"/>
        <v>0</v>
      </c>
      <c r="HC66" s="65">
        <f t="shared" si="130"/>
        <v>0</v>
      </c>
      <c r="HD66" s="65">
        <f t="shared" si="131"/>
        <v>0</v>
      </c>
      <c r="HE66" s="65">
        <f t="shared" si="132"/>
        <v>0</v>
      </c>
      <c r="HM66" s="51">
        <v>57</v>
      </c>
      <c r="HN66" s="72">
        <f>(EW66-EW65)*$D$46+(FB66-FB65)*$D$47+(FG66-FG65)*$D$48+(FL66-FL65)*$D$49+IF($HM66&lt;C$10,0,求节点(C$10:C$14,$H$28:$H$32,$HM66)*$C$2*节奏总纲!W60)+HN65</f>
        <v>675.52209396236799</v>
      </c>
      <c r="HO66" s="72">
        <f>(EX66-EX65)*$D$46+(FC66-FC65)*$D$47+(FH66-FH65)*$D$48+(FM66-FM65)*$D$49+IF($HM66&lt;D$10,0,求节点(D$10:D$14,$H$28:$H$32,$HM66)*$C$2*节奏总纲!X60)+HO65</f>
        <v>582.25522708155677</v>
      </c>
      <c r="HP66" s="72">
        <f>(EY66-EY65)*$D$46+(FD66-FD65)*$D$47+(FI66-FI65)*$D$48+(FN66-FN65)*$D$49+IF($HM66&lt;E$10,0,求节点(E$10:E$14,$H$28:$H$32,$HM66)*$C$2*节奏总纲!Y60)+HP65</f>
        <v>752.19642653365293</v>
      </c>
      <c r="HQ66" s="72">
        <f>(EZ66-EZ65)*$D$46+(FE66-FE65)*$D$47+(FJ66-FJ65)*$D$48+(FO66-FO65)*$D$49+IF($HM66&lt;F$10,0,求节点(F$10:F$14,$H$28:$H$32,$HM66)*$C$2*节奏总纲!Z60)+HQ65</f>
        <v>651.58988352626409</v>
      </c>
      <c r="HR66" s="72">
        <f>(FA66-FA65)*$D$46+(FF66-FF65)*$D$47+(FK66-FK65)*$D$48+(FP66-FP65)*$D$49+IF($HM66&lt;G$10,0,求节点(G$10:G$14,$H$28:$H$32,$HM66)*$C$2*节奏总纲!AA60)+HR65</f>
        <v>406.16432432172741</v>
      </c>
      <c r="HV66" s="72">
        <v>57</v>
      </c>
      <c r="HW66" s="72">
        <f>IF($HV66&lt;C$10,0,求节点(C$10:C$14,$I$28:$I$32,$HV66)*$C$2*节奏总纲!W60)+HW65</f>
        <v>1539449.4935721376</v>
      </c>
      <c r="HX66" s="72">
        <f>IF($HV66&lt;D$10,0,求节点(D$10:D$14,$I$28:$I$32,$HV66)*$C$2*节奏总纲!X60)+HX65</f>
        <v>1347501.9454124533</v>
      </c>
      <c r="HY66" s="72">
        <f>IF($HV66&lt;E$10,0,求节点(E$10:E$14,$I$28:$I$32,$HV66)*$C$2*节奏总纲!Y60)+HY65</f>
        <v>1779883.4272575153</v>
      </c>
      <c r="HZ66" s="72">
        <f>IF($HV66&lt;F$10,0,求节点(F$10:F$14,$I$28:$I$32,$HV66)*$C$2*节奏总纲!Z60)+HZ65</f>
        <v>1624744.0620290879</v>
      </c>
      <c r="IA66" s="72">
        <f>IF($HV66&lt;G$10,0,求节点(G$10:G$14,$I$28:$I$32,$HV66)*$C$2*节奏总纲!AA60)+IA65</f>
        <v>1025531.1316820699</v>
      </c>
    </row>
    <row r="67" spans="16:235" x14ac:dyDescent="0.15">
      <c r="P67" s="49">
        <v>58</v>
      </c>
      <c r="Q67" s="51">
        <f>IF($P67&lt;C$10,0,求节点(C$10:C$14,$H$10:$H$14,$P67)*$C$2*节奏总纲!W61)+Q66</f>
        <v>202.36474359328963</v>
      </c>
      <c r="R67" s="51">
        <f>IF($P67&lt;D$10,0,求节点(D$10:D$14,$H$10:$H$14,$P67)*$C$2*节奏总纲!X61)+R66</f>
        <v>172.68670512583282</v>
      </c>
      <c r="S67" s="51">
        <f>IF($P67&lt;E$10,0,求节点(E$10:E$14,$H$10:$H$14,$P67)*$C$2*节奏总纲!Y61)+S66</f>
        <v>199.60385002513425</v>
      </c>
      <c r="T67" s="51">
        <f>IF($P67&lt;F$10,0,求节点(F$10:F$14,$H$10:$H$14,$P67)*$C$2*节奏总纲!Z61)+T66</f>
        <v>164.77428738950491</v>
      </c>
      <c r="U67" s="51">
        <f>IF($P67&lt;G$10,0,求节点(G$10:G$14,$H$10:$H$14,$P67)*$C$2*节奏总纲!AA61)+U66</f>
        <v>100.02113111348802</v>
      </c>
      <c r="V67" s="51">
        <f>IF($P67&lt;C$10,0,求节点(C$10:C$14,$I$10:$I$14,$P67)*$C$2*节奏总纲!W61)+V66</f>
        <v>53.128303652533241</v>
      </c>
      <c r="W67" s="51">
        <f>IF($P67&lt;D$10,0,求节点(D$10:D$14,$I$10:$I$14,$P67)*$C$2*节奏总纲!X61)+W66</f>
        <v>48.383235046212803</v>
      </c>
      <c r="X67" s="51">
        <f>IF($P67&lt;E$10,0,求节点(E$10:E$14,$I$10:$I$14,$P67)*$C$2*节奏总纲!Y61)+X66</f>
        <v>61.709595227782764</v>
      </c>
      <c r="Y67" s="51">
        <f>IF($P67&lt;F$10,0,求节点(F$10:F$14,$I$10:$I$14,$P67)*$C$2*节奏总纲!Z61)+Y66</f>
        <v>62.492828642301326</v>
      </c>
      <c r="Z67" s="51">
        <f>IF($P67&lt;G$10,0,求节点(G$10:G$14,$I$10:$I$14,$P67)*$C$2*节奏总纲!AA61)+Z66</f>
        <v>39.665157649583428</v>
      </c>
      <c r="AA67" s="65">
        <f>IF($P67&lt;C$10,0,求节点(C$10:C$14,$J$10:$J$14,$P67)*$C$2*节奏总纲!W61)+AA66+军团势力点排行奖励设计!M67-军团势力点排行奖励设计!M66</f>
        <v>0</v>
      </c>
      <c r="AB67" s="65">
        <f>IF($P67&lt;D$10,0,求节点(D$10:D$14,$J$10:$J$14,$P67)*$C$2*节奏总纲!X61)+AB66+军团势力点排行奖励设计!N67-军团势力点排行奖励设计!N66</f>
        <v>0</v>
      </c>
      <c r="AC67" s="65">
        <f>IF($P67&lt;E$10,0,求节点(E$10:E$14,$J$10:$J$14,$P67)*$C$2*节奏总纲!Y61)+AC66+军团势力点排行奖励设计!O67-军团势力点排行奖励设计!O66</f>
        <v>0</v>
      </c>
      <c r="AD67" s="65">
        <f>IF($P67&lt;F$10,0,求节点(F$10:F$14,$J$10:$J$14,$P67)*$C$2*节奏总纲!Z61)+AD66+军团势力点排行奖励设计!P67-军团势力点排行奖励设计!P66</f>
        <v>0</v>
      </c>
      <c r="AE67" s="65">
        <f>IF($P67&lt;G$10,0,求节点(G$10:G$14,$J$10:$J$14,$P67)*$C$2*节奏总纲!AA61)+AE66+军团势力点排行奖励设计!Q67-军团势力点排行奖励设计!Q66</f>
        <v>0</v>
      </c>
      <c r="AF67" s="65">
        <f>IF($P67&lt;C$10,0,求节点(C$10:C$14,$K$10:$K$14,$P67)*$C$2*节奏总纲!W61)+AF66</f>
        <v>0</v>
      </c>
      <c r="AG67" s="65">
        <f>IF($P67&lt;D$10,0,求节点(D$10:D$14,$K$10:$K$14,$P67)*$C$2*节奏总纲!X61)+AG66</f>
        <v>0</v>
      </c>
      <c r="AH67" s="65">
        <f>IF($P67&lt;E$10,0,求节点(E$10:E$14,$K$10:$K$14,$P67)*$C$2*节奏总纲!Y61)+AH66</f>
        <v>0</v>
      </c>
      <c r="AI67" s="65">
        <f>IF($P67&lt;F$10,0,求节点(F$10:F$14,$K$10:$K$14,$P67)*$C$2*节奏总纲!Z61)+AI66</f>
        <v>0</v>
      </c>
      <c r="AJ67" s="65">
        <f>IF($P67&lt;G$10,0,求节点(G$10:G$14,$K$10:$K$14,$P67)*$C$2*节奏总纲!AA61)+AJ66</f>
        <v>0</v>
      </c>
      <c r="AK67" s="65">
        <f>IF($P67&lt;C$10,0,求节点(C$10:C$14,$L$10:$L$14,$P67)*$C$2*节奏总纲!W61)+AK66+军团势力点排行奖励设计!R67-军团势力点排行奖励设计!R66</f>
        <v>0</v>
      </c>
      <c r="AL67" s="65">
        <f>IF($P67&lt;D$10,0,求节点(D$10:D$14,$L$10:$L$14,$P67)*$C$2*节奏总纲!X61)+AL66+军团势力点排行奖励设计!S67-军团势力点排行奖励设计!S66</f>
        <v>0</v>
      </c>
      <c r="AM67" s="65">
        <f>IF($P67&lt;E$10,0,求节点(E$10:E$14,$L$10:$L$14,$P67)*$C$2*节奏总纲!Y61)+AM66+军团势力点排行奖励设计!T67-军团势力点排行奖励设计!T66</f>
        <v>0</v>
      </c>
      <c r="AN67" s="65">
        <f>IF($P67&lt;F$10,0,求节点(F$10:F$14,$L$10:$L$14,$P67)*$C$2*节奏总纲!Z61)+AN66+军团势力点排行奖励设计!U67-军团势力点排行奖励设计!U66</f>
        <v>0</v>
      </c>
      <c r="AO67" s="65">
        <f>IF($P67&lt;G$10,0,求节点(G$10:G$14,$L$10:$L$14,$P67)*$C$2*节奏总纲!AA61)+AO66+军团势力点排行奖励设计!V67-军团势力点排行奖励设计!V66</f>
        <v>0</v>
      </c>
      <c r="AP67" s="65">
        <f>IF($P67&lt;C$10,0,求节点(C$10:C$14,$M$10:$M$14,$P67)*$C$2*节奏总纲!W61)+AP66</f>
        <v>0</v>
      </c>
      <c r="AQ67" s="65">
        <f>IF($P67&lt;D$10,0,求节点(D$10:D$14,$M$10:$M$14,$P67)*$C$2*节奏总纲!X61)+AQ66</f>
        <v>0</v>
      </c>
      <c r="AR67" s="65">
        <f>IF($P67&lt;E$10,0,求节点(E$10:E$14,$M$10:$M$14,$P67)*$C$2*节奏总纲!Y61)+AR66</f>
        <v>0</v>
      </c>
      <c r="AS67" s="65">
        <f>IF($P67&lt;F$10,0,求节点(F$10:F$14,$M$10:$M$14,$P67)*$C$2*节奏总纲!Z61)+AS66</f>
        <v>0</v>
      </c>
      <c r="AT67" s="65">
        <f>IF($P67&lt;G$10,0,求节点(G$10:G$14,$M$10:$M$14,$P67)*$C$2*节奏总纲!AA61)+AT66</f>
        <v>0</v>
      </c>
      <c r="AX67" s="51">
        <v>58</v>
      </c>
      <c r="AY67" s="51">
        <f>IF($AX67&lt;C$10,0,求节点(C$10:C$14,$H$19:$H$23,$AX67)*$C$2*节奏总纲!W61)+AY66</f>
        <v>37.309109985189096</v>
      </c>
      <c r="AZ67" s="51">
        <f>IF($AX67&lt;D$10,0,求节点(D$10:D$14,$H$19:$H$23,$AX67)*$C$2*节奏总纲!X61)+AZ66</f>
        <v>31.075867519905</v>
      </c>
      <c r="BA67" s="51">
        <f>IF($AX67&lt;E$10,0,求节点(E$10:E$14,$H$19:$H$23,$AX67)*$C$2*节奏总纲!Y61)+BA66</f>
        <v>34.473563699337873</v>
      </c>
      <c r="BB67" s="51">
        <f>IF($AX67&lt;F$10,0,求节点(F$10:F$14,$H$19:$H$23,$AX67)*$C$2*节奏总纲!Z61)+BB66</f>
        <v>25.570364686800893</v>
      </c>
      <c r="BC67" s="51">
        <f>IF($AX67&lt;G$10,0,求节点(G$10:G$14,$H$19:$H$23,$AX67)*$C$2*节奏总纲!AA61)+BC66</f>
        <v>15.088993365976146</v>
      </c>
      <c r="BD67" s="51">
        <f>IF($AX67&lt;C$10,0,求节点(C$10:C$14,$I$19:$I$23,$AX67)*$C$2*节奏总纲!W61)+BD66</f>
        <v>5.3128303652533244</v>
      </c>
      <c r="BE67" s="51">
        <f>IF($AX67&lt;D$10,0,求节点(D$10:D$14,$I$19:$I$23,$AX67)*$C$2*节奏总纲!X61)+BE66</f>
        <v>4.8383235046212807</v>
      </c>
      <c r="BF67" s="51">
        <f>IF($AX67&lt;E$10,0,求节点(E$10:E$14,$I$19:$I$23,$AX67)*$C$2*节奏总纲!Y61)+BF66</f>
        <v>6.1709595227782756</v>
      </c>
      <c r="BG67" s="51">
        <f>IF($AX67&lt;F$10,0,求节点(F$10:F$14,$I$19:$I$23,$AX67)*$C$2*节奏总纲!Z61)+BG66</f>
        <v>6.2492828642301328</v>
      </c>
      <c r="BH67" s="51">
        <f>IF($AX67&lt;G$10,0,求节点(G$10:G$14,$I$19:$I$23,$AX67)*$C$2*节奏总纲!AA61)+BH66</f>
        <v>3.9665157649583436</v>
      </c>
      <c r="BI67" s="65">
        <f>IF($AX67&lt;C$10,0,求节点(C$10:C$14,$J$19:$J$23,$AX67)*$C$2*节奏总纲!W61)+BI66+军团势力点排行奖励设计!W67-军团势力点排行奖励设计!W66</f>
        <v>0</v>
      </c>
      <c r="BJ67" s="65">
        <f>IF($AX67&lt;D$10,0,求节点(D$10:D$14,$J$19:$J$23,$AX67)*$C$2*节奏总纲!X61)+BJ66+军团势力点排行奖励设计!X67-军团势力点排行奖励设计!X66</f>
        <v>0</v>
      </c>
      <c r="BK67" s="65">
        <f>IF($AX67&lt;E$10,0,求节点(E$10:E$14,$J$19:$J$23,$AX67)*$C$2*节奏总纲!Y61)+BK66+军团势力点排行奖励设计!Y67-军团势力点排行奖励设计!Y66</f>
        <v>0</v>
      </c>
      <c r="BL67" s="65">
        <f>IF($AX67&lt;F$10,0,求节点(F$10:F$14,$J$19:$J$23,$AX67)*$C$2*节奏总纲!Z61)+BL66+军团势力点排行奖励设计!Z67-军团势力点排行奖励设计!Z66</f>
        <v>0</v>
      </c>
      <c r="BM67" s="65">
        <f>IF($AX67&lt;G$10,0,求节点(G$10:G$14,$J$19:$J$23,$AX67)*$C$2*节奏总纲!AA61)+BM66+军团势力点排行奖励设计!AA67-军团势力点排行奖励设计!AA66</f>
        <v>0</v>
      </c>
      <c r="BN67" s="65">
        <f>IF($AX67&lt;C$10,0,求节点(C$10:C$14,$K$19:$K$23,$AX67)*$C$2*节奏总纲!W61)+BN66</f>
        <v>0</v>
      </c>
      <c r="BO67" s="65">
        <f>IF($AX67&lt;D$10,0,求节点(D$10:D$14,$K$19:$K$23,$AX67)*$C$2*节奏总纲!X61)+BO66</f>
        <v>0</v>
      </c>
      <c r="BP67" s="65">
        <f>IF($AX67&lt;E$10,0,求节点(E$10:E$14,$K$19:$K$23,$AX67)*$C$2*节奏总纲!Y61)+BP66</f>
        <v>0</v>
      </c>
      <c r="BQ67" s="65">
        <f>IF($AX67&lt;F$10,0,求节点(F$10:F$14,$K$19:$K$23,$AX67)*$C$2*节奏总纲!Z61)+BQ66</f>
        <v>0</v>
      </c>
      <c r="BR67" s="65">
        <f>IF($AX67&lt;G$10,0,求节点(G$10:G$14,$K$19:$K$23,$AX67)*$C$2*节奏总纲!AA61)+BR66</f>
        <v>0</v>
      </c>
      <c r="BS67" s="65">
        <f>IF($AX67&lt;C$10,0,求节点(C$10:C$14,$L$19:$L$23,$AX67)*$C$2*节奏总纲!W61)+BS66+军团势力点排行奖励设计!AB67-军团势力点排行奖励设计!AB66</f>
        <v>0</v>
      </c>
      <c r="BT67" s="65">
        <f>IF($AX67&lt;D$10,0,求节点(D$10:D$14,$L$19:$L$23,$AX67)*$C$2*节奏总纲!X61)+BT66+军团势力点排行奖励设计!AC67-军团势力点排行奖励设计!AC66</f>
        <v>0</v>
      </c>
      <c r="BU67" s="65">
        <f>IF($AX67&lt;E$10,0,求节点(E$10:E$14,$L$19:$L$23,$AX67)*$C$2*节奏总纲!Y61)+BU66+军团势力点排行奖励设计!AD67-军团势力点排行奖励设计!AD66</f>
        <v>0</v>
      </c>
      <c r="BV67" s="65">
        <f>IF($AX67&lt;F$10,0,求节点(F$10:F$14,$L$19:$L$23,$AX67)*$C$2*节奏总纲!Z61)+BV66+军团势力点排行奖励设计!AE67-军团势力点排行奖励设计!AE66</f>
        <v>0</v>
      </c>
      <c r="BW67" s="65">
        <f>IF($AX67&lt;G$10,0,求节点(G$10:G$14,$L$19:$L$23,$AX67)*$C$2*节奏总纲!AA61)+BW66+军团势力点排行奖励设计!AF67-军团势力点排行奖励设计!AF66</f>
        <v>0</v>
      </c>
      <c r="BX67" s="65">
        <f>IF($AX67&lt;C$10,0,求节点(C$10:C$14,$M$19:$M$23,$AX67)*$C$2*节奏总纲!W61)+BX66</f>
        <v>0</v>
      </c>
      <c r="BY67" s="65">
        <f>IF($AX67&lt;D$10,0,求节点(D$10:D$14,$M$19:$M$23,$AX67)*$C$2*节奏总纲!X61)+BY66</f>
        <v>0</v>
      </c>
      <c r="BZ67" s="65">
        <f>IF($AX67&lt;E$10,0,求节点(E$10:E$14,$M$19:$M$23,$AX67)*$C$2*节奏总纲!Y61)+BZ66</f>
        <v>0</v>
      </c>
      <c r="CA67" s="65">
        <f>IF($AX67&lt;F$10,0,求节点(F$10:F$14,$M$19:$M$23,$AX67)*$C$2*节奏总纲!Z61)+CA66</f>
        <v>0</v>
      </c>
      <c r="CB67" s="65">
        <f>IF($AX67&lt;G$10,0,求节点(G$10:G$14,$M$19:$M$23,$AX67)*$C$2*节奏总纲!AA61)+CB66</f>
        <v>0</v>
      </c>
      <c r="CF67" s="51">
        <v>58</v>
      </c>
      <c r="CG67" s="65">
        <f t="shared" si="13"/>
        <v>186.54554992594547</v>
      </c>
      <c r="CH67" s="65">
        <f t="shared" si="14"/>
        <v>155.379337599525</v>
      </c>
      <c r="CI67" s="65">
        <f t="shared" si="15"/>
        <v>172.36781849668938</v>
      </c>
      <c r="CJ67" s="65">
        <f t="shared" si="16"/>
        <v>127.85182343400447</v>
      </c>
      <c r="CK67" s="65">
        <f t="shared" si="17"/>
        <v>75.444966829880727</v>
      </c>
      <c r="CL67" s="65">
        <f t="shared" si="18"/>
        <v>53.128303652533248</v>
      </c>
      <c r="CM67" s="65">
        <f t="shared" si="19"/>
        <v>48.383235046212803</v>
      </c>
      <c r="CN67" s="65">
        <f t="shared" si="20"/>
        <v>61.709595227782756</v>
      </c>
      <c r="CO67" s="65">
        <f t="shared" si="21"/>
        <v>62.492828642301326</v>
      </c>
      <c r="CP67" s="65">
        <f t="shared" si="22"/>
        <v>39.665157649583435</v>
      </c>
      <c r="CQ67" s="65">
        <f t="shared" si="23"/>
        <v>0</v>
      </c>
      <c r="CR67" s="65">
        <f t="shared" si="24"/>
        <v>0</v>
      </c>
      <c r="CS67" s="65">
        <f t="shared" si="25"/>
        <v>0</v>
      </c>
      <c r="CT67" s="65">
        <f t="shared" si="26"/>
        <v>0</v>
      </c>
      <c r="CU67" s="65">
        <f t="shared" si="27"/>
        <v>0</v>
      </c>
      <c r="CV67" s="65">
        <f t="shared" si="28"/>
        <v>0</v>
      </c>
      <c r="CW67" s="65">
        <f t="shared" si="29"/>
        <v>0</v>
      </c>
      <c r="CX67" s="65">
        <f t="shared" si="30"/>
        <v>0</v>
      </c>
      <c r="CY67" s="65">
        <f t="shared" si="31"/>
        <v>0</v>
      </c>
      <c r="CZ67" s="65">
        <f t="shared" si="32"/>
        <v>0</v>
      </c>
      <c r="DA67" s="65">
        <f t="shared" si="33"/>
        <v>0</v>
      </c>
      <c r="DB67" s="65">
        <f t="shared" si="34"/>
        <v>0</v>
      </c>
      <c r="DC67" s="65">
        <f t="shared" si="35"/>
        <v>0</v>
      </c>
      <c r="DD67" s="65">
        <f t="shared" si="36"/>
        <v>0</v>
      </c>
      <c r="DE67" s="65">
        <f t="shared" si="37"/>
        <v>0</v>
      </c>
      <c r="DF67" s="65">
        <f t="shared" si="38"/>
        <v>0</v>
      </c>
      <c r="DG67" s="65">
        <f t="shared" si="39"/>
        <v>0</v>
      </c>
      <c r="DH67" s="65">
        <f t="shared" si="40"/>
        <v>0</v>
      </c>
      <c r="DI67" s="65">
        <f t="shared" si="41"/>
        <v>0</v>
      </c>
      <c r="DJ67" s="65">
        <f t="shared" si="42"/>
        <v>0</v>
      </c>
      <c r="DN67" s="51">
        <v>58</v>
      </c>
      <c r="DO67" s="65">
        <f t="shared" si="43"/>
        <v>1.0848007024216018</v>
      </c>
      <c r="DP67" s="65">
        <f t="shared" si="44"/>
        <v>1.1113878318294537</v>
      </c>
      <c r="DQ67" s="65">
        <f t="shared" si="45"/>
        <v>1.1580111169589815</v>
      </c>
      <c r="DR67" s="65">
        <f t="shared" si="46"/>
        <v>1.2887910626832737</v>
      </c>
      <c r="DS67" s="65">
        <f t="shared" si="47"/>
        <v>1.3257495538307225</v>
      </c>
      <c r="DT67" s="65">
        <f t="shared" si="48"/>
        <v>0.99999999999999989</v>
      </c>
      <c r="DU67" s="65">
        <f t="shared" si="49"/>
        <v>1</v>
      </c>
      <c r="DV67" s="65">
        <f t="shared" si="50"/>
        <v>1.0000000000000002</v>
      </c>
      <c r="DW67" s="65">
        <f t="shared" si="51"/>
        <v>1</v>
      </c>
      <c r="DX67" s="65">
        <f t="shared" si="52"/>
        <v>0.99999999999999978</v>
      </c>
      <c r="DY67" s="65">
        <f t="shared" si="53"/>
        <v>0</v>
      </c>
      <c r="DZ67" s="65">
        <f t="shared" si="54"/>
        <v>0</v>
      </c>
      <c r="EA67" s="65">
        <f t="shared" si="55"/>
        <v>0</v>
      </c>
      <c r="EB67" s="65">
        <f t="shared" si="56"/>
        <v>0</v>
      </c>
      <c r="EC67" s="65">
        <f t="shared" si="57"/>
        <v>0</v>
      </c>
      <c r="ED67" s="65">
        <f t="shared" si="58"/>
        <v>0</v>
      </c>
      <c r="EE67" s="65">
        <f t="shared" si="59"/>
        <v>0</v>
      </c>
      <c r="EF67" s="65">
        <f t="shared" si="60"/>
        <v>0</v>
      </c>
      <c r="EG67" s="65">
        <f t="shared" si="61"/>
        <v>0</v>
      </c>
      <c r="EH67" s="65">
        <f t="shared" si="62"/>
        <v>0</v>
      </c>
      <c r="EI67" s="65">
        <f t="shared" si="63"/>
        <v>0</v>
      </c>
      <c r="EJ67" s="65">
        <f t="shared" si="64"/>
        <v>0</v>
      </c>
      <c r="EK67" s="65">
        <f t="shared" si="65"/>
        <v>0</v>
      </c>
      <c r="EL67" s="65">
        <f t="shared" si="66"/>
        <v>0</v>
      </c>
      <c r="EM67" s="65">
        <f t="shared" si="67"/>
        <v>0</v>
      </c>
      <c r="EN67" s="65">
        <f t="shared" si="68"/>
        <v>0</v>
      </c>
      <c r="EO67" s="65">
        <f t="shared" si="69"/>
        <v>0</v>
      </c>
      <c r="EP67" s="65">
        <f t="shared" si="70"/>
        <v>0</v>
      </c>
      <c r="EQ67" s="65">
        <f t="shared" si="71"/>
        <v>0</v>
      </c>
      <c r="ER67" s="65">
        <f t="shared" si="72"/>
        <v>0</v>
      </c>
      <c r="EV67" s="51">
        <v>58</v>
      </c>
      <c r="EW67" s="65">
        <f t="shared" si="73"/>
        <v>38.902959094765095</v>
      </c>
      <c r="EX67" s="65">
        <f t="shared" si="74"/>
        <v>32.527364571291386</v>
      </c>
      <c r="EY67" s="65">
        <f t="shared" si="75"/>
        <v>36.324851556171353</v>
      </c>
      <c r="EZ67" s="65">
        <f t="shared" si="76"/>
        <v>27.445149546069931</v>
      </c>
      <c r="FA67" s="65">
        <f t="shared" si="77"/>
        <v>16.278948095463647</v>
      </c>
      <c r="FB67" s="65">
        <f t="shared" si="78"/>
        <v>3.7189812556773263</v>
      </c>
      <c r="FC67" s="65">
        <f t="shared" si="79"/>
        <v>3.3868264532348964</v>
      </c>
      <c r="FD67" s="65">
        <f t="shared" si="80"/>
        <v>4.3196716659447922</v>
      </c>
      <c r="FE67" s="65">
        <f t="shared" si="81"/>
        <v>4.3744980049610929</v>
      </c>
      <c r="FF67" s="65">
        <f t="shared" si="82"/>
        <v>2.7765610354708397</v>
      </c>
      <c r="FG67" s="65">
        <f t="shared" si="83"/>
        <v>0</v>
      </c>
      <c r="FH67" s="65">
        <f t="shared" si="84"/>
        <v>0</v>
      </c>
      <c r="FI67" s="65">
        <f t="shared" si="85"/>
        <v>0</v>
      </c>
      <c r="FJ67" s="65">
        <f t="shared" si="86"/>
        <v>0</v>
      </c>
      <c r="FK67" s="65">
        <f t="shared" si="87"/>
        <v>0</v>
      </c>
      <c r="FL67" s="65">
        <f t="shared" si="88"/>
        <v>0</v>
      </c>
      <c r="FM67" s="65">
        <f t="shared" si="89"/>
        <v>0</v>
      </c>
      <c r="FN67" s="65">
        <f t="shared" si="90"/>
        <v>0</v>
      </c>
      <c r="FO67" s="65">
        <f t="shared" si="91"/>
        <v>0</v>
      </c>
      <c r="FP67" s="65">
        <f t="shared" si="92"/>
        <v>0</v>
      </c>
      <c r="FQ67" s="65">
        <f t="shared" si="93"/>
        <v>0</v>
      </c>
      <c r="FR67" s="65">
        <f t="shared" si="94"/>
        <v>0</v>
      </c>
      <c r="FS67" s="65">
        <f t="shared" si="95"/>
        <v>0</v>
      </c>
      <c r="FT67" s="65">
        <f t="shared" si="96"/>
        <v>0</v>
      </c>
      <c r="FU67" s="65">
        <f t="shared" si="97"/>
        <v>0</v>
      </c>
      <c r="FV67" s="65">
        <f t="shared" si="98"/>
        <v>0</v>
      </c>
      <c r="FW67" s="65">
        <f t="shared" si="99"/>
        <v>0</v>
      </c>
      <c r="FX67" s="65">
        <f t="shared" si="100"/>
        <v>0</v>
      </c>
      <c r="FY67" s="65">
        <f t="shared" si="101"/>
        <v>0</v>
      </c>
      <c r="FZ67" s="65">
        <f t="shared" si="102"/>
        <v>0</v>
      </c>
      <c r="GB67" s="65">
        <f t="shared" si="103"/>
        <v>38.902959094765095</v>
      </c>
      <c r="GC67" s="65">
        <f t="shared" si="104"/>
        <v>3.7189812556773263</v>
      </c>
      <c r="GD67" s="65">
        <f t="shared" si="105"/>
        <v>0</v>
      </c>
      <c r="GE67" s="65">
        <f t="shared" si="106"/>
        <v>0</v>
      </c>
      <c r="GF67" s="65">
        <f t="shared" si="107"/>
        <v>0</v>
      </c>
      <c r="GG67" s="65">
        <f t="shared" si="108"/>
        <v>0</v>
      </c>
      <c r="GH67" s="65">
        <f t="shared" si="109"/>
        <v>32.527364571291386</v>
      </c>
      <c r="GI67" s="65">
        <f t="shared" si="110"/>
        <v>3.3868264532348964</v>
      </c>
      <c r="GJ67" s="65">
        <f t="shared" si="111"/>
        <v>0</v>
      </c>
      <c r="GK67" s="65">
        <f t="shared" si="112"/>
        <v>0</v>
      </c>
      <c r="GL67" s="65">
        <f t="shared" si="113"/>
        <v>0</v>
      </c>
      <c r="GM67" s="65">
        <f t="shared" si="114"/>
        <v>0</v>
      </c>
      <c r="GN67" s="65">
        <f t="shared" si="115"/>
        <v>36.324851556171353</v>
      </c>
      <c r="GO67" s="65">
        <f t="shared" si="116"/>
        <v>4.3196716659447922</v>
      </c>
      <c r="GP67" s="65">
        <f t="shared" si="117"/>
        <v>0</v>
      </c>
      <c r="GQ67" s="65">
        <f t="shared" si="118"/>
        <v>0</v>
      </c>
      <c r="GR67" s="65">
        <f t="shared" si="119"/>
        <v>0</v>
      </c>
      <c r="GS67" s="65">
        <f t="shared" si="120"/>
        <v>0</v>
      </c>
      <c r="GT67" s="65">
        <f t="shared" si="121"/>
        <v>27.445149546069931</v>
      </c>
      <c r="GU67" s="65">
        <f t="shared" si="122"/>
        <v>4.3744980049610929</v>
      </c>
      <c r="GV67" s="65">
        <f t="shared" si="123"/>
        <v>0</v>
      </c>
      <c r="GW67" s="65">
        <f t="shared" si="124"/>
        <v>0</v>
      </c>
      <c r="GX67" s="65">
        <f t="shared" si="125"/>
        <v>0</v>
      </c>
      <c r="GY67" s="65">
        <f t="shared" si="126"/>
        <v>0</v>
      </c>
      <c r="GZ67" s="65">
        <f t="shared" si="127"/>
        <v>16.278948095463647</v>
      </c>
      <c r="HA67" s="65">
        <f t="shared" si="128"/>
        <v>2.7765610354708397</v>
      </c>
      <c r="HB67" s="65">
        <f t="shared" si="129"/>
        <v>0</v>
      </c>
      <c r="HC67" s="65">
        <f t="shared" si="130"/>
        <v>0</v>
      </c>
      <c r="HD67" s="65">
        <f t="shared" si="131"/>
        <v>0</v>
      </c>
      <c r="HE67" s="65">
        <f t="shared" si="132"/>
        <v>0</v>
      </c>
      <c r="HM67" s="51">
        <v>58</v>
      </c>
      <c r="HN67" s="72">
        <f>(EW67-EW66)*$D$46+(FB67-FB66)*$D$47+(FG67-FG66)*$D$48+(FL67-FL66)*$D$49+IF($HM67&lt;C$10,0,求节点(C$10:C$14,$H$28:$H$32,$HM67)*$C$2*节奏总纲!W61)+HN66</f>
        <v>940.27389878680606</v>
      </c>
      <c r="HO67" s="72">
        <f>(EX67-EX66)*$D$46+(FC67-FC66)*$D$47+(FH67-FH66)*$D$48+(FM67-FM66)*$D$49+IF($HM67&lt;D$10,0,求节点(D$10:D$14,$H$28:$H$32,$HM67)*$C$2*节奏总纲!X61)+HO66</f>
        <v>806.97718170457085</v>
      </c>
      <c r="HP67" s="72">
        <f>(EY67-EY66)*$D$46+(FD67-FD66)*$D$47+(FI67-FI66)*$D$48+(FN67-FN66)*$D$49+IF($HM67&lt;E$10,0,求节点(E$10:E$14,$H$28:$H$32,$HM67)*$C$2*节奏总纲!Y61)+HP66</f>
        <v>941.49785140077256</v>
      </c>
      <c r="HQ67" s="72">
        <f>(EZ67-EZ66)*$D$46+(FE67-FE66)*$D$47+(FJ67-FJ66)*$D$48+(FO67-FO66)*$D$49+IF($HM67&lt;F$10,0,求节点(F$10:F$14,$H$28:$H$32,$HM67)*$C$2*节奏总纲!Z61)+HQ66</f>
        <v>794.65489265527071</v>
      </c>
      <c r="HR67" s="72">
        <f>(FA67-FA66)*$D$46+(FF67-FF66)*$D$47+(FK67-FK66)*$D$48+(FP67-FP66)*$D$49+IF($HM67&lt;G$10,0,求节点(G$10:G$14,$H$28:$H$32,$HM67)*$C$2*节奏总纲!AA61)+HR66</f>
        <v>484.98419528319505</v>
      </c>
      <c r="HV67" s="72">
        <v>58</v>
      </c>
      <c r="HW67" s="72">
        <f>IF($HV67&lt;C$10,0,求节点(C$10:C$14,$I$28:$I$32,$HV67)*$C$2*节奏总纲!W61)+HW66</f>
        <v>2181839.3726063375</v>
      </c>
      <c r="HX67" s="72">
        <f>IF($HV67&lt;D$10,0,求节点(D$10:D$14,$I$28:$I$32,$HV67)*$C$2*节奏总纲!X61)+HX66</f>
        <v>1899940.7265214061</v>
      </c>
      <c r="HY67" s="72">
        <f>IF($HV67&lt;E$10,0,求节点(E$10:E$14,$I$28:$I$32,$HV67)*$C$2*节奏总纲!Y61)+HY66</f>
        <v>2268398.8155357912</v>
      </c>
      <c r="HZ67" s="72">
        <f>IF($HV67&lt;F$10,0,求节点(F$10:F$14,$I$28:$I$32,$HV67)*$C$2*节奏总纲!Z61)+HZ66</f>
        <v>2016967.5134500531</v>
      </c>
      <c r="IA67" s="72">
        <f>IF($HV67&lt;G$10,0,求节点(G$10:G$14,$I$28:$I$32,$HV67)*$C$2*节奏总纲!AA61)+IA66</f>
        <v>1245972.9539709529</v>
      </c>
    </row>
    <row r="68" spans="16:235" x14ac:dyDescent="0.15">
      <c r="P68" s="49">
        <v>59</v>
      </c>
      <c r="Q68" s="51">
        <f>IF($P68&lt;C$10,0,求节点(C$10:C$14,$H$10:$H$14,$P68)*$C$2*节奏总纲!W62)+Q67</f>
        <v>262.34787470434634</v>
      </c>
      <c r="R68" s="51">
        <f>IF($P68&lt;D$10,0,求节点(D$10:D$14,$H$10:$H$14,$P68)*$C$2*节奏总纲!X62)+R67</f>
        <v>224.89221538593858</v>
      </c>
      <c r="S68" s="51">
        <f>IF($P68&lt;E$10,0,求节点(E$10:E$14,$H$10:$H$14,$P68)*$C$2*节奏总纲!Y62)+S67</f>
        <v>241.82349703538003</v>
      </c>
      <c r="T68" s="51">
        <f>IF($P68&lt;F$10,0,求节点(F$10:F$14,$H$10:$H$14,$P68)*$C$2*节奏总纲!Z62)+T67</f>
        <v>195.30483795101091</v>
      </c>
      <c r="U68" s="51">
        <f>IF($P68&lt;G$10,0,求节点(G$10:G$14,$H$10:$H$14,$P68)*$C$2*节奏总纲!AA62)+U67</f>
        <v>117.22810017509724</v>
      </c>
      <c r="V68" s="51">
        <f>IF($P68&lt;C$10,0,求节点(C$10:C$14,$I$10:$I$14,$P68)*$C$2*节奏总纲!W62)+V67</f>
        <v>74.58254201769941</v>
      </c>
      <c r="W68" s="51">
        <f>IF($P68&lt;D$10,0,求节点(D$10:D$14,$I$10:$I$14,$P68)*$C$2*节奏总纲!X62)+W67</f>
        <v>67.936085880940794</v>
      </c>
      <c r="X68" s="51">
        <f>IF($P68&lt;E$10,0,求节点(E$10:E$14,$I$10:$I$14,$P68)*$C$2*节奏总纲!Y62)+X67</f>
        <v>80.431337097451532</v>
      </c>
      <c r="Y68" s="51">
        <f>IF($P68&lt;F$10,0,求节点(F$10:F$14,$I$10:$I$14,$P68)*$C$2*节奏总纲!Z62)+Y67</f>
        <v>78.951119730777847</v>
      </c>
      <c r="Z68" s="51">
        <f>IF($P68&lt;G$10,0,求节点(G$10:G$14,$I$10:$I$14,$P68)*$C$2*节奏总纲!AA62)+Z67</f>
        <v>49.507707519763976</v>
      </c>
      <c r="AA68" s="65">
        <f>IF($P68&lt;C$10,0,求节点(C$10:C$14,$J$10:$J$14,$P68)*$C$2*节奏总纲!W62)+AA67+军团势力点排行奖励设计!M68-军团势力点排行奖励设计!M67</f>
        <v>0</v>
      </c>
      <c r="AB68" s="65">
        <f>IF($P68&lt;D$10,0,求节点(D$10:D$14,$J$10:$J$14,$P68)*$C$2*节奏总纲!X62)+AB67+军团势力点排行奖励设计!N68-军团势力点排行奖励设计!N67</f>
        <v>0</v>
      </c>
      <c r="AC68" s="65">
        <f>IF($P68&lt;E$10,0,求节点(E$10:E$14,$J$10:$J$14,$P68)*$C$2*节奏总纲!Y62)+AC67+军团势力点排行奖励设计!O68-军团势力点排行奖励设计!O67</f>
        <v>0</v>
      </c>
      <c r="AD68" s="65">
        <f>IF($P68&lt;F$10,0,求节点(F$10:F$14,$J$10:$J$14,$P68)*$C$2*节奏总纲!Z62)+AD67+军团势力点排行奖励设计!P68-军团势力点排行奖励设计!P67</f>
        <v>0</v>
      </c>
      <c r="AE68" s="65">
        <f>IF($P68&lt;G$10,0,求节点(G$10:G$14,$J$10:$J$14,$P68)*$C$2*节奏总纲!AA62)+AE67+军团势力点排行奖励设计!Q68-军团势力点排行奖励设计!Q67</f>
        <v>0</v>
      </c>
      <c r="AF68" s="65">
        <f>IF($P68&lt;C$10,0,求节点(C$10:C$14,$K$10:$K$14,$P68)*$C$2*节奏总纲!W62)+AF67</f>
        <v>0</v>
      </c>
      <c r="AG68" s="65">
        <f>IF($P68&lt;D$10,0,求节点(D$10:D$14,$K$10:$K$14,$P68)*$C$2*节奏总纲!X62)+AG67</f>
        <v>0</v>
      </c>
      <c r="AH68" s="65">
        <f>IF($P68&lt;E$10,0,求节点(E$10:E$14,$K$10:$K$14,$P68)*$C$2*节奏总纲!Y62)+AH67</f>
        <v>0</v>
      </c>
      <c r="AI68" s="65">
        <f>IF($P68&lt;F$10,0,求节点(F$10:F$14,$K$10:$K$14,$P68)*$C$2*节奏总纲!Z62)+AI67</f>
        <v>0</v>
      </c>
      <c r="AJ68" s="65">
        <f>IF($P68&lt;G$10,0,求节点(G$10:G$14,$K$10:$K$14,$P68)*$C$2*节奏总纲!AA62)+AJ67</f>
        <v>0</v>
      </c>
      <c r="AK68" s="65">
        <f>IF($P68&lt;C$10,0,求节点(C$10:C$14,$L$10:$L$14,$P68)*$C$2*节奏总纲!W62)+AK67+军团势力点排行奖励设计!R68-军团势力点排行奖励设计!R67</f>
        <v>0</v>
      </c>
      <c r="AL68" s="65">
        <f>IF($P68&lt;D$10,0,求节点(D$10:D$14,$L$10:$L$14,$P68)*$C$2*节奏总纲!X62)+AL67+军团势力点排行奖励设计!S68-军团势力点排行奖励设计!S67</f>
        <v>0</v>
      </c>
      <c r="AM68" s="65">
        <f>IF($P68&lt;E$10,0,求节点(E$10:E$14,$L$10:$L$14,$P68)*$C$2*节奏总纲!Y62)+AM67+军团势力点排行奖励设计!T68-军团势力点排行奖励设计!T67</f>
        <v>0</v>
      </c>
      <c r="AN68" s="65">
        <f>IF($P68&lt;F$10,0,求节点(F$10:F$14,$L$10:$L$14,$P68)*$C$2*节奏总纲!Z62)+AN67+军团势力点排行奖励设计!U68-军团势力点排行奖励设计!U67</f>
        <v>0</v>
      </c>
      <c r="AO68" s="65">
        <f>IF($P68&lt;G$10,0,求节点(G$10:G$14,$L$10:$L$14,$P68)*$C$2*节奏总纲!AA62)+AO67+军团势力点排行奖励设计!V68-军团势力点排行奖励设计!V67</f>
        <v>0</v>
      </c>
      <c r="AP68" s="65">
        <f>IF($P68&lt;C$10,0,求节点(C$10:C$14,$M$10:$M$14,$P68)*$C$2*节奏总纲!W62)+AP67</f>
        <v>0</v>
      </c>
      <c r="AQ68" s="65">
        <f>IF($P68&lt;D$10,0,求节点(D$10:D$14,$M$10:$M$14,$P68)*$C$2*节奏总纲!X62)+AQ67</f>
        <v>0</v>
      </c>
      <c r="AR68" s="65">
        <f>IF($P68&lt;E$10,0,求节点(E$10:E$14,$M$10:$M$14,$P68)*$C$2*节奏总纲!Y62)+AR67</f>
        <v>0</v>
      </c>
      <c r="AS68" s="65">
        <f>IF($P68&lt;F$10,0,求节点(F$10:F$14,$M$10:$M$14,$P68)*$C$2*节奏总纲!Z62)+AS67</f>
        <v>0</v>
      </c>
      <c r="AT68" s="65">
        <f>IF($P68&lt;G$10,0,求节点(G$10:G$14,$M$10:$M$14,$P68)*$C$2*节奏总纲!AA62)+AT67</f>
        <v>0</v>
      </c>
      <c r="AX68" s="51">
        <v>59</v>
      </c>
      <c r="AY68" s="51">
        <f>IF($AX68&lt;C$10,0,求节点(C$10:C$14,$H$19:$H$23,$AX68)*$C$2*节奏总纲!W62)+AY67</f>
        <v>46.941333171661725</v>
      </c>
      <c r="AZ68" s="51">
        <f>IF($AX68&lt;D$10,0,求节点(D$10:D$14,$H$19:$H$23,$AX68)*$C$2*节奏总纲!X62)+AZ67</f>
        <v>39.23903237624944</v>
      </c>
      <c r="BA68" s="51">
        <f>IF($AX68&lt;E$10,0,求节点(E$10:E$14,$H$19:$H$23,$AX68)*$C$2*节奏总纲!Y62)+BA67</f>
        <v>40.348039984482128</v>
      </c>
      <c r="BB68" s="51">
        <f>IF($AX68&lt;F$10,0,求节点(F$10:F$14,$H$19:$H$23,$AX68)*$C$2*节奏总纲!Z62)+BB67</f>
        <v>29.088429555058262</v>
      </c>
      <c r="BC68" s="51">
        <f>IF($AX68&lt;G$10,0,求节点(G$10:G$14,$H$19:$H$23,$AX68)*$C$2*节奏总纲!AA62)+BC67</f>
        <v>16.930098163833311</v>
      </c>
      <c r="BD68" s="51">
        <f>IF($AX68&lt;C$10,0,求节点(C$10:C$14,$I$19:$I$23,$AX68)*$C$2*节奏总纲!W62)+BD67</f>
        <v>7.4582542017699414</v>
      </c>
      <c r="BE68" s="51">
        <f>IF($AX68&lt;D$10,0,求节点(D$10:D$14,$I$19:$I$23,$AX68)*$C$2*节奏总纲!X62)+BE67</f>
        <v>6.7936085880940791</v>
      </c>
      <c r="BF68" s="51">
        <f>IF($AX68&lt;E$10,0,求节点(E$10:E$14,$I$19:$I$23,$AX68)*$C$2*节奏总纲!Y62)+BF67</f>
        <v>8.0431337097451525</v>
      </c>
      <c r="BG68" s="51">
        <f>IF($AX68&lt;F$10,0,求节点(F$10:F$14,$I$19:$I$23,$AX68)*$C$2*节奏总纲!Z62)+BG67</f>
        <v>7.8951119730777846</v>
      </c>
      <c r="BH68" s="51">
        <f>IF($AX68&lt;G$10,0,求节点(G$10:G$14,$I$19:$I$23,$AX68)*$C$2*节奏总纲!AA62)+BH67</f>
        <v>4.9507707519763979</v>
      </c>
      <c r="BI68" s="65">
        <f>IF($AX68&lt;C$10,0,求节点(C$10:C$14,$J$19:$J$23,$AX68)*$C$2*节奏总纲!W62)+BI67+军团势力点排行奖励设计!W68-军团势力点排行奖励设计!W67</f>
        <v>0</v>
      </c>
      <c r="BJ68" s="65">
        <f>IF($AX68&lt;D$10,0,求节点(D$10:D$14,$J$19:$J$23,$AX68)*$C$2*节奏总纲!X62)+BJ67+军团势力点排行奖励设计!X68-军团势力点排行奖励设计!X67</f>
        <v>0</v>
      </c>
      <c r="BK68" s="65">
        <f>IF($AX68&lt;E$10,0,求节点(E$10:E$14,$J$19:$J$23,$AX68)*$C$2*节奏总纲!Y62)+BK67+军团势力点排行奖励设计!Y68-军团势力点排行奖励设计!Y67</f>
        <v>0</v>
      </c>
      <c r="BL68" s="65">
        <f>IF($AX68&lt;F$10,0,求节点(F$10:F$14,$J$19:$J$23,$AX68)*$C$2*节奏总纲!Z62)+BL67+军团势力点排行奖励设计!Z68-军团势力点排行奖励设计!Z67</f>
        <v>0</v>
      </c>
      <c r="BM68" s="65">
        <f>IF($AX68&lt;G$10,0,求节点(G$10:G$14,$J$19:$J$23,$AX68)*$C$2*节奏总纲!AA62)+BM67+军团势力点排行奖励设计!AA68-军团势力点排行奖励设计!AA67</f>
        <v>0</v>
      </c>
      <c r="BN68" s="65">
        <f>IF($AX68&lt;C$10,0,求节点(C$10:C$14,$K$19:$K$23,$AX68)*$C$2*节奏总纲!W62)+BN67</f>
        <v>0</v>
      </c>
      <c r="BO68" s="65">
        <f>IF($AX68&lt;D$10,0,求节点(D$10:D$14,$K$19:$K$23,$AX68)*$C$2*节奏总纲!X62)+BO67</f>
        <v>0</v>
      </c>
      <c r="BP68" s="65">
        <f>IF($AX68&lt;E$10,0,求节点(E$10:E$14,$K$19:$K$23,$AX68)*$C$2*节奏总纲!Y62)+BP67</f>
        <v>0</v>
      </c>
      <c r="BQ68" s="65">
        <f>IF($AX68&lt;F$10,0,求节点(F$10:F$14,$K$19:$K$23,$AX68)*$C$2*节奏总纲!Z62)+BQ67</f>
        <v>0</v>
      </c>
      <c r="BR68" s="65">
        <f>IF($AX68&lt;G$10,0,求节点(G$10:G$14,$K$19:$K$23,$AX68)*$C$2*节奏总纲!AA62)+BR67</f>
        <v>0</v>
      </c>
      <c r="BS68" s="65">
        <f>IF($AX68&lt;C$10,0,求节点(C$10:C$14,$L$19:$L$23,$AX68)*$C$2*节奏总纲!W62)+BS67+军团势力点排行奖励设计!AB68-军团势力点排行奖励设计!AB67</f>
        <v>0</v>
      </c>
      <c r="BT68" s="65">
        <f>IF($AX68&lt;D$10,0,求节点(D$10:D$14,$L$19:$L$23,$AX68)*$C$2*节奏总纲!X62)+BT67+军团势力点排行奖励设计!AC68-军团势力点排行奖励设计!AC67</f>
        <v>0</v>
      </c>
      <c r="BU68" s="65">
        <f>IF($AX68&lt;E$10,0,求节点(E$10:E$14,$L$19:$L$23,$AX68)*$C$2*节奏总纲!Y62)+BU67+军团势力点排行奖励设计!AD68-军团势力点排行奖励设计!AD67</f>
        <v>0</v>
      </c>
      <c r="BV68" s="65">
        <f>IF($AX68&lt;F$10,0,求节点(F$10:F$14,$L$19:$L$23,$AX68)*$C$2*节奏总纲!Z62)+BV67+军团势力点排行奖励设计!AE68-军团势力点排行奖励设计!AE67</f>
        <v>0</v>
      </c>
      <c r="BW68" s="65">
        <f>IF($AX68&lt;G$10,0,求节点(G$10:G$14,$L$19:$L$23,$AX68)*$C$2*节奏总纲!AA62)+BW67+军团势力点排行奖励设计!AF68-军团势力点排行奖励设计!AF67</f>
        <v>0</v>
      </c>
      <c r="BX68" s="65">
        <f>IF($AX68&lt;C$10,0,求节点(C$10:C$14,$M$19:$M$23,$AX68)*$C$2*节奏总纲!W62)+BX67</f>
        <v>0</v>
      </c>
      <c r="BY68" s="65">
        <f>IF($AX68&lt;D$10,0,求节点(D$10:D$14,$M$19:$M$23,$AX68)*$C$2*节奏总纲!X62)+BY67</f>
        <v>0</v>
      </c>
      <c r="BZ68" s="65">
        <f>IF($AX68&lt;E$10,0,求节点(E$10:E$14,$M$19:$M$23,$AX68)*$C$2*节奏总纲!Y62)+BZ67</f>
        <v>0</v>
      </c>
      <c r="CA68" s="65">
        <f>IF($AX68&lt;F$10,0,求节点(F$10:F$14,$M$19:$M$23,$AX68)*$C$2*节奏总纲!Z62)+CA67</f>
        <v>0</v>
      </c>
      <c r="CB68" s="65">
        <f>IF($AX68&lt;G$10,0,求节点(G$10:G$14,$M$19:$M$23,$AX68)*$C$2*节奏总纲!AA62)+CB67</f>
        <v>0</v>
      </c>
      <c r="CF68" s="51">
        <v>59</v>
      </c>
      <c r="CG68" s="65">
        <f t="shared" si="13"/>
        <v>234.70666585830861</v>
      </c>
      <c r="CH68" s="65">
        <f t="shared" si="14"/>
        <v>196.1951618812472</v>
      </c>
      <c r="CI68" s="65">
        <f t="shared" si="15"/>
        <v>201.74019992241062</v>
      </c>
      <c r="CJ68" s="65">
        <f t="shared" si="16"/>
        <v>145.44214777529132</v>
      </c>
      <c r="CK68" s="65">
        <f t="shared" si="17"/>
        <v>84.650490819166549</v>
      </c>
      <c r="CL68" s="65">
        <f t="shared" si="18"/>
        <v>74.58254201769941</v>
      </c>
      <c r="CM68" s="65">
        <f t="shared" si="19"/>
        <v>67.936085880940794</v>
      </c>
      <c r="CN68" s="65">
        <f t="shared" si="20"/>
        <v>80.431337097451518</v>
      </c>
      <c r="CO68" s="65">
        <f t="shared" si="21"/>
        <v>78.951119730777847</v>
      </c>
      <c r="CP68" s="65">
        <f t="shared" si="22"/>
        <v>49.507707519763983</v>
      </c>
      <c r="CQ68" s="65">
        <f t="shared" si="23"/>
        <v>0</v>
      </c>
      <c r="CR68" s="65">
        <f t="shared" si="24"/>
        <v>0</v>
      </c>
      <c r="CS68" s="65">
        <f t="shared" si="25"/>
        <v>0</v>
      </c>
      <c r="CT68" s="65">
        <f t="shared" si="26"/>
        <v>0</v>
      </c>
      <c r="CU68" s="65">
        <f t="shared" si="27"/>
        <v>0</v>
      </c>
      <c r="CV68" s="65">
        <f t="shared" si="28"/>
        <v>0</v>
      </c>
      <c r="CW68" s="65">
        <f t="shared" si="29"/>
        <v>0</v>
      </c>
      <c r="CX68" s="65">
        <f t="shared" si="30"/>
        <v>0</v>
      </c>
      <c r="CY68" s="65">
        <f t="shared" si="31"/>
        <v>0</v>
      </c>
      <c r="CZ68" s="65">
        <f t="shared" si="32"/>
        <v>0</v>
      </c>
      <c r="DA68" s="65">
        <f t="shared" si="33"/>
        <v>0</v>
      </c>
      <c r="DB68" s="65">
        <f t="shared" si="34"/>
        <v>0</v>
      </c>
      <c r="DC68" s="65">
        <f t="shared" si="35"/>
        <v>0</v>
      </c>
      <c r="DD68" s="65">
        <f t="shared" si="36"/>
        <v>0</v>
      </c>
      <c r="DE68" s="65">
        <f t="shared" si="37"/>
        <v>0</v>
      </c>
      <c r="DF68" s="65">
        <f t="shared" si="38"/>
        <v>0</v>
      </c>
      <c r="DG68" s="65">
        <f t="shared" si="39"/>
        <v>0</v>
      </c>
      <c r="DH68" s="65">
        <f t="shared" si="40"/>
        <v>0</v>
      </c>
      <c r="DI68" s="65">
        <f t="shared" si="41"/>
        <v>0</v>
      </c>
      <c r="DJ68" s="65">
        <f t="shared" si="42"/>
        <v>0</v>
      </c>
      <c r="DN68" s="51">
        <v>59</v>
      </c>
      <c r="DO68" s="65">
        <f t="shared" si="43"/>
        <v>1.1177691683572575</v>
      </c>
      <c r="DP68" s="65">
        <f t="shared" si="44"/>
        <v>1.1462678958518921</v>
      </c>
      <c r="DQ68" s="65">
        <f t="shared" si="45"/>
        <v>1.1986877039300321</v>
      </c>
      <c r="DR68" s="65">
        <f t="shared" si="46"/>
        <v>1.3428352161902728</v>
      </c>
      <c r="DS68" s="65">
        <f t="shared" si="47"/>
        <v>1.3848484402237449</v>
      </c>
      <c r="DT68" s="65">
        <f t="shared" si="48"/>
        <v>1</v>
      </c>
      <c r="DU68" s="65">
        <f t="shared" si="49"/>
        <v>1</v>
      </c>
      <c r="DV68" s="65">
        <f t="shared" si="50"/>
        <v>1.0000000000000002</v>
      </c>
      <c r="DW68" s="65">
        <f t="shared" si="51"/>
        <v>1</v>
      </c>
      <c r="DX68" s="65">
        <f t="shared" si="52"/>
        <v>0.99999999999999989</v>
      </c>
      <c r="DY68" s="65">
        <f t="shared" si="53"/>
        <v>0</v>
      </c>
      <c r="DZ68" s="65">
        <f t="shared" si="54"/>
        <v>0</v>
      </c>
      <c r="EA68" s="65">
        <f t="shared" si="55"/>
        <v>0</v>
      </c>
      <c r="EB68" s="65">
        <f t="shared" si="56"/>
        <v>0</v>
      </c>
      <c r="EC68" s="65">
        <f t="shared" si="57"/>
        <v>0</v>
      </c>
      <c r="ED68" s="65">
        <f t="shared" si="58"/>
        <v>0</v>
      </c>
      <c r="EE68" s="65">
        <f t="shared" si="59"/>
        <v>0</v>
      </c>
      <c r="EF68" s="65">
        <f t="shared" si="60"/>
        <v>0</v>
      </c>
      <c r="EG68" s="65">
        <f t="shared" si="61"/>
        <v>0</v>
      </c>
      <c r="EH68" s="65">
        <f t="shared" si="62"/>
        <v>0</v>
      </c>
      <c r="EI68" s="65">
        <f t="shared" si="63"/>
        <v>0</v>
      </c>
      <c r="EJ68" s="65">
        <f t="shared" si="64"/>
        <v>0</v>
      </c>
      <c r="EK68" s="65">
        <f t="shared" si="65"/>
        <v>0</v>
      </c>
      <c r="EL68" s="65">
        <f t="shared" si="66"/>
        <v>0</v>
      </c>
      <c r="EM68" s="65">
        <f t="shared" si="67"/>
        <v>0</v>
      </c>
      <c r="EN68" s="65">
        <f t="shared" si="68"/>
        <v>0</v>
      </c>
      <c r="EO68" s="65">
        <f t="shared" si="69"/>
        <v>0</v>
      </c>
      <c r="EP68" s="65">
        <f t="shared" si="70"/>
        <v>0</v>
      </c>
      <c r="EQ68" s="65">
        <f t="shared" si="71"/>
        <v>0</v>
      </c>
      <c r="ER68" s="65">
        <f t="shared" si="72"/>
        <v>0</v>
      </c>
      <c r="EV68" s="51">
        <v>59</v>
      </c>
      <c r="EW68" s="65">
        <f t="shared" si="73"/>
        <v>49.178809432192708</v>
      </c>
      <c r="EX68" s="65">
        <f t="shared" si="74"/>
        <v>41.277114952677664</v>
      </c>
      <c r="EY68" s="65">
        <f t="shared" si="75"/>
        <v>42.760980097405671</v>
      </c>
      <c r="EZ68" s="65">
        <f t="shared" si="76"/>
        <v>31.456963146981597</v>
      </c>
      <c r="FA68" s="65">
        <f t="shared" si="77"/>
        <v>18.41532938942623</v>
      </c>
      <c r="FB68" s="65">
        <f t="shared" si="78"/>
        <v>5.2207779412389588</v>
      </c>
      <c r="FC68" s="65">
        <f t="shared" si="79"/>
        <v>4.7555260116658546</v>
      </c>
      <c r="FD68" s="65">
        <f t="shared" si="80"/>
        <v>5.6301935968216066</v>
      </c>
      <c r="FE68" s="65">
        <f t="shared" si="81"/>
        <v>5.5265783811544491</v>
      </c>
      <c r="FF68" s="65">
        <f t="shared" si="82"/>
        <v>3.4655395263834778</v>
      </c>
      <c r="FG68" s="65">
        <f t="shared" si="83"/>
        <v>0</v>
      </c>
      <c r="FH68" s="65">
        <f t="shared" si="84"/>
        <v>0</v>
      </c>
      <c r="FI68" s="65">
        <f t="shared" si="85"/>
        <v>0</v>
      </c>
      <c r="FJ68" s="65">
        <f t="shared" si="86"/>
        <v>0</v>
      </c>
      <c r="FK68" s="65">
        <f t="shared" si="87"/>
        <v>0</v>
      </c>
      <c r="FL68" s="65">
        <f t="shared" si="88"/>
        <v>0</v>
      </c>
      <c r="FM68" s="65">
        <f t="shared" si="89"/>
        <v>0</v>
      </c>
      <c r="FN68" s="65">
        <f t="shared" si="90"/>
        <v>0</v>
      </c>
      <c r="FO68" s="65">
        <f t="shared" si="91"/>
        <v>0</v>
      </c>
      <c r="FP68" s="65">
        <f t="shared" si="92"/>
        <v>0</v>
      </c>
      <c r="FQ68" s="65">
        <f t="shared" si="93"/>
        <v>0</v>
      </c>
      <c r="FR68" s="65">
        <f t="shared" si="94"/>
        <v>0</v>
      </c>
      <c r="FS68" s="65">
        <f t="shared" si="95"/>
        <v>0</v>
      </c>
      <c r="FT68" s="65">
        <f t="shared" si="96"/>
        <v>0</v>
      </c>
      <c r="FU68" s="65">
        <f t="shared" si="97"/>
        <v>0</v>
      </c>
      <c r="FV68" s="65">
        <f t="shared" si="98"/>
        <v>0</v>
      </c>
      <c r="FW68" s="65">
        <f t="shared" si="99"/>
        <v>0</v>
      </c>
      <c r="FX68" s="65">
        <f t="shared" si="100"/>
        <v>0</v>
      </c>
      <c r="FY68" s="65">
        <f t="shared" si="101"/>
        <v>0</v>
      </c>
      <c r="FZ68" s="65">
        <f t="shared" si="102"/>
        <v>0</v>
      </c>
      <c r="GB68" s="65">
        <f t="shared" si="103"/>
        <v>49.178809432192708</v>
      </c>
      <c r="GC68" s="65">
        <f t="shared" si="104"/>
        <v>5.2207779412389588</v>
      </c>
      <c r="GD68" s="65">
        <f t="shared" si="105"/>
        <v>0</v>
      </c>
      <c r="GE68" s="65">
        <f t="shared" si="106"/>
        <v>0</v>
      </c>
      <c r="GF68" s="65">
        <f t="shared" si="107"/>
        <v>0</v>
      </c>
      <c r="GG68" s="65">
        <f t="shared" si="108"/>
        <v>0</v>
      </c>
      <c r="GH68" s="65">
        <f t="shared" si="109"/>
        <v>41.277114952677664</v>
      </c>
      <c r="GI68" s="65">
        <f t="shared" si="110"/>
        <v>4.7555260116658546</v>
      </c>
      <c r="GJ68" s="65">
        <f t="shared" si="111"/>
        <v>0</v>
      </c>
      <c r="GK68" s="65">
        <f t="shared" si="112"/>
        <v>0</v>
      </c>
      <c r="GL68" s="65">
        <f t="shared" si="113"/>
        <v>0</v>
      </c>
      <c r="GM68" s="65">
        <f t="shared" si="114"/>
        <v>0</v>
      </c>
      <c r="GN68" s="65">
        <f t="shared" si="115"/>
        <v>42.760980097405671</v>
      </c>
      <c r="GO68" s="65">
        <f t="shared" si="116"/>
        <v>5.6301935968216066</v>
      </c>
      <c r="GP68" s="65">
        <f t="shared" si="117"/>
        <v>0</v>
      </c>
      <c r="GQ68" s="65">
        <f t="shared" si="118"/>
        <v>0</v>
      </c>
      <c r="GR68" s="65">
        <f t="shared" si="119"/>
        <v>0</v>
      </c>
      <c r="GS68" s="65">
        <f t="shared" si="120"/>
        <v>0</v>
      </c>
      <c r="GT68" s="65">
        <f t="shared" si="121"/>
        <v>31.456963146981597</v>
      </c>
      <c r="GU68" s="65">
        <f t="shared" si="122"/>
        <v>5.5265783811544491</v>
      </c>
      <c r="GV68" s="65">
        <f t="shared" si="123"/>
        <v>0</v>
      </c>
      <c r="GW68" s="65">
        <f t="shared" si="124"/>
        <v>0</v>
      </c>
      <c r="GX68" s="65">
        <f t="shared" si="125"/>
        <v>0</v>
      </c>
      <c r="GY68" s="65">
        <f t="shared" si="126"/>
        <v>0</v>
      </c>
      <c r="GZ68" s="65">
        <f t="shared" si="127"/>
        <v>18.41532938942623</v>
      </c>
      <c r="HA68" s="65">
        <f t="shared" si="128"/>
        <v>3.4655395263834778</v>
      </c>
      <c r="HB68" s="65">
        <f t="shared" si="129"/>
        <v>0</v>
      </c>
      <c r="HC68" s="65">
        <f t="shared" si="130"/>
        <v>0</v>
      </c>
      <c r="HD68" s="65">
        <f t="shared" si="131"/>
        <v>0</v>
      </c>
      <c r="HE68" s="65">
        <f t="shared" si="132"/>
        <v>0</v>
      </c>
      <c r="HM68" s="51">
        <v>59</v>
      </c>
      <c r="HN68" s="72">
        <f>(EW68-EW67)*$D$46+(FB68-FB67)*$D$47+(FG68-FG67)*$D$48+(FL68-FL67)*$D$49+IF($HM68&lt;C$10,0,求节点(C$10:C$14,$H$28:$H$32,$HM68)*$C$2*节奏总纲!W62)+HN67</f>
        <v>1227.5981059401979</v>
      </c>
      <c r="HO68" s="72">
        <f>(EX68-EX67)*$D$46+(FC68-FC67)*$D$47+(FH68-FH67)*$D$48+(FM68-FM67)*$D$49+IF($HM68&lt;D$10,0,求节点(D$10:D$14,$H$28:$H$32,$HM68)*$C$2*节奏总纲!X62)+HO67</f>
        <v>1058.3754050704595</v>
      </c>
      <c r="HP68" s="72">
        <f>(EY68-EY67)*$D$46+(FD68-FD67)*$D$47+(FI68-FI67)*$D$48+(FN68-FN67)*$D$49+IF($HM68&lt;E$10,0,求节点(E$10:E$14,$H$28:$H$32,$HM68)*$C$2*节奏总纲!Y62)+HP67</f>
        <v>1149.2011814175171</v>
      </c>
      <c r="HQ68" s="72">
        <f>(EZ68-EZ67)*$D$46+(FE68-FE67)*$D$47+(FJ68-FJ67)*$D$48+(FO68-FO67)*$D$49+IF($HM68&lt;F$10,0,求节点(F$10:F$14,$H$28:$H$32,$HM68)*$C$2*节奏总纲!Z62)+HQ67</f>
        <v>949.2617520852707</v>
      </c>
      <c r="HR68" s="72">
        <f>(FA68-FA67)*$D$46+(FF68-FF67)*$D$47+(FK68-FK67)*$D$48+(FP68-FP67)*$D$49+IF($HM68&lt;G$10,0,求节点(G$10:G$14,$H$28:$H$32,$HM68)*$C$2*节奏总纲!AA62)+HR67</f>
        <v>572.97606409900686</v>
      </c>
      <c r="HV68" s="72">
        <v>59</v>
      </c>
      <c r="HW68" s="72">
        <f>IF($HV68&lt;C$10,0,求节点(C$10:C$14,$I$28:$I$32,$HV68)*$C$2*节奏总纲!W62)+HW67</f>
        <v>2899890.8355038399</v>
      </c>
      <c r="HX68" s="72">
        <f>IF($HV68&lt;D$10,0,求节点(D$10:D$14,$I$28:$I$32,$HV68)*$C$2*节奏总纲!X62)+HX67</f>
        <v>2535892.688906299</v>
      </c>
      <c r="HY68" s="72">
        <f>IF($HV68&lt;E$10,0,求节点(E$10:E$14,$I$28:$I$32,$HV68)*$C$2*节奏总纲!Y62)+HY67</f>
        <v>2819067.9414834944</v>
      </c>
      <c r="HZ68" s="72">
        <f>IF($HV68&lt;F$10,0,求节点(F$10:F$14,$I$28:$I$32,$HV68)*$C$2*节奏总纲!Z62)+HZ67</f>
        <v>2451675.2812673044</v>
      </c>
      <c r="IA68" s="72">
        <f>IF($HV68&lt;G$10,0,求节点(G$10:G$14,$I$28:$I$32,$HV68)*$C$2*节奏总纲!AA62)+IA67</f>
        <v>1498057.0953102787</v>
      </c>
    </row>
    <row r="69" spans="16:235" x14ac:dyDescent="0.15">
      <c r="P69" s="49">
        <v>60</v>
      </c>
      <c r="Q69" s="51">
        <f>IF($P69&lt;C$10,0,求节点(C$10:C$14,$H$10:$H$14,$P69)*$C$2*节奏总纲!W63)+Q68</f>
        <v>326.63620282901081</v>
      </c>
      <c r="R69" s="51">
        <f>IF($P69&lt;D$10,0,求节点(D$10:D$14,$H$10:$H$14,$P69)*$C$2*节奏总纲!X63)+R68</f>
        <v>279.62926886689741</v>
      </c>
      <c r="S69" s="51">
        <f>IF($P69&lt;E$10,0,求节点(E$10:E$14,$H$10:$H$14,$P69)*$C$2*节奏总纲!Y63)+S68</f>
        <v>286.66271183357907</v>
      </c>
      <c r="T69" s="51">
        <f>IF($P69&lt;F$10,0,求节点(F$10:F$14,$H$10:$H$14,$P69)*$C$2*节奏总纲!Z63)+T68</f>
        <v>228.34584340239854</v>
      </c>
      <c r="U69" s="51">
        <f>IF($P69&lt;G$10,0,求节点(G$10:G$14,$H$10:$H$14,$P69)*$C$2*节奏总纲!AA63)+U68</f>
        <v>136.31850000000006</v>
      </c>
      <c r="V69" s="51">
        <f>IF($P69&lt;C$10,0,求节点(C$10:C$14,$I$10:$I$14,$P69)*$C$2*节奏总纲!W63)+V68</f>
        <v>100.11072978485706</v>
      </c>
      <c r="W69" s="51">
        <f>IF($P69&lt;D$10,0,求节点(D$10:D$14,$I$10:$I$14,$P69)*$C$2*节奏总纲!X63)+W68</f>
        <v>90.576844179933119</v>
      </c>
      <c r="X69" s="51">
        <f>IF($P69&lt;E$10,0,求节点(E$10:E$14,$I$10:$I$14,$P69)*$C$2*节奏总纲!Y63)+X68</f>
        <v>102.12508763968326</v>
      </c>
      <c r="Y69" s="51">
        <f>IF($P69&lt;F$10,0,求节点(F$10:F$14,$I$10:$I$14,$P69)*$C$2*节奏总纲!Z63)+Y68</f>
        <v>98.166161205851751</v>
      </c>
      <c r="Z69" s="51">
        <f>IF($P69&lt;G$10,0,求节点(G$10:G$14,$I$10:$I$14,$P69)*$C$2*节奏总纲!AA63)+Z68</f>
        <v>61.230551635035972</v>
      </c>
      <c r="AA69" s="65">
        <f>IF($P69&lt;C$10,0,求节点(C$10:C$14,$J$10:$J$14,$P69)*$C$2*节奏总纲!W63)+AA68+军团势力点排行奖励设计!M69-军团势力点排行奖励设计!M68</f>
        <v>8.5714285714285712</v>
      </c>
      <c r="AB69" s="65">
        <f>IF($P69&lt;D$10,0,求节点(D$10:D$14,$J$10:$J$14,$P69)*$C$2*节奏总纲!X63)+AB68+军团势力点排行奖励设计!N69-军团势力点排行奖励设计!N68</f>
        <v>0</v>
      </c>
      <c r="AC69" s="65">
        <f>IF($P69&lt;E$10,0,求节点(E$10:E$14,$J$10:$J$14,$P69)*$C$2*节奏总纲!Y63)+AC68+军团势力点排行奖励设计!O69-军团势力点排行奖励设计!O68</f>
        <v>0</v>
      </c>
      <c r="AD69" s="65">
        <f>IF($P69&lt;F$10,0,求节点(F$10:F$14,$J$10:$J$14,$P69)*$C$2*节奏总纲!Z63)+AD68+军团势力点排行奖励设计!P69-军团势力点排行奖励设计!P68</f>
        <v>0</v>
      </c>
      <c r="AE69" s="65">
        <f>IF($P69&lt;G$10,0,求节点(G$10:G$14,$J$10:$J$14,$P69)*$C$2*节奏总纲!AA63)+AE68+军团势力点排行奖励设计!Q69-军团势力点排行奖励设计!Q68</f>
        <v>0</v>
      </c>
      <c r="AF69" s="65">
        <f>IF($P69&lt;C$10,0,求节点(C$10:C$14,$K$10:$K$14,$P69)*$C$2*节奏总纲!W63)+AF68</f>
        <v>0</v>
      </c>
      <c r="AG69" s="65">
        <f>IF($P69&lt;D$10,0,求节点(D$10:D$14,$K$10:$K$14,$P69)*$C$2*节奏总纲!X63)+AG68</f>
        <v>0</v>
      </c>
      <c r="AH69" s="65">
        <f>IF($P69&lt;E$10,0,求节点(E$10:E$14,$K$10:$K$14,$P69)*$C$2*节奏总纲!Y63)+AH68</f>
        <v>0</v>
      </c>
      <c r="AI69" s="65">
        <f>IF($P69&lt;F$10,0,求节点(F$10:F$14,$K$10:$K$14,$P69)*$C$2*节奏总纲!Z63)+AI68</f>
        <v>0</v>
      </c>
      <c r="AJ69" s="65">
        <f>IF($P69&lt;G$10,0,求节点(G$10:G$14,$K$10:$K$14,$P69)*$C$2*节奏总纲!AA63)+AJ68</f>
        <v>0</v>
      </c>
      <c r="AK69" s="65">
        <f>IF($P69&lt;C$10,0,求节点(C$10:C$14,$L$10:$L$14,$P69)*$C$2*节奏总纲!W63)+AK68+军团势力点排行奖励设计!R69-军团势力点排行奖励设计!R68</f>
        <v>1.7142857142857142</v>
      </c>
      <c r="AL69" s="65">
        <f>IF($P69&lt;D$10,0,求节点(D$10:D$14,$L$10:$L$14,$P69)*$C$2*节奏总纲!X63)+AL68+军团势力点排行奖励设计!S69-军团势力点排行奖励设计!S68</f>
        <v>0</v>
      </c>
      <c r="AM69" s="65">
        <f>IF($P69&lt;E$10,0,求节点(E$10:E$14,$L$10:$L$14,$P69)*$C$2*节奏总纲!Y63)+AM68+军团势力点排行奖励设计!T69-军团势力点排行奖励设计!T68</f>
        <v>0</v>
      </c>
      <c r="AN69" s="65">
        <f>IF($P69&lt;F$10,0,求节点(F$10:F$14,$L$10:$L$14,$P69)*$C$2*节奏总纲!Z63)+AN68+军团势力点排行奖励设计!U69-军团势力点排行奖励设计!U68</f>
        <v>0</v>
      </c>
      <c r="AO69" s="65">
        <f>IF($P69&lt;G$10,0,求节点(G$10:G$14,$L$10:$L$14,$P69)*$C$2*节奏总纲!AA63)+AO68+军团势力点排行奖励设计!V69-军团势力点排行奖励设计!V68</f>
        <v>0</v>
      </c>
      <c r="AP69" s="65">
        <f>IF($P69&lt;C$10,0,求节点(C$10:C$14,$M$10:$M$14,$P69)*$C$2*节奏总纲!W63)+AP68</f>
        <v>0</v>
      </c>
      <c r="AQ69" s="65">
        <f>IF($P69&lt;D$10,0,求节点(D$10:D$14,$M$10:$M$14,$P69)*$C$2*节奏总纲!X63)+AQ68</f>
        <v>0</v>
      </c>
      <c r="AR69" s="65">
        <f>IF($P69&lt;E$10,0,求节点(E$10:E$14,$M$10:$M$14,$P69)*$C$2*节奏总纲!Y63)+AR68</f>
        <v>0</v>
      </c>
      <c r="AS69" s="65">
        <f>IF($P69&lt;F$10,0,求节点(F$10:F$14,$M$10:$M$14,$P69)*$C$2*节奏总纲!Z63)+AS68</f>
        <v>0</v>
      </c>
      <c r="AT69" s="65">
        <f>IF($P69&lt;G$10,0,求节点(G$10:G$14,$M$10:$M$14,$P69)*$C$2*节奏总纲!AA63)+AT68</f>
        <v>0</v>
      </c>
      <c r="AX69" s="51">
        <v>60</v>
      </c>
      <c r="AY69" s="51">
        <f>IF($AX69&lt;C$10,0,求节点(C$10:C$14,$H$19:$H$23,$AX69)*$C$2*节奏总纲!W63)+AY68</f>
        <v>56.631368261038432</v>
      </c>
      <c r="AZ69" s="51">
        <f>IF($AX69&lt;D$10,0,求节点(D$10:D$14,$H$19:$H$23,$AX69)*$C$2*节奏总纲!X63)+AZ68</f>
        <v>47.263106171741065</v>
      </c>
      <c r="BA69" s="51">
        <f>IF($AX69&lt;E$10,0,求节点(E$10:E$14,$H$19:$H$23,$AX69)*$C$2*节奏总纲!Y63)+BA68</f>
        <v>46.134406048473963</v>
      </c>
      <c r="BB69" s="51">
        <f>IF($AX69&lt;F$10,0,求节点(F$10:F$14,$H$19:$H$23,$AX69)*$C$2*节奏总纲!Z63)+BB68</f>
        <v>32.544920549136691</v>
      </c>
      <c r="BC69" s="51">
        <f>IF($AX69&lt;G$10,0,求节点(G$10:G$14,$H$19:$H$23,$AX69)*$C$2*节奏总纲!AA63)+BC68</f>
        <v>18.771987091241019</v>
      </c>
      <c r="BD69" s="51">
        <f>IF($AX69&lt;C$10,0,求节点(C$10:C$14,$I$19:$I$23,$AX69)*$C$2*节奏总纲!W63)+BD68</f>
        <v>10.011072978485705</v>
      </c>
      <c r="BE69" s="51">
        <f>IF($AX69&lt;D$10,0,求节点(D$10:D$14,$I$19:$I$23,$AX69)*$C$2*节奏总纲!X63)+BE68</f>
        <v>9.0576844179933111</v>
      </c>
      <c r="BF69" s="51">
        <f>IF($AX69&lt;E$10,0,求节点(E$10:E$14,$I$19:$I$23,$AX69)*$C$2*节奏总纲!Y63)+BF68</f>
        <v>10.212508763968325</v>
      </c>
      <c r="BG69" s="51">
        <f>IF($AX69&lt;F$10,0,求节点(F$10:F$14,$I$19:$I$23,$AX69)*$C$2*节奏总纲!Z63)+BG68</f>
        <v>9.8166161205851754</v>
      </c>
      <c r="BH69" s="51">
        <f>IF($AX69&lt;G$10,0,求节点(G$10:G$14,$I$19:$I$23,$AX69)*$C$2*节奏总纲!AA63)+BH68</f>
        <v>6.1230551635035972</v>
      </c>
      <c r="BI69" s="65">
        <f>IF($AX69&lt;C$10,0,求节点(C$10:C$14,$J$19:$J$23,$AX69)*$C$2*节奏总纲!W63)+BI68+军团势力点排行奖励设计!W69-军团势力点排行奖励设计!W68</f>
        <v>0.2857142857142857</v>
      </c>
      <c r="BJ69" s="65">
        <f>IF($AX69&lt;D$10,0,求节点(D$10:D$14,$J$19:$J$23,$AX69)*$C$2*节奏总纲!X63)+BJ68+军团势力点排行奖励设计!X69-军团势力点排行奖励设计!X68</f>
        <v>0</v>
      </c>
      <c r="BK69" s="65">
        <f>IF($AX69&lt;E$10,0,求节点(E$10:E$14,$J$19:$J$23,$AX69)*$C$2*节奏总纲!Y63)+BK68+军团势力点排行奖励设计!Y69-军团势力点排行奖励设计!Y68</f>
        <v>0</v>
      </c>
      <c r="BL69" s="65">
        <f>IF($AX69&lt;F$10,0,求节点(F$10:F$14,$J$19:$J$23,$AX69)*$C$2*节奏总纲!Z63)+BL68+军团势力点排行奖励设计!Z69-军团势力点排行奖励设计!Z68</f>
        <v>0</v>
      </c>
      <c r="BM69" s="65">
        <f>IF($AX69&lt;G$10,0,求节点(G$10:G$14,$J$19:$J$23,$AX69)*$C$2*节奏总纲!AA63)+BM68+军团势力点排行奖励设计!AA69-军团势力点排行奖励设计!AA68</f>
        <v>0</v>
      </c>
      <c r="BN69" s="65">
        <f>IF($AX69&lt;C$10,0,求节点(C$10:C$14,$K$19:$K$23,$AX69)*$C$2*节奏总纲!W63)+BN68</f>
        <v>0</v>
      </c>
      <c r="BO69" s="65">
        <f>IF($AX69&lt;D$10,0,求节点(D$10:D$14,$K$19:$K$23,$AX69)*$C$2*节奏总纲!X63)+BO68</f>
        <v>0</v>
      </c>
      <c r="BP69" s="65">
        <f>IF($AX69&lt;E$10,0,求节点(E$10:E$14,$K$19:$K$23,$AX69)*$C$2*节奏总纲!Y63)+BP68</f>
        <v>0</v>
      </c>
      <c r="BQ69" s="65">
        <f>IF($AX69&lt;F$10,0,求节点(F$10:F$14,$K$19:$K$23,$AX69)*$C$2*节奏总纲!Z63)+BQ68</f>
        <v>0</v>
      </c>
      <c r="BR69" s="65">
        <f>IF($AX69&lt;G$10,0,求节点(G$10:G$14,$K$19:$K$23,$AX69)*$C$2*节奏总纲!AA63)+BR68</f>
        <v>0</v>
      </c>
      <c r="BS69" s="65">
        <f>IF($AX69&lt;C$10,0,求节点(C$10:C$14,$L$19:$L$23,$AX69)*$C$2*节奏总纲!W63)+BS68+军团势力点排行奖励设计!AB69-军团势力点排行奖励设计!AB68</f>
        <v>3.4285714285714287E-2</v>
      </c>
      <c r="BT69" s="65">
        <f>IF($AX69&lt;D$10,0,求节点(D$10:D$14,$L$19:$L$23,$AX69)*$C$2*节奏总纲!X63)+BT68+军团势力点排行奖励设计!AC69-军团势力点排行奖励设计!AC68</f>
        <v>0</v>
      </c>
      <c r="BU69" s="65">
        <f>IF($AX69&lt;E$10,0,求节点(E$10:E$14,$L$19:$L$23,$AX69)*$C$2*节奏总纲!Y63)+BU68+军团势力点排行奖励设计!AD69-军团势力点排行奖励设计!AD68</f>
        <v>0</v>
      </c>
      <c r="BV69" s="65">
        <f>IF($AX69&lt;F$10,0,求节点(F$10:F$14,$L$19:$L$23,$AX69)*$C$2*节奏总纲!Z63)+BV68+军团势力点排行奖励设计!AE69-军团势力点排行奖励设计!AE68</f>
        <v>0</v>
      </c>
      <c r="BW69" s="65">
        <f>IF($AX69&lt;G$10,0,求节点(G$10:G$14,$L$19:$L$23,$AX69)*$C$2*节奏总纲!AA63)+BW68+军团势力点排行奖励设计!AF69-军团势力点排行奖励设计!AF68</f>
        <v>0</v>
      </c>
      <c r="BX69" s="65">
        <f>IF($AX69&lt;C$10,0,求节点(C$10:C$14,$M$19:$M$23,$AX69)*$C$2*节奏总纲!W63)+BX68</f>
        <v>0</v>
      </c>
      <c r="BY69" s="65">
        <f>IF($AX69&lt;D$10,0,求节点(D$10:D$14,$M$19:$M$23,$AX69)*$C$2*节奏总纲!X63)+BY68</f>
        <v>0</v>
      </c>
      <c r="BZ69" s="65">
        <f>IF($AX69&lt;E$10,0,求节点(E$10:E$14,$M$19:$M$23,$AX69)*$C$2*节奏总纲!Y63)+BZ68</f>
        <v>0</v>
      </c>
      <c r="CA69" s="65">
        <f>IF($AX69&lt;F$10,0,求节点(F$10:F$14,$M$19:$M$23,$AX69)*$C$2*节奏总纲!Z63)+CA68</f>
        <v>0</v>
      </c>
      <c r="CB69" s="65">
        <f>IF($AX69&lt;G$10,0,求节点(G$10:G$14,$M$19:$M$23,$AX69)*$C$2*节奏总纲!AA63)+CB68</f>
        <v>0</v>
      </c>
      <c r="CF69" s="51">
        <v>60</v>
      </c>
      <c r="CG69" s="65">
        <f t="shared" si="13"/>
        <v>283.15684130519219</v>
      </c>
      <c r="CH69" s="65">
        <f t="shared" si="14"/>
        <v>236.31553085870533</v>
      </c>
      <c r="CI69" s="65">
        <f t="shared" si="15"/>
        <v>230.67203024236983</v>
      </c>
      <c r="CJ69" s="65">
        <f t="shared" si="16"/>
        <v>162.72460274568346</v>
      </c>
      <c r="CK69" s="65">
        <f t="shared" si="17"/>
        <v>93.859935456205093</v>
      </c>
      <c r="CL69" s="65">
        <f t="shared" si="18"/>
        <v>100.11072978485706</v>
      </c>
      <c r="CM69" s="65">
        <f t="shared" si="19"/>
        <v>90.576844179933119</v>
      </c>
      <c r="CN69" s="65">
        <f t="shared" si="20"/>
        <v>102.12508763968324</v>
      </c>
      <c r="CO69" s="65">
        <f t="shared" si="21"/>
        <v>98.166161205851751</v>
      </c>
      <c r="CP69" s="65">
        <f t="shared" si="22"/>
        <v>61.230551635035972</v>
      </c>
      <c r="CQ69" s="65">
        <f t="shared" si="23"/>
        <v>8.5714285714285712</v>
      </c>
      <c r="CR69" s="65">
        <f t="shared" si="24"/>
        <v>0</v>
      </c>
      <c r="CS69" s="65">
        <f t="shared" si="25"/>
        <v>0</v>
      </c>
      <c r="CT69" s="65">
        <f t="shared" si="26"/>
        <v>0</v>
      </c>
      <c r="CU69" s="65">
        <f t="shared" si="27"/>
        <v>0</v>
      </c>
      <c r="CV69" s="65">
        <f t="shared" si="28"/>
        <v>0</v>
      </c>
      <c r="CW69" s="65">
        <f t="shared" si="29"/>
        <v>0</v>
      </c>
      <c r="CX69" s="65">
        <f t="shared" si="30"/>
        <v>0</v>
      </c>
      <c r="CY69" s="65">
        <f t="shared" si="31"/>
        <v>0</v>
      </c>
      <c r="CZ69" s="65">
        <f t="shared" si="32"/>
        <v>0</v>
      </c>
      <c r="DA69" s="65">
        <f t="shared" si="33"/>
        <v>1.7142857142857144</v>
      </c>
      <c r="DB69" s="65">
        <f t="shared" si="34"/>
        <v>0</v>
      </c>
      <c r="DC69" s="65">
        <f t="shared" si="35"/>
        <v>0</v>
      </c>
      <c r="DD69" s="65">
        <f t="shared" si="36"/>
        <v>0</v>
      </c>
      <c r="DE69" s="65">
        <f t="shared" si="37"/>
        <v>0</v>
      </c>
      <c r="DF69" s="65">
        <f t="shared" si="38"/>
        <v>0</v>
      </c>
      <c r="DG69" s="65">
        <f t="shared" si="39"/>
        <v>0</v>
      </c>
      <c r="DH69" s="65">
        <f t="shared" si="40"/>
        <v>0</v>
      </c>
      <c r="DI69" s="65">
        <f t="shared" si="41"/>
        <v>0</v>
      </c>
      <c r="DJ69" s="65">
        <f t="shared" si="42"/>
        <v>0</v>
      </c>
      <c r="DN69" s="51">
        <v>60</v>
      </c>
      <c r="DO69" s="65">
        <f t="shared" si="43"/>
        <v>1.1535522197641543</v>
      </c>
      <c r="DP69" s="65">
        <f t="shared" si="44"/>
        <v>1.1832877333571854</v>
      </c>
      <c r="DQ69" s="65">
        <f t="shared" si="45"/>
        <v>1.2427285247040101</v>
      </c>
      <c r="DR69" s="65">
        <f t="shared" si="46"/>
        <v>1.4032656374603183</v>
      </c>
      <c r="DS69" s="65">
        <f t="shared" si="47"/>
        <v>1.4523608964509258</v>
      </c>
      <c r="DT69" s="65">
        <f t="shared" si="48"/>
        <v>1</v>
      </c>
      <c r="DU69" s="65">
        <f t="shared" si="49"/>
        <v>1</v>
      </c>
      <c r="DV69" s="65">
        <f t="shared" si="50"/>
        <v>1.0000000000000002</v>
      </c>
      <c r="DW69" s="65">
        <f t="shared" si="51"/>
        <v>1</v>
      </c>
      <c r="DX69" s="65">
        <f t="shared" si="52"/>
        <v>1</v>
      </c>
      <c r="DY69" s="65">
        <f t="shared" si="53"/>
        <v>1</v>
      </c>
      <c r="DZ69" s="65">
        <f t="shared" si="54"/>
        <v>0</v>
      </c>
      <c r="EA69" s="65">
        <f t="shared" si="55"/>
        <v>0</v>
      </c>
      <c r="EB69" s="65">
        <f t="shared" si="56"/>
        <v>0</v>
      </c>
      <c r="EC69" s="65">
        <f t="shared" si="57"/>
        <v>0</v>
      </c>
      <c r="ED69" s="65">
        <f t="shared" si="58"/>
        <v>0</v>
      </c>
      <c r="EE69" s="65">
        <f t="shared" si="59"/>
        <v>0</v>
      </c>
      <c r="EF69" s="65">
        <f t="shared" si="60"/>
        <v>0</v>
      </c>
      <c r="EG69" s="65">
        <f t="shared" si="61"/>
        <v>0</v>
      </c>
      <c r="EH69" s="65">
        <f t="shared" si="62"/>
        <v>0</v>
      </c>
      <c r="EI69" s="65">
        <f t="shared" si="63"/>
        <v>0.99999999999999989</v>
      </c>
      <c r="EJ69" s="65">
        <f t="shared" si="64"/>
        <v>0</v>
      </c>
      <c r="EK69" s="65">
        <f t="shared" si="65"/>
        <v>0</v>
      </c>
      <c r="EL69" s="65">
        <f t="shared" si="66"/>
        <v>0</v>
      </c>
      <c r="EM69" s="65">
        <f t="shared" si="67"/>
        <v>0</v>
      </c>
      <c r="EN69" s="65">
        <f t="shared" si="68"/>
        <v>0</v>
      </c>
      <c r="EO69" s="65">
        <f t="shared" si="69"/>
        <v>0</v>
      </c>
      <c r="EP69" s="65">
        <f t="shared" si="70"/>
        <v>0</v>
      </c>
      <c r="EQ69" s="65">
        <f t="shared" si="71"/>
        <v>0</v>
      </c>
      <c r="ER69" s="65">
        <f t="shared" si="72"/>
        <v>0</v>
      </c>
      <c r="EV69" s="51">
        <v>60</v>
      </c>
      <c r="EW69" s="65">
        <f t="shared" si="73"/>
        <v>59.634690154584142</v>
      </c>
      <c r="EX69" s="65">
        <f t="shared" si="74"/>
        <v>49.980411497139059</v>
      </c>
      <c r="EY69" s="65">
        <f t="shared" si="75"/>
        <v>49.198158677664459</v>
      </c>
      <c r="EZ69" s="65">
        <f t="shared" si="76"/>
        <v>35.489905385312241</v>
      </c>
      <c r="FA69" s="65">
        <f t="shared" si="77"/>
        <v>20.608903640292098</v>
      </c>
      <c r="FB69" s="65">
        <f t="shared" si="78"/>
        <v>7.1506082277971368</v>
      </c>
      <c r="FC69" s="65">
        <f t="shared" si="79"/>
        <v>6.3403790925953176</v>
      </c>
      <c r="FD69" s="65">
        <f t="shared" si="80"/>
        <v>7.1487561347778268</v>
      </c>
      <c r="FE69" s="65">
        <f t="shared" si="81"/>
        <v>6.8716312844096228</v>
      </c>
      <c r="FF69" s="65">
        <f t="shared" si="82"/>
        <v>4.2861386144525175</v>
      </c>
      <c r="FG69" s="65">
        <f t="shared" si="83"/>
        <v>0.13885714285714285</v>
      </c>
      <c r="FH69" s="65">
        <f t="shared" si="84"/>
        <v>0</v>
      </c>
      <c r="FI69" s="65">
        <f t="shared" si="85"/>
        <v>0</v>
      </c>
      <c r="FJ69" s="65">
        <f t="shared" si="86"/>
        <v>0</v>
      </c>
      <c r="FK69" s="65">
        <f t="shared" si="87"/>
        <v>0</v>
      </c>
      <c r="FL69" s="65">
        <f t="shared" si="88"/>
        <v>2.1142857142857144E-2</v>
      </c>
      <c r="FM69" s="65">
        <f t="shared" si="89"/>
        <v>0</v>
      </c>
      <c r="FN69" s="65">
        <f t="shared" si="90"/>
        <v>0</v>
      </c>
      <c r="FO69" s="65">
        <f t="shared" si="91"/>
        <v>0</v>
      </c>
      <c r="FP69" s="65">
        <f t="shared" si="92"/>
        <v>0</v>
      </c>
      <c r="FQ69" s="65">
        <f t="shared" si="93"/>
        <v>1.5428571428571427E-2</v>
      </c>
      <c r="FR69" s="65">
        <f t="shared" si="94"/>
        <v>0</v>
      </c>
      <c r="FS69" s="65">
        <f t="shared" si="95"/>
        <v>0</v>
      </c>
      <c r="FT69" s="65">
        <f t="shared" si="96"/>
        <v>0</v>
      </c>
      <c r="FU69" s="65">
        <f t="shared" si="97"/>
        <v>0</v>
      </c>
      <c r="FV69" s="65">
        <f t="shared" si="98"/>
        <v>1.7142857142857142E-3</v>
      </c>
      <c r="FW69" s="65">
        <f t="shared" si="99"/>
        <v>0</v>
      </c>
      <c r="FX69" s="65">
        <f t="shared" si="100"/>
        <v>0</v>
      </c>
      <c r="FY69" s="65">
        <f t="shared" si="101"/>
        <v>0</v>
      </c>
      <c r="FZ69" s="65">
        <f t="shared" si="102"/>
        <v>0</v>
      </c>
      <c r="GB69" s="65">
        <f t="shared" si="103"/>
        <v>59.634690154584142</v>
      </c>
      <c r="GC69" s="65">
        <f t="shared" si="104"/>
        <v>7.1506082277971368</v>
      </c>
      <c r="GD69" s="65">
        <f t="shared" si="105"/>
        <v>0.13885714285714285</v>
      </c>
      <c r="GE69" s="65">
        <f t="shared" si="106"/>
        <v>2.1142857142857144E-2</v>
      </c>
      <c r="GF69" s="65">
        <f t="shared" si="107"/>
        <v>1.5428571428571427E-2</v>
      </c>
      <c r="GG69" s="65">
        <f t="shared" si="108"/>
        <v>1.7142857142857142E-3</v>
      </c>
      <c r="GH69" s="65">
        <f t="shared" si="109"/>
        <v>49.980411497139059</v>
      </c>
      <c r="GI69" s="65">
        <f t="shared" si="110"/>
        <v>6.3403790925953176</v>
      </c>
      <c r="GJ69" s="65">
        <f t="shared" si="111"/>
        <v>0</v>
      </c>
      <c r="GK69" s="65">
        <f t="shared" si="112"/>
        <v>0</v>
      </c>
      <c r="GL69" s="65">
        <f t="shared" si="113"/>
        <v>0</v>
      </c>
      <c r="GM69" s="65">
        <f t="shared" si="114"/>
        <v>0</v>
      </c>
      <c r="GN69" s="65">
        <f t="shared" si="115"/>
        <v>49.198158677664459</v>
      </c>
      <c r="GO69" s="65">
        <f t="shared" si="116"/>
        <v>7.1487561347778268</v>
      </c>
      <c r="GP69" s="65">
        <f t="shared" si="117"/>
        <v>0</v>
      </c>
      <c r="GQ69" s="65">
        <f t="shared" si="118"/>
        <v>0</v>
      </c>
      <c r="GR69" s="65">
        <f t="shared" si="119"/>
        <v>0</v>
      </c>
      <c r="GS69" s="65">
        <f t="shared" si="120"/>
        <v>0</v>
      </c>
      <c r="GT69" s="65">
        <f t="shared" si="121"/>
        <v>35.489905385312241</v>
      </c>
      <c r="GU69" s="65">
        <f t="shared" si="122"/>
        <v>6.8716312844096228</v>
      </c>
      <c r="GV69" s="65">
        <f t="shared" si="123"/>
        <v>0</v>
      </c>
      <c r="GW69" s="65">
        <f t="shared" si="124"/>
        <v>0</v>
      </c>
      <c r="GX69" s="65">
        <f t="shared" si="125"/>
        <v>0</v>
      </c>
      <c r="GY69" s="65">
        <f t="shared" si="126"/>
        <v>0</v>
      </c>
      <c r="GZ69" s="65">
        <f t="shared" si="127"/>
        <v>20.608903640292098</v>
      </c>
      <c r="HA69" s="65">
        <f t="shared" si="128"/>
        <v>4.2861386144525175</v>
      </c>
      <c r="HB69" s="65">
        <f t="shared" si="129"/>
        <v>0</v>
      </c>
      <c r="HC69" s="65">
        <f t="shared" si="130"/>
        <v>0</v>
      </c>
      <c r="HD69" s="65">
        <f t="shared" si="131"/>
        <v>0</v>
      </c>
      <c r="HE69" s="65">
        <f t="shared" si="132"/>
        <v>0</v>
      </c>
      <c r="HM69" s="51">
        <v>60</v>
      </c>
      <c r="HN69" s="72">
        <f>(EW69-EW68)*$D$46+(FB69-FB68)*$D$47+(FG69-FG68)*$D$48+(FL69-FL68)*$D$49+IF($HM69&lt;C$10,0,求节点(C$10:C$14,$H$28:$H$32,$HM69)*$C$2*节奏总纲!W63)+HN68</f>
        <v>1547.1996354270013</v>
      </c>
      <c r="HO69" s="72">
        <f>(EX69-EX68)*$D$46+(FC69-FC68)*$D$47+(FH69-FH68)*$D$48+(FM69-FM68)*$D$49+IF($HM69&lt;D$10,0,求节点(D$10:D$14,$H$28:$H$32,$HM69)*$C$2*节奏总纲!X63)+HO68</f>
        <v>1325.195427396013</v>
      </c>
      <c r="HP69" s="72">
        <f>(EY69-EY68)*$D$46+(FD69-FD68)*$D$47+(FI69-FI68)*$D$48+(FN69-FN68)*$D$49+IF($HM69&lt;E$10,0,求节点(E$10:E$14,$H$28:$H$32,$HM69)*$C$2*节奏总纲!Y63)+HP68</f>
        <v>1372.525407628633</v>
      </c>
      <c r="HQ69" s="72">
        <f>(EZ69-EZ68)*$D$46+(FE69-FE68)*$D$47+(FJ69-FJ68)*$D$48+(FO69-FO68)*$D$49+IF($HM69&lt;F$10,0,求节点(F$10:F$14,$H$28:$H$32,$HM69)*$C$2*节奏总纲!Z63)+HQ68</f>
        <v>1118.7007378810297</v>
      </c>
      <c r="HR69" s="72">
        <f>(FA69-FA68)*$D$46+(FF69-FF68)*$D$47+(FK69-FK68)*$D$48+(FP69-FP68)*$D$49+IF($HM69&lt;G$10,0,求节点(G$10:G$14,$H$28:$H$32,$HM69)*$C$2*节奏总纲!AA63)+HR68</f>
        <v>671.81175796890466</v>
      </c>
      <c r="HV69" s="72">
        <v>60</v>
      </c>
      <c r="HW69" s="72">
        <f>IF($HV69&lt;C$10,0,求节点(C$10:C$14,$I$28:$I$32,$HV69)*$C$2*节奏总纲!W63)+HW68</f>
        <v>3701155.6435282938</v>
      </c>
      <c r="HX69" s="72">
        <f>IF($HV69&lt;D$10,0,求节点(D$10:D$14,$I$28:$I$32,$HV69)*$C$2*节奏总纲!X63)+HX68</f>
        <v>3229430.0687508946</v>
      </c>
      <c r="HY69" s="72">
        <f>IF($HV69&lt;E$10,0,求节点(E$10:E$14,$I$28:$I$32,$HV69)*$C$2*节奏总纲!Y63)+HY68</f>
        <v>3426533.934247884</v>
      </c>
      <c r="HZ69" s="72">
        <f>IF($HV69&lt;F$10,0,求节点(F$10:F$14,$I$28:$I$32,$HV69)*$C$2*节奏总纲!Z63)+HZ68</f>
        <v>2939670.8405911354</v>
      </c>
      <c r="IA69" s="72">
        <f>IF($HV69&lt;G$10,0,求节点(G$10:G$14,$I$28:$I$32,$HV69)*$C$2*节奏总纲!AA63)+IA68</f>
        <v>1787770.6454379498</v>
      </c>
    </row>
    <row r="70" spans="16:235" x14ac:dyDescent="0.15">
      <c r="P70" s="49">
        <v>61</v>
      </c>
      <c r="Q70" s="51">
        <f>IF($P70&lt;C$10,0,求节点(C$10:C$14,$H$10:$H$14,$P70)*$C$2*节奏总纲!W64)+Q69</f>
        <v>395.53872686385182</v>
      </c>
      <c r="R70" s="51">
        <f>IF($P70&lt;D$10,0,求节点(D$10:D$14,$H$10:$H$14,$P70)*$C$2*节奏总纲!X64)+R69</f>
        <v>339.73886695270102</v>
      </c>
      <c r="S70" s="51">
        <f>IF($P70&lt;E$10,0,求节点(E$10:E$14,$H$10:$H$14,$P70)*$C$2*节奏总纲!Y64)+S69</f>
        <v>335.56972339350926</v>
      </c>
      <c r="T70" s="51">
        <f>IF($P70&lt;F$10,0,求节点(F$10:F$14,$H$10:$H$14,$P70)*$C$2*节奏总纲!Z64)+T69</f>
        <v>264.63583892935765</v>
      </c>
      <c r="U70" s="51">
        <f>IF($P70&lt;G$10,0,求节点(G$10:G$14,$H$10:$H$14,$P70)*$C$2*节奏总纲!AA64)+U69</f>
        <v>156.2057319701039</v>
      </c>
      <c r="V70" s="51">
        <f>IF($P70&lt;C$10,0,求节点(C$10:C$14,$I$10:$I$14,$P70)*$C$2*节奏总纲!W64)+V69</f>
        <v>130.18714985804323</v>
      </c>
      <c r="W70" s="51">
        <f>IF($P70&lt;D$10,0,求节点(D$10:D$14,$I$10:$I$14,$P70)*$C$2*节奏总纲!X64)+W69</f>
        <v>117.78960921834539</v>
      </c>
      <c r="X70" s="51">
        <f>IF($P70&lt;E$10,0,求节点(E$10:E$14,$I$10:$I$14,$P70)*$C$2*节奏总纲!Y64)+X69</f>
        <v>127.7615216781596</v>
      </c>
      <c r="Y70" s="51">
        <f>IF($P70&lt;F$10,0,求节点(F$10:F$14,$I$10:$I$14,$P70)*$C$2*节奏总纲!Z64)+Y69</f>
        <v>120.81208291467179</v>
      </c>
      <c r="Z70" s="51">
        <f>IF($P70&lt;G$10,0,求节点(G$10:G$14,$I$10:$I$14,$P70)*$C$2*节奏总纲!AA64)+Z69</f>
        <v>74.279175755928208</v>
      </c>
      <c r="AA70" s="65">
        <f>IF($P70&lt;C$10,0,求节点(C$10:C$14,$J$10:$J$14,$P70)*$C$2*节奏总纲!W64)+AA69+军团势力点排行奖励设计!M70-军团势力点排行奖励设计!M69</f>
        <v>21.695718863779234</v>
      </c>
      <c r="AB70" s="65">
        <f>IF($P70&lt;D$10,0,求节点(D$10:D$14,$J$10:$J$14,$P70)*$C$2*节奏总纲!X64)+AB69+军团势力点排行奖励设计!N70-军团势力点排行奖励设计!N69</f>
        <v>0</v>
      </c>
      <c r="AC70" s="65">
        <f>IF($P70&lt;E$10,0,求节点(E$10:E$14,$J$10:$J$14,$P70)*$C$2*节奏总纲!Y64)+AC69+军团势力点排行奖励设计!O70-军团势力点排行奖励设计!O69</f>
        <v>0</v>
      </c>
      <c r="AD70" s="65">
        <f>IF($P70&lt;F$10,0,求节点(F$10:F$14,$J$10:$J$14,$P70)*$C$2*节奏总纲!Z64)+AD69+军团势力点排行奖励设计!P70-军团势力点排行奖励设计!P69</f>
        <v>0</v>
      </c>
      <c r="AE70" s="65">
        <f>IF($P70&lt;G$10,0,求节点(G$10:G$14,$J$10:$J$14,$P70)*$C$2*节奏总纲!AA64)+AE69+军团势力点排行奖励设计!Q70-军团势力点排行奖励设计!Q69</f>
        <v>0</v>
      </c>
      <c r="AF70" s="65">
        <f>IF($P70&lt;C$10,0,求节点(C$10:C$14,$K$10:$K$14,$P70)*$C$2*节奏总纲!W64)+AF69</f>
        <v>0</v>
      </c>
      <c r="AG70" s="65">
        <f>IF($P70&lt;D$10,0,求节点(D$10:D$14,$K$10:$K$14,$P70)*$C$2*节奏总纲!X64)+AG69</f>
        <v>0</v>
      </c>
      <c r="AH70" s="65">
        <f>IF($P70&lt;E$10,0,求节点(E$10:E$14,$K$10:$K$14,$P70)*$C$2*节奏总纲!Y64)+AH69</f>
        <v>0</v>
      </c>
      <c r="AI70" s="65">
        <f>IF($P70&lt;F$10,0,求节点(F$10:F$14,$K$10:$K$14,$P70)*$C$2*节奏总纲!Z64)+AI69</f>
        <v>0</v>
      </c>
      <c r="AJ70" s="65">
        <f>IF($P70&lt;G$10,0,求节点(G$10:G$14,$K$10:$K$14,$P70)*$C$2*节奏总纲!AA64)+AJ69</f>
        <v>0</v>
      </c>
      <c r="AK70" s="65">
        <f>IF($P70&lt;C$10,0,求节点(C$10:C$14,$L$10:$L$14,$P70)*$C$2*节奏总纲!W64)+AK69+军团势力点排行奖励设计!R70-军团势力点排行奖励设计!R69</f>
        <v>4.3391437727558468</v>
      </c>
      <c r="AL70" s="65">
        <f>IF($P70&lt;D$10,0,求节点(D$10:D$14,$L$10:$L$14,$P70)*$C$2*节奏总纲!X64)+AL69+军团势力点排行奖励设计!S70-军团势力点排行奖励设计!S69</f>
        <v>0</v>
      </c>
      <c r="AM70" s="65">
        <f>IF($P70&lt;E$10,0,求节点(E$10:E$14,$L$10:$L$14,$P70)*$C$2*节奏总纲!Y64)+AM69+军团势力点排行奖励设计!T70-军团势力点排行奖励设计!T69</f>
        <v>0</v>
      </c>
      <c r="AN70" s="65">
        <f>IF($P70&lt;F$10,0,求节点(F$10:F$14,$L$10:$L$14,$P70)*$C$2*节奏总纲!Z64)+AN69+军团势力点排行奖励设计!U70-军团势力点排行奖励设计!U69</f>
        <v>0</v>
      </c>
      <c r="AO70" s="65">
        <f>IF($P70&lt;G$10,0,求节点(G$10:G$14,$L$10:$L$14,$P70)*$C$2*节奏总纲!AA64)+AO69+军团势力点排行奖励设计!V70-军团势力点排行奖励设计!V69</f>
        <v>0</v>
      </c>
      <c r="AP70" s="65">
        <f>IF($P70&lt;C$10,0,求节点(C$10:C$14,$M$10:$M$14,$P70)*$C$2*节奏总纲!W64)+AP69</f>
        <v>0</v>
      </c>
      <c r="AQ70" s="65">
        <f>IF($P70&lt;D$10,0,求节点(D$10:D$14,$M$10:$M$14,$P70)*$C$2*节奏总纲!X64)+AQ69</f>
        <v>0</v>
      </c>
      <c r="AR70" s="65">
        <f>IF($P70&lt;E$10,0,求节点(E$10:E$14,$M$10:$M$14,$P70)*$C$2*节奏总纲!Y64)+AR69</f>
        <v>0</v>
      </c>
      <c r="AS70" s="65">
        <f>IF($P70&lt;F$10,0,求节点(F$10:F$14,$M$10:$M$14,$P70)*$C$2*节奏总纲!Z64)+AS69</f>
        <v>0</v>
      </c>
      <c r="AT70" s="65">
        <f>IF($P70&lt;G$10,0,求节点(G$10:G$14,$M$10:$M$14,$P70)*$C$2*节奏总纲!AA64)+AT69</f>
        <v>0</v>
      </c>
      <c r="AX70" s="51">
        <v>61</v>
      </c>
      <c r="AY70" s="51">
        <f>IF($AX70&lt;C$10,0,求节点(C$10:C$14,$H$19:$H$23,$AX70)*$C$2*节奏总纲!W64)+AY69</f>
        <v>66.337894251452127</v>
      </c>
      <c r="AZ70" s="51">
        <f>IF($AX70&lt;D$10,0,求节点(D$10:D$14,$H$19:$H$23,$AX70)*$C$2*节奏总纲!X64)+AZ69</f>
        <v>55.487314433588892</v>
      </c>
      <c r="BA70" s="51">
        <f>IF($AX70&lt;E$10,0,求节点(E$10:E$14,$H$19:$H$23,$AX70)*$C$2*节奏总纲!Y64)+BA69</f>
        <v>51.952050428837424</v>
      </c>
      <c r="BB70" s="51">
        <f>IF($AX70&lt;F$10,0,求节点(F$10:F$14,$H$19:$H$23,$AX70)*$C$2*节奏总纲!Z64)+BB69</f>
        <v>35.955939003671453</v>
      </c>
      <c r="BC70" s="51">
        <f>IF($AX70&lt;G$10,0,求节点(G$10:G$14,$H$19:$H$23,$AX70)*$C$2*节奏总纲!AA64)+BC69</f>
        <v>20.481639053543919</v>
      </c>
      <c r="BD70" s="51">
        <f>IF($AX70&lt;C$10,0,求节点(C$10:C$14,$I$19:$I$23,$AX70)*$C$2*节奏总纲!W64)+BD69</f>
        <v>13.018714985804323</v>
      </c>
      <c r="BE70" s="51">
        <f>IF($AX70&lt;D$10,0,求节点(D$10:D$14,$I$19:$I$23,$AX70)*$C$2*节奏总纲!X64)+BE69</f>
        <v>11.778960921834539</v>
      </c>
      <c r="BF70" s="51">
        <f>IF($AX70&lt;E$10,0,求节点(E$10:E$14,$I$19:$I$23,$AX70)*$C$2*节奏总纲!Y64)+BF69</f>
        <v>12.776152167815958</v>
      </c>
      <c r="BG70" s="51">
        <f>IF($AX70&lt;F$10,0,求节点(F$10:F$14,$I$19:$I$23,$AX70)*$C$2*节奏总纲!Z64)+BG69</f>
        <v>12.081208291467179</v>
      </c>
      <c r="BH70" s="51">
        <f>IF($AX70&lt;G$10,0,求节点(G$10:G$14,$I$19:$I$23,$AX70)*$C$2*节奏总纲!AA64)+BH69</f>
        <v>7.4279175755928204</v>
      </c>
      <c r="BI70" s="65">
        <f>IF($AX70&lt;C$10,0,求节点(C$10:C$14,$J$19:$J$23,$AX70)*$C$2*节奏总纲!W64)+BI69+军团势力点排行奖励设计!W70-军团势力点排行奖励设计!W69</f>
        <v>0.72319062879264118</v>
      </c>
      <c r="BJ70" s="65">
        <f>IF($AX70&lt;D$10,0,求节点(D$10:D$14,$J$19:$J$23,$AX70)*$C$2*节奏总纲!X64)+BJ69+军团势力点排行奖励设计!X70-军团势力点排行奖励设计!X69</f>
        <v>0</v>
      </c>
      <c r="BK70" s="65">
        <f>IF($AX70&lt;E$10,0,求节点(E$10:E$14,$J$19:$J$23,$AX70)*$C$2*节奏总纲!Y64)+BK69+军团势力点排行奖励设计!Y70-军团势力点排行奖励设计!Y69</f>
        <v>0</v>
      </c>
      <c r="BL70" s="65">
        <f>IF($AX70&lt;F$10,0,求节点(F$10:F$14,$J$19:$J$23,$AX70)*$C$2*节奏总纲!Z64)+BL69+军团势力点排行奖励设计!Z70-军团势力点排行奖励设计!Z69</f>
        <v>0</v>
      </c>
      <c r="BM70" s="65">
        <f>IF($AX70&lt;G$10,0,求节点(G$10:G$14,$J$19:$J$23,$AX70)*$C$2*节奏总纲!AA64)+BM69+军团势力点排行奖励设计!AA70-军团势力点排行奖励设计!AA69</f>
        <v>0</v>
      </c>
      <c r="BN70" s="65">
        <f>IF($AX70&lt;C$10,0,求节点(C$10:C$14,$K$19:$K$23,$AX70)*$C$2*节奏总纲!W64)+BN69</f>
        <v>0</v>
      </c>
      <c r="BO70" s="65">
        <f>IF($AX70&lt;D$10,0,求节点(D$10:D$14,$K$19:$K$23,$AX70)*$C$2*节奏总纲!X64)+BO69</f>
        <v>0</v>
      </c>
      <c r="BP70" s="65">
        <f>IF($AX70&lt;E$10,0,求节点(E$10:E$14,$K$19:$K$23,$AX70)*$C$2*节奏总纲!Y64)+BP69</f>
        <v>0</v>
      </c>
      <c r="BQ70" s="65">
        <f>IF($AX70&lt;F$10,0,求节点(F$10:F$14,$K$19:$K$23,$AX70)*$C$2*节奏总纲!Z64)+BQ69</f>
        <v>0</v>
      </c>
      <c r="BR70" s="65">
        <f>IF($AX70&lt;G$10,0,求节点(G$10:G$14,$K$19:$K$23,$AX70)*$C$2*节奏总纲!AA64)+BR69</f>
        <v>0</v>
      </c>
      <c r="BS70" s="65">
        <f>IF($AX70&lt;C$10,0,求节点(C$10:C$14,$L$19:$L$23,$AX70)*$C$2*节奏总纲!W64)+BS69+军团势力点排行奖励设计!AB70-军团势力点排行奖励设计!AB69</f>
        <v>8.6782875455116953E-2</v>
      </c>
      <c r="BT70" s="65">
        <f>IF($AX70&lt;D$10,0,求节点(D$10:D$14,$L$19:$L$23,$AX70)*$C$2*节奏总纲!X64)+BT69+军团势力点排行奖励设计!AC70-军团势力点排行奖励设计!AC69</f>
        <v>0</v>
      </c>
      <c r="BU70" s="65">
        <f>IF($AX70&lt;E$10,0,求节点(E$10:E$14,$L$19:$L$23,$AX70)*$C$2*节奏总纲!Y64)+BU69+军团势力点排行奖励设计!AD70-军团势力点排行奖励设计!AD69</f>
        <v>0</v>
      </c>
      <c r="BV70" s="65">
        <f>IF($AX70&lt;F$10,0,求节点(F$10:F$14,$L$19:$L$23,$AX70)*$C$2*节奏总纲!Z64)+BV69+军团势力点排行奖励设计!AE70-军团势力点排行奖励设计!AE69</f>
        <v>0</v>
      </c>
      <c r="BW70" s="65">
        <f>IF($AX70&lt;G$10,0,求节点(G$10:G$14,$L$19:$L$23,$AX70)*$C$2*节奏总纲!AA64)+BW69+军团势力点排行奖励设计!AF70-军团势力点排行奖励设计!AF69</f>
        <v>0</v>
      </c>
      <c r="BX70" s="65">
        <f>IF($AX70&lt;C$10,0,求节点(C$10:C$14,$M$19:$M$23,$AX70)*$C$2*节奏总纲!W64)+BX69</f>
        <v>0</v>
      </c>
      <c r="BY70" s="65">
        <f>IF($AX70&lt;D$10,0,求节点(D$10:D$14,$M$19:$M$23,$AX70)*$C$2*节奏总纲!X64)+BY69</f>
        <v>0</v>
      </c>
      <c r="BZ70" s="65">
        <f>IF($AX70&lt;E$10,0,求节点(E$10:E$14,$M$19:$M$23,$AX70)*$C$2*节奏总纲!Y64)+BZ69</f>
        <v>0</v>
      </c>
      <c r="CA70" s="65">
        <f>IF($AX70&lt;F$10,0,求节点(F$10:F$14,$M$19:$M$23,$AX70)*$C$2*节奏总纲!Z64)+CA69</f>
        <v>0</v>
      </c>
      <c r="CB70" s="65">
        <f>IF($AX70&lt;G$10,0,求节点(G$10:G$14,$M$19:$M$23,$AX70)*$C$2*节奏总纲!AA64)+CB69</f>
        <v>0</v>
      </c>
      <c r="CF70" s="51">
        <v>61</v>
      </c>
      <c r="CG70" s="65">
        <f t="shared" si="13"/>
        <v>331.68947125726061</v>
      </c>
      <c r="CH70" s="65">
        <f t="shared" si="14"/>
        <v>277.43657216794446</v>
      </c>
      <c r="CI70" s="65">
        <f t="shared" si="15"/>
        <v>259.76025214418712</v>
      </c>
      <c r="CJ70" s="65">
        <f t="shared" si="16"/>
        <v>179.77969501835727</v>
      </c>
      <c r="CK70" s="65">
        <f t="shared" si="17"/>
        <v>102.40819526771959</v>
      </c>
      <c r="CL70" s="65">
        <f t="shared" si="18"/>
        <v>130.18714985804323</v>
      </c>
      <c r="CM70" s="65">
        <f t="shared" si="19"/>
        <v>117.78960921834539</v>
      </c>
      <c r="CN70" s="65">
        <f t="shared" si="20"/>
        <v>127.76152167815958</v>
      </c>
      <c r="CO70" s="65">
        <f t="shared" si="21"/>
        <v>120.81208291467179</v>
      </c>
      <c r="CP70" s="65">
        <f t="shared" si="22"/>
        <v>74.279175755928208</v>
      </c>
      <c r="CQ70" s="65">
        <f t="shared" si="23"/>
        <v>21.695718863779234</v>
      </c>
      <c r="CR70" s="65">
        <f t="shared" si="24"/>
        <v>0</v>
      </c>
      <c r="CS70" s="65">
        <f t="shared" si="25"/>
        <v>0</v>
      </c>
      <c r="CT70" s="65">
        <f t="shared" si="26"/>
        <v>0</v>
      </c>
      <c r="CU70" s="65">
        <f t="shared" si="27"/>
        <v>0</v>
      </c>
      <c r="CV70" s="65">
        <f t="shared" si="28"/>
        <v>0</v>
      </c>
      <c r="CW70" s="65">
        <f t="shared" si="29"/>
        <v>0</v>
      </c>
      <c r="CX70" s="65">
        <f t="shared" si="30"/>
        <v>0</v>
      </c>
      <c r="CY70" s="65">
        <f t="shared" si="31"/>
        <v>0</v>
      </c>
      <c r="CZ70" s="65">
        <f t="shared" si="32"/>
        <v>0</v>
      </c>
      <c r="DA70" s="65">
        <f t="shared" si="33"/>
        <v>4.3391437727558477</v>
      </c>
      <c r="DB70" s="65">
        <f t="shared" si="34"/>
        <v>0</v>
      </c>
      <c r="DC70" s="65">
        <f t="shared" si="35"/>
        <v>0</v>
      </c>
      <c r="DD70" s="65">
        <f t="shared" si="36"/>
        <v>0</v>
      </c>
      <c r="DE70" s="65">
        <f t="shared" si="37"/>
        <v>0</v>
      </c>
      <c r="DF70" s="65">
        <f t="shared" si="38"/>
        <v>0</v>
      </c>
      <c r="DG70" s="65">
        <f t="shared" si="39"/>
        <v>0</v>
      </c>
      <c r="DH70" s="65">
        <f t="shared" si="40"/>
        <v>0</v>
      </c>
      <c r="DI70" s="65">
        <f t="shared" si="41"/>
        <v>0</v>
      </c>
      <c r="DJ70" s="65">
        <f t="shared" si="42"/>
        <v>0</v>
      </c>
      <c r="DN70" s="51">
        <v>61</v>
      </c>
      <c r="DO70" s="65">
        <f t="shared" si="43"/>
        <v>1.1924970827821946</v>
      </c>
      <c r="DP70" s="65">
        <f t="shared" si="44"/>
        <v>1.2245641023384699</v>
      </c>
      <c r="DQ70" s="65">
        <f t="shared" si="45"/>
        <v>1.2918440008567669</v>
      </c>
      <c r="DR70" s="65">
        <f t="shared" si="46"/>
        <v>1.4720007112167797</v>
      </c>
      <c r="DS70" s="65">
        <f t="shared" si="47"/>
        <v>1.5253245266332898</v>
      </c>
      <c r="DT70" s="65">
        <f t="shared" si="48"/>
        <v>1</v>
      </c>
      <c r="DU70" s="65">
        <f t="shared" si="49"/>
        <v>1</v>
      </c>
      <c r="DV70" s="65">
        <f t="shared" si="50"/>
        <v>1.0000000000000002</v>
      </c>
      <c r="DW70" s="65">
        <f t="shared" si="51"/>
        <v>1</v>
      </c>
      <c r="DX70" s="65">
        <f t="shared" si="52"/>
        <v>1</v>
      </c>
      <c r="DY70" s="65">
        <f t="shared" si="53"/>
        <v>1</v>
      </c>
      <c r="DZ70" s="65">
        <f t="shared" si="54"/>
        <v>0</v>
      </c>
      <c r="EA70" s="65">
        <f t="shared" si="55"/>
        <v>0</v>
      </c>
      <c r="EB70" s="65">
        <f t="shared" si="56"/>
        <v>0</v>
      </c>
      <c r="EC70" s="65">
        <f t="shared" si="57"/>
        <v>0</v>
      </c>
      <c r="ED70" s="65">
        <f t="shared" si="58"/>
        <v>0</v>
      </c>
      <c r="EE70" s="65">
        <f t="shared" si="59"/>
        <v>0</v>
      </c>
      <c r="EF70" s="65">
        <f t="shared" si="60"/>
        <v>0</v>
      </c>
      <c r="EG70" s="65">
        <f t="shared" si="61"/>
        <v>0</v>
      </c>
      <c r="EH70" s="65">
        <f t="shared" si="62"/>
        <v>0</v>
      </c>
      <c r="EI70" s="65">
        <f t="shared" si="63"/>
        <v>0.99999999999999978</v>
      </c>
      <c r="EJ70" s="65">
        <f t="shared" si="64"/>
        <v>0</v>
      </c>
      <c r="EK70" s="65">
        <f t="shared" si="65"/>
        <v>0</v>
      </c>
      <c r="EL70" s="65">
        <f t="shared" si="66"/>
        <v>0</v>
      </c>
      <c r="EM70" s="65">
        <f t="shared" si="67"/>
        <v>0</v>
      </c>
      <c r="EN70" s="65">
        <f t="shared" si="68"/>
        <v>0</v>
      </c>
      <c r="EO70" s="65">
        <f t="shared" si="69"/>
        <v>0</v>
      </c>
      <c r="EP70" s="65">
        <f t="shared" si="70"/>
        <v>0</v>
      </c>
      <c r="EQ70" s="65">
        <f t="shared" si="71"/>
        <v>0</v>
      </c>
      <c r="ER70" s="65">
        <f t="shared" si="72"/>
        <v>0</v>
      </c>
      <c r="EV70" s="51">
        <v>61</v>
      </c>
      <c r="EW70" s="65">
        <f t="shared" si="73"/>
        <v>70.243508747193431</v>
      </c>
      <c r="EX70" s="65">
        <f t="shared" si="74"/>
        <v>59.021002710139257</v>
      </c>
      <c r="EY70" s="65">
        <f t="shared" si="75"/>
        <v>55.784896079182211</v>
      </c>
      <c r="EZ70" s="65">
        <f t="shared" si="76"/>
        <v>39.580301491111605</v>
      </c>
      <c r="FA70" s="65">
        <f t="shared" si="77"/>
        <v>22.710014326221764</v>
      </c>
      <c r="FB70" s="65">
        <f t="shared" si="78"/>
        <v>9.4746958044593459</v>
      </c>
      <c r="FC70" s="65">
        <f t="shared" si="79"/>
        <v>8.2452726452841762</v>
      </c>
      <c r="FD70" s="65">
        <f t="shared" si="80"/>
        <v>8.9433065174711697</v>
      </c>
      <c r="FE70" s="65">
        <f t="shared" si="81"/>
        <v>8.4568458040270258</v>
      </c>
      <c r="FF70" s="65">
        <f t="shared" si="82"/>
        <v>5.1995423029149741</v>
      </c>
      <c r="FG70" s="65">
        <f t="shared" si="83"/>
        <v>0.35147064559322361</v>
      </c>
      <c r="FH70" s="65">
        <f t="shared" si="84"/>
        <v>0</v>
      </c>
      <c r="FI70" s="65">
        <f t="shared" si="85"/>
        <v>0</v>
      </c>
      <c r="FJ70" s="65">
        <f t="shared" si="86"/>
        <v>0</v>
      </c>
      <c r="FK70" s="65">
        <f t="shared" si="87"/>
        <v>0</v>
      </c>
      <c r="FL70" s="65">
        <f t="shared" si="88"/>
        <v>5.3516106530655451E-2</v>
      </c>
      <c r="FM70" s="65">
        <f t="shared" si="89"/>
        <v>0</v>
      </c>
      <c r="FN70" s="65">
        <f t="shared" si="90"/>
        <v>0</v>
      </c>
      <c r="FO70" s="65">
        <f t="shared" si="91"/>
        <v>0</v>
      </c>
      <c r="FP70" s="65">
        <f t="shared" si="92"/>
        <v>0</v>
      </c>
      <c r="FQ70" s="65">
        <f t="shared" si="93"/>
        <v>3.9052293954802621E-2</v>
      </c>
      <c r="FR70" s="65">
        <f t="shared" si="94"/>
        <v>0</v>
      </c>
      <c r="FS70" s="65">
        <f t="shared" si="95"/>
        <v>0</v>
      </c>
      <c r="FT70" s="65">
        <f t="shared" si="96"/>
        <v>0</v>
      </c>
      <c r="FU70" s="65">
        <f t="shared" si="97"/>
        <v>0</v>
      </c>
      <c r="FV70" s="65">
        <f t="shared" si="98"/>
        <v>4.3391437727558473E-3</v>
      </c>
      <c r="FW70" s="65">
        <f t="shared" si="99"/>
        <v>0</v>
      </c>
      <c r="FX70" s="65">
        <f t="shared" si="100"/>
        <v>0</v>
      </c>
      <c r="FY70" s="65">
        <f t="shared" si="101"/>
        <v>0</v>
      </c>
      <c r="FZ70" s="65">
        <f t="shared" si="102"/>
        <v>0</v>
      </c>
      <c r="GB70" s="65">
        <f t="shared" si="103"/>
        <v>70.243508747193431</v>
      </c>
      <c r="GC70" s="65">
        <f t="shared" si="104"/>
        <v>9.4746958044593459</v>
      </c>
      <c r="GD70" s="65">
        <f t="shared" si="105"/>
        <v>0.35147064559322361</v>
      </c>
      <c r="GE70" s="65">
        <f t="shared" si="106"/>
        <v>5.3516106530655451E-2</v>
      </c>
      <c r="GF70" s="65">
        <f t="shared" si="107"/>
        <v>3.9052293954802621E-2</v>
      </c>
      <c r="GG70" s="65">
        <f t="shared" si="108"/>
        <v>4.3391437727558473E-3</v>
      </c>
      <c r="GH70" s="65">
        <f t="shared" si="109"/>
        <v>59.021002710139257</v>
      </c>
      <c r="GI70" s="65">
        <f t="shared" si="110"/>
        <v>8.2452726452841762</v>
      </c>
      <c r="GJ70" s="65">
        <f t="shared" si="111"/>
        <v>0</v>
      </c>
      <c r="GK70" s="65">
        <f t="shared" si="112"/>
        <v>0</v>
      </c>
      <c r="GL70" s="65">
        <f t="shared" si="113"/>
        <v>0</v>
      </c>
      <c r="GM70" s="65">
        <f t="shared" si="114"/>
        <v>0</v>
      </c>
      <c r="GN70" s="65">
        <f t="shared" si="115"/>
        <v>55.784896079182211</v>
      </c>
      <c r="GO70" s="65">
        <f t="shared" si="116"/>
        <v>8.9433065174711697</v>
      </c>
      <c r="GP70" s="65">
        <f t="shared" si="117"/>
        <v>0</v>
      </c>
      <c r="GQ70" s="65">
        <f t="shared" si="118"/>
        <v>0</v>
      </c>
      <c r="GR70" s="65">
        <f t="shared" si="119"/>
        <v>0</v>
      </c>
      <c r="GS70" s="65">
        <f t="shared" si="120"/>
        <v>0</v>
      </c>
      <c r="GT70" s="65">
        <f t="shared" si="121"/>
        <v>39.580301491111605</v>
      </c>
      <c r="GU70" s="65">
        <f t="shared" si="122"/>
        <v>8.4568458040270258</v>
      </c>
      <c r="GV70" s="65">
        <f t="shared" si="123"/>
        <v>0</v>
      </c>
      <c r="GW70" s="65">
        <f t="shared" si="124"/>
        <v>0</v>
      </c>
      <c r="GX70" s="65">
        <f t="shared" si="125"/>
        <v>0</v>
      </c>
      <c r="GY70" s="65">
        <f t="shared" si="126"/>
        <v>0</v>
      </c>
      <c r="GZ70" s="65">
        <f t="shared" si="127"/>
        <v>22.710014326221764</v>
      </c>
      <c r="HA70" s="65">
        <f t="shared" si="128"/>
        <v>5.1995423029149741</v>
      </c>
      <c r="HB70" s="65">
        <f t="shared" si="129"/>
        <v>0</v>
      </c>
      <c r="HC70" s="65">
        <f t="shared" si="130"/>
        <v>0</v>
      </c>
      <c r="HD70" s="65">
        <f t="shared" si="131"/>
        <v>0</v>
      </c>
      <c r="HE70" s="65">
        <f t="shared" si="132"/>
        <v>0</v>
      </c>
      <c r="HM70" s="51">
        <v>61</v>
      </c>
      <c r="HN70" s="72">
        <f>(EW70-EW69)*$D$46+(FB70-FB69)*$D$47+(FG70-FG69)*$D$48+(FL70-FL69)*$D$49+IF($HM70&lt;C$10,0,求节点(C$10:C$14,$H$28:$H$32,$HM70)*$C$2*节奏总纲!W64)+HN69</f>
        <v>1897.4376086859336</v>
      </c>
      <c r="HO70" s="72">
        <f>(EX70-EX69)*$D$46+(FC70-FC69)*$D$47+(FH70-FH69)*$D$48+(FM70-FM69)*$D$49+IF($HM70&lt;D$10,0,求节点(D$10:D$14,$H$28:$H$32,$HM70)*$C$2*节奏总纲!X64)+HO69</f>
        <v>1621.7524944686807</v>
      </c>
      <c r="HP70" s="72">
        <f>(EY70-EY69)*$D$46+(FD70-FD69)*$D$47+(FI70-FI69)*$D$48+(FN70-FN69)*$D$49+IF($HM70&lt;E$10,0,求节点(E$10:E$14,$H$28:$H$32,$HM70)*$C$2*节奏总纲!Y64)+HP69</f>
        <v>1619.0912221564356</v>
      </c>
      <c r="HQ70" s="72">
        <f>(EZ70-EZ69)*$D$46+(FE70-FE69)*$D$47+(FJ70-FJ69)*$D$48+(FO70-FO69)*$D$49+IF($HM70&lt;F$10,0,求节点(F$10:F$14,$H$28:$H$32,$HM70)*$C$2*节奏总纲!Z64)+HQ69</f>
        <v>1307.1285606509241</v>
      </c>
      <c r="HR70" s="72">
        <f>(FA70-FA69)*$D$46+(FF70-FF69)*$D$47+(FK70-FK69)*$D$48+(FP70-FP69)*$D$49+IF($HM70&lt;G$10,0,求节点(G$10:G$14,$H$28:$H$32,$HM70)*$C$2*节奏总纲!AA64)+HR69</f>
        <v>776.03591626439322</v>
      </c>
      <c r="HV70" s="72">
        <v>61</v>
      </c>
      <c r="HW70" s="72">
        <f>IF($HV70&lt;C$10,0,求节点(C$10:C$14,$I$28:$I$32,$HV70)*$C$2*节奏总纲!W64)+HW69</f>
        <v>4593879.8247044282</v>
      </c>
      <c r="HX70" s="72">
        <f>IF($HV70&lt;D$10,0,求节点(D$10:D$14,$I$28:$I$32,$HV70)*$C$2*节奏总纲!X64)+HX69</f>
        <v>4020411.6173745748</v>
      </c>
      <c r="HY70" s="72">
        <f>IF($HV70&lt;E$10,0,求节点(E$10:E$14,$I$28:$I$32,$HV70)*$C$2*节奏总纲!Y64)+HY69</f>
        <v>4113791.9464283143</v>
      </c>
      <c r="HZ70" s="72">
        <f>IF($HV70&lt;F$10,0,求节点(F$10:F$14,$I$28:$I$32,$HV70)*$C$2*节奏总纲!Z64)+HZ69</f>
        <v>3494919.8284035791</v>
      </c>
      <c r="IA70" s="72">
        <f>IF($HV70&lt;G$10,0,求节点(G$10:G$14,$I$28:$I$32,$HV70)*$C$2*节奏总纲!AA64)+IA69</f>
        <v>2100032.6867248816</v>
      </c>
    </row>
    <row r="71" spans="16:235" x14ac:dyDescent="0.15">
      <c r="P71" s="49">
        <v>62</v>
      </c>
      <c r="Q71" s="51">
        <f>IF($P71&lt;C$10,0,求节点(C$10:C$14,$H$10:$H$14,$P71)*$C$2*节奏总纲!W65)+Q70</f>
        <v>469.38662362616412</v>
      </c>
      <c r="R71" s="51">
        <f>IF($P71&lt;D$10,0,求节点(D$10:D$14,$H$10:$H$14,$P71)*$C$2*节奏总纲!X65)+R70</f>
        <v>403.43128352971047</v>
      </c>
      <c r="S71" s="51">
        <f>IF($P71&lt;E$10,0,求节点(E$10:E$14,$H$10:$H$14,$P71)*$C$2*节奏总纲!Y65)+S70</f>
        <v>388.53083572579715</v>
      </c>
      <c r="T71" s="51">
        <f>IF($P71&lt;F$10,0,求节点(F$10:F$14,$H$10:$H$14,$P71)*$C$2*节奏总纲!Z65)+T70</f>
        <v>303.88678801643283</v>
      </c>
      <c r="U71" s="51">
        <f>IF($P71&lt;G$10,0,求节点(G$10:G$14,$H$10:$H$14,$P71)*$C$2*节奏总纲!AA65)+U70</f>
        <v>179.03569757821074</v>
      </c>
      <c r="V71" s="51">
        <f>IF($P71&lt;C$10,0,求节点(C$10:C$14,$I$10:$I$14,$P71)*$C$2*节奏总纲!W65)+V70</f>
        <v>165.33318032892376</v>
      </c>
      <c r="W71" s="51">
        <f>IF($P71&lt;D$10,0,求节点(D$10:D$14,$I$10:$I$14,$P71)*$C$2*节奏总纲!X65)+W70</f>
        <v>149.11421623681397</v>
      </c>
      <c r="X71" s="51">
        <f>IF($P71&lt;E$10,0,求节点(E$10:E$14,$I$10:$I$14,$P71)*$C$2*节奏总纲!Y65)+X70</f>
        <v>157.66138388478743</v>
      </c>
      <c r="Y71" s="51">
        <f>IF($P71&lt;F$10,0,求节点(F$10:F$14,$I$10:$I$14,$P71)*$C$2*节奏总纲!Z65)+Y70</f>
        <v>146.97291115733148</v>
      </c>
      <c r="Z71" s="51">
        <f>IF($P71&lt;G$10,0,求节点(G$10:G$14,$I$10:$I$14,$P71)*$C$2*节奏总纲!AA65)+Z70</f>
        <v>90.218860239457342</v>
      </c>
      <c r="AA71" s="65">
        <f>IF($P71&lt;C$10,0,求节点(C$10:C$14,$J$10:$J$14,$P71)*$C$2*节奏总纲!W65)+AA70+军团势力点排行奖励设计!M71-军团势力点排行奖励设计!M70</f>
        <v>35.761984913743483</v>
      </c>
      <c r="AB71" s="65">
        <f>IF($P71&lt;D$10,0,求节点(D$10:D$14,$J$10:$J$14,$P71)*$C$2*节奏总纲!X65)+AB70+军团势力点排行奖励设计!N71-军团势力点排行奖励设计!N70</f>
        <v>10.153455872098352</v>
      </c>
      <c r="AC71" s="65">
        <f>IF($P71&lt;E$10,0,求节点(E$10:E$14,$J$10:$J$14,$P71)*$C$2*节奏总纲!Y65)+AC70+军团势力点排行奖励设计!O71-军团势力点排行奖励设计!O70</f>
        <v>0</v>
      </c>
      <c r="AD71" s="65">
        <f>IF($P71&lt;F$10,0,求节点(F$10:F$14,$J$10:$J$14,$P71)*$C$2*节奏总纲!Z65)+AD70+军团势力点排行奖励设计!P71-军团势力点排行奖励设计!P70</f>
        <v>0</v>
      </c>
      <c r="AE71" s="65">
        <f>IF($P71&lt;G$10,0,求节点(G$10:G$14,$J$10:$J$14,$P71)*$C$2*节奏总纲!AA65)+AE70+军团势力点排行奖励设计!Q71-军团势力点排行奖励设计!Q70</f>
        <v>0</v>
      </c>
      <c r="AF71" s="65">
        <f>IF($P71&lt;C$10,0,求节点(C$10:C$14,$K$10:$K$14,$P71)*$C$2*节奏总纲!W65)+AF70</f>
        <v>0</v>
      </c>
      <c r="AG71" s="65">
        <f>IF($P71&lt;D$10,0,求节点(D$10:D$14,$K$10:$K$14,$P71)*$C$2*节奏总纲!X65)+AG70</f>
        <v>0</v>
      </c>
      <c r="AH71" s="65">
        <f>IF($P71&lt;E$10,0,求节点(E$10:E$14,$K$10:$K$14,$P71)*$C$2*节奏总纲!Y65)+AH70</f>
        <v>0</v>
      </c>
      <c r="AI71" s="65">
        <f>IF($P71&lt;F$10,0,求节点(F$10:F$14,$K$10:$K$14,$P71)*$C$2*节奏总纲!Z65)+AI70</f>
        <v>0</v>
      </c>
      <c r="AJ71" s="65">
        <f>IF($P71&lt;G$10,0,求节点(G$10:G$14,$K$10:$K$14,$P71)*$C$2*节奏总纲!AA65)+AJ70</f>
        <v>0</v>
      </c>
      <c r="AK71" s="65">
        <f>IF($P71&lt;C$10,0,求节点(C$10:C$14,$L$10:$L$14,$P71)*$C$2*节奏总纲!W65)+AK70+军团势力点排行奖励设计!R71-军团势力点排行奖励设计!R70</f>
        <v>7.1523969827486962</v>
      </c>
      <c r="AL71" s="65">
        <f>IF($P71&lt;D$10,0,求节点(D$10:D$14,$L$10:$L$14,$P71)*$C$2*节奏总纲!X65)+AL70+军团势力点排行奖励设计!S71-军团势力点排行奖励设计!S70</f>
        <v>3.2491058790714726</v>
      </c>
      <c r="AM71" s="65">
        <f>IF($P71&lt;E$10,0,求节点(E$10:E$14,$L$10:$L$14,$P71)*$C$2*节奏总纲!Y65)+AM70+军团势力点排行奖励设计!T71-军团势力点排行奖励设计!T70</f>
        <v>0</v>
      </c>
      <c r="AN71" s="65">
        <f>IF($P71&lt;F$10,0,求节点(F$10:F$14,$L$10:$L$14,$P71)*$C$2*节奏总纲!Z65)+AN70+军团势力点排行奖励设计!U71-军团势力点排行奖励设计!U70</f>
        <v>0</v>
      </c>
      <c r="AO71" s="65">
        <f>IF($P71&lt;G$10,0,求节点(G$10:G$14,$L$10:$L$14,$P71)*$C$2*节奏总纲!AA65)+AO70+军团势力点排行奖励设计!V71-军团势力点排行奖励设计!V70</f>
        <v>0</v>
      </c>
      <c r="AP71" s="65">
        <f>IF($P71&lt;C$10,0,求节点(C$10:C$14,$M$10:$M$14,$P71)*$C$2*节奏总纲!W65)+AP70</f>
        <v>0</v>
      </c>
      <c r="AQ71" s="65">
        <f>IF($P71&lt;D$10,0,求节点(D$10:D$14,$M$10:$M$14,$P71)*$C$2*节奏总纲!X65)+AQ70</f>
        <v>0</v>
      </c>
      <c r="AR71" s="65">
        <f>IF($P71&lt;E$10,0,求节点(E$10:E$14,$M$10:$M$14,$P71)*$C$2*节奏总纲!Y65)+AR70</f>
        <v>0</v>
      </c>
      <c r="AS71" s="65">
        <f>IF($P71&lt;F$10,0,求节点(F$10:F$14,$M$10:$M$14,$P71)*$C$2*节奏总纲!Z65)+AS70</f>
        <v>0</v>
      </c>
      <c r="AT71" s="65">
        <f>IF($P71&lt;G$10,0,求节点(G$10:G$14,$M$10:$M$14,$P71)*$C$2*节奏总纲!AA65)+AT70</f>
        <v>0</v>
      </c>
      <c r="AX71" s="51">
        <v>62</v>
      </c>
      <c r="AY71" s="51">
        <f>IF($AX71&lt;C$10,0,求节点(C$10:C$14,$H$19:$H$23,$AX71)*$C$2*节奏总纲!W65)+AY70</f>
        <v>76.01336082431007</v>
      </c>
      <c r="AZ71" s="51">
        <f>IF($AX71&lt;D$10,0,求节点(D$10:D$14,$H$19:$H$23,$AX71)*$C$2*节奏总纲!X65)+AZ70</f>
        <v>63.57926682322411</v>
      </c>
      <c r="BA71" s="51">
        <f>IF($AX71&lt;E$10,0,求节点(E$10:E$14,$H$19:$H$23,$AX71)*$C$2*节奏总纲!Y65)+BA70</f>
        <v>57.71736296025243</v>
      </c>
      <c r="BB71" s="51">
        <f>IF($AX71&lt;F$10,0,求节点(F$10:F$14,$H$19:$H$23,$AX71)*$C$2*节奏总纲!Z65)+BB70</f>
        <v>39.228469214775323</v>
      </c>
      <c r="BC71" s="51">
        <f>IF($AX71&lt;G$10,0,求节点(G$10:G$14,$H$19:$H$23,$AX71)*$C$2*节奏总纲!AA65)+BC70</f>
        <v>22.20420933468835</v>
      </c>
      <c r="BD71" s="51">
        <f>IF($AX71&lt;C$10,0,求节点(C$10:C$14,$I$19:$I$23,$AX71)*$C$2*节奏总纲!W65)+BD70</f>
        <v>16.533318032892375</v>
      </c>
      <c r="BE71" s="51">
        <f>IF($AX71&lt;D$10,0,求节点(D$10:D$14,$I$19:$I$23,$AX71)*$C$2*节奏总纲!X65)+BE70</f>
        <v>14.911421623681397</v>
      </c>
      <c r="BF71" s="51">
        <f>IF($AX71&lt;E$10,0,求节点(E$10:E$14,$I$19:$I$23,$AX71)*$C$2*节奏总纲!Y65)+BF70</f>
        <v>15.766138388478742</v>
      </c>
      <c r="BG71" s="51">
        <f>IF($AX71&lt;F$10,0,求节点(F$10:F$14,$I$19:$I$23,$AX71)*$C$2*节奏总纲!Z65)+BG70</f>
        <v>14.697291115733147</v>
      </c>
      <c r="BH71" s="51">
        <f>IF($AX71&lt;G$10,0,求节点(G$10:G$14,$I$19:$I$23,$AX71)*$C$2*节奏总纲!AA65)+BH70</f>
        <v>9.0218860239457346</v>
      </c>
      <c r="BI71" s="65">
        <f>IF($AX71&lt;C$10,0,求节点(C$10:C$14,$J$19:$J$23,$AX71)*$C$2*节奏总纲!W65)+BI70+军团势力点排行奖励设计!W71-军团势力点排行奖励设计!W70</f>
        <v>1.1920661637914496</v>
      </c>
      <c r="BJ71" s="65">
        <f>IF($AX71&lt;D$10,0,求节点(D$10:D$14,$J$19:$J$23,$AX71)*$C$2*节奏总纲!X65)+BJ70+军团势力点排行奖励设计!X71-军团势力点排行奖励设计!X70</f>
        <v>0.3384485290699451</v>
      </c>
      <c r="BK71" s="65">
        <f>IF($AX71&lt;E$10,0,求节点(E$10:E$14,$J$19:$J$23,$AX71)*$C$2*节奏总纲!Y65)+BK70+军团势力点排行奖励设计!Y71-军团势力点排行奖励设计!Y70</f>
        <v>0</v>
      </c>
      <c r="BL71" s="65">
        <f>IF($AX71&lt;F$10,0,求节点(F$10:F$14,$J$19:$J$23,$AX71)*$C$2*节奏总纲!Z65)+BL70+军团势力点排行奖励设计!Z71-军团势力点排行奖励设计!Z70</f>
        <v>0</v>
      </c>
      <c r="BM71" s="65">
        <f>IF($AX71&lt;G$10,0,求节点(G$10:G$14,$J$19:$J$23,$AX71)*$C$2*节奏总纲!AA65)+BM70+军团势力点排行奖励设计!AA71-军团势力点排行奖励设计!AA70</f>
        <v>0</v>
      </c>
      <c r="BN71" s="65">
        <f>IF($AX71&lt;C$10,0,求节点(C$10:C$14,$K$19:$K$23,$AX71)*$C$2*节奏总纲!W65)+BN70</f>
        <v>0</v>
      </c>
      <c r="BO71" s="65">
        <f>IF($AX71&lt;D$10,0,求节点(D$10:D$14,$K$19:$K$23,$AX71)*$C$2*节奏总纲!X65)+BO70</f>
        <v>0</v>
      </c>
      <c r="BP71" s="65">
        <f>IF($AX71&lt;E$10,0,求节点(E$10:E$14,$K$19:$K$23,$AX71)*$C$2*节奏总纲!Y65)+BP70</f>
        <v>0</v>
      </c>
      <c r="BQ71" s="65">
        <f>IF($AX71&lt;F$10,0,求节点(F$10:F$14,$K$19:$K$23,$AX71)*$C$2*节奏总纲!Z65)+BQ70</f>
        <v>0</v>
      </c>
      <c r="BR71" s="65">
        <f>IF($AX71&lt;G$10,0,求节点(G$10:G$14,$K$19:$K$23,$AX71)*$C$2*节奏总纲!AA65)+BR70</f>
        <v>0</v>
      </c>
      <c r="BS71" s="65">
        <f>IF($AX71&lt;C$10,0,求节点(C$10:C$14,$L$19:$L$23,$AX71)*$C$2*节奏总纲!W65)+BS70+军团势力点排行奖励设计!AB71-军团势力点排行奖励设计!AB70</f>
        <v>0.14304793965497392</v>
      </c>
      <c r="BT71" s="65">
        <f>IF($AX71&lt;D$10,0,求节点(D$10:D$14,$L$19:$L$23,$AX71)*$C$2*节奏总纲!X65)+BT70+军团势力点排行奖励设计!AC71-军团势力点排行奖励设计!AC70</f>
        <v>6.4982117581429452E-2</v>
      </c>
      <c r="BU71" s="65">
        <f>IF($AX71&lt;E$10,0,求节点(E$10:E$14,$L$19:$L$23,$AX71)*$C$2*节奏总纲!Y65)+BU70+军团势力点排行奖励设计!AD71-军团势力点排行奖励设计!AD70</f>
        <v>0</v>
      </c>
      <c r="BV71" s="65">
        <f>IF($AX71&lt;F$10,0,求节点(F$10:F$14,$L$19:$L$23,$AX71)*$C$2*节奏总纲!Z65)+BV70+军团势力点排行奖励设计!AE71-军团势力点排行奖励设计!AE70</f>
        <v>0</v>
      </c>
      <c r="BW71" s="65">
        <f>IF($AX71&lt;G$10,0,求节点(G$10:G$14,$L$19:$L$23,$AX71)*$C$2*节奏总纲!AA65)+BW70+军团势力点排行奖励设计!AF71-军团势力点排行奖励设计!AF70</f>
        <v>0</v>
      </c>
      <c r="BX71" s="65">
        <f>IF($AX71&lt;C$10,0,求节点(C$10:C$14,$M$19:$M$23,$AX71)*$C$2*节奏总纲!W65)+BX70</f>
        <v>0</v>
      </c>
      <c r="BY71" s="65">
        <f>IF($AX71&lt;D$10,0,求节点(D$10:D$14,$M$19:$M$23,$AX71)*$C$2*节奏总纲!X65)+BY70</f>
        <v>0</v>
      </c>
      <c r="BZ71" s="65">
        <f>IF($AX71&lt;E$10,0,求节点(E$10:E$14,$M$19:$M$23,$AX71)*$C$2*节奏总纲!Y65)+BZ70</f>
        <v>0</v>
      </c>
      <c r="CA71" s="65">
        <f>IF($AX71&lt;F$10,0,求节点(F$10:F$14,$M$19:$M$23,$AX71)*$C$2*节奏总纲!Z65)+CA70</f>
        <v>0</v>
      </c>
      <c r="CB71" s="65">
        <f>IF($AX71&lt;G$10,0,求节点(G$10:G$14,$M$19:$M$23,$AX71)*$C$2*节奏总纲!AA65)+CB70</f>
        <v>0</v>
      </c>
      <c r="CF71" s="51">
        <v>62</v>
      </c>
      <c r="CG71" s="65">
        <f t="shared" si="13"/>
        <v>380.06680412155038</v>
      </c>
      <c r="CH71" s="65">
        <f t="shared" si="14"/>
        <v>317.89633411612056</v>
      </c>
      <c r="CI71" s="65">
        <f t="shared" si="15"/>
        <v>288.58681480126216</v>
      </c>
      <c r="CJ71" s="65">
        <f t="shared" si="16"/>
        <v>196.14234607387661</v>
      </c>
      <c r="CK71" s="65">
        <f t="shared" si="17"/>
        <v>111.02104667344176</v>
      </c>
      <c r="CL71" s="65">
        <f t="shared" si="18"/>
        <v>165.33318032892373</v>
      </c>
      <c r="CM71" s="65">
        <f t="shared" si="19"/>
        <v>149.11421623681397</v>
      </c>
      <c r="CN71" s="65">
        <f t="shared" si="20"/>
        <v>157.66138388478743</v>
      </c>
      <c r="CO71" s="65">
        <f t="shared" si="21"/>
        <v>146.97291115733148</v>
      </c>
      <c r="CP71" s="65">
        <f t="shared" si="22"/>
        <v>90.218860239457342</v>
      </c>
      <c r="CQ71" s="65">
        <f t="shared" si="23"/>
        <v>35.76198491374349</v>
      </c>
      <c r="CR71" s="65">
        <f t="shared" si="24"/>
        <v>10.153455872098354</v>
      </c>
      <c r="CS71" s="65">
        <f t="shared" si="25"/>
        <v>0</v>
      </c>
      <c r="CT71" s="65">
        <f t="shared" si="26"/>
        <v>0</v>
      </c>
      <c r="CU71" s="65">
        <f t="shared" si="27"/>
        <v>0</v>
      </c>
      <c r="CV71" s="65">
        <f t="shared" si="28"/>
        <v>0</v>
      </c>
      <c r="CW71" s="65">
        <f t="shared" si="29"/>
        <v>0</v>
      </c>
      <c r="CX71" s="65">
        <f t="shared" si="30"/>
        <v>0</v>
      </c>
      <c r="CY71" s="65">
        <f t="shared" si="31"/>
        <v>0</v>
      </c>
      <c r="CZ71" s="65">
        <f t="shared" si="32"/>
        <v>0</v>
      </c>
      <c r="DA71" s="65">
        <f t="shared" si="33"/>
        <v>7.1523969827486962</v>
      </c>
      <c r="DB71" s="65">
        <f t="shared" si="34"/>
        <v>3.2491058790714726</v>
      </c>
      <c r="DC71" s="65">
        <f t="shared" si="35"/>
        <v>0</v>
      </c>
      <c r="DD71" s="65">
        <f t="shared" si="36"/>
        <v>0</v>
      </c>
      <c r="DE71" s="65">
        <f t="shared" si="37"/>
        <v>0</v>
      </c>
      <c r="DF71" s="65">
        <f t="shared" si="38"/>
        <v>0</v>
      </c>
      <c r="DG71" s="65">
        <f t="shared" si="39"/>
        <v>0</v>
      </c>
      <c r="DH71" s="65">
        <f t="shared" si="40"/>
        <v>0</v>
      </c>
      <c r="DI71" s="65">
        <f t="shared" si="41"/>
        <v>0</v>
      </c>
      <c r="DJ71" s="65">
        <f t="shared" si="42"/>
        <v>0</v>
      </c>
      <c r="DN71" s="51">
        <v>62</v>
      </c>
      <c r="DO71" s="65">
        <f t="shared" si="43"/>
        <v>1.235010841609961</v>
      </c>
      <c r="DP71" s="65">
        <f t="shared" si="44"/>
        <v>1.2690655419208008</v>
      </c>
      <c r="DQ71" s="65">
        <f t="shared" si="45"/>
        <v>1.3463222011489413</v>
      </c>
      <c r="DR71" s="65">
        <f t="shared" si="46"/>
        <v>1.549317595609744</v>
      </c>
      <c r="DS71" s="65">
        <f t="shared" si="47"/>
        <v>1.6126284424684614</v>
      </c>
      <c r="DT71" s="65">
        <f t="shared" si="48"/>
        <v>1.0000000000000002</v>
      </c>
      <c r="DU71" s="65">
        <f t="shared" si="49"/>
        <v>1</v>
      </c>
      <c r="DV71" s="65">
        <f t="shared" si="50"/>
        <v>1</v>
      </c>
      <c r="DW71" s="65">
        <f t="shared" si="51"/>
        <v>1</v>
      </c>
      <c r="DX71" s="65">
        <f t="shared" si="52"/>
        <v>1</v>
      </c>
      <c r="DY71" s="65">
        <f t="shared" si="53"/>
        <v>0.99999999999999978</v>
      </c>
      <c r="DZ71" s="65">
        <f t="shared" si="54"/>
        <v>0.99999999999999978</v>
      </c>
      <c r="EA71" s="65">
        <f t="shared" si="55"/>
        <v>0</v>
      </c>
      <c r="EB71" s="65">
        <f t="shared" si="56"/>
        <v>0</v>
      </c>
      <c r="EC71" s="65">
        <f t="shared" si="57"/>
        <v>0</v>
      </c>
      <c r="ED71" s="65">
        <f t="shared" si="58"/>
        <v>0</v>
      </c>
      <c r="EE71" s="65">
        <f t="shared" si="59"/>
        <v>0</v>
      </c>
      <c r="EF71" s="65">
        <f t="shared" si="60"/>
        <v>0</v>
      </c>
      <c r="EG71" s="65">
        <f t="shared" si="61"/>
        <v>0</v>
      </c>
      <c r="EH71" s="65">
        <f t="shared" si="62"/>
        <v>0</v>
      </c>
      <c r="EI71" s="65">
        <f t="shared" si="63"/>
        <v>1</v>
      </c>
      <c r="EJ71" s="65">
        <f t="shared" si="64"/>
        <v>1</v>
      </c>
      <c r="EK71" s="65">
        <f t="shared" si="65"/>
        <v>0</v>
      </c>
      <c r="EL71" s="65">
        <f t="shared" si="66"/>
        <v>0</v>
      </c>
      <c r="EM71" s="65">
        <f t="shared" si="67"/>
        <v>0</v>
      </c>
      <c r="EN71" s="65">
        <f t="shared" si="68"/>
        <v>0</v>
      </c>
      <c r="EO71" s="65">
        <f t="shared" si="69"/>
        <v>0</v>
      </c>
      <c r="EP71" s="65">
        <f t="shared" si="70"/>
        <v>0</v>
      </c>
      <c r="EQ71" s="65">
        <f t="shared" si="71"/>
        <v>0</v>
      </c>
      <c r="ER71" s="65">
        <f t="shared" si="72"/>
        <v>0</v>
      </c>
      <c r="EV71" s="51">
        <v>62</v>
      </c>
      <c r="EW71" s="65">
        <f t="shared" si="73"/>
        <v>80.973356234177785</v>
      </c>
      <c r="EX71" s="65">
        <f t="shared" si="74"/>
        <v>68.052693310328522</v>
      </c>
      <c r="EY71" s="65">
        <f t="shared" si="75"/>
        <v>62.447204476796053</v>
      </c>
      <c r="EZ71" s="65">
        <f t="shared" si="76"/>
        <v>43.637656549495269</v>
      </c>
      <c r="FA71" s="65">
        <f t="shared" si="77"/>
        <v>24.910775141872072</v>
      </c>
      <c r="FB71" s="65">
        <f t="shared" si="78"/>
        <v>12.169355704920386</v>
      </c>
      <c r="FC71" s="65">
        <f t="shared" si="79"/>
        <v>10.607219401111951</v>
      </c>
      <c r="FD71" s="65">
        <f t="shared" si="80"/>
        <v>11.03629687193512</v>
      </c>
      <c r="FE71" s="65">
        <f t="shared" si="81"/>
        <v>10.288103781013202</v>
      </c>
      <c r="FF71" s="65">
        <f t="shared" si="82"/>
        <v>6.3153202167620135</v>
      </c>
      <c r="FG71" s="65">
        <f t="shared" si="83"/>
        <v>0.57934415560264441</v>
      </c>
      <c r="FH71" s="65">
        <f t="shared" si="84"/>
        <v>0.17179647335590409</v>
      </c>
      <c r="FI71" s="65">
        <f t="shared" si="85"/>
        <v>0</v>
      </c>
      <c r="FJ71" s="65">
        <f t="shared" si="86"/>
        <v>0</v>
      </c>
      <c r="FK71" s="65">
        <f t="shared" si="87"/>
        <v>0</v>
      </c>
      <c r="FL71" s="65">
        <f t="shared" si="88"/>
        <v>8.8212896120567263E-2</v>
      </c>
      <c r="FM71" s="65">
        <f t="shared" si="89"/>
        <v>2.9918849969783147E-2</v>
      </c>
      <c r="FN71" s="65">
        <f t="shared" si="90"/>
        <v>0</v>
      </c>
      <c r="FO71" s="65">
        <f t="shared" si="91"/>
        <v>0</v>
      </c>
      <c r="FP71" s="65">
        <f t="shared" si="92"/>
        <v>0</v>
      </c>
      <c r="FQ71" s="65">
        <f t="shared" si="93"/>
        <v>6.4371572844738267E-2</v>
      </c>
      <c r="FR71" s="65">
        <f t="shared" si="94"/>
        <v>2.9241952911643256E-2</v>
      </c>
      <c r="FS71" s="65">
        <f t="shared" si="95"/>
        <v>0</v>
      </c>
      <c r="FT71" s="65">
        <f t="shared" si="96"/>
        <v>0</v>
      </c>
      <c r="FU71" s="65">
        <f t="shared" si="97"/>
        <v>0</v>
      </c>
      <c r="FV71" s="65">
        <f t="shared" si="98"/>
        <v>7.1523969827486968E-3</v>
      </c>
      <c r="FW71" s="65">
        <f t="shared" si="99"/>
        <v>3.2491058790714727E-3</v>
      </c>
      <c r="FX71" s="65">
        <f t="shared" si="100"/>
        <v>0</v>
      </c>
      <c r="FY71" s="65">
        <f t="shared" si="101"/>
        <v>0</v>
      </c>
      <c r="FZ71" s="65">
        <f t="shared" si="102"/>
        <v>0</v>
      </c>
      <c r="GB71" s="65">
        <f t="shared" si="103"/>
        <v>80.973356234177785</v>
      </c>
      <c r="GC71" s="65">
        <f t="shared" si="104"/>
        <v>12.169355704920386</v>
      </c>
      <c r="GD71" s="65">
        <f t="shared" si="105"/>
        <v>0.57934415560264441</v>
      </c>
      <c r="GE71" s="65">
        <f t="shared" si="106"/>
        <v>8.8212896120567263E-2</v>
      </c>
      <c r="GF71" s="65">
        <f t="shared" si="107"/>
        <v>6.4371572844738267E-2</v>
      </c>
      <c r="GG71" s="65">
        <f t="shared" si="108"/>
        <v>7.1523969827486968E-3</v>
      </c>
      <c r="GH71" s="65">
        <f t="shared" si="109"/>
        <v>68.052693310328522</v>
      </c>
      <c r="GI71" s="65">
        <f t="shared" si="110"/>
        <v>10.607219401111951</v>
      </c>
      <c r="GJ71" s="65">
        <f t="shared" si="111"/>
        <v>0.17179647335590409</v>
      </c>
      <c r="GK71" s="65">
        <f t="shared" si="112"/>
        <v>2.9918849969783147E-2</v>
      </c>
      <c r="GL71" s="65">
        <f t="shared" si="113"/>
        <v>2.9241952911643256E-2</v>
      </c>
      <c r="GM71" s="65">
        <f t="shared" si="114"/>
        <v>3.2491058790714727E-3</v>
      </c>
      <c r="GN71" s="65">
        <f t="shared" si="115"/>
        <v>62.447204476796053</v>
      </c>
      <c r="GO71" s="65">
        <f t="shared" si="116"/>
        <v>11.03629687193512</v>
      </c>
      <c r="GP71" s="65">
        <f t="shared" si="117"/>
        <v>0</v>
      </c>
      <c r="GQ71" s="65">
        <f t="shared" si="118"/>
        <v>0</v>
      </c>
      <c r="GR71" s="65">
        <f t="shared" si="119"/>
        <v>0</v>
      </c>
      <c r="GS71" s="65">
        <f t="shared" si="120"/>
        <v>0</v>
      </c>
      <c r="GT71" s="65">
        <f t="shared" si="121"/>
        <v>43.637656549495269</v>
      </c>
      <c r="GU71" s="65">
        <f t="shared" si="122"/>
        <v>10.288103781013202</v>
      </c>
      <c r="GV71" s="65">
        <f t="shared" si="123"/>
        <v>0</v>
      </c>
      <c r="GW71" s="65">
        <f t="shared" si="124"/>
        <v>0</v>
      </c>
      <c r="GX71" s="65">
        <f t="shared" si="125"/>
        <v>0</v>
      </c>
      <c r="GY71" s="65">
        <f t="shared" si="126"/>
        <v>0</v>
      </c>
      <c r="GZ71" s="65">
        <f t="shared" si="127"/>
        <v>24.910775141872072</v>
      </c>
      <c r="HA71" s="65">
        <f t="shared" si="128"/>
        <v>6.3153202167620135</v>
      </c>
      <c r="HB71" s="65">
        <f t="shared" si="129"/>
        <v>0</v>
      </c>
      <c r="HC71" s="65">
        <f t="shared" si="130"/>
        <v>0</v>
      </c>
      <c r="HD71" s="65">
        <f t="shared" si="131"/>
        <v>0</v>
      </c>
      <c r="HE71" s="65">
        <f t="shared" si="132"/>
        <v>0</v>
      </c>
      <c r="HM71" s="51">
        <v>62</v>
      </c>
      <c r="HN71" s="72">
        <f>(EW71-EW70)*$D$46+(FB71-FB70)*$D$47+(FG71-FG70)*$D$48+(FL71-FL70)*$D$49+IF($HM71&lt;C$10,0,求节点(C$10:C$14,$H$28:$H$32,$HM71)*$C$2*节奏总纲!W65)+HN70</f>
        <v>2277.2088655957577</v>
      </c>
      <c r="HO71" s="72">
        <f>(EX71-EX70)*$D$46+(FC71-FC70)*$D$47+(FH71-FH70)*$D$48+(FM71-FM70)*$D$49+IF($HM71&lt;D$10,0,求节点(D$10:D$14,$H$28:$H$32,$HM71)*$C$2*节奏总纲!X65)+HO70</f>
        <v>1949.5062770972356</v>
      </c>
      <c r="HP71" s="72">
        <f>(EY71-EY70)*$D$46+(FD71-FD70)*$D$47+(FI71-FI70)*$D$48+(FN71-FN70)*$D$49+IF($HM71&lt;E$10,0,求节点(E$10:E$14,$H$28:$H$32,$HM71)*$C$2*节奏总纲!Y65)+HP70</f>
        <v>1889.3247415006672</v>
      </c>
      <c r="HQ71" s="72">
        <f>(EZ71-EZ70)*$D$46+(FE71-FE70)*$D$47+(FJ71-FJ70)*$D$48+(FO71-FO70)*$D$49+IF($HM71&lt;F$10,0,求节点(F$10:F$14,$H$28:$H$32,$HM71)*$C$2*节奏总纲!Z65)+HQ70</f>
        <v>1513.4479449174098</v>
      </c>
      <c r="HR71" s="72">
        <f>(FA71-FA70)*$D$46+(FF71-FF70)*$D$47+(FK71-FK70)*$D$48+(FP71-FP70)*$D$49+IF($HM71&lt;G$10,0,求节点(G$10:G$14,$H$28:$H$32,$HM71)*$C$2*节奏总纲!AA65)+HR70</f>
        <v>897.13219366897636</v>
      </c>
      <c r="HV71" s="72">
        <v>62</v>
      </c>
      <c r="HW71" s="72">
        <f>IF($HV71&lt;C$10,0,求节点(C$10:C$14,$I$28:$I$32,$HV71)*$C$2*节奏总纲!W65)+HW70</f>
        <v>5587064.4313077768</v>
      </c>
      <c r="HX71" s="72">
        <f>IF($HV71&lt;D$10,0,求节点(D$10:D$14,$I$28:$I$32,$HV71)*$C$2*节奏总纲!X65)+HX70</f>
        <v>4889662.3294330034</v>
      </c>
      <c r="HY71" s="72">
        <f>IF($HV71&lt;E$10,0,求节点(E$10:E$14,$I$28:$I$32,$HV71)*$C$2*节奏总纲!Y65)+HY70</f>
        <v>4884748.5665033218</v>
      </c>
      <c r="HZ71" s="72">
        <f>IF($HV71&lt;F$10,0,求节点(F$10:F$14,$I$28:$I$32,$HV71)*$C$2*节奏总纲!Z65)+HZ70</f>
        <v>4116312.2995898891</v>
      </c>
      <c r="IA71" s="72">
        <f>IF($HV71&lt;G$10,0,求节点(G$10:G$14,$I$28:$I$32,$HV71)*$C$2*节奏总纲!AA65)+IA70</f>
        <v>2470503.4848297974</v>
      </c>
    </row>
    <row r="72" spans="16:235" x14ac:dyDescent="0.15">
      <c r="P72" s="49">
        <v>63</v>
      </c>
      <c r="Q72" s="51">
        <f>IF($P72&lt;C$10,0,求节点(C$10:C$14,$H$10:$H$14,$P72)*$C$2*节奏总纲!W66)+Q71</f>
        <v>548.53483964013003</v>
      </c>
      <c r="R72" s="51">
        <f>IF($P72&lt;D$10,0,求节点(D$10:D$14,$H$10:$H$14,$P72)*$C$2*节奏总纲!X66)+R71</f>
        <v>472.83795657318097</v>
      </c>
      <c r="S72" s="51">
        <f>IF($P72&lt;E$10,0,求节点(E$10:E$14,$H$10:$H$14,$P72)*$C$2*节奏总纲!Y66)+S71</f>
        <v>445.09988315156045</v>
      </c>
      <c r="T72" s="51">
        <f>IF($P72&lt;F$10,0,求节点(F$10:F$14,$H$10:$H$14,$P72)*$C$2*节奏总纲!Z66)+T71</f>
        <v>346.36114059093279</v>
      </c>
      <c r="U72" s="51">
        <f>IF($P72&lt;G$10,0,求节点(G$10:G$14,$H$10:$H$14,$P72)*$C$2*节奏总纲!AA66)+U71</f>
        <v>202.67502222148462</v>
      </c>
      <c r="V72" s="51">
        <f>IF($P72&lt;C$10,0,求节点(C$10:C$14,$I$10:$I$14,$P72)*$C$2*节奏总纲!W66)+V71</f>
        <v>206.12161161101798</v>
      </c>
      <c r="W72" s="51">
        <f>IF($P72&lt;D$10,0,求节点(D$10:D$14,$I$10:$I$14,$P72)*$C$2*节奏总纲!X66)+W71</f>
        <v>185.96236559027392</v>
      </c>
      <c r="X72" s="51">
        <f>IF($P72&lt;E$10,0,求节点(E$10:E$14,$I$10:$I$14,$P72)*$C$2*节奏总纲!Y66)+X71</f>
        <v>191.88214270203815</v>
      </c>
      <c r="Y72" s="51">
        <f>IF($P72&lt;F$10,0,求节点(F$10:F$14,$I$10:$I$14,$P72)*$C$2*节奏总纲!Z66)+Y71</f>
        <v>177.0862512279657</v>
      </c>
      <c r="Z72" s="51">
        <f>IF($P72&lt;G$10,0,求节点(G$10:G$14,$I$10:$I$14,$P72)*$C$2*节奏总纲!AA66)+Z71</f>
        <v>107.71791671687645</v>
      </c>
      <c r="AA72" s="65">
        <f>IF($P72&lt;C$10,0,求节点(C$10:C$14,$J$10:$J$14,$P72)*$C$2*节奏总纲!W66)+AA71+军团势力点排行奖励设计!M72-军团势力点排行奖励设计!M71</f>
        <v>50.837835583070323</v>
      </c>
      <c r="AB72" s="65">
        <f>IF($P72&lt;D$10,0,求节点(D$10:D$14,$J$10:$J$14,$P72)*$C$2*节奏总纲!X66)+AB71+军团势力点排行奖励设计!N72-军团势力点排行奖励设计!N71</f>
        <v>26.678854215781808</v>
      </c>
      <c r="AC72" s="65">
        <f>IF($P72&lt;E$10,0,求节点(E$10:E$14,$J$10:$J$14,$P72)*$C$2*节奏总纲!Y66)+AC71+军团势力点排行奖励设计!O72-军团势力点排行奖励设计!O71</f>
        <v>0</v>
      </c>
      <c r="AD72" s="65">
        <f>IF($P72&lt;F$10,0,求节点(F$10:F$14,$J$10:$J$14,$P72)*$C$2*节奏总纲!Z66)+AD71+军团势力点排行奖励设计!P72-军团势力点排行奖励设计!P71</f>
        <v>0</v>
      </c>
      <c r="AE72" s="65">
        <f>IF($P72&lt;G$10,0,求节点(G$10:G$14,$J$10:$J$14,$P72)*$C$2*节奏总纲!AA66)+AE71+军团势力点排行奖励设计!Q72-军团势力点排行奖励设计!Q71</f>
        <v>0</v>
      </c>
      <c r="AF72" s="65">
        <f>IF($P72&lt;C$10,0,求节点(C$10:C$14,$K$10:$K$14,$P72)*$C$2*节奏总纲!W66)+AF71</f>
        <v>0</v>
      </c>
      <c r="AG72" s="65">
        <f>IF($P72&lt;D$10,0,求节点(D$10:D$14,$K$10:$K$14,$P72)*$C$2*节奏总纲!X66)+AG71</f>
        <v>0</v>
      </c>
      <c r="AH72" s="65">
        <f>IF($P72&lt;E$10,0,求节点(E$10:E$14,$K$10:$K$14,$P72)*$C$2*节奏总纲!Y66)+AH71</f>
        <v>0</v>
      </c>
      <c r="AI72" s="65">
        <f>IF($P72&lt;F$10,0,求节点(F$10:F$14,$K$10:$K$14,$P72)*$C$2*节奏总纲!Z66)+AI71</f>
        <v>0</v>
      </c>
      <c r="AJ72" s="65">
        <f>IF($P72&lt;G$10,0,求节点(G$10:G$14,$K$10:$K$14,$P72)*$C$2*节奏总纲!AA66)+AJ71</f>
        <v>0</v>
      </c>
      <c r="AK72" s="65">
        <f>IF($P72&lt;C$10,0,求节点(C$10:C$14,$L$10:$L$14,$P72)*$C$2*节奏总纲!W66)+AK71+军团势力点排行奖励设计!R72-军团势力点排行奖励设计!R71</f>
        <v>10.167567116614068</v>
      </c>
      <c r="AL72" s="65">
        <f>IF($P72&lt;D$10,0,求节点(D$10:D$14,$L$10:$L$14,$P72)*$C$2*节奏总纲!X66)+AL71+军团势力点排行奖励设计!S72-军团势力点排行奖励设计!S71</f>
        <v>8.5372333490501795</v>
      </c>
      <c r="AM72" s="65">
        <f>IF($P72&lt;E$10,0,求节点(E$10:E$14,$L$10:$L$14,$P72)*$C$2*节奏总纲!Y66)+AM71+军团势力点排行奖励设计!T72-军团势力点排行奖励设计!T71</f>
        <v>0</v>
      </c>
      <c r="AN72" s="65">
        <f>IF($P72&lt;F$10,0,求节点(F$10:F$14,$L$10:$L$14,$P72)*$C$2*节奏总纲!Z66)+AN71+军团势力点排行奖励设计!U72-军团势力点排行奖励设计!U71</f>
        <v>0</v>
      </c>
      <c r="AO72" s="65">
        <f>IF($P72&lt;G$10,0,求节点(G$10:G$14,$L$10:$L$14,$P72)*$C$2*节奏总纲!AA66)+AO71+军团势力点排行奖励设计!V72-军团势力点排行奖励设计!V71</f>
        <v>0</v>
      </c>
      <c r="AP72" s="65">
        <f>IF($P72&lt;C$10,0,求节点(C$10:C$14,$M$10:$M$14,$P72)*$C$2*节奏总纲!W66)+AP71</f>
        <v>0</v>
      </c>
      <c r="AQ72" s="65">
        <f>IF($P72&lt;D$10,0,求节点(D$10:D$14,$M$10:$M$14,$P72)*$C$2*节奏总纲!X66)+AQ71</f>
        <v>0</v>
      </c>
      <c r="AR72" s="65">
        <f>IF($P72&lt;E$10,0,求节点(E$10:E$14,$M$10:$M$14,$P72)*$C$2*节奏总纲!Y66)+AR71</f>
        <v>0</v>
      </c>
      <c r="AS72" s="65">
        <f>IF($P72&lt;F$10,0,求节点(F$10:F$14,$M$10:$M$14,$P72)*$C$2*节奏总纲!Z66)+AS71</f>
        <v>0</v>
      </c>
      <c r="AT72" s="65">
        <f>IF($P72&lt;G$10,0,求节点(G$10:G$14,$M$10:$M$14,$P72)*$C$2*节奏总纲!AA66)+AT71</f>
        <v>0</v>
      </c>
      <c r="AX72" s="51">
        <v>63</v>
      </c>
      <c r="AY72" s="51">
        <f>IF($AX72&lt;C$10,0,求节点(C$10:C$14,$H$19:$H$23,$AX72)*$C$2*节奏总纲!W66)+AY71</f>
        <v>85.603307007278005</v>
      </c>
      <c r="AZ72" s="51">
        <f>IF($AX72&lt;D$10,0,求节点(D$10:D$14,$H$19:$H$23,$AX72)*$C$2*节奏总纲!X66)+AZ71</f>
        <v>71.71889774572675</v>
      </c>
      <c r="BA72" s="51">
        <f>IF($AX72&lt;E$10,0,求节点(E$10:E$14,$H$19:$H$23,$AX72)*$C$2*节奏总纲!Y66)+BA71</f>
        <v>63.304435112380581</v>
      </c>
      <c r="BB72" s="51">
        <f>IF($AX72&lt;F$10,0,求节点(F$10:F$14,$H$19:$H$23,$AX72)*$C$2*节奏总纲!Z66)+BB71</f>
        <v>42.318722340741758</v>
      </c>
      <c r="BC72" s="51">
        <f>IF($AX72&lt;G$10,0,求节点(G$10:G$14,$H$19:$H$23,$AX72)*$C$2*节奏总纲!AA66)+BC71</f>
        <v>23.739276376152048</v>
      </c>
      <c r="BD72" s="51">
        <f>IF($AX72&lt;C$10,0,求节点(C$10:C$14,$I$19:$I$23,$AX72)*$C$2*节奏总纲!W66)+BD71</f>
        <v>20.612161161101799</v>
      </c>
      <c r="BE72" s="51">
        <f>IF($AX72&lt;D$10,0,求节点(D$10:D$14,$I$19:$I$23,$AX72)*$C$2*节奏总纲!X66)+BE71</f>
        <v>18.596236559027393</v>
      </c>
      <c r="BF72" s="51">
        <f>IF($AX72&lt;E$10,0,求节点(E$10:E$14,$I$19:$I$23,$AX72)*$C$2*节奏总纲!Y66)+BF71</f>
        <v>19.188214270203815</v>
      </c>
      <c r="BG72" s="51">
        <f>IF($AX72&lt;F$10,0,求节点(F$10:F$14,$I$19:$I$23,$AX72)*$C$2*节奏总纲!Z66)+BG71</f>
        <v>17.708625122796569</v>
      </c>
      <c r="BH72" s="51">
        <f>IF($AX72&lt;G$10,0,求节点(G$10:G$14,$I$19:$I$23,$AX72)*$C$2*节奏总纲!AA66)+BH71</f>
        <v>10.771791671687645</v>
      </c>
      <c r="BI72" s="65">
        <f>IF($AX72&lt;C$10,0,求节点(C$10:C$14,$J$19:$J$23,$AX72)*$C$2*节奏总纲!W66)+BI71+军团势力点排行奖励设计!W72-军团势力点排行奖励设计!W71</f>
        <v>1.694594519435678</v>
      </c>
      <c r="BJ72" s="65">
        <f>IF($AX72&lt;D$10,0,求节点(D$10:D$14,$J$19:$J$23,$AX72)*$C$2*节奏总纲!X66)+BJ71+军团势力点排行奖励设计!X72-军团势力点排行奖励设计!X71</f>
        <v>0.88929514052606051</v>
      </c>
      <c r="BK72" s="65">
        <f>IF($AX72&lt;E$10,0,求节点(E$10:E$14,$J$19:$J$23,$AX72)*$C$2*节奏总纲!Y66)+BK71+军团势力点排行奖励设计!Y72-军团势力点排行奖励设计!Y71</f>
        <v>0</v>
      </c>
      <c r="BL72" s="65">
        <f>IF($AX72&lt;F$10,0,求节点(F$10:F$14,$J$19:$J$23,$AX72)*$C$2*节奏总纲!Z66)+BL71+军团势力点排行奖励设计!Z72-军团势力点排行奖励设计!Z71</f>
        <v>0</v>
      </c>
      <c r="BM72" s="65">
        <f>IF($AX72&lt;G$10,0,求节点(G$10:G$14,$J$19:$J$23,$AX72)*$C$2*节奏总纲!AA66)+BM71+军团势力点排行奖励设计!AA72-军团势力点排行奖励设计!AA71</f>
        <v>0</v>
      </c>
      <c r="BN72" s="65">
        <f>IF($AX72&lt;C$10,0,求节点(C$10:C$14,$K$19:$K$23,$AX72)*$C$2*节奏总纲!W66)+BN71</f>
        <v>0</v>
      </c>
      <c r="BO72" s="65">
        <f>IF($AX72&lt;D$10,0,求节点(D$10:D$14,$K$19:$K$23,$AX72)*$C$2*节奏总纲!X66)+BO71</f>
        <v>0</v>
      </c>
      <c r="BP72" s="65">
        <f>IF($AX72&lt;E$10,0,求节点(E$10:E$14,$K$19:$K$23,$AX72)*$C$2*节奏总纲!Y66)+BP71</f>
        <v>0</v>
      </c>
      <c r="BQ72" s="65">
        <f>IF($AX72&lt;F$10,0,求节点(F$10:F$14,$K$19:$K$23,$AX72)*$C$2*节奏总纲!Z66)+BQ71</f>
        <v>0</v>
      </c>
      <c r="BR72" s="65">
        <f>IF($AX72&lt;G$10,0,求节点(G$10:G$14,$K$19:$K$23,$AX72)*$C$2*节奏总纲!AA66)+BR71</f>
        <v>0</v>
      </c>
      <c r="BS72" s="65">
        <f>IF($AX72&lt;C$10,0,求节点(C$10:C$14,$L$19:$L$23,$AX72)*$C$2*节奏总纲!W66)+BS71+军团势力点排行奖励设计!AB72-军团势力点排行奖励设计!AB71</f>
        <v>0.2033513423322813</v>
      </c>
      <c r="BT72" s="65">
        <f>IF($AX72&lt;D$10,0,求节点(D$10:D$14,$L$19:$L$23,$AX72)*$C$2*节奏总纲!X66)+BT71+军团势力点排行奖励设计!AC72-军团势力点排行奖励设计!AC71</f>
        <v>0.1707446669810036</v>
      </c>
      <c r="BU72" s="65">
        <f>IF($AX72&lt;E$10,0,求节点(E$10:E$14,$L$19:$L$23,$AX72)*$C$2*节奏总纲!Y66)+BU71+军团势力点排行奖励设计!AD72-军团势力点排行奖励设计!AD71</f>
        <v>0</v>
      </c>
      <c r="BV72" s="65">
        <f>IF($AX72&lt;F$10,0,求节点(F$10:F$14,$L$19:$L$23,$AX72)*$C$2*节奏总纲!Z66)+BV71+军团势力点排行奖励设计!AE72-军团势力点排行奖励设计!AE71</f>
        <v>0</v>
      </c>
      <c r="BW72" s="65">
        <f>IF($AX72&lt;G$10,0,求节点(G$10:G$14,$L$19:$L$23,$AX72)*$C$2*节奏总纲!AA66)+BW71+军团势力点排行奖励设计!AF72-军团势力点排行奖励设计!AF71</f>
        <v>0</v>
      </c>
      <c r="BX72" s="65">
        <f>IF($AX72&lt;C$10,0,求节点(C$10:C$14,$M$19:$M$23,$AX72)*$C$2*节奏总纲!W66)+BX71</f>
        <v>0</v>
      </c>
      <c r="BY72" s="65">
        <f>IF($AX72&lt;D$10,0,求节点(D$10:D$14,$M$19:$M$23,$AX72)*$C$2*节奏总纲!X66)+BY71</f>
        <v>0</v>
      </c>
      <c r="BZ72" s="65">
        <f>IF($AX72&lt;E$10,0,求节点(E$10:E$14,$M$19:$M$23,$AX72)*$C$2*节奏总纲!Y66)+BZ71</f>
        <v>0</v>
      </c>
      <c r="CA72" s="65">
        <f>IF($AX72&lt;F$10,0,求节点(F$10:F$14,$M$19:$M$23,$AX72)*$C$2*节奏总纲!Z66)+CA71</f>
        <v>0</v>
      </c>
      <c r="CB72" s="65">
        <f>IF($AX72&lt;G$10,0,求节点(G$10:G$14,$M$19:$M$23,$AX72)*$C$2*节奏总纲!AA66)+CB71</f>
        <v>0</v>
      </c>
      <c r="CF72" s="51">
        <v>63</v>
      </c>
      <c r="CG72" s="65">
        <f t="shared" si="13"/>
        <v>428.01653503639</v>
      </c>
      <c r="CH72" s="65">
        <f t="shared" si="14"/>
        <v>358.59448872863373</v>
      </c>
      <c r="CI72" s="65">
        <f t="shared" si="15"/>
        <v>316.52217556190288</v>
      </c>
      <c r="CJ72" s="65">
        <f t="shared" si="16"/>
        <v>211.5936117037088</v>
      </c>
      <c r="CK72" s="65">
        <f t="shared" si="17"/>
        <v>118.69638188076024</v>
      </c>
      <c r="CL72" s="65">
        <f t="shared" si="18"/>
        <v>206.12161161101798</v>
      </c>
      <c r="CM72" s="65">
        <f t="shared" si="19"/>
        <v>185.96236559027392</v>
      </c>
      <c r="CN72" s="65">
        <f t="shared" si="20"/>
        <v>191.88214270203815</v>
      </c>
      <c r="CO72" s="65">
        <f t="shared" si="21"/>
        <v>177.0862512279657</v>
      </c>
      <c r="CP72" s="65">
        <f t="shared" si="22"/>
        <v>107.71791671687645</v>
      </c>
      <c r="CQ72" s="65">
        <f t="shared" si="23"/>
        <v>50.837835583070337</v>
      </c>
      <c r="CR72" s="65">
        <f t="shared" si="24"/>
        <v>26.678854215781815</v>
      </c>
      <c r="CS72" s="65">
        <f t="shared" si="25"/>
        <v>0</v>
      </c>
      <c r="CT72" s="65">
        <f t="shared" si="26"/>
        <v>0</v>
      </c>
      <c r="CU72" s="65">
        <f t="shared" si="27"/>
        <v>0</v>
      </c>
      <c r="CV72" s="65">
        <f t="shared" si="28"/>
        <v>0</v>
      </c>
      <c r="CW72" s="65">
        <f t="shared" si="29"/>
        <v>0</v>
      </c>
      <c r="CX72" s="65">
        <f t="shared" si="30"/>
        <v>0</v>
      </c>
      <c r="CY72" s="65">
        <f t="shared" si="31"/>
        <v>0</v>
      </c>
      <c r="CZ72" s="65">
        <f t="shared" si="32"/>
        <v>0</v>
      </c>
      <c r="DA72" s="65">
        <f t="shared" si="33"/>
        <v>10.167567116614066</v>
      </c>
      <c r="DB72" s="65">
        <f t="shared" si="34"/>
        <v>8.5372333490501795</v>
      </c>
      <c r="DC72" s="65">
        <f t="shared" si="35"/>
        <v>0</v>
      </c>
      <c r="DD72" s="65">
        <f t="shared" si="36"/>
        <v>0</v>
      </c>
      <c r="DE72" s="65">
        <f t="shared" si="37"/>
        <v>0</v>
      </c>
      <c r="DF72" s="65">
        <f t="shared" si="38"/>
        <v>0</v>
      </c>
      <c r="DG72" s="65">
        <f t="shared" si="39"/>
        <v>0</v>
      </c>
      <c r="DH72" s="65">
        <f t="shared" si="40"/>
        <v>0</v>
      </c>
      <c r="DI72" s="65">
        <f t="shared" si="41"/>
        <v>0</v>
      </c>
      <c r="DJ72" s="65">
        <f t="shared" si="42"/>
        <v>0</v>
      </c>
      <c r="DN72" s="51">
        <v>63</v>
      </c>
      <c r="DO72" s="65">
        <f t="shared" si="43"/>
        <v>1.2815739457203297</v>
      </c>
      <c r="DP72" s="65">
        <f t="shared" si="44"/>
        <v>1.3185867921439276</v>
      </c>
      <c r="DQ72" s="65">
        <f t="shared" si="45"/>
        <v>1.406220219361886</v>
      </c>
      <c r="DR72" s="65">
        <f t="shared" si="46"/>
        <v>1.6369168133295859</v>
      </c>
      <c r="DS72" s="65">
        <f t="shared" si="47"/>
        <v>1.7075080049625055</v>
      </c>
      <c r="DT72" s="65">
        <f t="shared" si="48"/>
        <v>1</v>
      </c>
      <c r="DU72" s="65">
        <f t="shared" si="49"/>
        <v>1</v>
      </c>
      <c r="DV72" s="65">
        <f t="shared" si="50"/>
        <v>1</v>
      </c>
      <c r="DW72" s="65">
        <f t="shared" si="51"/>
        <v>1</v>
      </c>
      <c r="DX72" s="65">
        <f t="shared" si="52"/>
        <v>1</v>
      </c>
      <c r="DY72" s="65">
        <f t="shared" si="53"/>
        <v>0.99999999999999967</v>
      </c>
      <c r="DZ72" s="65">
        <f t="shared" si="54"/>
        <v>0.99999999999999978</v>
      </c>
      <c r="EA72" s="65">
        <f t="shared" si="55"/>
        <v>0</v>
      </c>
      <c r="EB72" s="65">
        <f t="shared" si="56"/>
        <v>0</v>
      </c>
      <c r="EC72" s="65">
        <f t="shared" si="57"/>
        <v>0</v>
      </c>
      <c r="ED72" s="65">
        <f t="shared" si="58"/>
        <v>0</v>
      </c>
      <c r="EE72" s="65">
        <f t="shared" si="59"/>
        <v>0</v>
      </c>
      <c r="EF72" s="65">
        <f t="shared" si="60"/>
        <v>0</v>
      </c>
      <c r="EG72" s="65">
        <f t="shared" si="61"/>
        <v>0</v>
      </c>
      <c r="EH72" s="65">
        <f t="shared" si="62"/>
        <v>0</v>
      </c>
      <c r="EI72" s="65">
        <f t="shared" si="63"/>
        <v>1.0000000000000002</v>
      </c>
      <c r="EJ72" s="65">
        <f t="shared" si="64"/>
        <v>1</v>
      </c>
      <c r="EK72" s="65">
        <f t="shared" si="65"/>
        <v>0</v>
      </c>
      <c r="EL72" s="65">
        <f t="shared" si="66"/>
        <v>0</v>
      </c>
      <c r="EM72" s="65">
        <f t="shared" si="67"/>
        <v>0</v>
      </c>
      <c r="EN72" s="65">
        <f t="shared" si="68"/>
        <v>0</v>
      </c>
      <c r="EO72" s="65">
        <f t="shared" si="69"/>
        <v>0</v>
      </c>
      <c r="EP72" s="65">
        <f t="shared" si="70"/>
        <v>0</v>
      </c>
      <c r="EQ72" s="65">
        <f t="shared" si="71"/>
        <v>0</v>
      </c>
      <c r="ER72" s="65">
        <f t="shared" si="72"/>
        <v>0</v>
      </c>
      <c r="EV72" s="51">
        <v>63</v>
      </c>
      <c r="EW72" s="65">
        <f t="shared" si="73"/>
        <v>91.786955355608541</v>
      </c>
      <c r="EX72" s="65">
        <f t="shared" si="74"/>
        <v>77.297768713434962</v>
      </c>
      <c r="EY72" s="65">
        <f t="shared" si="75"/>
        <v>69.06089939344173</v>
      </c>
      <c r="EZ72" s="65">
        <f t="shared" si="76"/>
        <v>47.631309877580726</v>
      </c>
      <c r="FA72" s="65">
        <f t="shared" si="77"/>
        <v>26.97081387765834</v>
      </c>
      <c r="FB72" s="65">
        <f t="shared" si="78"/>
        <v>15.275810072489097</v>
      </c>
      <c r="FC72" s="65">
        <f t="shared" si="79"/>
        <v>13.462013161582204</v>
      </c>
      <c r="FD72" s="65">
        <f t="shared" si="80"/>
        <v>13.43174998914267</v>
      </c>
      <c r="FE72" s="65">
        <f t="shared" si="81"/>
        <v>12.396037585957597</v>
      </c>
      <c r="FF72" s="65">
        <f t="shared" si="82"/>
        <v>7.5402541701813508</v>
      </c>
      <c r="FG72" s="65">
        <f t="shared" si="83"/>
        <v>0.82357293644573915</v>
      </c>
      <c r="FH72" s="65">
        <f t="shared" si="84"/>
        <v>0.45140621333102826</v>
      </c>
      <c r="FI72" s="65">
        <f t="shared" si="85"/>
        <v>0</v>
      </c>
      <c r="FJ72" s="65">
        <f t="shared" si="86"/>
        <v>0</v>
      </c>
      <c r="FK72" s="65">
        <f t="shared" si="87"/>
        <v>0</v>
      </c>
      <c r="FL72" s="65">
        <f t="shared" si="88"/>
        <v>0.12539999443824013</v>
      </c>
      <c r="FM72" s="65">
        <f t="shared" si="89"/>
        <v>7.861369042250374E-2</v>
      </c>
      <c r="FN72" s="65">
        <f t="shared" si="90"/>
        <v>0</v>
      </c>
      <c r="FO72" s="65">
        <f t="shared" si="91"/>
        <v>0</v>
      </c>
      <c r="FP72" s="65">
        <f t="shared" si="92"/>
        <v>0</v>
      </c>
      <c r="FQ72" s="65">
        <f t="shared" si="93"/>
        <v>9.1508104049526584E-2</v>
      </c>
      <c r="FR72" s="65">
        <f t="shared" si="94"/>
        <v>7.6835100141451618E-2</v>
      </c>
      <c r="FS72" s="65">
        <f t="shared" si="95"/>
        <v>0</v>
      </c>
      <c r="FT72" s="65">
        <f t="shared" si="96"/>
        <v>0</v>
      </c>
      <c r="FU72" s="65">
        <f t="shared" si="97"/>
        <v>0</v>
      </c>
      <c r="FV72" s="65">
        <f t="shared" si="98"/>
        <v>1.0167567116614066E-2</v>
      </c>
      <c r="FW72" s="65">
        <f t="shared" si="99"/>
        <v>8.5372333490501811E-3</v>
      </c>
      <c r="FX72" s="65">
        <f t="shared" si="100"/>
        <v>0</v>
      </c>
      <c r="FY72" s="65">
        <f t="shared" si="101"/>
        <v>0</v>
      </c>
      <c r="FZ72" s="65">
        <f t="shared" si="102"/>
        <v>0</v>
      </c>
      <c r="GB72" s="65">
        <f t="shared" si="103"/>
        <v>91.786955355608541</v>
      </c>
      <c r="GC72" s="65">
        <f t="shared" si="104"/>
        <v>15.275810072489097</v>
      </c>
      <c r="GD72" s="65">
        <f t="shared" si="105"/>
        <v>0.82357293644573915</v>
      </c>
      <c r="GE72" s="65">
        <f t="shared" si="106"/>
        <v>0.12539999443824013</v>
      </c>
      <c r="GF72" s="65">
        <f t="shared" si="107"/>
        <v>9.1508104049526584E-2</v>
      </c>
      <c r="GG72" s="65">
        <f t="shared" si="108"/>
        <v>1.0167567116614066E-2</v>
      </c>
      <c r="GH72" s="65">
        <f t="shared" si="109"/>
        <v>77.297768713434962</v>
      </c>
      <c r="GI72" s="65">
        <f t="shared" si="110"/>
        <v>13.462013161582204</v>
      </c>
      <c r="GJ72" s="65">
        <f t="shared" si="111"/>
        <v>0.45140621333102826</v>
      </c>
      <c r="GK72" s="65">
        <f t="shared" si="112"/>
        <v>7.861369042250374E-2</v>
      </c>
      <c r="GL72" s="65">
        <f t="shared" si="113"/>
        <v>7.6835100141451618E-2</v>
      </c>
      <c r="GM72" s="65">
        <f t="shared" si="114"/>
        <v>8.5372333490501811E-3</v>
      </c>
      <c r="GN72" s="65">
        <f t="shared" si="115"/>
        <v>69.06089939344173</v>
      </c>
      <c r="GO72" s="65">
        <f t="shared" si="116"/>
        <v>13.43174998914267</v>
      </c>
      <c r="GP72" s="65">
        <f t="shared" si="117"/>
        <v>0</v>
      </c>
      <c r="GQ72" s="65">
        <f t="shared" si="118"/>
        <v>0</v>
      </c>
      <c r="GR72" s="65">
        <f t="shared" si="119"/>
        <v>0</v>
      </c>
      <c r="GS72" s="65">
        <f t="shared" si="120"/>
        <v>0</v>
      </c>
      <c r="GT72" s="65">
        <f t="shared" si="121"/>
        <v>47.631309877580726</v>
      </c>
      <c r="GU72" s="65">
        <f t="shared" si="122"/>
        <v>12.396037585957597</v>
      </c>
      <c r="GV72" s="65">
        <f t="shared" si="123"/>
        <v>0</v>
      </c>
      <c r="GW72" s="65">
        <f t="shared" si="124"/>
        <v>0</v>
      </c>
      <c r="GX72" s="65">
        <f t="shared" si="125"/>
        <v>0</v>
      </c>
      <c r="GY72" s="65">
        <f t="shared" si="126"/>
        <v>0</v>
      </c>
      <c r="GZ72" s="65">
        <f t="shared" si="127"/>
        <v>26.97081387765834</v>
      </c>
      <c r="HA72" s="65">
        <f t="shared" si="128"/>
        <v>7.5402541701813508</v>
      </c>
      <c r="HB72" s="65">
        <f t="shared" si="129"/>
        <v>0</v>
      </c>
      <c r="HC72" s="65">
        <f t="shared" si="130"/>
        <v>0</v>
      </c>
      <c r="HD72" s="65">
        <f t="shared" si="131"/>
        <v>0</v>
      </c>
      <c r="HE72" s="65">
        <f t="shared" si="132"/>
        <v>0</v>
      </c>
      <c r="HM72" s="51">
        <v>63</v>
      </c>
      <c r="HN72" s="72">
        <f>(EW72-EW71)*$D$46+(FB72-FB71)*$D$47+(FG72-FG71)*$D$48+(FL72-FL71)*$D$49+IF($HM72&lt;C$10,0,求节点(C$10:C$14,$H$28:$H$32,$HM72)*$C$2*节奏总纲!W66)+HN71</f>
        <v>2688.9485918357273</v>
      </c>
      <c r="HO72" s="72">
        <f>(EX72-EX71)*$D$46+(FC72-FC71)*$D$47+(FH72-FH71)*$D$48+(FM72-FM71)*$D$49+IF($HM72&lt;D$10,0,求节点(D$10:D$14,$H$28:$H$32,$HM72)*$C$2*节奏总纲!X66)+HO71</f>
        <v>2316.0117593301043</v>
      </c>
      <c r="HP72" s="72">
        <f>(EY72-EY71)*$D$46+(FD72-FD71)*$D$47+(FI72-FI71)*$D$48+(FN72-FN71)*$D$49+IF($HM72&lt;E$10,0,求节点(E$10:E$14,$H$28:$H$32,$HM72)*$C$2*节奏总纲!Y66)+HP71</f>
        <v>2181.4165388742099</v>
      </c>
      <c r="HQ72" s="72">
        <f>(EZ72-EZ71)*$D$46+(FE72-FE71)*$D$47+(FJ72-FJ71)*$D$48+(FO72-FO71)*$D$49+IF($HM72&lt;F$10,0,求节点(F$10:F$14,$H$28:$H$32,$HM72)*$C$2*节奏总纲!Z66)+HQ71</f>
        <v>1739.4350868656923</v>
      </c>
      <c r="HR72" s="72">
        <f>(FA72-FA71)*$D$46+(FF72-FF71)*$D$47+(FK72-FK71)*$D$48+(FP72-FP71)*$D$49+IF($HM72&lt;G$10,0,求节点(G$10:G$14,$H$28:$H$32,$HM72)*$C$2*节奏总纲!AA66)+HR71</f>
        <v>1024.0228986837933</v>
      </c>
      <c r="HV72" s="72">
        <v>63</v>
      </c>
      <c r="HW72" s="72">
        <f>IF($HV72&lt;C$10,0,求节点(C$10:C$14,$I$28:$I$32,$HV72)*$C$2*节奏总纲!W66)+HW71</f>
        <v>6690531.4424386993</v>
      </c>
      <c r="HX72" s="72">
        <f>IF($HV72&lt;D$10,0,求节点(D$10:D$14,$I$28:$I$32,$HV72)*$C$2*节奏总纲!X66)+HX71</f>
        <v>5870814.2441772819</v>
      </c>
      <c r="HY72" s="72">
        <f>IF($HV72&lt;E$10,0,求节点(E$10:E$14,$I$28:$I$32,$HV72)*$C$2*节奏总纲!Y66)+HY71</f>
        <v>5736775.9074121807</v>
      </c>
      <c r="HZ72" s="72">
        <f>IF($HV72&lt;F$10,0,求节点(F$10:F$14,$I$28:$I$32,$HV72)*$C$2*节奏总纲!Z66)+HZ71</f>
        <v>4811286.694781567</v>
      </c>
      <c r="IA72" s="72">
        <f>IF($HV72&lt;G$10,0,求节点(G$10:G$14,$I$28:$I$32,$HV72)*$C$2*节奏总纲!AA66)+IA71</f>
        <v>2866536.6256220904</v>
      </c>
    </row>
    <row r="73" spans="16:235" x14ac:dyDescent="0.15">
      <c r="P73" s="49">
        <v>64</v>
      </c>
      <c r="Q73" s="51">
        <f>IF($P73&lt;C$10,0,求节点(C$10:C$14,$H$10:$H$14,$P73)*$C$2*节奏总纲!W67)+Q72</f>
        <v>633.36379717098885</v>
      </c>
      <c r="R73" s="51">
        <f>IF($P73&lt;D$10,0,求节点(D$10:D$14,$H$10:$H$14,$P73)*$C$2*节奏总纲!X67)+R72</f>
        <v>546.78562971799749</v>
      </c>
      <c r="S73" s="51">
        <f>IF($P73&lt;E$10,0,求节点(E$10:E$14,$H$10:$H$14,$P73)*$C$2*节奏总纲!Y67)+S72</f>
        <v>506.38072244846239</v>
      </c>
      <c r="T73" s="51">
        <f>IF($P73&lt;F$10,0,求节点(F$10:F$14,$H$10:$H$14,$P73)*$C$2*节奏总纲!Z67)+T72</f>
        <v>391.96993007816087</v>
      </c>
      <c r="U73" s="51">
        <f>IF($P73&lt;G$10,0,求节点(G$10:G$14,$H$10:$H$14,$P73)*$C$2*节奏总纲!AA67)+U72</f>
        <v>227.302939269555</v>
      </c>
      <c r="V73" s="51">
        <f>IF($P73&lt;C$10,0,求节点(C$10:C$14,$I$10:$I$14,$P73)*$C$2*节奏总纲!W67)+V72</f>
        <v>253.18134067770953</v>
      </c>
      <c r="W73" s="51">
        <f>IF($P73&lt;D$10,0,求节点(D$10:D$14,$I$10:$I$14,$P73)*$C$2*节奏总纲!X67)+W72</f>
        <v>228.11206626157667</v>
      </c>
      <c r="X73" s="51">
        <f>IF($P73&lt;E$10,0,求节点(E$10:E$14,$I$10:$I$14,$P73)*$C$2*节奏总纲!Y67)+X72</f>
        <v>231.42747424842736</v>
      </c>
      <c r="Y73" s="51">
        <f>IF($P73&lt;F$10,0,求节点(F$10:F$14,$I$10:$I$14,$P73)*$C$2*节奏总纲!Z67)+Y72</f>
        <v>211.35907855834785</v>
      </c>
      <c r="Z73" s="51">
        <f>IF($P73&lt;G$10,0,求节点(G$10:G$14,$I$10:$I$14,$P73)*$C$2*节奏总纲!AA67)+Z72</f>
        <v>126.98464598407688</v>
      </c>
      <c r="AA73" s="65">
        <f>IF($P73&lt;C$10,0,求节点(C$10:C$14,$J$10:$J$14,$P73)*$C$2*节奏总纲!W67)+AA72+军团势力点排行奖励设计!M73-军团势力点排行奖励设计!M72</f>
        <v>66.995732255614854</v>
      </c>
      <c r="AB73" s="65">
        <f>IF($P73&lt;D$10,0,求节点(D$10:D$14,$J$10:$J$14,$P73)*$C$2*节奏总纲!X67)+AB72+军团势力点排行奖励设计!N73-军团势力点排行奖励设计!N72</f>
        <v>44.285443059785734</v>
      </c>
      <c r="AC73" s="65">
        <f>IF($P73&lt;E$10,0,求节点(E$10:E$14,$J$10:$J$14,$P73)*$C$2*节奏总纲!Y67)+AC72+军团势力点排行奖励设计!O73-军团势力点排行奖励设计!O72</f>
        <v>0</v>
      </c>
      <c r="AD73" s="65">
        <f>IF($P73&lt;F$10,0,求节点(F$10:F$14,$J$10:$J$14,$P73)*$C$2*节奏总纲!Z67)+AD72+军团势力点排行奖励设计!P73-军团势力点排行奖励设计!P72</f>
        <v>0</v>
      </c>
      <c r="AE73" s="65">
        <f>IF($P73&lt;G$10,0,求节点(G$10:G$14,$J$10:$J$14,$P73)*$C$2*节奏总纲!AA67)+AE72+军团势力点排行奖励设计!Q73-军团势力点排行奖励设计!Q72</f>
        <v>0</v>
      </c>
      <c r="AF73" s="65">
        <f>IF($P73&lt;C$10,0,求节点(C$10:C$14,$K$10:$K$14,$P73)*$C$2*节奏总纲!W67)+AF72</f>
        <v>0</v>
      </c>
      <c r="AG73" s="65">
        <f>IF($P73&lt;D$10,0,求节点(D$10:D$14,$K$10:$K$14,$P73)*$C$2*节奏总纲!X67)+AG72</f>
        <v>0</v>
      </c>
      <c r="AH73" s="65">
        <f>IF($P73&lt;E$10,0,求节点(E$10:E$14,$K$10:$K$14,$P73)*$C$2*节奏总纲!Y67)+AH72</f>
        <v>0</v>
      </c>
      <c r="AI73" s="65">
        <f>IF($P73&lt;F$10,0,求节点(F$10:F$14,$K$10:$K$14,$P73)*$C$2*节奏总纲!Z67)+AI72</f>
        <v>0</v>
      </c>
      <c r="AJ73" s="65">
        <f>IF($P73&lt;G$10,0,求节点(G$10:G$14,$K$10:$K$14,$P73)*$C$2*节奏总纲!AA67)+AJ72</f>
        <v>0</v>
      </c>
      <c r="AK73" s="65">
        <f>IF($P73&lt;C$10,0,求节点(C$10:C$14,$L$10:$L$14,$P73)*$C$2*节奏总纲!W67)+AK72+军团势力点排行奖励设计!R73-军团势力点排行奖励设计!R72</f>
        <v>13.399146451122974</v>
      </c>
      <c r="AL73" s="65">
        <f>IF($P73&lt;D$10,0,求节点(D$10:D$14,$L$10:$L$14,$P73)*$C$2*节奏总纲!X67)+AL72+军团势力点排行奖励设计!S73-军团势力点排行奖励设计!S72</f>
        <v>14.171341779131435</v>
      </c>
      <c r="AM73" s="65">
        <f>IF($P73&lt;E$10,0,求节点(E$10:E$14,$L$10:$L$14,$P73)*$C$2*节奏总纲!Y67)+AM72+军团势力点排行奖励设计!T73-军团势力点排行奖励设计!T72</f>
        <v>0</v>
      </c>
      <c r="AN73" s="65">
        <f>IF($P73&lt;F$10,0,求节点(F$10:F$14,$L$10:$L$14,$P73)*$C$2*节奏总纲!Z67)+AN72+军团势力点排行奖励设计!U73-军团势力点排行奖励设计!U72</f>
        <v>0</v>
      </c>
      <c r="AO73" s="65">
        <f>IF($P73&lt;G$10,0,求节点(G$10:G$14,$L$10:$L$14,$P73)*$C$2*节奏总纲!AA67)+AO72+军团势力点排行奖励设计!V73-军团势力点排行奖励设计!V72</f>
        <v>0</v>
      </c>
      <c r="AP73" s="65">
        <f>IF($P73&lt;C$10,0,求节点(C$10:C$14,$M$10:$M$14,$P73)*$C$2*节奏总纲!W67)+AP72</f>
        <v>0</v>
      </c>
      <c r="AQ73" s="65">
        <f>IF($P73&lt;D$10,0,求节点(D$10:D$14,$M$10:$M$14,$P73)*$C$2*节奏总纲!X67)+AQ72</f>
        <v>0</v>
      </c>
      <c r="AR73" s="65">
        <f>IF($P73&lt;E$10,0,求节点(E$10:E$14,$M$10:$M$14,$P73)*$C$2*节奏总纲!Y67)+AR72</f>
        <v>0</v>
      </c>
      <c r="AS73" s="65">
        <f>IF($P73&lt;F$10,0,求节点(F$10:F$14,$M$10:$M$14,$P73)*$C$2*节奏总纲!Z67)+AS72</f>
        <v>0</v>
      </c>
      <c r="AT73" s="65">
        <f>IF($P73&lt;G$10,0,求节点(G$10:G$14,$M$10:$M$14,$P73)*$C$2*节奏总纲!AA67)+AT72</f>
        <v>0</v>
      </c>
      <c r="AX73" s="51">
        <v>64</v>
      </c>
      <c r="AY73" s="51">
        <f>IF($AX73&lt;C$10,0,求节点(C$10:C$14,$H$19:$H$23,$AX73)*$C$2*节奏总纲!W67)+AY72</f>
        <v>95.045614123319808</v>
      </c>
      <c r="AZ73" s="51">
        <f>IF($AX73&lt;D$10,0,求节点(D$10:D$14,$H$19:$H$23,$AX73)*$C$2*节奏总纲!X67)+AZ72</f>
        <v>79.668390864105191</v>
      </c>
      <c r="BA73" s="51">
        <f>IF($AX73&lt;E$10,0,求节点(E$10:E$14,$H$19:$H$23,$AX73)*$C$2*节奏总纲!Y67)+BA72</f>
        <v>68.738312050008759</v>
      </c>
      <c r="BB73" s="51">
        <f>IF($AX73&lt;F$10,0,求节点(F$10:F$14,$H$19:$H$23,$AX73)*$C$2*节奏总纲!Z67)+BB72</f>
        <v>45.152712879953235</v>
      </c>
      <c r="BC73" s="51">
        <f>IF($AX73&lt;G$10,0,求节点(G$10:G$14,$H$19:$H$23,$AX73)*$C$2*节奏总纲!AA67)+BC72</f>
        <v>25.079573321369537</v>
      </c>
      <c r="BD73" s="51">
        <f>IF($AX73&lt;C$10,0,求节点(C$10:C$14,$I$19:$I$23,$AX73)*$C$2*节奏总纲!W67)+BD72</f>
        <v>25.318134067770952</v>
      </c>
      <c r="BE73" s="51">
        <f>IF($AX73&lt;D$10,0,求节点(D$10:D$14,$I$19:$I$23,$AX73)*$C$2*节奏总纲!X67)+BE72</f>
        <v>22.811206626157666</v>
      </c>
      <c r="BF73" s="51">
        <f>IF($AX73&lt;E$10,0,求节点(E$10:E$14,$I$19:$I$23,$AX73)*$C$2*节奏总纲!Y67)+BF72</f>
        <v>23.142747424842735</v>
      </c>
      <c r="BG73" s="51">
        <f>IF($AX73&lt;F$10,0,求节点(F$10:F$14,$I$19:$I$23,$AX73)*$C$2*节奏总纲!Z67)+BG72</f>
        <v>21.135907855834784</v>
      </c>
      <c r="BH73" s="51">
        <f>IF($AX73&lt;G$10,0,求节点(G$10:G$14,$I$19:$I$23,$AX73)*$C$2*节奏总纲!AA67)+BH72</f>
        <v>12.698464598407689</v>
      </c>
      <c r="BI73" s="65">
        <f>IF($AX73&lt;C$10,0,求节点(C$10:C$14,$J$19:$J$23,$AX73)*$C$2*节奏总纲!W67)+BI72+军团势力点排行奖励设计!W73-军团势力点排行奖励设计!W72</f>
        <v>2.2331910751871624</v>
      </c>
      <c r="BJ73" s="65">
        <f>IF($AX73&lt;D$10,0,求节点(D$10:D$14,$J$19:$J$23,$AX73)*$C$2*节奏总纲!X67)+BJ72+军团势力点排行奖励设计!X73-军团势力点排行奖励设计!X72</f>
        <v>1.4761814353261915</v>
      </c>
      <c r="BK73" s="65">
        <f>IF($AX73&lt;E$10,0,求节点(E$10:E$14,$J$19:$J$23,$AX73)*$C$2*节奏总纲!Y67)+BK72+军团势力点排行奖励设计!Y73-军团势力点排行奖励设计!Y72</f>
        <v>0</v>
      </c>
      <c r="BL73" s="65">
        <f>IF($AX73&lt;F$10,0,求节点(F$10:F$14,$J$19:$J$23,$AX73)*$C$2*节奏总纲!Z67)+BL72+军团势力点排行奖励设计!Z73-军团势力点排行奖励设计!Z72</f>
        <v>0</v>
      </c>
      <c r="BM73" s="65">
        <f>IF($AX73&lt;G$10,0,求节点(G$10:G$14,$J$19:$J$23,$AX73)*$C$2*节奏总纲!AA67)+BM72+军团势力点排行奖励设计!AA73-军团势力点排行奖励设计!AA72</f>
        <v>0</v>
      </c>
      <c r="BN73" s="65">
        <f>IF($AX73&lt;C$10,0,求节点(C$10:C$14,$K$19:$K$23,$AX73)*$C$2*节奏总纲!W67)+BN72</f>
        <v>0</v>
      </c>
      <c r="BO73" s="65">
        <f>IF($AX73&lt;D$10,0,求节点(D$10:D$14,$K$19:$K$23,$AX73)*$C$2*节奏总纲!X67)+BO72</f>
        <v>0</v>
      </c>
      <c r="BP73" s="65">
        <f>IF($AX73&lt;E$10,0,求节点(E$10:E$14,$K$19:$K$23,$AX73)*$C$2*节奏总纲!Y67)+BP72</f>
        <v>0</v>
      </c>
      <c r="BQ73" s="65">
        <f>IF($AX73&lt;F$10,0,求节点(F$10:F$14,$K$19:$K$23,$AX73)*$C$2*节奏总纲!Z67)+BQ72</f>
        <v>0</v>
      </c>
      <c r="BR73" s="65">
        <f>IF($AX73&lt;G$10,0,求节点(G$10:G$14,$K$19:$K$23,$AX73)*$C$2*节奏总纲!AA67)+BR72</f>
        <v>0</v>
      </c>
      <c r="BS73" s="65">
        <f>IF($AX73&lt;C$10,0,求节点(C$10:C$14,$L$19:$L$23,$AX73)*$C$2*节奏总纲!W67)+BS72+军团势力点排行奖励设计!AB73-军团势力点排行奖励设计!AB72</f>
        <v>0.26798292902245946</v>
      </c>
      <c r="BT73" s="65">
        <f>IF($AX73&lt;D$10,0,求节点(D$10:D$14,$L$19:$L$23,$AX73)*$C$2*节奏总纲!X67)+BT72+军团势力点排行奖励设计!AC73-军团势力点排行奖励设计!AC72</f>
        <v>0.28342683558262871</v>
      </c>
      <c r="BU73" s="65">
        <f>IF($AX73&lt;E$10,0,求节点(E$10:E$14,$L$19:$L$23,$AX73)*$C$2*节奏总纲!Y67)+BU72+军团势力点排行奖励设计!AD73-军团势力点排行奖励设计!AD72</f>
        <v>0</v>
      </c>
      <c r="BV73" s="65">
        <f>IF($AX73&lt;F$10,0,求节点(F$10:F$14,$L$19:$L$23,$AX73)*$C$2*节奏总纲!Z67)+BV72+军团势力点排行奖励设计!AE73-军团势力点排行奖励设计!AE72</f>
        <v>0</v>
      </c>
      <c r="BW73" s="65">
        <f>IF($AX73&lt;G$10,0,求节点(G$10:G$14,$L$19:$L$23,$AX73)*$C$2*节奏总纲!AA67)+BW72+军团势力点排行奖励设计!AF73-军团势力点排行奖励设计!AF72</f>
        <v>0</v>
      </c>
      <c r="BX73" s="65">
        <f>IF($AX73&lt;C$10,0,求节点(C$10:C$14,$M$19:$M$23,$AX73)*$C$2*节奏总纲!W67)+BX72</f>
        <v>0</v>
      </c>
      <c r="BY73" s="65">
        <f>IF($AX73&lt;D$10,0,求节点(D$10:D$14,$M$19:$M$23,$AX73)*$C$2*节奏总纲!X67)+BY72</f>
        <v>0</v>
      </c>
      <c r="BZ73" s="65">
        <f>IF($AX73&lt;E$10,0,求节点(E$10:E$14,$M$19:$M$23,$AX73)*$C$2*节奏总纲!Y67)+BZ72</f>
        <v>0</v>
      </c>
      <c r="CA73" s="65">
        <f>IF($AX73&lt;F$10,0,求节点(F$10:F$14,$M$19:$M$23,$AX73)*$C$2*节奏总纲!Z67)+CA72</f>
        <v>0</v>
      </c>
      <c r="CB73" s="65">
        <f>IF($AX73&lt;G$10,0,求节点(G$10:G$14,$M$19:$M$23,$AX73)*$C$2*节奏总纲!AA67)+CB72</f>
        <v>0</v>
      </c>
      <c r="CF73" s="51">
        <v>64</v>
      </c>
      <c r="CG73" s="65">
        <f t="shared" si="13"/>
        <v>475.22807061659904</v>
      </c>
      <c r="CH73" s="65">
        <f t="shared" si="14"/>
        <v>398.34195432052593</v>
      </c>
      <c r="CI73" s="65">
        <f t="shared" si="15"/>
        <v>343.69156025004378</v>
      </c>
      <c r="CJ73" s="65">
        <f t="shared" si="16"/>
        <v>225.76356439976618</v>
      </c>
      <c r="CK73" s="65">
        <f t="shared" si="17"/>
        <v>125.39786660684769</v>
      </c>
      <c r="CL73" s="65">
        <f t="shared" si="18"/>
        <v>253.18134067770953</v>
      </c>
      <c r="CM73" s="65">
        <f t="shared" si="19"/>
        <v>228.11206626157667</v>
      </c>
      <c r="CN73" s="65">
        <f t="shared" si="20"/>
        <v>231.42747424842736</v>
      </c>
      <c r="CO73" s="65">
        <f t="shared" si="21"/>
        <v>211.35907855834785</v>
      </c>
      <c r="CP73" s="65">
        <f t="shared" si="22"/>
        <v>126.98464598407689</v>
      </c>
      <c r="CQ73" s="65">
        <f t="shared" si="23"/>
        <v>66.995732255614868</v>
      </c>
      <c r="CR73" s="65">
        <f t="shared" si="24"/>
        <v>44.285443059785749</v>
      </c>
      <c r="CS73" s="65">
        <f t="shared" si="25"/>
        <v>0</v>
      </c>
      <c r="CT73" s="65">
        <f t="shared" si="26"/>
        <v>0</v>
      </c>
      <c r="CU73" s="65">
        <f t="shared" si="27"/>
        <v>0</v>
      </c>
      <c r="CV73" s="65">
        <f t="shared" si="28"/>
        <v>0</v>
      </c>
      <c r="CW73" s="65">
        <f t="shared" si="29"/>
        <v>0</v>
      </c>
      <c r="CX73" s="65">
        <f t="shared" si="30"/>
        <v>0</v>
      </c>
      <c r="CY73" s="65">
        <f t="shared" si="31"/>
        <v>0</v>
      </c>
      <c r="CZ73" s="65">
        <f t="shared" si="32"/>
        <v>0</v>
      </c>
      <c r="DA73" s="65">
        <f t="shared" si="33"/>
        <v>13.399146451122974</v>
      </c>
      <c r="DB73" s="65">
        <f t="shared" si="34"/>
        <v>14.171341779131435</v>
      </c>
      <c r="DC73" s="65">
        <f t="shared" si="35"/>
        <v>0</v>
      </c>
      <c r="DD73" s="65">
        <f t="shared" si="36"/>
        <v>0</v>
      </c>
      <c r="DE73" s="65">
        <f t="shared" si="37"/>
        <v>0</v>
      </c>
      <c r="DF73" s="65">
        <f t="shared" si="38"/>
        <v>0</v>
      </c>
      <c r="DG73" s="65">
        <f t="shared" si="39"/>
        <v>0</v>
      </c>
      <c r="DH73" s="65">
        <f t="shared" si="40"/>
        <v>0</v>
      </c>
      <c r="DI73" s="65">
        <f t="shared" si="41"/>
        <v>0</v>
      </c>
      <c r="DJ73" s="65">
        <f t="shared" si="42"/>
        <v>0</v>
      </c>
      <c r="DN73" s="51">
        <v>64</v>
      </c>
      <c r="DO73" s="65">
        <f t="shared" si="43"/>
        <v>1.3327575459698999</v>
      </c>
      <c r="DP73" s="65">
        <f t="shared" si="44"/>
        <v>1.372653881388618</v>
      </c>
      <c r="DQ73" s="65">
        <f t="shared" si="45"/>
        <v>1.4733580367235621</v>
      </c>
      <c r="DR73" s="65">
        <f t="shared" si="46"/>
        <v>1.7361965874355536</v>
      </c>
      <c r="DS73" s="65">
        <f t="shared" si="47"/>
        <v>1.8126539583181593</v>
      </c>
      <c r="DT73" s="65">
        <f t="shared" si="48"/>
        <v>1</v>
      </c>
      <c r="DU73" s="65">
        <f t="shared" si="49"/>
        <v>1</v>
      </c>
      <c r="DV73" s="65">
        <f t="shared" si="50"/>
        <v>1</v>
      </c>
      <c r="DW73" s="65">
        <f t="shared" si="51"/>
        <v>1</v>
      </c>
      <c r="DX73" s="65">
        <f t="shared" si="52"/>
        <v>0.99999999999999989</v>
      </c>
      <c r="DY73" s="65">
        <f t="shared" si="53"/>
        <v>0.99999999999999978</v>
      </c>
      <c r="DZ73" s="65">
        <f t="shared" si="54"/>
        <v>0.99999999999999967</v>
      </c>
      <c r="EA73" s="65">
        <f t="shared" si="55"/>
        <v>0</v>
      </c>
      <c r="EB73" s="65">
        <f t="shared" si="56"/>
        <v>0</v>
      </c>
      <c r="EC73" s="65">
        <f t="shared" si="57"/>
        <v>0</v>
      </c>
      <c r="ED73" s="65">
        <f t="shared" si="58"/>
        <v>0</v>
      </c>
      <c r="EE73" s="65">
        <f t="shared" si="59"/>
        <v>0</v>
      </c>
      <c r="EF73" s="65">
        <f t="shared" si="60"/>
        <v>0</v>
      </c>
      <c r="EG73" s="65">
        <f t="shared" si="61"/>
        <v>0</v>
      </c>
      <c r="EH73" s="65">
        <f t="shared" si="62"/>
        <v>0</v>
      </c>
      <c r="EI73" s="65">
        <f t="shared" si="63"/>
        <v>1</v>
      </c>
      <c r="EJ73" s="65">
        <f t="shared" si="64"/>
        <v>1</v>
      </c>
      <c r="EK73" s="65">
        <f t="shared" si="65"/>
        <v>0</v>
      </c>
      <c r="EL73" s="65">
        <f t="shared" si="66"/>
        <v>0</v>
      </c>
      <c r="EM73" s="65">
        <f t="shared" si="67"/>
        <v>0</v>
      </c>
      <c r="EN73" s="65">
        <f t="shared" si="68"/>
        <v>0</v>
      </c>
      <c r="EO73" s="65">
        <f t="shared" si="69"/>
        <v>0</v>
      </c>
      <c r="EP73" s="65">
        <f t="shared" si="70"/>
        <v>0</v>
      </c>
      <c r="EQ73" s="65">
        <f t="shared" si="71"/>
        <v>0</v>
      </c>
      <c r="ER73" s="65">
        <f t="shared" si="72"/>
        <v>0</v>
      </c>
      <c r="EV73" s="51">
        <v>64</v>
      </c>
      <c r="EW73" s="65">
        <f t="shared" si="73"/>
        <v>102.64105434365109</v>
      </c>
      <c r="EX73" s="65">
        <f t="shared" si="74"/>
        <v>86.511752851952494</v>
      </c>
      <c r="EY73" s="65">
        <f t="shared" si="75"/>
        <v>75.681136277461576</v>
      </c>
      <c r="EZ73" s="65">
        <f t="shared" si="76"/>
        <v>51.49348523670367</v>
      </c>
      <c r="FA73" s="65">
        <f t="shared" si="77"/>
        <v>28.889112700891843</v>
      </c>
      <c r="FB73" s="65">
        <f t="shared" si="78"/>
        <v>18.839289385033247</v>
      </c>
      <c r="FC73" s="65">
        <f t="shared" si="79"/>
        <v>16.705935355973462</v>
      </c>
      <c r="FD73" s="65">
        <f t="shared" si="80"/>
        <v>16.199923197389914</v>
      </c>
      <c r="FE73" s="65">
        <f t="shared" si="81"/>
        <v>14.795135499084347</v>
      </c>
      <c r="FF73" s="65">
        <f t="shared" si="82"/>
        <v>8.8889252188853813</v>
      </c>
      <c r="FG73" s="65">
        <f t="shared" si="83"/>
        <v>1.0853308625409608</v>
      </c>
      <c r="FH73" s="65">
        <f t="shared" si="84"/>
        <v>0.74930969657157454</v>
      </c>
      <c r="FI73" s="65">
        <f t="shared" si="85"/>
        <v>0</v>
      </c>
      <c r="FJ73" s="65">
        <f t="shared" si="86"/>
        <v>0</v>
      </c>
      <c r="FK73" s="65">
        <f t="shared" si="87"/>
        <v>0</v>
      </c>
      <c r="FL73" s="65">
        <f t="shared" si="88"/>
        <v>0.16525613956384999</v>
      </c>
      <c r="FM73" s="65">
        <f t="shared" si="89"/>
        <v>0.1304944388828353</v>
      </c>
      <c r="FN73" s="65">
        <f t="shared" si="90"/>
        <v>0</v>
      </c>
      <c r="FO73" s="65">
        <f t="shared" si="91"/>
        <v>0</v>
      </c>
      <c r="FP73" s="65">
        <f t="shared" si="92"/>
        <v>0</v>
      </c>
      <c r="FQ73" s="65">
        <f t="shared" si="93"/>
        <v>0.12059231806010676</v>
      </c>
      <c r="FR73" s="65">
        <f t="shared" si="94"/>
        <v>0.12754207601218293</v>
      </c>
      <c r="FS73" s="65">
        <f t="shared" si="95"/>
        <v>0</v>
      </c>
      <c r="FT73" s="65">
        <f t="shared" si="96"/>
        <v>0</v>
      </c>
      <c r="FU73" s="65">
        <f t="shared" si="97"/>
        <v>0</v>
      </c>
      <c r="FV73" s="65">
        <f t="shared" si="98"/>
        <v>1.3399146451122973E-2</v>
      </c>
      <c r="FW73" s="65">
        <f t="shared" si="99"/>
        <v>1.4171341779131437E-2</v>
      </c>
      <c r="FX73" s="65">
        <f t="shared" si="100"/>
        <v>0</v>
      </c>
      <c r="FY73" s="65">
        <f t="shared" si="101"/>
        <v>0</v>
      </c>
      <c r="FZ73" s="65">
        <f t="shared" si="102"/>
        <v>0</v>
      </c>
      <c r="GB73" s="65">
        <f t="shared" si="103"/>
        <v>102.64105434365109</v>
      </c>
      <c r="GC73" s="65">
        <f t="shared" si="104"/>
        <v>18.839289385033247</v>
      </c>
      <c r="GD73" s="65">
        <f t="shared" si="105"/>
        <v>1.0853308625409608</v>
      </c>
      <c r="GE73" s="65">
        <f t="shared" si="106"/>
        <v>0.16525613956384999</v>
      </c>
      <c r="GF73" s="65">
        <f t="shared" si="107"/>
        <v>0.12059231806010676</v>
      </c>
      <c r="GG73" s="65">
        <f t="shared" si="108"/>
        <v>1.3399146451122973E-2</v>
      </c>
      <c r="GH73" s="65">
        <f t="shared" si="109"/>
        <v>86.511752851952494</v>
      </c>
      <c r="GI73" s="65">
        <f t="shared" si="110"/>
        <v>16.705935355973462</v>
      </c>
      <c r="GJ73" s="65">
        <f t="shared" si="111"/>
        <v>0.74930969657157454</v>
      </c>
      <c r="GK73" s="65">
        <f t="shared" si="112"/>
        <v>0.1304944388828353</v>
      </c>
      <c r="GL73" s="65">
        <f t="shared" si="113"/>
        <v>0.12754207601218293</v>
      </c>
      <c r="GM73" s="65">
        <f t="shared" si="114"/>
        <v>1.4171341779131437E-2</v>
      </c>
      <c r="GN73" s="65">
        <f t="shared" si="115"/>
        <v>75.681136277461576</v>
      </c>
      <c r="GO73" s="65">
        <f t="shared" si="116"/>
        <v>16.199923197389914</v>
      </c>
      <c r="GP73" s="65">
        <f t="shared" si="117"/>
        <v>0</v>
      </c>
      <c r="GQ73" s="65">
        <f t="shared" si="118"/>
        <v>0</v>
      </c>
      <c r="GR73" s="65">
        <f t="shared" si="119"/>
        <v>0</v>
      </c>
      <c r="GS73" s="65">
        <f t="shared" si="120"/>
        <v>0</v>
      </c>
      <c r="GT73" s="65">
        <f t="shared" si="121"/>
        <v>51.49348523670367</v>
      </c>
      <c r="GU73" s="65">
        <f t="shared" si="122"/>
        <v>14.795135499084347</v>
      </c>
      <c r="GV73" s="65">
        <f t="shared" si="123"/>
        <v>0</v>
      </c>
      <c r="GW73" s="65">
        <f t="shared" si="124"/>
        <v>0</v>
      </c>
      <c r="GX73" s="65">
        <f t="shared" si="125"/>
        <v>0</v>
      </c>
      <c r="GY73" s="65">
        <f t="shared" si="126"/>
        <v>0</v>
      </c>
      <c r="GZ73" s="65">
        <f t="shared" si="127"/>
        <v>28.889112700891843</v>
      </c>
      <c r="HA73" s="65">
        <f t="shared" si="128"/>
        <v>8.8889252188853813</v>
      </c>
      <c r="HB73" s="65">
        <f t="shared" si="129"/>
        <v>0</v>
      </c>
      <c r="HC73" s="65">
        <f t="shared" si="130"/>
        <v>0</v>
      </c>
      <c r="HD73" s="65">
        <f t="shared" si="131"/>
        <v>0</v>
      </c>
      <c r="HE73" s="65">
        <f t="shared" si="132"/>
        <v>0</v>
      </c>
      <c r="HM73" s="51">
        <v>64</v>
      </c>
      <c r="HN73" s="72">
        <f>(EW73-EW72)*$D$46+(FB73-FB72)*$D$47+(FG73-FG72)*$D$48+(FL73-FL72)*$D$49+IF($HM73&lt;C$10,0,求节点(C$10:C$14,$H$28:$H$32,$HM73)*$C$2*节奏总纲!W67)+HN72</f>
        <v>3135.2893978601719</v>
      </c>
      <c r="HO73" s="72">
        <f>(EX73-EX72)*$D$46+(FC73-FC72)*$D$47+(FH73-FH72)*$D$48+(FM73-FM72)*$D$49+IF($HM73&lt;D$10,0,求节点(D$10:D$14,$H$28:$H$32,$HM73)*$C$2*节奏总纲!X67)+HO72</f>
        <v>2710.8612189512774</v>
      </c>
      <c r="HP73" s="72">
        <f>(EY73-EY72)*$D$46+(FD73-FD72)*$D$47+(FI73-FI72)*$D$48+(FN73-FN72)*$D$49+IF($HM73&lt;E$10,0,求节点(E$10:E$14,$H$28:$H$32,$HM73)*$C$2*节奏总纲!Y67)+HP72</f>
        <v>2501.5735565210907</v>
      </c>
      <c r="HQ73" s="72">
        <f>(EZ73-EZ72)*$D$46+(FE73-FE72)*$D$47+(FJ73-FJ72)*$D$48+(FO73-FO72)*$D$49+IF($HM73&lt;F$10,0,求节点(F$10:F$14,$H$28:$H$32,$HM73)*$C$2*节奏总纲!Z67)+HQ72</f>
        <v>1985.0244114552886</v>
      </c>
      <c r="HR73" s="72">
        <f>(FA73-FA72)*$D$46+(FF73-FF72)*$D$47+(FK73-FK72)*$D$48+(FP73-FP72)*$D$49+IF($HM73&lt;G$10,0,求节点(G$10:G$14,$H$28:$H$32,$HM73)*$C$2*节奏总纲!AA67)+HR72</f>
        <v>1157.7843073315651</v>
      </c>
      <c r="HV73" s="72">
        <v>64</v>
      </c>
      <c r="HW73" s="72">
        <f>IF($HV73&lt;C$10,0,求节点(C$10:C$14,$I$28:$I$32,$HV73)*$C$2*节奏总纲!W67)+HW72</f>
        <v>7914995.2372537842</v>
      </c>
      <c r="HX73" s="72">
        <f>IF($HV73&lt;D$10,0,求节点(D$10:D$14,$I$28:$I$32,$HV73)*$C$2*节奏总纲!X67)+HX72</f>
        <v>6952293.0511546899</v>
      </c>
      <c r="HY73" s="72">
        <f>IF($HV73&lt;E$10,0,求节点(E$10:E$14,$I$28:$I$32,$HV73)*$C$2*节奏总纲!Y67)+HY72</f>
        <v>6690698.84646881</v>
      </c>
      <c r="HZ73" s="72">
        <f>IF($HV73&lt;F$10,0,求节点(F$10:F$14,$I$28:$I$32,$HV73)*$C$2*节奏总纲!Z67)+HZ72</f>
        <v>5581762.9575655544</v>
      </c>
      <c r="IA73" s="72">
        <f>IF($HV73&lt;G$10,0,求节点(G$10:G$14,$I$28:$I$32,$HV73)*$C$2*节奏总纲!AA67)+IA72</f>
        <v>3292080.1193226236</v>
      </c>
    </row>
    <row r="74" spans="16:235" x14ac:dyDescent="0.15">
      <c r="P74" s="49">
        <v>65</v>
      </c>
      <c r="Q74" s="51">
        <f>IF($P74&lt;C$10,0,求节点(C$10:C$14,$H$10:$H$14,$P74)*$C$2*节奏总纲!W68)+Q73</f>
        <v>724.28122270718177</v>
      </c>
      <c r="R74" s="51">
        <f>IF($P74&lt;D$10,0,求节点(D$10:D$14,$H$10:$H$14,$P74)*$C$2*节奏总纲!X68)+R73</f>
        <v>625.53132361121072</v>
      </c>
      <c r="S74" s="51">
        <f>IF($P74&lt;E$10,0,求节点(E$10:E$14,$H$10:$H$14,$P74)*$C$2*节奏总纲!Y68)+S73</f>
        <v>572.93908200273938</v>
      </c>
      <c r="T74" s="51">
        <f>IF($P74&lt;F$10,0,求节点(F$10:F$14,$H$10:$H$14,$P74)*$C$2*节奏总纲!Z68)+T73</f>
        <v>440.13862732452355</v>
      </c>
      <c r="U74" s="51">
        <f>IF($P74&lt;G$10,0,求节点(G$10:G$14,$H$10:$H$14,$P74)*$C$2*节奏总纲!AA68)+U73</f>
        <v>252.07811377262081</v>
      </c>
      <c r="V74" s="51">
        <f>IF($P74&lt;C$10,0,求节点(C$10:C$14,$I$10:$I$14,$P74)*$C$2*节奏总纲!W68)+V73</f>
        <v>307.20247429671406</v>
      </c>
      <c r="W74" s="51">
        <f>IF($P74&lt;D$10,0,求节点(D$10:D$14,$I$10:$I$14,$P74)*$C$2*节奏总纲!X68)+W73</f>
        <v>276.07489462130428</v>
      </c>
      <c r="X74" s="51">
        <f>IF($P74&lt;E$10,0,求节点(E$10:E$14,$I$10:$I$14,$P74)*$C$2*节奏总纲!Y68)+X73</f>
        <v>277.06577182566849</v>
      </c>
      <c r="Y74" s="51">
        <f>IF($P74&lt;F$10,0,求节点(F$10:F$14,$I$10:$I$14,$P74)*$C$2*节奏总纲!Z68)+Y73</f>
        <v>249.60153048526035</v>
      </c>
      <c r="Z74" s="51">
        <f>IF($P74&lt;G$10,0,求节点(G$10:G$14,$I$10:$I$14,$P74)*$C$2*节奏总纲!AA68)+Z73</f>
        <v>147.40863567075593</v>
      </c>
      <c r="AA74" s="65">
        <f>IF($P74&lt;C$10,0,求节点(C$10:C$14,$J$10:$J$14,$P74)*$C$2*节奏总纲!W68)+AA73+军团势力点排行奖励设计!M74-军团势力点排行奖励设计!M73</f>
        <v>84.313337119651607</v>
      </c>
      <c r="AB74" s="65">
        <f>IF($P74&lt;D$10,0,求节点(D$10:D$14,$J$10:$J$14,$P74)*$C$2*节奏总纲!X68)+AB73+军团势力点排行奖励设计!N74-军团势力点排行奖励设计!N73</f>
        <v>63.034417796265075</v>
      </c>
      <c r="AC74" s="65">
        <f>IF($P74&lt;E$10,0,求节点(E$10:E$14,$J$10:$J$14,$P74)*$C$2*节奏总纲!Y68)+AC73+军团势力点排行奖励设计!O74-军团势力点排行奖励设计!O73</f>
        <v>16.296391476902912</v>
      </c>
      <c r="AD74" s="65">
        <f>IF($P74&lt;F$10,0,求节点(F$10:F$14,$J$10:$J$14,$P74)*$C$2*节奏总纲!Z68)+AD73+军团势力点排行奖励设计!P74-军团势力点排行奖励设计!P73</f>
        <v>0</v>
      </c>
      <c r="AE74" s="65">
        <f>IF($P74&lt;G$10,0,求节点(G$10:G$14,$J$10:$J$14,$P74)*$C$2*节奏总纲!AA68)+AE73+军团势力点排行奖励设计!Q74-军团势力点排行奖励设计!Q73</f>
        <v>0</v>
      </c>
      <c r="AF74" s="65">
        <f>IF($P74&lt;C$10,0,求节点(C$10:C$14,$K$10:$K$14,$P74)*$C$2*节奏总纲!W68)+AF73</f>
        <v>0</v>
      </c>
      <c r="AG74" s="65">
        <f>IF($P74&lt;D$10,0,求节点(D$10:D$14,$K$10:$K$14,$P74)*$C$2*节奏总纲!X68)+AG73</f>
        <v>0</v>
      </c>
      <c r="AH74" s="65">
        <f>IF($P74&lt;E$10,0,求节点(E$10:E$14,$K$10:$K$14,$P74)*$C$2*节奏总纲!Y68)+AH73</f>
        <v>0</v>
      </c>
      <c r="AI74" s="65">
        <f>IF($P74&lt;F$10,0,求节点(F$10:F$14,$K$10:$K$14,$P74)*$C$2*节奏总纲!Z68)+AI73</f>
        <v>0</v>
      </c>
      <c r="AJ74" s="65">
        <f>IF($P74&lt;G$10,0,求节点(G$10:G$14,$K$10:$K$14,$P74)*$C$2*节奏总纲!AA68)+AJ73</f>
        <v>0</v>
      </c>
      <c r="AK74" s="65">
        <f>IF($P74&lt;C$10,0,求节点(C$10:C$14,$L$10:$L$14,$P74)*$C$2*节奏总纲!W68)+AK73+军团势力点排行奖励设计!R74-军团势力点排行奖励设计!R73</f>
        <v>16.862667423930326</v>
      </c>
      <c r="AL74" s="65">
        <f>IF($P74&lt;D$10,0,求节点(D$10:D$14,$L$10:$L$14,$P74)*$C$2*节奏总纲!X68)+AL73+军团势力点排行奖励设计!S74-军团势力点排行奖励设计!S73</f>
        <v>20.171013694804824</v>
      </c>
      <c r="AM74" s="65">
        <f>IF($P74&lt;E$10,0,求节点(E$10:E$14,$L$10:$L$14,$P74)*$C$2*节奏总纲!Y68)+AM73+军团势力点排行奖励设计!T74-军团势力点排行奖励设计!T73</f>
        <v>6.5185565907611647</v>
      </c>
      <c r="AN74" s="65">
        <f>IF($P74&lt;F$10,0,求节点(F$10:F$14,$L$10:$L$14,$P74)*$C$2*节奏总纲!Z68)+AN73+军团势力点排行奖励设计!U74-军团势力点排行奖励设计!U73</f>
        <v>0</v>
      </c>
      <c r="AO74" s="65">
        <f>IF($P74&lt;G$10,0,求节点(G$10:G$14,$L$10:$L$14,$P74)*$C$2*节奏总纲!AA68)+AO73+军团势力点排行奖励设计!V74-军团势力点排行奖励设计!V73</f>
        <v>0</v>
      </c>
      <c r="AP74" s="65">
        <f>IF($P74&lt;C$10,0,求节点(C$10:C$14,$M$10:$M$14,$P74)*$C$2*节奏总纲!W68)+AP73</f>
        <v>0</v>
      </c>
      <c r="AQ74" s="65">
        <f>IF($P74&lt;D$10,0,求节点(D$10:D$14,$M$10:$M$14,$P74)*$C$2*节奏总纲!X68)+AQ73</f>
        <v>0</v>
      </c>
      <c r="AR74" s="65">
        <f>IF($P74&lt;E$10,0,求节点(E$10:E$14,$M$10:$M$14,$P74)*$C$2*节奏总纲!Y68)+AR73</f>
        <v>0</v>
      </c>
      <c r="AS74" s="65">
        <f>IF($P74&lt;F$10,0,求节点(F$10:F$14,$M$10:$M$14,$P74)*$C$2*节奏总纲!Z68)+AS73</f>
        <v>0</v>
      </c>
      <c r="AT74" s="65">
        <f>IF($P74&lt;G$10,0,求节点(G$10:G$14,$M$10:$M$14,$P74)*$C$2*节奏总纲!AA68)+AT73</f>
        <v>0</v>
      </c>
      <c r="AX74" s="51">
        <v>65</v>
      </c>
      <c r="AY74" s="51">
        <f>IF($AX74&lt;C$10,0,求节点(C$10:C$14,$H$19:$H$23,$AX74)*$C$2*节奏总纲!W68)+AY73</f>
        <v>104.2696871026169</v>
      </c>
      <c r="AZ74" s="51">
        <f>IF($AX74&lt;D$10,0,求节点(D$10:D$14,$H$19:$H$23,$AX74)*$C$2*节奏总纲!X68)+AZ73</f>
        <v>87.364107247476596</v>
      </c>
      <c r="BA74" s="51">
        <f>IF($AX74&lt;E$10,0,求节点(E$10:E$14,$H$19:$H$23,$AX74)*$C$2*节奏总纲!Y68)+BA73</f>
        <v>73.968327544267723</v>
      </c>
      <c r="BB74" s="51">
        <f>IF($AX74&lt;F$10,0,求节点(F$10:F$14,$H$19:$H$23,$AX74)*$C$2*节奏总纲!Z68)+BB73</f>
        <v>47.634274209815786</v>
      </c>
      <c r="BC74" s="51">
        <f>IF($AX74&lt;G$10,0,求节点(G$10:G$14,$H$19:$H$23,$AX74)*$C$2*节奏总纲!AA68)+BC73</f>
        <v>26.167369525466228</v>
      </c>
      <c r="BD74" s="51">
        <f>IF($AX74&lt;C$10,0,求节点(C$10:C$14,$I$19:$I$23,$AX74)*$C$2*节奏总纲!W68)+BD73</f>
        <v>30.72024742967141</v>
      </c>
      <c r="BE74" s="51">
        <f>IF($AX74&lt;D$10,0,求节点(D$10:D$14,$I$19:$I$23,$AX74)*$C$2*节奏总纲!X68)+BE73</f>
        <v>27.607489462130431</v>
      </c>
      <c r="BF74" s="51">
        <f>IF($AX74&lt;E$10,0,求节点(E$10:E$14,$I$19:$I$23,$AX74)*$C$2*节奏总纲!Y68)+BF73</f>
        <v>27.706577182566846</v>
      </c>
      <c r="BG74" s="51">
        <f>IF($AX74&lt;F$10,0,求节点(F$10:F$14,$I$19:$I$23,$AX74)*$C$2*节奏总纲!Z68)+BG73</f>
        <v>24.960153048526035</v>
      </c>
      <c r="BH74" s="51">
        <f>IF($AX74&lt;G$10,0,求节点(G$10:G$14,$I$19:$I$23,$AX74)*$C$2*节奏总纲!AA68)+BH73</f>
        <v>14.740863567075595</v>
      </c>
      <c r="BI74" s="65">
        <f>IF($AX74&lt;C$10,0,求节点(C$10:C$14,$J$19:$J$23,$AX74)*$C$2*节奏总纲!W68)+BI73+军团势力点排行奖励设计!W74-军团势力点排行奖励设计!W73</f>
        <v>2.8104445706550534</v>
      </c>
      <c r="BJ74" s="65">
        <f>IF($AX74&lt;D$10,0,求节点(D$10:D$14,$J$19:$J$23,$AX74)*$C$2*节奏总纲!X68)+BJ73+军团势力点排行奖励设计!X74-军团势力点排行奖励设计!X73</f>
        <v>2.1011472598755025</v>
      </c>
      <c r="BK74" s="65">
        <f>IF($AX74&lt;E$10,0,求节点(E$10:E$14,$J$19:$J$23,$AX74)*$C$2*节奏总纲!Y68)+BK73+军团势力点排行奖励设计!Y74-军团势力点排行奖励设计!Y73</f>
        <v>0.54321304923009706</v>
      </c>
      <c r="BL74" s="65">
        <f>IF($AX74&lt;F$10,0,求节点(F$10:F$14,$J$19:$J$23,$AX74)*$C$2*节奏总纲!Z68)+BL73+军团势力点排行奖励设计!Z74-军团势力点排行奖励设计!Z73</f>
        <v>0</v>
      </c>
      <c r="BM74" s="65">
        <f>IF($AX74&lt;G$10,0,求节点(G$10:G$14,$J$19:$J$23,$AX74)*$C$2*节奏总纲!AA68)+BM73+军团势力点排行奖励设计!AA74-军团势力点排行奖励设计!AA73</f>
        <v>0</v>
      </c>
      <c r="BN74" s="65">
        <f>IF($AX74&lt;C$10,0,求节点(C$10:C$14,$K$19:$K$23,$AX74)*$C$2*节奏总纲!W68)+BN73</f>
        <v>0</v>
      </c>
      <c r="BO74" s="65">
        <f>IF($AX74&lt;D$10,0,求节点(D$10:D$14,$K$19:$K$23,$AX74)*$C$2*节奏总纲!X68)+BO73</f>
        <v>0</v>
      </c>
      <c r="BP74" s="65">
        <f>IF($AX74&lt;E$10,0,求节点(E$10:E$14,$K$19:$K$23,$AX74)*$C$2*节奏总纲!Y68)+BP73</f>
        <v>0</v>
      </c>
      <c r="BQ74" s="65">
        <f>IF($AX74&lt;F$10,0,求节点(F$10:F$14,$K$19:$K$23,$AX74)*$C$2*节奏总纲!Z68)+BQ73</f>
        <v>0</v>
      </c>
      <c r="BR74" s="65">
        <f>IF($AX74&lt;G$10,0,求节点(G$10:G$14,$K$19:$K$23,$AX74)*$C$2*节奏总纲!AA68)+BR73</f>
        <v>0</v>
      </c>
      <c r="BS74" s="65">
        <f>IF($AX74&lt;C$10,0,求节点(C$10:C$14,$L$19:$L$23,$AX74)*$C$2*节奏总纲!W68)+BS73+军团势力点排行奖励设计!AB74-军团势力点排行奖励设计!AB73</f>
        <v>0.33725334847860644</v>
      </c>
      <c r="BT74" s="65">
        <f>IF($AX74&lt;D$10,0,求节点(D$10:D$14,$L$19:$L$23,$AX74)*$C$2*节奏总纲!X68)+BT73+军团势力点排行奖励设计!AC74-军团势力点排行奖励设计!AC73</f>
        <v>0.40342027389609647</v>
      </c>
      <c r="BU74" s="65">
        <f>IF($AX74&lt;E$10,0,求节点(E$10:E$14,$L$19:$L$23,$AX74)*$C$2*节奏总纲!Y68)+BU73+军团势力点排行奖励设计!AD74-军团势力点排行奖励设计!AD73</f>
        <v>0.13037113181522328</v>
      </c>
      <c r="BV74" s="65">
        <f>IF($AX74&lt;F$10,0,求节点(F$10:F$14,$L$19:$L$23,$AX74)*$C$2*节奏总纲!Z68)+BV73+军团势力点排行奖励设计!AE74-军团势力点排行奖励设计!AE73</f>
        <v>0</v>
      </c>
      <c r="BW74" s="65">
        <f>IF($AX74&lt;G$10,0,求节点(G$10:G$14,$L$19:$L$23,$AX74)*$C$2*节奏总纲!AA68)+BW73+军团势力点排行奖励设计!AF74-军团势力点排行奖励设计!AF73</f>
        <v>0</v>
      </c>
      <c r="BX74" s="65">
        <f>IF($AX74&lt;C$10,0,求节点(C$10:C$14,$M$19:$M$23,$AX74)*$C$2*节奏总纲!W68)+BX73</f>
        <v>0</v>
      </c>
      <c r="BY74" s="65">
        <f>IF($AX74&lt;D$10,0,求节点(D$10:D$14,$M$19:$M$23,$AX74)*$C$2*节奏总纲!X68)+BY73</f>
        <v>0</v>
      </c>
      <c r="BZ74" s="65">
        <f>IF($AX74&lt;E$10,0,求节点(E$10:E$14,$M$19:$M$23,$AX74)*$C$2*节奏总纲!Y68)+BZ73</f>
        <v>0</v>
      </c>
      <c r="CA74" s="65">
        <f>IF($AX74&lt;F$10,0,求节点(F$10:F$14,$M$19:$M$23,$AX74)*$C$2*节奏总纲!Z68)+CA73</f>
        <v>0</v>
      </c>
      <c r="CB74" s="65">
        <f>IF($AX74&lt;G$10,0,求节点(G$10:G$14,$M$19:$M$23,$AX74)*$C$2*节奏总纲!AA68)+CB73</f>
        <v>0</v>
      </c>
      <c r="CF74" s="51">
        <v>65</v>
      </c>
      <c r="CG74" s="65">
        <f t="shared" si="13"/>
        <v>521.3484355130845</v>
      </c>
      <c r="CH74" s="65">
        <f t="shared" si="14"/>
        <v>436.82053623738295</v>
      </c>
      <c r="CI74" s="65">
        <f t="shared" si="15"/>
        <v>369.8416377213386</v>
      </c>
      <c r="CJ74" s="65">
        <f t="shared" si="16"/>
        <v>238.17137104907891</v>
      </c>
      <c r="CK74" s="65">
        <f t="shared" si="17"/>
        <v>130.83684762733114</v>
      </c>
      <c r="CL74" s="65">
        <f t="shared" si="18"/>
        <v>307.20247429671412</v>
      </c>
      <c r="CM74" s="65">
        <f t="shared" si="19"/>
        <v>276.07489462130434</v>
      </c>
      <c r="CN74" s="65">
        <f t="shared" si="20"/>
        <v>277.06577182566843</v>
      </c>
      <c r="CO74" s="65">
        <f t="shared" si="21"/>
        <v>249.60153048526035</v>
      </c>
      <c r="CP74" s="65">
        <f t="shared" si="22"/>
        <v>147.40863567075596</v>
      </c>
      <c r="CQ74" s="65">
        <f t="shared" si="23"/>
        <v>84.313337119651607</v>
      </c>
      <c r="CR74" s="65">
        <f t="shared" si="24"/>
        <v>63.034417796265075</v>
      </c>
      <c r="CS74" s="65">
        <f t="shared" si="25"/>
        <v>16.296391476902912</v>
      </c>
      <c r="CT74" s="65">
        <f t="shared" si="26"/>
        <v>0</v>
      </c>
      <c r="CU74" s="65">
        <f t="shared" si="27"/>
        <v>0</v>
      </c>
      <c r="CV74" s="65">
        <f t="shared" si="28"/>
        <v>0</v>
      </c>
      <c r="CW74" s="65">
        <f t="shared" si="29"/>
        <v>0</v>
      </c>
      <c r="CX74" s="65">
        <f t="shared" si="30"/>
        <v>0</v>
      </c>
      <c r="CY74" s="65">
        <f t="shared" si="31"/>
        <v>0</v>
      </c>
      <c r="CZ74" s="65">
        <f t="shared" si="32"/>
        <v>0</v>
      </c>
      <c r="DA74" s="65">
        <f t="shared" si="33"/>
        <v>16.862667423930322</v>
      </c>
      <c r="DB74" s="65">
        <f t="shared" si="34"/>
        <v>20.171013694804824</v>
      </c>
      <c r="DC74" s="65">
        <f t="shared" si="35"/>
        <v>6.5185565907611638</v>
      </c>
      <c r="DD74" s="65">
        <f t="shared" si="36"/>
        <v>0</v>
      </c>
      <c r="DE74" s="65">
        <f t="shared" si="37"/>
        <v>0</v>
      </c>
      <c r="DF74" s="65">
        <f t="shared" si="38"/>
        <v>0</v>
      </c>
      <c r="DG74" s="65">
        <f t="shared" si="39"/>
        <v>0</v>
      </c>
      <c r="DH74" s="65">
        <f t="shared" si="40"/>
        <v>0</v>
      </c>
      <c r="DI74" s="65">
        <f t="shared" si="41"/>
        <v>0</v>
      </c>
      <c r="DJ74" s="65">
        <f t="shared" si="42"/>
        <v>0</v>
      </c>
      <c r="DN74" s="51">
        <v>65</v>
      </c>
      <c r="DO74" s="65">
        <f t="shared" si="43"/>
        <v>1.3892459886148525</v>
      </c>
      <c r="DP74" s="65">
        <f t="shared" si="44"/>
        <v>1.4320098798452003</v>
      </c>
      <c r="DQ74" s="65">
        <f t="shared" si="45"/>
        <v>1.5491470498906532</v>
      </c>
      <c r="DR74" s="65">
        <f t="shared" si="46"/>
        <v>1.8479913240026911</v>
      </c>
      <c r="DS74" s="65">
        <f t="shared" si="47"/>
        <v>1.9266599459093281</v>
      </c>
      <c r="DT74" s="65">
        <f t="shared" si="48"/>
        <v>0.99999999999999978</v>
      </c>
      <c r="DU74" s="65">
        <f t="shared" si="49"/>
        <v>0.99999999999999978</v>
      </c>
      <c r="DV74" s="65">
        <f t="shared" si="50"/>
        <v>1.0000000000000002</v>
      </c>
      <c r="DW74" s="65">
        <f t="shared" si="51"/>
        <v>1</v>
      </c>
      <c r="DX74" s="65">
        <f t="shared" si="52"/>
        <v>0.99999999999999978</v>
      </c>
      <c r="DY74" s="65">
        <f t="shared" si="53"/>
        <v>1</v>
      </c>
      <c r="DZ74" s="65">
        <f t="shared" si="54"/>
        <v>1</v>
      </c>
      <c r="EA74" s="65">
        <f t="shared" si="55"/>
        <v>1</v>
      </c>
      <c r="EB74" s="65">
        <f t="shared" si="56"/>
        <v>0</v>
      </c>
      <c r="EC74" s="65">
        <f t="shared" si="57"/>
        <v>0</v>
      </c>
      <c r="ED74" s="65">
        <f t="shared" si="58"/>
        <v>0</v>
      </c>
      <c r="EE74" s="65">
        <f t="shared" si="59"/>
        <v>0</v>
      </c>
      <c r="EF74" s="65">
        <f t="shared" si="60"/>
        <v>0</v>
      </c>
      <c r="EG74" s="65">
        <f t="shared" si="61"/>
        <v>0</v>
      </c>
      <c r="EH74" s="65">
        <f t="shared" si="62"/>
        <v>0</v>
      </c>
      <c r="EI74" s="65">
        <f t="shared" si="63"/>
        <v>1.0000000000000002</v>
      </c>
      <c r="EJ74" s="65">
        <f t="shared" si="64"/>
        <v>1</v>
      </c>
      <c r="EK74" s="65">
        <f t="shared" si="65"/>
        <v>1.0000000000000002</v>
      </c>
      <c r="EL74" s="65">
        <f t="shared" si="66"/>
        <v>0</v>
      </c>
      <c r="EM74" s="65">
        <f t="shared" si="67"/>
        <v>0</v>
      </c>
      <c r="EN74" s="65">
        <f t="shared" si="68"/>
        <v>0</v>
      </c>
      <c r="EO74" s="65">
        <f t="shared" si="69"/>
        <v>0</v>
      </c>
      <c r="EP74" s="65">
        <f t="shared" si="70"/>
        <v>0</v>
      </c>
      <c r="EQ74" s="65">
        <f t="shared" si="71"/>
        <v>0</v>
      </c>
      <c r="ER74" s="65">
        <f t="shared" si="72"/>
        <v>0</v>
      </c>
      <c r="EV74" s="51">
        <v>65</v>
      </c>
      <c r="EW74" s="65">
        <f t="shared" si="73"/>
        <v>113.48576133151832</v>
      </c>
      <c r="EX74" s="65">
        <f t="shared" si="74"/>
        <v>95.646354086115721</v>
      </c>
      <c r="EY74" s="65">
        <f t="shared" si="75"/>
        <v>82.280300699037781</v>
      </c>
      <c r="EZ74" s="65">
        <f t="shared" si="76"/>
        <v>55.122320124373594</v>
      </c>
      <c r="FA74" s="65">
        <f t="shared" si="77"/>
        <v>30.589628595588906</v>
      </c>
      <c r="FB74" s="65">
        <f t="shared" si="78"/>
        <v>22.909395486097505</v>
      </c>
      <c r="FC74" s="65">
        <f t="shared" si="79"/>
        <v>20.375816253429047</v>
      </c>
      <c r="FD74" s="65">
        <f t="shared" si="80"/>
        <v>19.66621055241184</v>
      </c>
      <c r="FE74" s="65">
        <f t="shared" si="81"/>
        <v>17.472107133968223</v>
      </c>
      <c r="FF74" s="65">
        <f t="shared" si="82"/>
        <v>10.318604496952913</v>
      </c>
      <c r="FG74" s="65">
        <f t="shared" si="83"/>
        <v>1.365876061338356</v>
      </c>
      <c r="FH74" s="65">
        <f t="shared" si="84"/>
        <v>1.066542349112805</v>
      </c>
      <c r="FI74" s="65">
        <f t="shared" si="85"/>
        <v>0.28355721169811066</v>
      </c>
      <c r="FJ74" s="65">
        <f t="shared" si="86"/>
        <v>0</v>
      </c>
      <c r="FK74" s="65">
        <f t="shared" si="87"/>
        <v>0</v>
      </c>
      <c r="FL74" s="65">
        <f t="shared" si="88"/>
        <v>0.20797289822847398</v>
      </c>
      <c r="FM74" s="65">
        <f t="shared" si="89"/>
        <v>0.18574141777299444</v>
      </c>
      <c r="FN74" s="65">
        <f t="shared" si="90"/>
        <v>5.3234878824549511E-2</v>
      </c>
      <c r="FO74" s="65">
        <f t="shared" si="91"/>
        <v>0</v>
      </c>
      <c r="FP74" s="65">
        <f t="shared" si="92"/>
        <v>0</v>
      </c>
      <c r="FQ74" s="65">
        <f t="shared" si="93"/>
        <v>0.15176400681537291</v>
      </c>
      <c r="FR74" s="65">
        <f t="shared" si="94"/>
        <v>0.18153912325324342</v>
      </c>
      <c r="FS74" s="65">
        <f t="shared" si="95"/>
        <v>5.8667009316850476E-2</v>
      </c>
      <c r="FT74" s="65">
        <f t="shared" si="96"/>
        <v>0</v>
      </c>
      <c r="FU74" s="65">
        <f t="shared" si="97"/>
        <v>0</v>
      </c>
      <c r="FV74" s="65">
        <f t="shared" si="98"/>
        <v>1.6862667423930323E-2</v>
      </c>
      <c r="FW74" s="65">
        <f t="shared" si="99"/>
        <v>2.0171013694804826E-2</v>
      </c>
      <c r="FX74" s="65">
        <f t="shared" si="100"/>
        <v>6.5185565907611639E-3</v>
      </c>
      <c r="FY74" s="65">
        <f t="shared" si="101"/>
        <v>0</v>
      </c>
      <c r="FZ74" s="65">
        <f t="shared" si="102"/>
        <v>0</v>
      </c>
      <c r="GB74" s="65">
        <f t="shared" si="103"/>
        <v>113.48576133151832</v>
      </c>
      <c r="GC74" s="65">
        <f t="shared" si="104"/>
        <v>22.909395486097505</v>
      </c>
      <c r="GD74" s="65">
        <f t="shared" si="105"/>
        <v>1.365876061338356</v>
      </c>
      <c r="GE74" s="65">
        <f t="shared" si="106"/>
        <v>0.20797289822847398</v>
      </c>
      <c r="GF74" s="65">
        <f t="shared" si="107"/>
        <v>0.15176400681537291</v>
      </c>
      <c r="GG74" s="65">
        <f t="shared" si="108"/>
        <v>1.6862667423930323E-2</v>
      </c>
      <c r="GH74" s="65">
        <f t="shared" si="109"/>
        <v>95.646354086115721</v>
      </c>
      <c r="GI74" s="65">
        <f t="shared" si="110"/>
        <v>20.375816253429047</v>
      </c>
      <c r="GJ74" s="65">
        <f t="shared" si="111"/>
        <v>1.066542349112805</v>
      </c>
      <c r="GK74" s="65">
        <f t="shared" si="112"/>
        <v>0.18574141777299444</v>
      </c>
      <c r="GL74" s="65">
        <f t="shared" si="113"/>
        <v>0.18153912325324342</v>
      </c>
      <c r="GM74" s="65">
        <f t="shared" si="114"/>
        <v>2.0171013694804826E-2</v>
      </c>
      <c r="GN74" s="65">
        <f t="shared" si="115"/>
        <v>82.280300699037781</v>
      </c>
      <c r="GO74" s="65">
        <f t="shared" si="116"/>
        <v>19.66621055241184</v>
      </c>
      <c r="GP74" s="65">
        <f t="shared" si="117"/>
        <v>0.28355721169811066</v>
      </c>
      <c r="GQ74" s="65">
        <f t="shared" si="118"/>
        <v>5.3234878824549511E-2</v>
      </c>
      <c r="GR74" s="65">
        <f t="shared" si="119"/>
        <v>5.8667009316850476E-2</v>
      </c>
      <c r="GS74" s="65">
        <f t="shared" si="120"/>
        <v>6.5185565907611639E-3</v>
      </c>
      <c r="GT74" s="65">
        <f t="shared" si="121"/>
        <v>55.122320124373594</v>
      </c>
      <c r="GU74" s="65">
        <f t="shared" si="122"/>
        <v>17.472107133968223</v>
      </c>
      <c r="GV74" s="65">
        <f t="shared" si="123"/>
        <v>0</v>
      </c>
      <c r="GW74" s="65">
        <f t="shared" si="124"/>
        <v>0</v>
      </c>
      <c r="GX74" s="65">
        <f t="shared" si="125"/>
        <v>0</v>
      </c>
      <c r="GY74" s="65">
        <f t="shared" si="126"/>
        <v>0</v>
      </c>
      <c r="GZ74" s="65">
        <f t="shared" si="127"/>
        <v>30.589628595588906</v>
      </c>
      <c r="HA74" s="65">
        <f t="shared" si="128"/>
        <v>10.318604496952913</v>
      </c>
      <c r="HB74" s="65">
        <f t="shared" si="129"/>
        <v>0</v>
      </c>
      <c r="HC74" s="65">
        <f t="shared" si="130"/>
        <v>0</v>
      </c>
      <c r="HD74" s="65">
        <f t="shared" si="131"/>
        <v>0</v>
      </c>
      <c r="HE74" s="65">
        <f t="shared" si="132"/>
        <v>0</v>
      </c>
      <c r="HM74" s="51">
        <v>65</v>
      </c>
      <c r="HN74" s="72">
        <f>(EW74-EW73)*$D$46+(FB74-FB73)*$D$47+(FG74-FG73)*$D$48+(FL74-FL73)*$D$49+IF($HM74&lt;C$10,0,求节点(C$10:C$14,$H$28:$H$32,$HM74)*$C$2*节奏总纲!W68)+HN73</f>
        <v>3619.0771139295089</v>
      </c>
      <c r="HO74" s="72">
        <f>(EX74-EX73)*$D$46+(FC74-FC73)*$D$47+(FH74-FH73)*$D$48+(FM74-FM73)*$D$49+IF($HM74&lt;D$10,0,求节点(D$10:D$14,$H$28:$H$32,$HM74)*$C$2*节奏总纲!X68)+HO73</f>
        <v>3135.9783032006244</v>
      </c>
      <c r="HP74" s="72">
        <f>(EY74-EY73)*$D$46+(FD74-FD73)*$D$47+(FI74-FI73)*$D$48+(FN74-FN73)*$D$49+IF($HM74&lt;E$10,0,求节点(E$10:E$14,$H$28:$H$32,$HM74)*$C$2*节奏总纲!Y68)+HP73</f>
        <v>2869.5481628354587</v>
      </c>
      <c r="HQ74" s="72">
        <f>(EZ74-EZ73)*$D$46+(FE74-FE73)*$D$47+(FJ74-FJ73)*$D$48+(FO74-FO73)*$D$49+IF($HM74&lt;F$10,0,求节点(F$10:F$14,$H$28:$H$32,$HM74)*$C$2*节奏总纲!Z68)+HQ73</f>
        <v>2247.4874771619679</v>
      </c>
      <c r="HR74" s="72">
        <f>(FA74-FA73)*$D$46+(FF74-FF73)*$D$47+(FK74-FK73)*$D$48+(FP74-FP73)*$D$49+IF($HM74&lt;G$10,0,求节点(G$10:G$14,$H$28:$H$32,$HM74)*$C$2*节奏总纲!AA68)+HR73</f>
        <v>1293.91902339648</v>
      </c>
      <c r="HV74" s="72">
        <v>65</v>
      </c>
      <c r="HW74" s="72">
        <f>IF($HV74&lt;C$10,0,求节点(C$10:C$14,$I$28:$I$32,$HV74)*$C$2*节奏总纲!W68)+HW73</f>
        <v>9272140.0990127884</v>
      </c>
      <c r="HX74" s="72">
        <f>IF($HV74&lt;D$10,0,求节点(D$10:D$14,$I$28:$I$32,$HV74)*$C$2*节奏总纲!X68)+HX73</f>
        <v>8142421.1098503843</v>
      </c>
      <c r="HY74" s="72">
        <f>IF($HV74&lt;E$10,0,求节点(E$10:E$14,$I$28:$I$32,$HV74)*$C$2*节奏总纲!Y68)+HY73</f>
        <v>7760365.2628414016</v>
      </c>
      <c r="HZ74" s="72">
        <f>IF($HV74&lt;F$10,0,求节点(F$10:F$14,$I$28:$I$32,$HV74)*$C$2*节奏总纲!Z68)+HZ73</f>
        <v>6421058.8359996807</v>
      </c>
      <c r="IA74" s="72">
        <f>IF($HV74&lt;G$10,0,求节点(G$10:G$14,$I$28:$I$32,$HV74)*$C$2*节奏总纲!AA68)+IA73</f>
        <v>3733193.7991791056</v>
      </c>
    </row>
    <row r="75" spans="16:235" x14ac:dyDescent="0.15">
      <c r="P75" s="49">
        <v>66</v>
      </c>
      <c r="Q75" s="51">
        <f>IF($P75&lt;C$10,0,求节点(C$10:C$14,$H$10:$H$14,$P75)*$C$2*节奏总纲!W69)+Q74</f>
        <v>821.72410667899248</v>
      </c>
      <c r="R75" s="51">
        <f>IF($P75&lt;D$10,0,求节点(D$10:D$14,$H$10:$H$14,$P75)*$C$2*节奏总纲!X69)+R74</f>
        <v>711.07108698945137</v>
      </c>
      <c r="S75" s="51">
        <f>IF($P75&lt;E$10,0,求节点(E$10:E$14,$H$10:$H$14,$P75)*$C$2*节奏总纲!Y69)+S74</f>
        <v>643.26042244015605</v>
      </c>
      <c r="T75" s="51">
        <f>IF($P75&lt;F$10,0,求节点(F$10:F$14,$H$10:$H$14,$P75)*$C$2*节奏总纲!Z69)+T74</f>
        <v>488.63577316401393</v>
      </c>
      <c r="U75" s="51">
        <f>IF($P75&lt;G$10,0,求节点(G$10:G$14,$H$10:$H$14,$P75)*$C$2*节奏总纲!AA69)+U74</f>
        <v>279.94350090687971</v>
      </c>
      <c r="V75" s="51">
        <f>IF($P75&lt;C$10,0,求节点(C$10:C$14,$I$10:$I$14,$P75)*$C$2*节奏总纲!W69)+V74</f>
        <v>368.94187578915154</v>
      </c>
      <c r="W75" s="51">
        <f>IF($P75&lt;D$10,0,求节点(D$10:D$14,$I$10:$I$14,$P75)*$C$2*节奏总纲!X69)+W74</f>
        <v>331.5197662881526</v>
      </c>
      <c r="X75" s="51">
        <f>IF($P75&lt;E$10,0,求节点(E$10:E$14,$I$10:$I$14,$P75)*$C$2*节奏总纲!Y69)+X74</f>
        <v>328.12354611524916</v>
      </c>
      <c r="Y75" s="51">
        <f>IF($P75&lt;F$10,0,求节点(F$10:F$14,$I$10:$I$14,$P75)*$C$2*节奏总纲!Z69)+Y74</f>
        <v>290.16467385944873</v>
      </c>
      <c r="Z75" s="51">
        <f>IF($P75&lt;G$10,0,求节点(G$10:G$14,$I$10:$I$14,$P75)*$C$2*节奏总纲!AA69)+Z74</f>
        <v>171.55214911010981</v>
      </c>
      <c r="AA75" s="65">
        <f>IF($P75&lt;C$10,0,求节点(C$10:C$14,$J$10:$J$14,$P75)*$C$2*节奏总纲!W69)+AA74+军团势力点排行奖励设计!M75-军团势力点排行奖励设计!M74</f>
        <v>102.87388644761555</v>
      </c>
      <c r="AB75" s="65">
        <f>IF($P75&lt;D$10,0,求节点(D$10:D$14,$J$10:$J$14,$P75)*$C$2*节奏总纲!X69)+AB74+军团势力点排行奖励设计!N75-军团势力点排行奖励设计!N74</f>
        <v>83.401028124417621</v>
      </c>
      <c r="AC75" s="65">
        <f>IF($P75&lt;E$10,0,求节点(E$10:E$14,$J$10:$J$14,$P75)*$C$2*节奏总纲!Y69)+AC74+军团势力点排行奖励设计!O75-军团势力点排行奖励设计!O74</f>
        <v>36.388203030450534</v>
      </c>
      <c r="AD75" s="65">
        <f>IF($P75&lt;F$10,0,求节点(F$10:F$14,$J$10:$J$14,$P75)*$C$2*节奏总纲!Z69)+AD74+军团势力点排行奖励设计!P75-军团势力点排行奖励设计!P74</f>
        <v>0</v>
      </c>
      <c r="AE75" s="65">
        <f>IF($P75&lt;G$10,0,求节点(G$10:G$14,$J$10:$J$14,$P75)*$C$2*节奏总纲!AA69)+AE74+军团势力点排行奖励设计!Q75-军团势力点排行奖励设计!Q74</f>
        <v>0</v>
      </c>
      <c r="AF75" s="65">
        <f>IF($P75&lt;C$10,0,求节点(C$10:C$14,$K$10:$K$14,$P75)*$C$2*节奏总纲!W69)+AF74</f>
        <v>0</v>
      </c>
      <c r="AG75" s="65">
        <f>IF($P75&lt;D$10,0,求节点(D$10:D$14,$K$10:$K$14,$P75)*$C$2*节奏总纲!X69)+AG74</f>
        <v>0</v>
      </c>
      <c r="AH75" s="65">
        <f>IF($P75&lt;E$10,0,求节点(E$10:E$14,$K$10:$K$14,$P75)*$C$2*节奏总纲!Y69)+AH74</f>
        <v>0</v>
      </c>
      <c r="AI75" s="65">
        <f>IF($P75&lt;F$10,0,求节点(F$10:F$14,$K$10:$K$14,$P75)*$C$2*节奏总纲!Z69)+AI74</f>
        <v>0</v>
      </c>
      <c r="AJ75" s="65">
        <f>IF($P75&lt;G$10,0,求节点(G$10:G$14,$K$10:$K$14,$P75)*$C$2*节奏总纲!AA69)+AJ74</f>
        <v>0</v>
      </c>
      <c r="AK75" s="65">
        <f>IF($P75&lt;C$10,0,求节点(C$10:C$14,$L$10:$L$14,$P75)*$C$2*节奏总纲!W69)+AK74+军团势力点排行奖励设计!R75-军团势力点排行奖励设计!R74</f>
        <v>20.574777289523109</v>
      </c>
      <c r="AL75" s="65">
        <f>IF($P75&lt;D$10,0,求节点(D$10:D$14,$L$10:$L$14,$P75)*$C$2*节奏总纲!X69)+AL74+军团势力点排行奖励设计!S75-军团势力点排行奖励设计!S74</f>
        <v>26.688328999813638</v>
      </c>
      <c r="AM75" s="65">
        <f>IF($P75&lt;E$10,0,求节点(E$10:E$14,$L$10:$L$14,$P75)*$C$2*节奏总纲!Y69)+AM74+军团势力点排行奖励设计!T75-军团势力点排行奖励设计!T74</f>
        <v>14.555281212180212</v>
      </c>
      <c r="AN75" s="65">
        <f>IF($P75&lt;F$10,0,求节点(F$10:F$14,$L$10:$L$14,$P75)*$C$2*节奏总纲!Z69)+AN74+军团势力点排行奖励设计!U75-军团势力点排行奖励设计!U74</f>
        <v>0</v>
      </c>
      <c r="AO75" s="65">
        <f>IF($P75&lt;G$10,0,求节点(G$10:G$14,$L$10:$L$14,$P75)*$C$2*节奏总纲!AA69)+AO74+军团势力点排行奖励设计!V75-军团势力点排行奖励设计!V74</f>
        <v>0</v>
      </c>
      <c r="AP75" s="65">
        <f>IF($P75&lt;C$10,0,求节点(C$10:C$14,$M$10:$M$14,$P75)*$C$2*节奏总纲!W69)+AP74</f>
        <v>0</v>
      </c>
      <c r="AQ75" s="65">
        <f>IF($P75&lt;D$10,0,求节点(D$10:D$14,$M$10:$M$14,$P75)*$C$2*节奏总纲!X69)+AQ74</f>
        <v>0</v>
      </c>
      <c r="AR75" s="65">
        <f>IF($P75&lt;E$10,0,求节点(E$10:E$14,$M$10:$M$14,$P75)*$C$2*节奏总纲!Y69)+AR74</f>
        <v>0</v>
      </c>
      <c r="AS75" s="65">
        <f>IF($P75&lt;F$10,0,求节点(F$10:F$14,$M$10:$M$14,$P75)*$C$2*节奏总纲!Z69)+AS74</f>
        <v>0</v>
      </c>
      <c r="AT75" s="65">
        <f>IF($P75&lt;G$10,0,求节点(G$10:G$14,$M$10:$M$14,$P75)*$C$2*节奏总纲!AA69)+AT74</f>
        <v>0</v>
      </c>
      <c r="AX75" s="51">
        <v>66</v>
      </c>
      <c r="AY75" s="51">
        <f>IF($AX75&lt;C$10,0,求节点(C$10:C$14,$H$19:$H$23,$AX75)*$C$2*节奏总纲!W69)+AY74</f>
        <v>113.19555772246022</v>
      </c>
      <c r="AZ75" s="51">
        <f>IF($AX75&lt;D$10,0,求节点(D$10:D$14,$H$19:$H$23,$AX75)*$C$2*节奏总纲!X69)+AZ74</f>
        <v>94.887830175324694</v>
      </c>
      <c r="BA75" s="51">
        <f>IF($AX75&lt;E$10,0,求节点(E$10:E$14,$H$19:$H$23,$AX75)*$C$2*节奏总纲!Y69)+BA74</f>
        <v>78.784219081226723</v>
      </c>
      <c r="BB75" s="51">
        <f>IF($AX75&lt;F$10,0,求节点(F$10:F$14,$H$19:$H$23,$AX75)*$C$2*节奏总纲!Z69)+BB74</f>
        <v>49.617774826141286</v>
      </c>
      <c r="BC75" s="51">
        <f>IF($AX75&lt;G$10,0,求节点(G$10:G$14,$H$19:$H$23,$AX75)*$C$2*节奏总纲!AA69)+BC74</f>
        <v>27.097837949192481</v>
      </c>
      <c r="BD75" s="51">
        <f>IF($AX75&lt;C$10,0,求节点(C$10:C$14,$I$19:$I$23,$AX75)*$C$2*节奏总纲!W69)+BD74</f>
        <v>36.894187578915158</v>
      </c>
      <c r="BE75" s="51">
        <f>IF($AX75&lt;D$10,0,求节点(D$10:D$14,$I$19:$I$23,$AX75)*$C$2*节奏总纲!X69)+BE74</f>
        <v>33.151976628815262</v>
      </c>
      <c r="BF75" s="51">
        <f>IF($AX75&lt;E$10,0,求节点(E$10:E$14,$I$19:$I$23,$AX75)*$C$2*节奏总纲!Y69)+BF74</f>
        <v>32.81235461152491</v>
      </c>
      <c r="BG75" s="51">
        <f>IF($AX75&lt;F$10,0,求节点(F$10:F$14,$I$19:$I$23,$AX75)*$C$2*节奏总纲!Z69)+BG74</f>
        <v>29.016467385944871</v>
      </c>
      <c r="BH75" s="51">
        <f>IF($AX75&lt;G$10,0,求节点(G$10:G$14,$I$19:$I$23,$AX75)*$C$2*节奏总纲!AA69)+BH74</f>
        <v>17.155214911010983</v>
      </c>
      <c r="BI75" s="65">
        <f>IF($AX75&lt;C$10,0,求节点(C$10:C$14,$J$19:$J$23,$AX75)*$C$2*节奏总纲!W69)+BI74+军团势力点排行奖励设计!W75-军团势力点排行奖励设计!W74</f>
        <v>3.4291295482538517</v>
      </c>
      <c r="BJ75" s="65">
        <f>IF($AX75&lt;D$10,0,求节点(D$10:D$14,$J$19:$J$23,$AX75)*$C$2*节奏总纲!X69)+BJ74+军团势力点排行奖励设计!X75-军团势力点排行奖励设计!X74</f>
        <v>2.7800342708139203</v>
      </c>
      <c r="BK75" s="65">
        <f>IF($AX75&lt;E$10,0,求节点(E$10:E$14,$J$19:$J$23,$AX75)*$C$2*节奏总纲!Y69)+BK74+军团势力点排行奖励设计!Y75-军团势力点排行奖励设计!Y74</f>
        <v>1.2129401010150178</v>
      </c>
      <c r="BL75" s="65">
        <f>IF($AX75&lt;F$10,0,求节点(F$10:F$14,$J$19:$J$23,$AX75)*$C$2*节奏总纲!Z69)+BL74+军团势力点排行奖励设计!Z75-军团势力点排行奖励设计!Z74</f>
        <v>0</v>
      </c>
      <c r="BM75" s="65">
        <f>IF($AX75&lt;G$10,0,求节点(G$10:G$14,$J$19:$J$23,$AX75)*$C$2*节奏总纲!AA69)+BM74+军团势力点排行奖励设计!AA75-军团势力点排行奖励设计!AA74</f>
        <v>0</v>
      </c>
      <c r="BN75" s="65">
        <f>IF($AX75&lt;C$10,0,求节点(C$10:C$14,$K$19:$K$23,$AX75)*$C$2*节奏总纲!W69)+BN74</f>
        <v>0</v>
      </c>
      <c r="BO75" s="65">
        <f>IF($AX75&lt;D$10,0,求节点(D$10:D$14,$K$19:$K$23,$AX75)*$C$2*节奏总纲!X69)+BO74</f>
        <v>0</v>
      </c>
      <c r="BP75" s="65">
        <f>IF($AX75&lt;E$10,0,求节点(E$10:E$14,$K$19:$K$23,$AX75)*$C$2*节奏总纲!Y69)+BP74</f>
        <v>0</v>
      </c>
      <c r="BQ75" s="65">
        <f>IF($AX75&lt;F$10,0,求节点(F$10:F$14,$K$19:$K$23,$AX75)*$C$2*节奏总纲!Z69)+BQ74</f>
        <v>0</v>
      </c>
      <c r="BR75" s="65">
        <f>IF($AX75&lt;G$10,0,求节点(G$10:G$14,$K$19:$K$23,$AX75)*$C$2*节奏总纲!AA69)+BR74</f>
        <v>0</v>
      </c>
      <c r="BS75" s="65">
        <f>IF($AX75&lt;C$10,0,求节点(C$10:C$14,$L$19:$L$23,$AX75)*$C$2*节奏总纲!W69)+BS74+军团势力点排行奖励设计!AB75-军团势力点排行奖励设计!AB74</f>
        <v>0.4114955457904621</v>
      </c>
      <c r="BT75" s="65">
        <f>IF($AX75&lt;D$10,0,求节点(D$10:D$14,$L$19:$L$23,$AX75)*$C$2*节奏总纲!X69)+BT74+军团势力点排行奖励设计!AC75-军团势力点排行奖励设计!AC74</f>
        <v>0.53376657999627275</v>
      </c>
      <c r="BU75" s="65">
        <f>IF($AX75&lt;E$10,0,求节点(E$10:E$14,$L$19:$L$23,$AX75)*$C$2*节奏总纲!Y69)+BU74+军团势力点排行奖励设计!AD75-军团势力点排行奖励设计!AD74</f>
        <v>0.2911056242436042</v>
      </c>
      <c r="BV75" s="65">
        <f>IF($AX75&lt;F$10,0,求节点(F$10:F$14,$L$19:$L$23,$AX75)*$C$2*节奏总纲!Z69)+BV74+军团势力点排行奖励设计!AE75-军团势力点排行奖励设计!AE74</f>
        <v>0</v>
      </c>
      <c r="BW75" s="65">
        <f>IF($AX75&lt;G$10,0,求节点(G$10:G$14,$L$19:$L$23,$AX75)*$C$2*节奏总纲!AA69)+BW74+军团势力点排行奖励设计!AF75-军团势力点排行奖励设计!AF74</f>
        <v>0</v>
      </c>
      <c r="BX75" s="65">
        <f>IF($AX75&lt;C$10,0,求节点(C$10:C$14,$M$19:$M$23,$AX75)*$C$2*节奏总纲!W69)+BX74</f>
        <v>0</v>
      </c>
      <c r="BY75" s="65">
        <f>IF($AX75&lt;D$10,0,求节点(D$10:D$14,$M$19:$M$23,$AX75)*$C$2*节奏总纲!X69)+BY74</f>
        <v>0</v>
      </c>
      <c r="BZ75" s="65">
        <f>IF($AX75&lt;E$10,0,求节点(E$10:E$14,$M$19:$M$23,$AX75)*$C$2*节奏总纲!Y69)+BZ74</f>
        <v>0</v>
      </c>
      <c r="CA75" s="65">
        <f>IF($AX75&lt;F$10,0,求节点(F$10:F$14,$M$19:$M$23,$AX75)*$C$2*节奏总纲!Z69)+CA74</f>
        <v>0</v>
      </c>
      <c r="CB75" s="65">
        <f>IF($AX75&lt;G$10,0,求节点(G$10:G$14,$M$19:$M$23,$AX75)*$C$2*节奏总纲!AA69)+CB74</f>
        <v>0</v>
      </c>
      <c r="CF75" s="51">
        <v>66</v>
      </c>
      <c r="CG75" s="65">
        <f t="shared" ref="CG75:CG138" si="143">AY75*INDEX($I$37:$N$41,MATCH($CG$7,$B$37:$B$41,0),MATCH($CG$7,$I$36:$N$36,0))</f>
        <v>565.97778861230108</v>
      </c>
      <c r="CH75" s="65">
        <f t="shared" ref="CH75:CH138" si="144">AZ75*INDEX($I$37:$N$41,MATCH($CG$7,$B$37:$B$41,0),MATCH($CG$7,$I$36:$N$36,0))</f>
        <v>474.43915087662344</v>
      </c>
      <c r="CI75" s="65">
        <f t="shared" ref="CI75:CI138" si="145">BA75*INDEX($I$37:$N$41,MATCH($CG$7,$B$37:$B$41,0),MATCH($CG$7,$I$36:$N$36,0))</f>
        <v>393.92109540613365</v>
      </c>
      <c r="CJ75" s="65">
        <f t="shared" ref="CJ75:CJ138" si="146">BB75*INDEX($I$37:$N$41,MATCH($CG$7,$B$37:$B$41,0),MATCH($CG$7,$I$36:$N$36,0))</f>
        <v>248.08887413070642</v>
      </c>
      <c r="CK75" s="65">
        <f t="shared" ref="CK75:CK138" si="147">BC75*INDEX($I$37:$N$41,MATCH($CG$7,$B$37:$B$41,0),MATCH($CG$7,$I$36:$N$36,0))</f>
        <v>135.48918974596239</v>
      </c>
      <c r="CL75" s="65">
        <f t="shared" ref="CL75:CL138" si="148">BD75*INDEX($I$37:$N$41,MATCH($CL$7,$B$37:$B$41,0),MATCH($CL$7,$I$36:$N$36,0))</f>
        <v>368.9418757891516</v>
      </c>
      <c r="CM75" s="65">
        <f t="shared" ref="CM75:CM138" si="149">BE75*INDEX($I$37:$N$41,MATCH($CL$7,$B$37:$B$41,0),MATCH($CL$7,$I$36:$N$36,0))</f>
        <v>331.5197662881526</v>
      </c>
      <c r="CN75" s="65">
        <f t="shared" ref="CN75:CN138" si="150">BF75*INDEX($I$37:$N$41,MATCH($CL$7,$B$37:$B$41,0),MATCH($CL$7,$I$36:$N$36,0))</f>
        <v>328.1235461152491</v>
      </c>
      <c r="CO75" s="65">
        <f t="shared" ref="CO75:CO138" si="151">BG75*INDEX($I$37:$N$41,MATCH($CL$7,$B$37:$B$41,0),MATCH($CL$7,$I$36:$N$36,0))</f>
        <v>290.16467385944873</v>
      </c>
      <c r="CP75" s="65">
        <f t="shared" ref="CP75:CP138" si="152">BH75*INDEX($I$37:$N$41,MATCH($CL$7,$B$37:$B$41,0),MATCH($CL$7,$I$36:$N$36,0))</f>
        <v>171.55214911010984</v>
      </c>
      <c r="CQ75" s="65">
        <f t="shared" ref="CQ75:CQ138" si="153">BI75*INDEX($I$37:$N$41,MATCH($CQ$7,$B$37:$B$41,0),MATCH($CQ$7,$I$36:$N$36,0))</f>
        <v>102.87388644761555</v>
      </c>
      <c r="CR75" s="65">
        <f t="shared" ref="CR75:CR138" si="154">BJ75*INDEX($I$37:$N$41,MATCH($CQ$7,$B$37:$B$41,0),MATCH($CQ$7,$I$36:$N$36,0))</f>
        <v>83.401028124417607</v>
      </c>
      <c r="CS75" s="65">
        <f t="shared" ref="CS75:CS138" si="155">BK75*INDEX($I$37:$N$41,MATCH($CQ$7,$B$37:$B$41,0),MATCH($CQ$7,$I$36:$N$36,0))</f>
        <v>36.388203030450534</v>
      </c>
      <c r="CT75" s="65">
        <f t="shared" ref="CT75:CT138" si="156">BL75*INDEX($I$37:$N$41,MATCH($CQ$7,$B$37:$B$41,0),MATCH($CQ$7,$I$36:$N$36,0))</f>
        <v>0</v>
      </c>
      <c r="CU75" s="65">
        <f t="shared" ref="CU75:CU138" si="157">BM75*INDEX($I$37:$N$41,MATCH($CQ$7,$B$37:$B$41,0),MATCH($CQ$7,$I$36:$N$36,0))</f>
        <v>0</v>
      </c>
      <c r="CV75" s="65">
        <f t="shared" ref="CV75:CV138" si="158">BN75*INDEX($I$37:$N$41,MATCH($CV$7,$B$37:$B$41,0),MATCH($CV$7,$I$36:$N$36,0))</f>
        <v>0</v>
      </c>
      <c r="CW75" s="65">
        <f t="shared" ref="CW75:CW138" si="159">BO75*INDEX($I$37:$N$41,MATCH($CV$7,$B$37:$B$41,0),MATCH($CV$7,$I$36:$N$36,0))</f>
        <v>0</v>
      </c>
      <c r="CX75" s="65">
        <f t="shared" ref="CX75:CX138" si="160">BP75*INDEX($I$37:$N$41,MATCH($CV$7,$B$37:$B$41,0),MATCH($CV$7,$I$36:$N$36,0))</f>
        <v>0</v>
      </c>
      <c r="CY75" s="65">
        <f t="shared" ref="CY75:CY138" si="161">BQ75*INDEX($I$37:$N$41,MATCH($CV$7,$B$37:$B$41,0),MATCH($CV$7,$I$36:$N$36,0))</f>
        <v>0</v>
      </c>
      <c r="CZ75" s="65">
        <f t="shared" ref="CZ75:CZ138" si="162">BR75*INDEX($I$37:$N$41,MATCH($CV$7,$B$37:$B$41,0),MATCH($CV$7,$I$36:$N$36,0))</f>
        <v>0</v>
      </c>
      <c r="DA75" s="65">
        <f t="shared" ref="DA75:DA138" si="163">BS75*INDEX($I$37:$N$42,MATCH($DA$7,$B$37:$B$42,0),MATCH($DA$7,$I$36:$N$36,0))</f>
        <v>20.574777289523105</v>
      </c>
      <c r="DB75" s="65">
        <f t="shared" ref="DB75:DB138" si="164">BT75*INDEX($I$37:$N$42,MATCH($DA$7,$B$37:$B$42,0),MATCH($DA$7,$I$36:$N$36,0))</f>
        <v>26.688328999813638</v>
      </c>
      <c r="DC75" s="65">
        <f t="shared" ref="DC75:DC138" si="165">BU75*INDEX($I$37:$N$42,MATCH($DA$7,$B$37:$B$42,0),MATCH($DA$7,$I$36:$N$36,0))</f>
        <v>14.55528121218021</v>
      </c>
      <c r="DD75" s="65">
        <f t="shared" ref="DD75:DD138" si="166">BV75*INDEX($I$37:$N$42,MATCH($DA$7,$B$37:$B$42,0),MATCH($DA$7,$I$36:$N$36,0))</f>
        <v>0</v>
      </c>
      <c r="DE75" s="65">
        <f t="shared" ref="DE75:DE138" si="167">BW75*INDEX($I$37:$N$42,MATCH($DA$7,$B$37:$B$42,0),MATCH($DA$7,$I$36:$N$36,0))</f>
        <v>0</v>
      </c>
      <c r="DF75" s="65">
        <f t="shared" ref="DF75:DF138" si="168">BX75*INDEX($I$37:$N$42,MATCH($DF$7,$B$37:$B$42,0),MATCH($DF$7,$I$36:$N$36,0))</f>
        <v>0</v>
      </c>
      <c r="DG75" s="65">
        <f t="shared" ref="DG75:DG138" si="169">BY75*INDEX($I$37:$N$42,MATCH($DF$7,$B$37:$B$42,0),MATCH($DF$7,$I$36:$N$36,0))</f>
        <v>0</v>
      </c>
      <c r="DH75" s="65">
        <f t="shared" ref="DH75:DH138" si="170">BZ75*INDEX($I$37:$N$42,MATCH($DF$7,$B$37:$B$42,0),MATCH($DF$7,$I$36:$N$36,0))</f>
        <v>0</v>
      </c>
      <c r="DI75" s="65">
        <f t="shared" ref="DI75:DI138" si="171">CA75*INDEX($I$37:$N$42,MATCH($DF$7,$B$37:$B$42,0),MATCH($DF$7,$I$36:$N$36,0))</f>
        <v>0</v>
      </c>
      <c r="DJ75" s="65">
        <f t="shared" ref="DJ75:DJ138" si="172">CB75*INDEX($I$37:$N$42,MATCH($DF$7,$B$37:$B$42,0),MATCH($DF$7,$I$36:$N$36,0))</f>
        <v>0</v>
      </c>
      <c r="DN75" s="51">
        <v>66</v>
      </c>
      <c r="DO75" s="65">
        <f t="shared" ref="DO75:DO138" si="173">IFERROR(Q75/CG75,0)</f>
        <v>1.4518663509636056</v>
      </c>
      <c r="DP75" s="65">
        <f t="shared" ref="DP75:DP138" si="174">IFERROR(R75/CH75,0)</f>
        <v>1.4987614021220677</v>
      </c>
      <c r="DQ75" s="65">
        <f t="shared" ref="DQ75:DQ138" si="175">IFERROR(S75/CI75,0)</f>
        <v>1.6329676931288815</v>
      </c>
      <c r="DR75" s="65">
        <f t="shared" ref="DR75:DR138" si="176">IFERROR(T75/CJ75,0)</f>
        <v>1.9695997044453295</v>
      </c>
      <c r="DS75" s="65">
        <f t="shared" ref="DS75:DS138" si="177">IFERROR(U75/CK75,0)</f>
        <v>2.0661685366320679</v>
      </c>
      <c r="DT75" s="65">
        <f t="shared" ref="DT75:DT138" si="178">IFERROR(V75/CL75,0)</f>
        <v>0.99999999999999989</v>
      </c>
      <c r="DU75" s="65">
        <f t="shared" ref="DU75:DU138" si="179">IFERROR(W75/CM75,0)</f>
        <v>1</v>
      </c>
      <c r="DV75" s="65">
        <f t="shared" ref="DV75:DV138" si="180">IFERROR(X75/CN75,0)</f>
        <v>1.0000000000000002</v>
      </c>
      <c r="DW75" s="65">
        <f t="shared" ref="DW75:DW138" si="181">IFERROR(Y75/CO75,0)</f>
        <v>1</v>
      </c>
      <c r="DX75" s="65">
        <f t="shared" ref="DX75:DX138" si="182">IFERROR(Z75/CP75,0)</f>
        <v>0.99999999999999989</v>
      </c>
      <c r="DY75" s="65">
        <f t="shared" ref="DY75:DY138" si="183">IFERROR(AA75/CQ75,0)</f>
        <v>1</v>
      </c>
      <c r="DZ75" s="65">
        <f t="shared" ref="DZ75:DZ138" si="184">IFERROR(AB75/CR75,0)</f>
        <v>1.0000000000000002</v>
      </c>
      <c r="EA75" s="65">
        <f t="shared" ref="EA75:EA138" si="185">IFERROR(AC75/CS75,0)</f>
        <v>1</v>
      </c>
      <c r="EB75" s="65">
        <f t="shared" ref="EB75:EB138" si="186">IFERROR(AD75/CT75,0)</f>
        <v>0</v>
      </c>
      <c r="EC75" s="65">
        <f t="shared" ref="EC75:EC138" si="187">IFERROR(AE75/CU75,0)</f>
        <v>0</v>
      </c>
      <c r="ED75" s="65">
        <f t="shared" ref="ED75:ED138" si="188">IFERROR(AF75/CV75,0)</f>
        <v>0</v>
      </c>
      <c r="EE75" s="65">
        <f t="shared" ref="EE75:EE138" si="189">IFERROR(AG75/CW75,0)</f>
        <v>0</v>
      </c>
      <c r="EF75" s="65">
        <f t="shared" ref="EF75:EF138" si="190">IFERROR(AH75/CX75,0)</f>
        <v>0</v>
      </c>
      <c r="EG75" s="65">
        <f t="shared" ref="EG75:EG138" si="191">IFERROR(AI75/CY75,0)</f>
        <v>0</v>
      </c>
      <c r="EH75" s="65">
        <f t="shared" ref="EH75:EH138" si="192">IFERROR(AJ75/CZ75,0)</f>
        <v>0</v>
      </c>
      <c r="EI75" s="65">
        <f t="shared" ref="EI75:EI138" si="193">IFERROR(AK75/DA75,0)</f>
        <v>1.0000000000000002</v>
      </c>
      <c r="EJ75" s="65">
        <f t="shared" ref="EJ75:EJ138" si="194">IFERROR(AL75/DB75,0)</f>
        <v>1</v>
      </c>
      <c r="EK75" s="65">
        <f t="shared" ref="EK75:EK138" si="195">IFERROR(AM75/DC75,0)</f>
        <v>1.0000000000000002</v>
      </c>
      <c r="EL75" s="65">
        <f t="shared" ref="EL75:EL138" si="196">IFERROR(AN75/DD75,0)</f>
        <v>0</v>
      </c>
      <c r="EM75" s="65">
        <f t="shared" ref="EM75:EM138" si="197">IFERROR(AO75/DE75,0)</f>
        <v>0</v>
      </c>
      <c r="EN75" s="65">
        <f t="shared" ref="EN75:EN138" si="198">IFERROR(AP75/DF75,0)</f>
        <v>0</v>
      </c>
      <c r="EO75" s="65">
        <f t="shared" ref="EO75:EO138" si="199">IFERROR(AQ75/DG75,0)</f>
        <v>0</v>
      </c>
      <c r="EP75" s="65">
        <f t="shared" ref="EP75:EP138" si="200">IFERROR(AR75/DH75,0)</f>
        <v>0</v>
      </c>
      <c r="EQ75" s="65">
        <f t="shared" ref="EQ75:EQ138" si="201">IFERROR(AS75/DI75,0)</f>
        <v>0</v>
      </c>
      <c r="ER75" s="65">
        <f t="shared" ref="ER75:ER138" si="202">IFERROR(AT75/DJ75,0)</f>
        <v>0</v>
      </c>
      <c r="EV75" s="51">
        <v>66</v>
      </c>
      <c r="EW75" s="65">
        <f t="shared" ref="EW75:EW138" si="203">AY75*MIN(DO75,1)*INDEX($C$37:$H$42,1,MATCH($EW$7,$C$36:$H$36,0))+BD75*MIN(DT75,1)*INDEX($C$37:$H$42,2,MATCH($EW$7,$C$36:$H$36,0))+BI75*MIN(DY75,1)*INDEX($C$37:$H$42,3,MATCH($EW$7,$C$36:$H$36,0))+BN75*MIN(ED75,1)*INDEX($C$37:$H$42,4,MATCH($EW$7,$C$36:$H$36,0))+BS75*MIN(EI75,1)*INDEX($C$37:$H$42,5,MATCH($EW$7,$C$36:$H$36,0))+BX75*MIN(EN75,1)*INDEX($C$37:$H$42,6,MATCH($EW$7,$C$36:$H$36,0))</f>
        <v>124.26381399613477</v>
      </c>
      <c r="EX75" s="65">
        <f t="shared" ref="EX75:EX138" si="204">AZ75*MIN(DP75,1)*INDEX($C$37:$H$42,1,MATCH($EW$7,$C$36:$H$36,0))+BE75*MIN(DU75,1)*INDEX($C$37:$H$42,2,MATCH($EW$7,$C$36:$H$36,0))+BJ75*MIN(DZ75,1)*INDEX($C$37:$H$42,3,MATCH($EW$7,$C$36:$H$36,0))+BO75*MIN(EE75,1)*INDEX($C$37:$H$42,4,MATCH($EW$7,$C$36:$H$36,0))+BT75*MIN(EJ75,1)*INDEX($C$37:$H$42,5,MATCH($EW$7,$C$36:$H$36,0))+BY75*MIN(EO75,1)*INDEX($C$37:$H$42,6,MATCH($EW$7,$C$36:$H$36,0))</f>
        <v>104.83342316396927</v>
      </c>
      <c r="EY75" s="65">
        <f t="shared" ref="EY75:EY138" si="205">BA75*MIN(DQ75,1)*INDEX($C$37:$H$42,1,MATCH($EW$7,$C$36:$H$36,0))+BF75*MIN(DV75,1)*INDEX($C$37:$H$42,2,MATCH($EW$7,$C$36:$H$36,0))+BK75*MIN(EA75,1)*INDEX($C$37:$H$42,3,MATCH($EW$7,$C$36:$H$36,0))+BP75*MIN(EF75,1)*INDEX($C$37:$H$42,4,MATCH($EW$7,$C$36:$H$36,0))+BU75*MIN(EK75,1)*INDEX($C$37:$H$42,5,MATCH($EW$7,$C$36:$H$36,0))+BZ75*MIN(EP75,1)*INDEX($C$37:$H$42,6,MATCH($EW$7,$C$36:$H$36,0))</f>
        <v>88.627925464684196</v>
      </c>
      <c r="EZ75" s="65">
        <f t="shared" ref="EZ75:EZ138" si="206">BB75*MIN(DR75,1)*INDEX($C$37:$H$42,1,MATCH($EW$7,$C$36:$H$36,0))+BG75*MIN(DW75,1)*INDEX($C$37:$H$42,2,MATCH($EW$7,$C$36:$H$36,0))+BL75*MIN(EB75,1)*INDEX($C$37:$H$42,3,MATCH($EW$7,$C$36:$H$36,0))+BQ75*MIN(EG75,1)*INDEX($C$37:$H$42,4,MATCH($EW$7,$C$36:$H$36,0))+BV75*MIN(EL75,1)*INDEX($C$37:$H$42,5,MATCH($EW$7,$C$36:$H$36,0))+CA75*MIN(EQ75,1)*INDEX($C$37:$H$42,6,MATCH($EW$7,$C$36:$H$36,0))</f>
        <v>58.322715041924745</v>
      </c>
      <c r="FA75" s="65">
        <f t="shared" ref="FA75:FA138" si="207">BC75*MIN(DS75,1)*INDEX($C$37:$H$42,1,MATCH($EW$7,$C$36:$H$36,0))+BH75*MIN(DX75,1)*INDEX($C$37:$H$42,2,MATCH($EW$7,$C$36:$H$36,0))+BM75*MIN(EC75,1)*INDEX($C$37:$H$42,3,MATCH($EW$7,$C$36:$H$36,0))+BR75*MIN(EH75,1)*INDEX($C$37:$H$42,4,MATCH($EW$7,$C$36:$H$36,0))+BW75*MIN(EM75,1)*INDEX($C$37:$H$42,5,MATCH($EW$7,$C$36:$H$36,0))+CB75*MIN(ER75,1)*INDEX($C$37:$H$42,6,MATCH($EW$7,$C$36:$H$36,0))</f>
        <v>32.244402422495774</v>
      </c>
      <c r="FB75" s="65">
        <f t="shared" ref="FB75:FB138" si="208">AY75*MIN(DO75,1)*INDEX($C$37:$H$42,1,MATCH($FB$7,$C$36:$H$36,0))+BD75*MIN(DT75,1)*INDEX($C$37:$H$42,2,MATCH($FB$7,$C$36:$H$36,0))+BI75*MIN(DY75,1)*INDEX($C$37:$H$42,3,MATCH($FB$7,$C$36:$H$36,0))+BN75*MIN(ED75,1)*INDEX($C$37:$H$42,4,MATCH($FB$7,$C$36:$H$36,0))+BS75*MIN(EI75,1)*INDEX($C$37:$H$42,5,MATCH($FB$7,$C$36:$H$36,0))+BX75*MIN(EN75,1)*INDEX($C$37:$H$42,6,MATCH($FB$7,$C$36:$H$36,0))</f>
        <v>27.540496079367532</v>
      </c>
      <c r="FC75" s="65">
        <f t="shared" ref="FC75:FC138" si="209">AZ75*MIN(DP75,1)*INDEX($C$37:$H$42,1,MATCH($FB$7,$C$36:$H$36,0))+BE75*MIN(DU75,1)*INDEX($C$37:$H$42,2,MATCH($FB$7,$C$36:$H$36,0))+BJ75*MIN(DZ75,1)*INDEX($C$37:$H$42,3,MATCH($FB$7,$C$36:$H$36,0))+BO75*MIN(EE75,1)*INDEX($C$37:$H$42,4,MATCH($FB$7,$C$36:$H$36,0))+BT75*MIN(EJ75,1)*INDEX($C$37:$H$42,5,MATCH($FB$7,$C$36:$H$36,0))+BY75*MIN(EO75,1)*INDEX($C$37:$H$42,6,MATCH($FB$7,$C$36:$H$36,0))</f>
        <v>24.596400775577642</v>
      </c>
      <c r="FD75" s="65">
        <f t="shared" ref="FD75:FD138" si="210">BA75*MIN(DQ75,1)*INDEX($C$37:$H$42,1,MATCH($FB$7,$C$36:$H$36,0))+BF75*MIN(DV75,1)*INDEX($C$37:$H$42,2,MATCH($FB$7,$C$36:$H$36,0))+BK75*MIN(EA75,1)*INDEX($C$37:$H$42,3,MATCH($FB$7,$C$36:$H$36,0))+BP75*MIN(EF75,1)*INDEX($C$37:$H$42,4,MATCH($FB$7,$C$36:$H$36,0))+BU75*MIN(EK75,1)*INDEX($C$37:$H$42,5,MATCH($FB$7,$C$36:$H$36,0))+BZ75*MIN(EP75,1)*INDEX($C$37:$H$42,6,MATCH($FB$7,$C$36:$H$36,0))</f>
        <v>23.575118278574944</v>
      </c>
      <c r="FE75" s="65">
        <f t="shared" ref="FE75:FE138" si="211">BB75*MIN(DR75,1)*INDEX($C$37:$H$42,1,MATCH($FB$7,$C$36:$H$36,0))+BG75*MIN(DW75,1)*INDEX($C$37:$H$42,2,MATCH($FB$7,$C$36:$H$36,0))+BL75*MIN(EB75,1)*INDEX($C$37:$H$42,3,MATCH($FB$7,$C$36:$H$36,0))+BQ75*MIN(EG75,1)*INDEX($C$37:$H$42,4,MATCH($FB$7,$C$36:$H$36,0))+BV75*MIN(EL75,1)*INDEX($C$37:$H$42,5,MATCH($FB$7,$C$36:$H$36,0))+CA75*MIN(EQ75,1)*INDEX($C$37:$H$42,6,MATCH($FB$7,$C$36:$H$36,0))</f>
        <v>20.311527170161408</v>
      </c>
      <c r="FF75" s="65">
        <f t="shared" ref="FF75:FF138" si="212">BC75*MIN(DS75,1)*INDEX($C$37:$H$42,1,MATCH($FB$7,$C$36:$H$36,0))+BH75*MIN(DX75,1)*INDEX($C$37:$H$42,2,MATCH($FB$7,$C$36:$H$36,0))+BM75*MIN(EC75,1)*INDEX($C$37:$H$42,3,MATCH($FB$7,$C$36:$H$36,0))+BR75*MIN(EH75,1)*INDEX($C$37:$H$42,4,MATCH($FB$7,$C$36:$H$36,0))+BW75*MIN(EM75,1)*INDEX($C$37:$H$42,5,MATCH($FB$7,$C$36:$H$36,0))+CB75*MIN(ER75,1)*INDEX($C$37:$H$42,6,MATCH($FB$7,$C$36:$H$36,0))</f>
        <v>12.008650437707685</v>
      </c>
      <c r="FG75" s="65">
        <f t="shared" ref="FG75:FG138" si="213">AY75*MIN(DO75,1)*INDEX($C$37:$H$42,1,MATCH($FG$7,$C$36:$H$36,0))+BD75*MIN(DT75,1)*INDEX($C$37:$H$42,2,MATCH($FG$7,$C$36:$H$36,0))+BI75*MIN(DY75,1)*INDEX($C$37:$H$42,3,MATCH($FG$7,$C$36:$H$36,0))+BN75*MIN(ED75,1)*INDEX($C$37:$H$42,4,MATCH($FG$7,$C$36:$H$36,0))+BS75*MIN(EI75,1)*INDEX($C$37:$H$42,5,MATCH($FG$7,$C$36:$H$36,0))+BX75*MIN(EN75,1)*INDEX($C$37:$H$42,6,MATCH($FG$7,$C$36:$H$36,0))</f>
        <v>1.6665569604513719</v>
      </c>
      <c r="FH75" s="65">
        <f t="shared" ref="FH75:FH138" si="214">AZ75*MIN(DP75,1)*INDEX($C$37:$H$42,1,MATCH($FG$7,$C$36:$H$36,0))+BE75*MIN(DU75,1)*INDEX($C$37:$H$42,2,MATCH($FG$7,$C$36:$H$36,0))+BJ75*MIN(DZ75,1)*INDEX($C$37:$H$42,3,MATCH($FG$7,$C$36:$H$36,0))+BO75*MIN(EE75,1)*INDEX($C$37:$H$42,4,MATCH($FG$7,$C$36:$H$36,0))+BT75*MIN(EJ75,1)*INDEX($C$37:$H$42,5,MATCH($FG$7,$C$36:$H$36,0))+BY75*MIN(EO75,1)*INDEX($C$37:$H$42,6,MATCH($FG$7,$C$36:$H$36,0))</f>
        <v>1.4111453958651459</v>
      </c>
      <c r="FI75" s="65">
        <f t="shared" ref="FI75:FI138" si="215">BA75*MIN(DQ75,1)*INDEX($C$37:$H$42,1,MATCH($FG$7,$C$36:$H$36,0))+BF75*MIN(DV75,1)*INDEX($C$37:$H$42,2,MATCH($FG$7,$C$36:$H$36,0))+BK75*MIN(EA75,1)*INDEX($C$37:$H$42,3,MATCH($FG$7,$C$36:$H$36,0))+BP75*MIN(EF75,1)*INDEX($C$37:$H$42,4,MATCH($FG$7,$C$36:$H$36,0))+BU75*MIN(EK75,1)*INDEX($C$37:$H$42,5,MATCH($FG$7,$C$36:$H$36,0))+BZ75*MIN(EP75,1)*INDEX($C$37:$H$42,6,MATCH($FG$7,$C$36:$H$36,0))</f>
        <v>0.63315473272983935</v>
      </c>
      <c r="FJ75" s="65">
        <f t="shared" ref="FJ75:FJ138" si="216">BB75*MIN(DR75,1)*INDEX($C$37:$H$42,1,MATCH($FG$7,$C$36:$H$36,0))+BG75*MIN(DW75,1)*INDEX($C$37:$H$42,2,MATCH($FG$7,$C$36:$H$36,0))+BL75*MIN(EB75,1)*INDEX($C$37:$H$42,3,MATCH($FG$7,$C$36:$H$36,0))+BQ75*MIN(EG75,1)*INDEX($C$37:$H$42,4,MATCH($FG$7,$C$36:$H$36,0))+BV75*MIN(EL75,1)*INDEX($C$37:$H$42,5,MATCH($FG$7,$C$36:$H$36,0))+CA75*MIN(EQ75,1)*INDEX($C$37:$H$42,6,MATCH($FG$7,$C$36:$H$36,0))</f>
        <v>0</v>
      </c>
      <c r="FK75" s="65">
        <f t="shared" ref="FK75:FK138" si="217">BC75*MIN(DS75,1)*INDEX($C$37:$H$42,1,MATCH($FG$7,$C$36:$H$36,0))+BH75*MIN(DX75,1)*INDEX($C$37:$H$42,2,MATCH($FG$7,$C$36:$H$36,0))+BM75*MIN(EC75,1)*INDEX($C$37:$H$42,3,MATCH($FG$7,$C$36:$H$36,0))+BR75*MIN(EH75,1)*INDEX($C$37:$H$42,4,MATCH($FG$7,$C$36:$H$36,0))+BW75*MIN(EM75,1)*INDEX($C$37:$H$42,5,MATCH($FG$7,$C$36:$H$36,0))+CB75*MIN(ER75,1)*INDEX($C$37:$H$42,6,MATCH($FG$7,$C$36:$H$36,0))</f>
        <v>0</v>
      </c>
      <c r="FL75" s="65">
        <f t="shared" ref="FL75:FL138" si="218">AY75*MIN(DO75,1)*INDEX($C$37:$H$42,1,MATCH($FL$7,$C$36:$H$36,0))+BD75*MIN(DT75,1)*INDEX($C$37:$H$42,2,MATCH($FL$7,$C$36:$H$36,0))+BI75*MIN(DY75,1)*INDEX($C$37:$H$42,3,MATCH($FL$7,$C$36:$H$36,0))+BN75*MIN(ED75,1)*INDEX($C$37:$H$42,4,MATCH($FL$7,$C$36:$H$36,0))+BS75*MIN(EI75,1)*INDEX($C$37:$H$42,5,MATCH($FL$7,$C$36:$H$36,0))+BX75*MIN(EN75,1)*INDEX($C$37:$H$42,6,MATCH($FL$7,$C$36:$H$36,0))</f>
        <v>0.25375558657078501</v>
      </c>
      <c r="FM75" s="65">
        <f t="shared" ref="FM75:FM138" si="219">AZ75*MIN(DP75,1)*INDEX($C$37:$H$42,1,MATCH($FL$7,$C$36:$H$36,0))+BE75*MIN(DU75,1)*INDEX($C$37:$H$42,2,MATCH($FL$7,$C$36:$H$36,0))+BJ75*MIN(DZ75,1)*INDEX($C$37:$H$42,3,MATCH($FL$7,$C$36:$H$36,0))+BO75*MIN(EE75,1)*INDEX($C$37:$H$42,4,MATCH($FL$7,$C$36:$H$36,0))+BT75*MIN(EJ75,1)*INDEX($C$37:$H$42,5,MATCH($FL$7,$C$36:$H$36,0))+BY75*MIN(EO75,1)*INDEX($C$37:$H$42,6,MATCH($FL$7,$C$36:$H$36,0))</f>
        <v>0.24575502953995057</v>
      </c>
      <c r="FN75" s="65">
        <f t="shared" ref="FN75:FN138" si="220">BA75*MIN(DQ75,1)*INDEX($C$37:$H$42,1,MATCH($FL$7,$C$36:$H$36,0))+BF75*MIN(DV75,1)*INDEX($C$37:$H$42,2,MATCH($FL$7,$C$36:$H$36,0))+BK75*MIN(EA75,1)*INDEX($C$37:$H$42,3,MATCH($FL$7,$C$36:$H$36,0))+BP75*MIN(EF75,1)*INDEX($C$37:$H$42,4,MATCH($FL$7,$C$36:$H$36,0))+BU75*MIN(EK75,1)*INDEX($C$37:$H$42,5,MATCH($FL$7,$C$36:$H$36,0))+BZ75*MIN(EP75,1)*INDEX($C$37:$H$42,6,MATCH($FL$7,$C$36:$H$36,0))</f>
        <v>0.11886812989947174</v>
      </c>
      <c r="FO75" s="65">
        <f t="shared" ref="FO75:FO138" si="221">BB75*MIN(DR75,1)*INDEX($C$37:$H$42,1,MATCH($FL$7,$C$36:$H$36,0))+BG75*MIN(DW75,1)*INDEX($C$37:$H$42,2,MATCH($FL$7,$C$36:$H$36,0))+BL75*MIN(EB75,1)*INDEX($C$37:$H$42,3,MATCH($FL$7,$C$36:$H$36,0))+BQ75*MIN(EG75,1)*INDEX($C$37:$H$42,4,MATCH($FL$7,$C$36:$H$36,0))+BV75*MIN(EL75,1)*INDEX($C$37:$H$42,5,MATCH($FL$7,$C$36:$H$36,0))+CA75*MIN(EQ75,1)*INDEX($C$37:$H$42,6,MATCH($FL$7,$C$36:$H$36,0))</f>
        <v>0</v>
      </c>
      <c r="FP75" s="65">
        <f t="shared" ref="FP75:FP138" si="222">BC75*MIN(DS75,1)*INDEX($C$37:$H$42,1,MATCH($FL$7,$C$36:$H$36,0))+BH75*MIN(DX75,1)*INDEX($C$37:$H$42,2,MATCH($FL$7,$C$36:$H$36,0))+BM75*MIN(EC75,1)*INDEX($C$37:$H$42,3,MATCH($FL$7,$C$36:$H$36,0))+BR75*MIN(EH75,1)*INDEX($C$37:$H$42,4,MATCH($FL$7,$C$36:$H$36,0))+BW75*MIN(EM75,1)*INDEX($C$37:$H$42,5,MATCH($FL$7,$C$36:$H$36,0))+CB75*MIN(ER75,1)*INDEX($C$37:$H$42,6,MATCH($FL$7,$C$36:$H$36,0))</f>
        <v>0</v>
      </c>
      <c r="FQ75" s="65">
        <f t="shared" ref="FQ75:FQ138" si="223">AY75*MIN(DO75,1)*INDEX($C$37:$H$42,1,MATCH($FQ$7,$C$36:$H$36,0))+BD75*MIN(DT75,1)*INDEX($C$37:$H$42,2,MATCH($FQ$7,$C$36:$H$36,0))+BI75*MIN(DY75,1)*INDEX($C$37:$H$42,3,MATCH($FQ$7,$C$36:$H$36,0))+BN75*MIN(ED75,1)*INDEX($C$37:$H$42,4,MATCH($FQ$7,$C$36:$H$36,0))+BS75*MIN(EI75,1)*INDEX($C$37:$H$42,5,MATCH($FQ$7,$C$36:$H$36,0))+BX75*MIN(EN75,1)*INDEX($C$37:$H$42,6,MATCH($FQ$7,$C$36:$H$36,0))</f>
        <v>0.18517299560570796</v>
      </c>
      <c r="FR75" s="65">
        <f t="shared" ref="FR75:FR138" si="224">AZ75*MIN(DP75,1)*INDEX($C$37:$H$42,1,MATCH($FQ$7,$C$36:$H$36,0))+BE75*MIN(DU75,1)*INDEX($C$37:$H$42,2,MATCH($FQ$7,$C$36:$H$36,0))+BJ75*MIN(DZ75,1)*INDEX($C$37:$H$42,3,MATCH($FQ$7,$C$36:$H$36,0))+BO75*MIN(EE75,1)*INDEX($C$37:$H$42,4,MATCH($FQ$7,$C$36:$H$36,0))+BT75*MIN(EJ75,1)*INDEX($C$37:$H$42,5,MATCH($FQ$7,$C$36:$H$36,0))+BY75*MIN(EO75,1)*INDEX($C$37:$H$42,6,MATCH($FQ$7,$C$36:$H$36,0))</f>
        <v>0.24019496099832274</v>
      </c>
      <c r="FS75" s="65">
        <f t="shared" ref="FS75:FS138" si="225">BA75*MIN(DQ75,1)*INDEX($C$37:$H$42,1,MATCH($FQ$7,$C$36:$H$36,0))+BF75*MIN(DV75,1)*INDEX($C$37:$H$42,2,MATCH($FQ$7,$C$36:$H$36,0))+BK75*MIN(EA75,1)*INDEX($C$37:$H$42,3,MATCH($FQ$7,$C$36:$H$36,0))+BP75*MIN(EF75,1)*INDEX($C$37:$H$42,4,MATCH($FQ$7,$C$36:$H$36,0))+BU75*MIN(EK75,1)*INDEX($C$37:$H$42,5,MATCH($FQ$7,$C$36:$H$36,0))+BZ75*MIN(EP75,1)*INDEX($C$37:$H$42,6,MATCH($FQ$7,$C$36:$H$36,0))</f>
        <v>0.13099753090962191</v>
      </c>
      <c r="FT75" s="65">
        <f t="shared" ref="FT75:FT138" si="226">BB75*MIN(DR75,1)*INDEX($C$37:$H$42,1,MATCH($FQ$7,$C$36:$H$36,0))+BG75*MIN(DW75,1)*INDEX($C$37:$H$42,2,MATCH($FQ$7,$C$36:$H$36,0))+BL75*MIN(EB75,1)*INDEX($C$37:$H$42,3,MATCH($FQ$7,$C$36:$H$36,0))+BQ75*MIN(EG75,1)*INDEX($C$37:$H$42,4,MATCH($FQ$7,$C$36:$H$36,0))+BV75*MIN(EL75,1)*INDEX($C$37:$H$42,5,MATCH($FQ$7,$C$36:$H$36,0))+CA75*MIN(EQ75,1)*INDEX($C$37:$H$42,6,MATCH($FQ$7,$C$36:$H$36,0))</f>
        <v>0</v>
      </c>
      <c r="FU75" s="65">
        <f t="shared" ref="FU75:FU138" si="227">BC75*MIN(DS75,1)*INDEX($C$37:$H$42,1,MATCH($FQ$7,$C$36:$H$36,0))+BH75*MIN(DX75,1)*INDEX($C$37:$H$42,2,MATCH($FQ$7,$C$36:$H$36,0))+BM75*MIN(EC75,1)*INDEX($C$37:$H$42,3,MATCH($FQ$7,$C$36:$H$36,0))+BR75*MIN(EH75,1)*INDEX($C$37:$H$42,4,MATCH($FQ$7,$C$36:$H$36,0))+BW75*MIN(EM75,1)*INDEX($C$37:$H$42,5,MATCH($FQ$7,$C$36:$H$36,0))+CB75*MIN(ER75,1)*INDEX($C$37:$H$42,6,MATCH($FQ$7,$C$36:$H$36,0))</f>
        <v>0</v>
      </c>
      <c r="FV75" s="65">
        <f t="shared" ref="FV75:FV138" si="228">AY75*MIN(DO75,1)*INDEX($C$37:$H$42,1,MATCH($FV$7,$C$36:$H$36,0))+BD75*MIN(DT75,1)*INDEX($C$37:$H$42,2,MATCH($FV$7,$C$36:$H$36,0))+BI75*MIN(DY75,1)*INDEX($C$37:$H$42,3,MATCH($FV$7,$C$36:$H$36,0))+BN75*MIN(ED75,1)*INDEX($C$37:$H$42,4,MATCH($FV$7,$C$36:$H$36,0))+BS75*MIN(EI75,1)*INDEX($C$37:$H$42,5,MATCH($FV$7,$C$36:$H$36,0))+BX75*MIN(EN75,1)*INDEX($C$37:$H$42,6,MATCH($FV$7,$C$36:$H$36,0))</f>
        <v>2.0574777289523106E-2</v>
      </c>
      <c r="FW75" s="65">
        <f t="shared" ref="FW75:FW138" si="229">AZ75*MIN(DP75,1)*INDEX($C$37:$H$42,1,MATCH($FV$7,$C$36:$H$36,0))+BE75*MIN(DU75,1)*INDEX($C$37:$H$42,2,MATCH($FV$7,$C$36:$H$36,0))+BJ75*MIN(DZ75,1)*INDEX($C$37:$H$42,3,MATCH($FV$7,$C$36:$H$36,0))+BO75*MIN(EE75,1)*INDEX($C$37:$H$42,4,MATCH($FV$7,$C$36:$H$36,0))+BT75*MIN(EJ75,1)*INDEX($C$37:$H$42,5,MATCH($FV$7,$C$36:$H$36,0))+BY75*MIN(EO75,1)*INDEX($C$37:$H$42,6,MATCH($FV$7,$C$36:$H$36,0))</f>
        <v>2.6688328999813639E-2</v>
      </c>
      <c r="FX75" s="65">
        <f t="shared" ref="FX75:FX138" si="230">BA75*MIN(DQ75,1)*INDEX($C$37:$H$42,1,MATCH($FV$7,$C$36:$H$36,0))+BF75*MIN(DV75,1)*INDEX($C$37:$H$42,2,MATCH($FV$7,$C$36:$H$36,0))+BK75*MIN(EA75,1)*INDEX($C$37:$H$42,3,MATCH($FV$7,$C$36:$H$36,0))+BP75*MIN(EF75,1)*INDEX($C$37:$H$42,4,MATCH($FV$7,$C$36:$H$36,0))+BU75*MIN(EK75,1)*INDEX($C$37:$H$42,5,MATCH($FV$7,$C$36:$H$36,0))+BZ75*MIN(EP75,1)*INDEX($C$37:$H$42,6,MATCH($FV$7,$C$36:$H$36,0))</f>
        <v>1.4555281212180211E-2</v>
      </c>
      <c r="FY75" s="65">
        <f t="shared" ref="FY75:FY138" si="231">BB75*MIN(DR75,1)*INDEX($C$37:$H$42,1,MATCH($FV$7,$C$36:$H$36,0))+BG75*MIN(DW75,1)*INDEX($C$37:$H$42,2,MATCH($FV$7,$C$36:$H$36,0))+BL75*MIN(EB75,1)*INDEX($C$37:$H$42,3,MATCH($FV$7,$C$36:$H$36,0))+BQ75*MIN(EG75,1)*INDEX($C$37:$H$42,4,MATCH($FV$7,$C$36:$H$36,0))+BV75*MIN(EL75,1)*INDEX($C$37:$H$42,5,MATCH($FV$7,$C$36:$H$36,0))+CA75*MIN(EQ75,1)*INDEX($C$37:$H$42,6,MATCH($FV$7,$C$36:$H$36,0))</f>
        <v>0</v>
      </c>
      <c r="FZ75" s="65">
        <f t="shared" ref="FZ75:FZ138" si="232">BC75*MIN(DS75,1)*INDEX($C$37:$H$42,1,MATCH($FV$7,$C$36:$H$36,0))+BH75*MIN(DX75,1)*INDEX($C$37:$H$42,2,MATCH($FV$7,$C$36:$H$36,0))+BM75*MIN(EC75,1)*INDEX($C$37:$H$42,3,MATCH($FV$7,$C$36:$H$36,0))+BR75*MIN(EH75,1)*INDEX($C$37:$H$42,4,MATCH($FV$7,$C$36:$H$36,0))+BW75*MIN(EM75,1)*INDEX($C$37:$H$42,5,MATCH($FV$7,$C$36:$H$36,0))+CB75*MIN(ER75,1)*INDEX($C$37:$H$42,6,MATCH($FV$7,$C$36:$H$36,0))</f>
        <v>0</v>
      </c>
      <c r="GB75" s="65">
        <f t="shared" ref="GB75:GB138" si="233">EW75</f>
        <v>124.26381399613477</v>
      </c>
      <c r="GC75" s="65">
        <f t="shared" ref="GC75:GC138" si="234">FB75</f>
        <v>27.540496079367532</v>
      </c>
      <c r="GD75" s="65">
        <f t="shared" ref="GD75:GD138" si="235">FG75</f>
        <v>1.6665569604513719</v>
      </c>
      <c r="GE75" s="65">
        <f t="shared" ref="GE75:GE138" si="236">FL75</f>
        <v>0.25375558657078501</v>
      </c>
      <c r="GF75" s="65">
        <f t="shared" ref="GF75:GF138" si="237">FQ75</f>
        <v>0.18517299560570796</v>
      </c>
      <c r="GG75" s="65">
        <f t="shared" ref="GG75:GG138" si="238">FV75</f>
        <v>2.0574777289523106E-2</v>
      </c>
      <c r="GH75" s="65">
        <f t="shared" ref="GH75:GH138" si="239">EX75</f>
        <v>104.83342316396927</v>
      </c>
      <c r="GI75" s="65">
        <f t="shared" ref="GI75:GI138" si="240">FC75</f>
        <v>24.596400775577642</v>
      </c>
      <c r="GJ75" s="65">
        <f t="shared" ref="GJ75:GJ138" si="241">FH75</f>
        <v>1.4111453958651459</v>
      </c>
      <c r="GK75" s="65">
        <f t="shared" ref="GK75:GK138" si="242">FM75</f>
        <v>0.24575502953995057</v>
      </c>
      <c r="GL75" s="65">
        <f t="shared" ref="GL75:GL138" si="243">FR75</f>
        <v>0.24019496099832274</v>
      </c>
      <c r="GM75" s="65">
        <f t="shared" ref="GM75:GM138" si="244">FW75</f>
        <v>2.6688328999813639E-2</v>
      </c>
      <c r="GN75" s="65">
        <f t="shared" ref="GN75:GN138" si="245">EY75</f>
        <v>88.627925464684196</v>
      </c>
      <c r="GO75" s="65">
        <f t="shared" ref="GO75:GO138" si="246">FD75</f>
        <v>23.575118278574944</v>
      </c>
      <c r="GP75" s="65">
        <f t="shared" ref="GP75:GP138" si="247">FI75</f>
        <v>0.63315473272983935</v>
      </c>
      <c r="GQ75" s="65">
        <f t="shared" ref="GQ75:GQ138" si="248">FN75</f>
        <v>0.11886812989947174</v>
      </c>
      <c r="GR75" s="65">
        <f t="shared" ref="GR75:GR138" si="249">FS75</f>
        <v>0.13099753090962191</v>
      </c>
      <c r="GS75" s="65">
        <f t="shared" ref="GS75:GS138" si="250">FX75</f>
        <v>1.4555281212180211E-2</v>
      </c>
      <c r="GT75" s="65">
        <f t="shared" ref="GT75:GT138" si="251">EZ75</f>
        <v>58.322715041924745</v>
      </c>
      <c r="GU75" s="65">
        <f t="shared" ref="GU75:GU138" si="252">FE75</f>
        <v>20.311527170161408</v>
      </c>
      <c r="GV75" s="65">
        <f t="shared" ref="GV75:GV138" si="253">FJ75</f>
        <v>0</v>
      </c>
      <c r="GW75" s="65">
        <f t="shared" ref="GW75:GW138" si="254">FO75</f>
        <v>0</v>
      </c>
      <c r="GX75" s="65">
        <f t="shared" ref="GX75:GX138" si="255">FT75</f>
        <v>0</v>
      </c>
      <c r="GY75" s="65">
        <f t="shared" ref="GY75:GY138" si="256">FY75</f>
        <v>0</v>
      </c>
      <c r="GZ75" s="65">
        <f t="shared" ref="GZ75:GZ138" si="257">FA75</f>
        <v>32.244402422495774</v>
      </c>
      <c r="HA75" s="65">
        <f t="shared" ref="HA75:HA138" si="258">FF75</f>
        <v>12.008650437707685</v>
      </c>
      <c r="HB75" s="65">
        <f t="shared" ref="HB75:HB138" si="259">FK75</f>
        <v>0</v>
      </c>
      <c r="HC75" s="65">
        <f t="shared" ref="HC75:HC138" si="260">FP75</f>
        <v>0</v>
      </c>
      <c r="HD75" s="65">
        <f t="shared" ref="HD75:HD138" si="261">FU75</f>
        <v>0</v>
      </c>
      <c r="HE75" s="65">
        <f t="shared" ref="HE75:HE138" si="262">FZ75</f>
        <v>0</v>
      </c>
      <c r="HM75" s="51">
        <v>66</v>
      </c>
      <c r="HN75" s="72">
        <f>(EW75-EW74)*$D$46+(FB75-FB74)*$D$47+(FG75-FG74)*$D$48+(FL75-FL74)*$D$49+IF($HM75&lt;C$10,0,求节点(C$10:C$14,$H$28:$H$32,$HM75)*$C$2*节奏总纲!W69)+HN74</f>
        <v>4143.3878354494918</v>
      </c>
      <c r="HO75" s="72">
        <f>(EX75-EX74)*$D$46+(FC75-FC74)*$D$47+(FH75-FH74)*$D$48+(FM75-FM74)*$D$49+IF($HM75&lt;D$10,0,求节点(D$10:D$14,$H$28:$H$32,$HM75)*$C$2*节奏总纲!X69)+HO74</f>
        <v>3602.8231551705521</v>
      </c>
      <c r="HP75" s="72">
        <f>(EY75-EY74)*$D$46+(FD75-FD74)*$D$47+(FI75-FI74)*$D$48+(FN75-FN74)*$D$49+IF($HM75&lt;E$10,0,求节点(E$10:E$14,$H$28:$H$32,$HM75)*$C$2*节奏总纲!Y69)+HP74</f>
        <v>3265.4689650149371</v>
      </c>
      <c r="HQ75" s="72">
        <f>(EZ75-EZ74)*$D$46+(FE75-FE74)*$D$47+(FJ75-FJ74)*$D$48+(FO75-FO74)*$D$49+IF($HM75&lt;F$10,0,求节点(F$10:F$14,$H$28:$H$32,$HM75)*$C$2*节奏总纲!Z69)+HQ74</f>
        <v>2514.8506934748266</v>
      </c>
      <c r="HR75" s="72">
        <f>(FA75-FA74)*$D$46+(FF75-FF74)*$D$47+(FK75-FK74)*$D$48+(FP75-FP74)*$D$49+IF($HM75&lt;G$10,0,求节点(G$10:G$14,$H$28:$H$32,$HM75)*$C$2*节奏总纲!AA69)+HR74</f>
        <v>1448.8036240105048</v>
      </c>
      <c r="HV75" s="72">
        <v>66</v>
      </c>
      <c r="HW75" s="72">
        <f>IF($HV75&lt;C$10,0,求节点(C$10:C$14,$I$28:$I$32,$HV75)*$C$2*节奏总纲!W69)+HW74</f>
        <v>10774704.247456837</v>
      </c>
      <c r="HX75" s="72">
        <f>IF($HV75&lt;D$10,0,求节点(D$10:D$14,$I$28:$I$32,$HV75)*$C$2*节奏总纲!X69)+HX74</f>
        <v>9477030.2310227938</v>
      </c>
      <c r="HY75" s="72">
        <f>IF($HV75&lt;E$10,0,求节点(E$10:E$14,$I$28:$I$32,$HV75)*$C$2*节奏总纲!Y69)+HY74</f>
        <v>8925997.4947417844</v>
      </c>
      <c r="HZ75" s="72">
        <f>IF($HV75&lt;F$10,0,求节点(F$10:F$14,$I$28:$I$32,$HV75)*$C$2*节奏总纲!Z69)+HZ74</f>
        <v>7291826.7219732134</v>
      </c>
      <c r="IA75" s="72">
        <f>IF($HV75&lt;G$10,0,求节点(G$10:G$14,$I$28:$I$32,$HV75)*$C$2*节奏总纲!AA69)+IA74</f>
        <v>4243978.1206779703</v>
      </c>
    </row>
    <row r="76" spans="16:235" x14ac:dyDescent="0.15">
      <c r="P76" s="49">
        <v>67</v>
      </c>
      <c r="Q76" s="51">
        <f>IF($P76&lt;C$10,0,求节点(C$10:C$14,$H$10:$H$14,$P76)*$C$2*节奏总纲!W70)+Q75</f>
        <v>926.16080383298254</v>
      </c>
      <c r="R76" s="51">
        <f>IF($P76&lt;D$10,0,求节点(D$10:D$14,$H$10:$H$14,$P76)*$C$2*节奏总纲!X70)+R75</f>
        <v>802.82419467924831</v>
      </c>
      <c r="S76" s="51">
        <f>IF($P76&lt;E$10,0,求节点(E$10:E$14,$H$10:$H$14,$P76)*$C$2*节奏总纲!Y70)+S75</f>
        <v>715.29432282820619</v>
      </c>
      <c r="T76" s="51">
        <f>IF($P76&lt;F$10,0,求节点(F$10:F$14,$H$10:$H$14,$P76)*$C$2*节奏总纲!Z70)+T75</f>
        <v>540.57825560526703</v>
      </c>
      <c r="U76" s="51">
        <f>IF($P76&lt;G$10,0,求节点(G$10:G$14,$H$10:$H$14,$P76)*$C$2*节奏总纲!AA70)+U75</f>
        <v>309.15941953054937</v>
      </c>
      <c r="V76" s="51">
        <f>IF($P76&lt;C$10,0,求节点(C$10:C$14,$I$10:$I$14,$P76)*$C$2*节奏总纲!W70)+V75</f>
        <v>439.22919269086248</v>
      </c>
      <c r="W76" s="51">
        <f>IF($P76&lt;D$10,0,求节点(D$10:D$14,$I$10:$I$14,$P76)*$C$2*节奏总纲!X70)+W75</f>
        <v>394.57874799691865</v>
      </c>
      <c r="X76" s="51">
        <f>IF($P76&lt;E$10,0,求节点(E$10:E$14,$I$10:$I$14,$P76)*$C$2*节奏总纲!Y70)+X75</f>
        <v>383.33313738685126</v>
      </c>
      <c r="Y76" s="51">
        <f>IF($P76&lt;F$10,0,求节点(F$10:F$14,$I$10:$I$14,$P76)*$C$2*节奏总纲!Z70)+Y75</f>
        <v>335.81577457244379</v>
      </c>
      <c r="Z76" s="51">
        <f>IF($P76&lt;G$10,0,求节点(G$10:G$14,$I$10:$I$14,$P76)*$C$2*节奏总纲!AA70)+Z75</f>
        <v>198.09464817457319</v>
      </c>
      <c r="AA76" s="65">
        <f>IF($P76&lt;C$10,0,求节点(C$10:C$14,$J$10:$J$14,$P76)*$C$2*节奏总纲!W70)+AA75+军团势力点排行奖励设计!M76-军团势力点排行奖励设计!M75</f>
        <v>122.76659066742317</v>
      </c>
      <c r="AB76" s="65">
        <f>IF($P76&lt;D$10,0,求节点(D$10:D$14,$J$10:$J$14,$P76)*$C$2*节奏总纲!X70)+AB75+军团势力点排行奖励设计!N76-军团势力点排行奖励设计!N75</f>
        <v>105.24700614579783</v>
      </c>
      <c r="AC76" s="65">
        <f>IF($P76&lt;E$10,0,求节点(E$10:E$14,$J$10:$J$14,$P76)*$C$2*节奏总纲!Y70)+AC75+军团势力点排行奖励设计!O76-军团势力点排行奖励设计!O75</f>
        <v>56.969317427036295</v>
      </c>
      <c r="AD76" s="65">
        <f>IF($P76&lt;F$10,0,求节点(F$10:F$14,$J$10:$J$14,$P76)*$C$2*节奏总纲!Z70)+AD75+军团势力点排行奖励设计!P76-军团势力点排行奖励设计!P75</f>
        <v>0</v>
      </c>
      <c r="AE76" s="65">
        <f>IF($P76&lt;G$10,0,求节点(G$10:G$14,$J$10:$J$14,$P76)*$C$2*节奏总纲!AA70)+AE75+军团势力点排行奖励设计!Q76-军团势力点排行奖励设计!Q75</f>
        <v>0</v>
      </c>
      <c r="AF76" s="65">
        <f>IF($P76&lt;C$10,0,求节点(C$10:C$14,$K$10:$K$14,$P76)*$C$2*节奏总纲!W70)+AF75</f>
        <v>0</v>
      </c>
      <c r="AG76" s="65">
        <f>IF($P76&lt;D$10,0,求节点(D$10:D$14,$K$10:$K$14,$P76)*$C$2*节奏总纲!X70)+AG75</f>
        <v>0</v>
      </c>
      <c r="AH76" s="65">
        <f>IF($P76&lt;E$10,0,求节点(E$10:E$14,$K$10:$K$14,$P76)*$C$2*节奏总纲!Y70)+AH75</f>
        <v>0</v>
      </c>
      <c r="AI76" s="65">
        <f>IF($P76&lt;F$10,0,求节点(F$10:F$14,$K$10:$K$14,$P76)*$C$2*节奏总纲!Z70)+AI75</f>
        <v>0</v>
      </c>
      <c r="AJ76" s="65">
        <f>IF($P76&lt;G$10,0,求节点(G$10:G$14,$K$10:$K$14,$P76)*$C$2*节奏总纲!AA70)+AJ75</f>
        <v>0</v>
      </c>
      <c r="AK76" s="65">
        <f>IF($P76&lt;C$10,0,求节点(C$10:C$14,$L$10:$L$14,$P76)*$C$2*节奏总纲!W70)+AK75+军团势力点排行奖励设计!R76-军团势力点排行奖励设计!R75</f>
        <v>24.553318133484634</v>
      </c>
      <c r="AL76" s="65">
        <f>IF($P76&lt;D$10,0,求节点(D$10:D$14,$L$10:$L$14,$P76)*$C$2*节奏总纲!X70)+AL75+军团势力点排行奖励设计!S76-军团势力点排行奖励设计!S75</f>
        <v>33.679041966655305</v>
      </c>
      <c r="AM76" s="65">
        <f>IF($P76&lt;E$10,0,求节点(E$10:E$14,$L$10:$L$14,$P76)*$C$2*节奏总纲!Y70)+AM75+军团势力点排行奖励设计!T76-军团势力点排行奖励设计!T75</f>
        <v>22.787726970814518</v>
      </c>
      <c r="AN76" s="65">
        <f>IF($P76&lt;F$10,0,求节点(F$10:F$14,$L$10:$L$14,$P76)*$C$2*节奏总纲!Z70)+AN75+军团势力点排行奖励设计!U76-军团势力点排行奖励设计!U75</f>
        <v>0</v>
      </c>
      <c r="AO76" s="65">
        <f>IF($P76&lt;G$10,0,求节点(G$10:G$14,$L$10:$L$14,$P76)*$C$2*节奏总纲!AA70)+AO75+军团势力点排行奖励设计!V76-军团势力点排行奖励设计!V75</f>
        <v>0</v>
      </c>
      <c r="AP76" s="65">
        <f>IF($P76&lt;C$10,0,求节点(C$10:C$14,$M$10:$M$14,$P76)*$C$2*节奏总纲!W70)+AP75</f>
        <v>0</v>
      </c>
      <c r="AQ76" s="65">
        <f>IF($P76&lt;D$10,0,求节点(D$10:D$14,$M$10:$M$14,$P76)*$C$2*节奏总纲!X70)+AQ75</f>
        <v>0</v>
      </c>
      <c r="AR76" s="65">
        <f>IF($P76&lt;E$10,0,求节点(E$10:E$14,$M$10:$M$14,$P76)*$C$2*节奏总纲!Y70)+AR75</f>
        <v>0</v>
      </c>
      <c r="AS76" s="65">
        <f>IF($P76&lt;F$10,0,求节点(F$10:F$14,$M$10:$M$14,$P76)*$C$2*节奏总纲!Z70)+AS75</f>
        <v>0</v>
      </c>
      <c r="AT76" s="65">
        <f>IF($P76&lt;G$10,0,求节点(G$10:G$14,$M$10:$M$14,$P76)*$C$2*节奏总纲!AA70)+AT75</f>
        <v>0</v>
      </c>
      <c r="AX76" s="51">
        <v>67</v>
      </c>
      <c r="AY76" s="51">
        <f>IF($AX76&lt;C$10,0,求节点(C$10:C$14,$H$19:$H$23,$AX76)*$C$2*节奏总纲!W70)+AY75</f>
        <v>121.73290278553</v>
      </c>
      <c r="AZ76" s="51">
        <f>IF($AX76&lt;D$10,0,求节点(D$10:D$14,$H$19:$H$23,$AX76)*$C$2*节奏总纲!X70)+AZ75</f>
        <v>102.06136167058241</v>
      </c>
      <c r="BA76" s="51">
        <f>IF($AX76&lt;E$10,0,求节点(E$10:E$14,$H$19:$H$23,$AX76)*$C$2*节奏总纲!Y70)+BA75</f>
        <v>82.990296360338732</v>
      </c>
      <c r="BB76" s="51">
        <f>IF($AX76&lt;F$10,0,求节点(F$10:F$14,$H$19:$H$23,$AX76)*$C$2*节奏总纲!Z70)+BB75</f>
        <v>51.190620258205819</v>
      </c>
      <c r="BC76" s="51">
        <f>IF($AX76&lt;G$10,0,求节点(G$10:G$14,$H$19:$H$23,$AX76)*$C$2*节奏总纲!AA70)+BC75</f>
        <v>27.766192838994048</v>
      </c>
      <c r="BD76" s="51">
        <f>IF($AX76&lt;C$10,0,求节点(C$10:C$14,$I$19:$I$23,$AX76)*$C$2*节奏总纲!W70)+BD75</f>
        <v>43.92291926908625</v>
      </c>
      <c r="BE76" s="51">
        <f>IF($AX76&lt;D$10,0,求节点(D$10:D$14,$I$19:$I$23,$AX76)*$C$2*节奏总纲!X70)+BE75</f>
        <v>39.457874799691865</v>
      </c>
      <c r="BF76" s="51">
        <f>IF($AX76&lt;E$10,0,求节点(E$10:E$14,$I$19:$I$23,$AX76)*$C$2*节奏总纲!Y70)+BF75</f>
        <v>38.333313738685121</v>
      </c>
      <c r="BG76" s="51">
        <f>IF($AX76&lt;F$10,0,求节点(F$10:F$14,$I$19:$I$23,$AX76)*$C$2*节奏总纲!Z70)+BG75</f>
        <v>33.581577457244371</v>
      </c>
      <c r="BH76" s="51">
        <f>IF($AX76&lt;G$10,0,求节点(G$10:G$14,$I$19:$I$23,$AX76)*$C$2*节奏总纲!AA70)+BH75</f>
        <v>19.809464817457325</v>
      </c>
      <c r="BI76" s="65">
        <f>IF($AX76&lt;C$10,0,求节点(C$10:C$14,$J$19:$J$23,$AX76)*$C$2*节奏总纲!W70)+BI75+军团势力点排行奖励设计!W76-军团势力点排行奖励设计!W75</f>
        <v>4.0922196889141063</v>
      </c>
      <c r="BJ76" s="65">
        <f>IF($AX76&lt;D$10,0,求节点(D$10:D$14,$J$19:$J$23,$AX76)*$C$2*节奏总纲!X70)+BJ75+军团势力点排行奖励设计!X76-军团势力点排行奖励设计!X75</f>
        <v>3.5082335381932608</v>
      </c>
      <c r="BK76" s="65">
        <f>IF($AX76&lt;E$10,0,求节点(E$10:E$14,$J$19:$J$23,$AX76)*$C$2*节奏总纲!Y70)+BK75+军团势力点排行奖励设计!Y76-军团势力点排行奖励设计!Y75</f>
        <v>1.8989772475678763</v>
      </c>
      <c r="BL76" s="65">
        <f>IF($AX76&lt;F$10,0,求节点(F$10:F$14,$J$19:$J$23,$AX76)*$C$2*节奏总纲!Z70)+BL75+军团势力点排行奖励设计!Z76-军团势力点排行奖励设计!Z75</f>
        <v>0</v>
      </c>
      <c r="BM76" s="65">
        <f>IF($AX76&lt;G$10,0,求节点(G$10:G$14,$J$19:$J$23,$AX76)*$C$2*节奏总纲!AA70)+BM75+军团势力点排行奖励设计!AA76-军团势力点排行奖励设计!AA75</f>
        <v>0</v>
      </c>
      <c r="BN76" s="65">
        <f>IF($AX76&lt;C$10,0,求节点(C$10:C$14,$K$19:$K$23,$AX76)*$C$2*节奏总纲!W70)+BN75</f>
        <v>0</v>
      </c>
      <c r="BO76" s="65">
        <f>IF($AX76&lt;D$10,0,求节点(D$10:D$14,$K$19:$K$23,$AX76)*$C$2*节奏总纲!X70)+BO75</f>
        <v>0</v>
      </c>
      <c r="BP76" s="65">
        <f>IF($AX76&lt;E$10,0,求节点(E$10:E$14,$K$19:$K$23,$AX76)*$C$2*节奏总纲!Y70)+BP75</f>
        <v>0</v>
      </c>
      <c r="BQ76" s="65">
        <f>IF($AX76&lt;F$10,0,求节点(F$10:F$14,$K$19:$K$23,$AX76)*$C$2*节奏总纲!Z70)+BQ75</f>
        <v>0</v>
      </c>
      <c r="BR76" s="65">
        <f>IF($AX76&lt;G$10,0,求节点(G$10:G$14,$K$19:$K$23,$AX76)*$C$2*节奏总纲!AA70)+BR75</f>
        <v>0</v>
      </c>
      <c r="BS76" s="65">
        <f>IF($AX76&lt;C$10,0,求节点(C$10:C$14,$L$19:$L$23,$AX76)*$C$2*节奏总纲!W70)+BS75+军团势力点排行奖励设计!AB76-军团势力点排行奖励设计!AB75</f>
        <v>0.49106636266969267</v>
      </c>
      <c r="BT76" s="65">
        <f>IF($AX76&lt;D$10,0,求节点(D$10:D$14,$L$19:$L$23,$AX76)*$C$2*节奏总纲!X70)+BT75+军团势力点排行奖励设计!AC76-军团势力点排行奖励设计!AC75</f>
        <v>0.67358083933310597</v>
      </c>
      <c r="BU76" s="65">
        <f>IF($AX76&lt;E$10,0,求节点(E$10:E$14,$L$19:$L$23,$AX76)*$C$2*节奏总纲!Y70)+BU75+军团势力点排行奖励设计!AD76-军团势力点排行奖励设计!AD75</f>
        <v>0.45575453941629035</v>
      </c>
      <c r="BV76" s="65">
        <f>IF($AX76&lt;F$10,0,求节点(F$10:F$14,$L$19:$L$23,$AX76)*$C$2*节奏总纲!Z70)+BV75+军团势力点排行奖励设计!AE76-军团势力点排行奖励设计!AE75</f>
        <v>0</v>
      </c>
      <c r="BW76" s="65">
        <f>IF($AX76&lt;G$10,0,求节点(G$10:G$14,$L$19:$L$23,$AX76)*$C$2*节奏总纲!AA70)+BW75+军团势力点排行奖励设计!AF76-军团势力点排行奖励设计!AF75</f>
        <v>0</v>
      </c>
      <c r="BX76" s="65">
        <f>IF($AX76&lt;C$10,0,求节点(C$10:C$14,$M$19:$M$23,$AX76)*$C$2*节奏总纲!W70)+BX75</f>
        <v>0</v>
      </c>
      <c r="BY76" s="65">
        <f>IF($AX76&lt;D$10,0,求节点(D$10:D$14,$M$19:$M$23,$AX76)*$C$2*节奏总纲!X70)+BY75</f>
        <v>0</v>
      </c>
      <c r="BZ76" s="65">
        <f>IF($AX76&lt;E$10,0,求节点(E$10:E$14,$M$19:$M$23,$AX76)*$C$2*节奏总纲!Y70)+BZ75</f>
        <v>0</v>
      </c>
      <c r="CA76" s="65">
        <f>IF($AX76&lt;F$10,0,求节点(F$10:F$14,$M$19:$M$23,$AX76)*$C$2*节奏总纲!Z70)+CA75</f>
        <v>0</v>
      </c>
      <c r="CB76" s="65">
        <f>IF($AX76&lt;G$10,0,求节点(G$10:G$14,$M$19:$M$23,$AX76)*$C$2*节奏总纲!AA70)+CB75</f>
        <v>0</v>
      </c>
      <c r="CF76" s="51">
        <v>67</v>
      </c>
      <c r="CG76" s="65">
        <f t="shared" si="143"/>
        <v>608.66451392764998</v>
      </c>
      <c r="CH76" s="65">
        <f t="shared" si="144"/>
        <v>510.30680835291207</v>
      </c>
      <c r="CI76" s="65">
        <f t="shared" si="145"/>
        <v>414.95148180169366</v>
      </c>
      <c r="CJ76" s="65">
        <f t="shared" si="146"/>
        <v>255.9531012910291</v>
      </c>
      <c r="CK76" s="65">
        <f t="shared" si="147"/>
        <v>138.83096419497025</v>
      </c>
      <c r="CL76" s="65">
        <f t="shared" si="148"/>
        <v>439.22919269086253</v>
      </c>
      <c r="CM76" s="65">
        <f t="shared" si="149"/>
        <v>394.57874799691865</v>
      </c>
      <c r="CN76" s="65">
        <f t="shared" si="150"/>
        <v>383.33313738685121</v>
      </c>
      <c r="CO76" s="65">
        <f t="shared" si="151"/>
        <v>335.81577457244373</v>
      </c>
      <c r="CP76" s="65">
        <f t="shared" si="152"/>
        <v>198.09464817457325</v>
      </c>
      <c r="CQ76" s="65">
        <f t="shared" si="153"/>
        <v>122.76659066742319</v>
      </c>
      <c r="CR76" s="65">
        <f t="shared" si="154"/>
        <v>105.24700614579783</v>
      </c>
      <c r="CS76" s="65">
        <f t="shared" si="155"/>
        <v>56.969317427036287</v>
      </c>
      <c r="CT76" s="65">
        <f t="shared" si="156"/>
        <v>0</v>
      </c>
      <c r="CU76" s="65">
        <f t="shared" si="157"/>
        <v>0</v>
      </c>
      <c r="CV76" s="65">
        <f t="shared" si="158"/>
        <v>0</v>
      </c>
      <c r="CW76" s="65">
        <f t="shared" si="159"/>
        <v>0</v>
      </c>
      <c r="CX76" s="65">
        <f t="shared" si="160"/>
        <v>0</v>
      </c>
      <c r="CY76" s="65">
        <f t="shared" si="161"/>
        <v>0</v>
      </c>
      <c r="CZ76" s="65">
        <f t="shared" si="162"/>
        <v>0</v>
      </c>
      <c r="DA76" s="65">
        <f t="shared" si="163"/>
        <v>24.553318133484634</v>
      </c>
      <c r="DB76" s="65">
        <f t="shared" si="164"/>
        <v>33.679041966655298</v>
      </c>
      <c r="DC76" s="65">
        <f t="shared" si="165"/>
        <v>22.787726970814518</v>
      </c>
      <c r="DD76" s="65">
        <f t="shared" si="166"/>
        <v>0</v>
      </c>
      <c r="DE76" s="65">
        <f t="shared" si="167"/>
        <v>0</v>
      </c>
      <c r="DF76" s="65">
        <f t="shared" si="168"/>
        <v>0</v>
      </c>
      <c r="DG76" s="65">
        <f t="shared" si="169"/>
        <v>0</v>
      </c>
      <c r="DH76" s="65">
        <f t="shared" si="170"/>
        <v>0</v>
      </c>
      <c r="DI76" s="65">
        <f t="shared" si="171"/>
        <v>0</v>
      </c>
      <c r="DJ76" s="65">
        <f t="shared" si="172"/>
        <v>0</v>
      </c>
      <c r="DN76" s="51">
        <v>67</v>
      </c>
      <c r="DO76" s="65">
        <f t="shared" si="173"/>
        <v>1.5216277319283187</v>
      </c>
      <c r="DP76" s="65">
        <f t="shared" si="174"/>
        <v>1.5732186628480969</v>
      </c>
      <c r="DQ76" s="65">
        <f t="shared" si="175"/>
        <v>1.7238023099048652</v>
      </c>
      <c r="DR76" s="65">
        <f t="shared" si="176"/>
        <v>2.1120207291046165</v>
      </c>
      <c r="DS76" s="65">
        <f t="shared" si="177"/>
        <v>2.2268765568491959</v>
      </c>
      <c r="DT76" s="65">
        <f t="shared" si="178"/>
        <v>0.99999999999999989</v>
      </c>
      <c r="DU76" s="65">
        <f t="shared" si="179"/>
        <v>1</v>
      </c>
      <c r="DV76" s="65">
        <f t="shared" si="180"/>
        <v>1.0000000000000002</v>
      </c>
      <c r="DW76" s="65">
        <f t="shared" si="181"/>
        <v>1.0000000000000002</v>
      </c>
      <c r="DX76" s="65">
        <f t="shared" si="182"/>
        <v>0.99999999999999967</v>
      </c>
      <c r="DY76" s="65">
        <f t="shared" si="183"/>
        <v>0.99999999999999989</v>
      </c>
      <c r="DZ76" s="65">
        <f t="shared" si="184"/>
        <v>1</v>
      </c>
      <c r="EA76" s="65">
        <f t="shared" si="185"/>
        <v>1.0000000000000002</v>
      </c>
      <c r="EB76" s="65">
        <f t="shared" si="186"/>
        <v>0</v>
      </c>
      <c r="EC76" s="65">
        <f t="shared" si="187"/>
        <v>0</v>
      </c>
      <c r="ED76" s="65">
        <f t="shared" si="188"/>
        <v>0</v>
      </c>
      <c r="EE76" s="65">
        <f t="shared" si="189"/>
        <v>0</v>
      </c>
      <c r="EF76" s="65">
        <f t="shared" si="190"/>
        <v>0</v>
      </c>
      <c r="EG76" s="65">
        <f t="shared" si="191"/>
        <v>0</v>
      </c>
      <c r="EH76" s="65">
        <f t="shared" si="192"/>
        <v>0</v>
      </c>
      <c r="EI76" s="65">
        <f t="shared" si="193"/>
        <v>1</v>
      </c>
      <c r="EJ76" s="65">
        <f t="shared" si="194"/>
        <v>1.0000000000000002</v>
      </c>
      <c r="EK76" s="65">
        <f t="shared" si="195"/>
        <v>1</v>
      </c>
      <c r="EL76" s="65">
        <f t="shared" si="196"/>
        <v>0</v>
      </c>
      <c r="EM76" s="65">
        <f t="shared" si="197"/>
        <v>0</v>
      </c>
      <c r="EN76" s="65">
        <f t="shared" si="198"/>
        <v>0</v>
      </c>
      <c r="EO76" s="65">
        <f t="shared" si="199"/>
        <v>0</v>
      </c>
      <c r="EP76" s="65">
        <f t="shared" si="200"/>
        <v>0</v>
      </c>
      <c r="EQ76" s="65">
        <f t="shared" si="201"/>
        <v>0</v>
      </c>
      <c r="ER76" s="65">
        <f t="shared" si="202"/>
        <v>0</v>
      </c>
      <c r="EV76" s="51">
        <v>67</v>
      </c>
      <c r="EW76" s="65">
        <f t="shared" si="203"/>
        <v>134.90977856625588</v>
      </c>
      <c r="EX76" s="65">
        <f t="shared" si="204"/>
        <v>113.89872411048998</v>
      </c>
      <c r="EY76" s="65">
        <f t="shared" si="205"/>
        <v>94.490290481944271</v>
      </c>
      <c r="EZ76" s="65">
        <f t="shared" si="206"/>
        <v>61.265093495379134</v>
      </c>
      <c r="FA76" s="65">
        <f t="shared" si="207"/>
        <v>33.709032284231242</v>
      </c>
      <c r="FB76" s="65">
        <f t="shared" si="208"/>
        <v>32.792153332817421</v>
      </c>
      <c r="FC76" s="65">
        <f t="shared" si="209"/>
        <v>29.374629128880933</v>
      </c>
      <c r="FD76" s="65">
        <f t="shared" si="210"/>
        <v>27.78280824086352</v>
      </c>
      <c r="FE76" s="65">
        <f t="shared" si="211"/>
        <v>23.50710422007106</v>
      </c>
      <c r="FF76" s="65">
        <f t="shared" si="212"/>
        <v>13.866625372220122</v>
      </c>
      <c r="FG76" s="65">
        <f t="shared" si="213"/>
        <v>1.9888187688122554</v>
      </c>
      <c r="FH76" s="65">
        <f t="shared" si="214"/>
        <v>1.7807793439868993</v>
      </c>
      <c r="FI76" s="65">
        <f t="shared" si="215"/>
        <v>0.9912661232304314</v>
      </c>
      <c r="FJ76" s="65">
        <f t="shared" si="216"/>
        <v>0</v>
      </c>
      <c r="FK76" s="65">
        <f t="shared" si="217"/>
        <v>0</v>
      </c>
      <c r="FL76" s="65">
        <f t="shared" si="218"/>
        <v>0.30282425697964382</v>
      </c>
      <c r="FM76" s="65">
        <f t="shared" si="219"/>
        <v>0.31012784477628424</v>
      </c>
      <c r="FN76" s="65">
        <f t="shared" si="220"/>
        <v>0.18609977026165192</v>
      </c>
      <c r="FO76" s="65">
        <f t="shared" si="221"/>
        <v>0</v>
      </c>
      <c r="FP76" s="65">
        <f t="shared" si="222"/>
        <v>0</v>
      </c>
      <c r="FQ76" s="65">
        <f t="shared" si="223"/>
        <v>0.2209798632013617</v>
      </c>
      <c r="FR76" s="65">
        <f t="shared" si="224"/>
        <v>0.30311137769989771</v>
      </c>
      <c r="FS76" s="65">
        <f t="shared" si="225"/>
        <v>0.20508954273733065</v>
      </c>
      <c r="FT76" s="65">
        <f t="shared" si="226"/>
        <v>0</v>
      </c>
      <c r="FU76" s="65">
        <f t="shared" si="227"/>
        <v>0</v>
      </c>
      <c r="FV76" s="65">
        <f t="shared" si="228"/>
        <v>2.4553318133484634E-2</v>
      </c>
      <c r="FW76" s="65">
        <f t="shared" si="229"/>
        <v>3.3679041966655297E-2</v>
      </c>
      <c r="FX76" s="65">
        <f t="shared" si="230"/>
        <v>2.278772697081452E-2</v>
      </c>
      <c r="FY76" s="65">
        <f t="shared" si="231"/>
        <v>0</v>
      </c>
      <c r="FZ76" s="65">
        <f t="shared" si="232"/>
        <v>0</v>
      </c>
      <c r="GB76" s="65">
        <f t="shared" si="233"/>
        <v>134.90977856625588</v>
      </c>
      <c r="GC76" s="65">
        <f t="shared" si="234"/>
        <v>32.792153332817421</v>
      </c>
      <c r="GD76" s="65">
        <f t="shared" si="235"/>
        <v>1.9888187688122554</v>
      </c>
      <c r="GE76" s="65">
        <f t="shared" si="236"/>
        <v>0.30282425697964382</v>
      </c>
      <c r="GF76" s="65">
        <f t="shared" si="237"/>
        <v>0.2209798632013617</v>
      </c>
      <c r="GG76" s="65">
        <f t="shared" si="238"/>
        <v>2.4553318133484634E-2</v>
      </c>
      <c r="GH76" s="65">
        <f t="shared" si="239"/>
        <v>113.89872411048998</v>
      </c>
      <c r="GI76" s="65">
        <f t="shared" si="240"/>
        <v>29.374629128880933</v>
      </c>
      <c r="GJ76" s="65">
        <f t="shared" si="241"/>
        <v>1.7807793439868993</v>
      </c>
      <c r="GK76" s="65">
        <f t="shared" si="242"/>
        <v>0.31012784477628424</v>
      </c>
      <c r="GL76" s="65">
        <f t="shared" si="243"/>
        <v>0.30311137769989771</v>
      </c>
      <c r="GM76" s="65">
        <f t="shared" si="244"/>
        <v>3.3679041966655297E-2</v>
      </c>
      <c r="GN76" s="65">
        <f t="shared" si="245"/>
        <v>94.490290481944271</v>
      </c>
      <c r="GO76" s="65">
        <f t="shared" si="246"/>
        <v>27.78280824086352</v>
      </c>
      <c r="GP76" s="65">
        <f t="shared" si="247"/>
        <v>0.9912661232304314</v>
      </c>
      <c r="GQ76" s="65">
        <f t="shared" si="248"/>
        <v>0.18609977026165192</v>
      </c>
      <c r="GR76" s="65">
        <f t="shared" si="249"/>
        <v>0.20508954273733065</v>
      </c>
      <c r="GS76" s="65">
        <f t="shared" si="250"/>
        <v>2.278772697081452E-2</v>
      </c>
      <c r="GT76" s="65">
        <f t="shared" si="251"/>
        <v>61.265093495379134</v>
      </c>
      <c r="GU76" s="65">
        <f t="shared" si="252"/>
        <v>23.50710422007106</v>
      </c>
      <c r="GV76" s="65">
        <f t="shared" si="253"/>
        <v>0</v>
      </c>
      <c r="GW76" s="65">
        <f t="shared" si="254"/>
        <v>0</v>
      </c>
      <c r="GX76" s="65">
        <f t="shared" si="255"/>
        <v>0</v>
      </c>
      <c r="GY76" s="65">
        <f t="shared" si="256"/>
        <v>0</v>
      </c>
      <c r="GZ76" s="65">
        <f t="shared" si="257"/>
        <v>33.709032284231242</v>
      </c>
      <c r="HA76" s="65">
        <f t="shared" si="258"/>
        <v>13.866625372220122</v>
      </c>
      <c r="HB76" s="65">
        <f t="shared" si="259"/>
        <v>0</v>
      </c>
      <c r="HC76" s="65">
        <f t="shared" si="260"/>
        <v>0</v>
      </c>
      <c r="HD76" s="65">
        <f t="shared" si="261"/>
        <v>0</v>
      </c>
      <c r="HE76" s="65">
        <f t="shared" si="262"/>
        <v>0</v>
      </c>
      <c r="HM76" s="51">
        <v>67</v>
      </c>
      <c r="HN76" s="72">
        <f>(EW76-EW75)*$D$46+(FB76-FB75)*$D$47+(FG76-FG75)*$D$48+(FL76-FL75)*$D$49+IF($HM76&lt;C$10,0,求节点(C$10:C$14,$H$28:$H$32,$HM76)*$C$2*节奏总纲!W70)+HN75</f>
        <v>4711.5463167296239</v>
      </c>
      <c r="HO76" s="72">
        <f>(EX76-EX75)*$D$46+(FC76-FC75)*$D$47+(FH76-FH75)*$D$48+(FM76-FM75)*$D$49+IF($HM76&lt;D$10,0,求节点(D$10:D$14,$H$28:$H$32,$HM76)*$C$2*节奏总纲!X70)+HO75</f>
        <v>4108.9941921036461</v>
      </c>
      <c r="HP76" s="72">
        <f>(EY76-EY75)*$D$46+(FD76-FD75)*$D$47+(FI76-FI75)*$D$48+(FN76-FN75)*$D$49+IF($HM76&lt;E$10,0,求节点(E$10:E$14,$H$28:$H$32,$HM76)*$C$2*节奏总纲!Y70)+HP75</f>
        <v>3675.4234314515447</v>
      </c>
      <c r="HQ76" s="72">
        <f>(EZ76-EZ75)*$D$46+(FE76-FE75)*$D$47+(FJ76-FJ75)*$D$48+(FO76-FO75)*$D$49+IF($HM76&lt;F$10,0,求节点(F$10:F$14,$H$28:$H$32,$HM76)*$C$2*节奏总纲!Z70)+HQ75</f>
        <v>2804.5394059267751</v>
      </c>
      <c r="HR76" s="72">
        <f>(FA76-FA75)*$D$46+(FF76-FF75)*$D$47+(FK76-FK75)*$D$48+(FP76-FP75)*$D$49+IF($HM76&lt;G$10,0,求节点(G$10:G$14,$H$28:$H$32,$HM76)*$C$2*节奏总纲!AA70)+HR75</f>
        <v>1613.0504517484405</v>
      </c>
      <c r="HV76" s="72">
        <v>67</v>
      </c>
      <c r="HW76" s="72">
        <f>IF($HV76&lt;C$10,0,求节点(C$10:C$14,$I$28:$I$32,$HV76)*$C$2*节奏总纲!W70)+HW75</f>
        <v>12436570.937383149</v>
      </c>
      <c r="HX76" s="72">
        <f>IF($HV76&lt;D$10,0,求节点(D$10:D$14,$I$28:$I$32,$HV76)*$C$2*节奏总纲!X70)+HX75</f>
        <v>10953415.810055846</v>
      </c>
      <c r="HY76" s="72">
        <f>IF($HV76&lt;E$10,0,求节点(E$10:E$14,$I$28:$I$32,$HV76)*$C$2*节奏总纲!Y70)+HY75</f>
        <v>10156371.638547188</v>
      </c>
      <c r="HZ76" s="72">
        <f>IF($HV76&lt;F$10,0,求节点(F$10:F$14,$I$28:$I$32,$HV76)*$C$2*节奏总纲!Z70)+HZ75</f>
        <v>8252034.0991950501</v>
      </c>
      <c r="IA76" s="72">
        <f>IF($HV76&lt;G$10,0,求节点(G$10:G$14,$I$28:$I$32,$HV76)*$C$2*节奏总纲!AA70)+IA75</f>
        <v>4794878.7486612853</v>
      </c>
    </row>
    <row r="77" spans="16:235" x14ac:dyDescent="0.15">
      <c r="P77" s="49">
        <v>68</v>
      </c>
      <c r="Q77" s="51">
        <f>IF($P77&lt;C$10,0,求节点(C$10:C$14,$H$10:$H$14,$P77)*$C$2*节奏总纲!W71)+Q76</f>
        <v>1038.0932843575688</v>
      </c>
      <c r="R77" s="51">
        <f>IF($P77&lt;D$10,0,求节点(D$10:D$14,$H$10:$H$14,$P77)*$C$2*节奏总纲!X71)+R76</f>
        <v>898.26022421737991</v>
      </c>
      <c r="S77" s="51">
        <f>IF($P77&lt;E$10,0,求节点(E$10:E$14,$H$10:$H$14,$P77)*$C$2*节奏总纲!Y71)+S76</f>
        <v>789.66719980471532</v>
      </c>
      <c r="T77" s="51">
        <f>IF($P77&lt;F$10,0,求节点(F$10:F$14,$H$10:$H$14,$P77)*$C$2*节奏总纲!Z71)+T76</f>
        <v>597.38188008909572</v>
      </c>
      <c r="U77" s="51">
        <f>IF($P77&lt;G$10,0,求节点(G$10:G$14,$H$10:$H$14,$P77)*$C$2*节奏总纲!AA71)+U76</f>
        <v>340.06186802098892</v>
      </c>
      <c r="V77" s="51">
        <f>IF($P77&lt;C$10,0,求节点(C$10:C$14,$I$10:$I$14,$P77)*$C$2*节奏总纲!W71)+V76</f>
        <v>518.97340577426291</v>
      </c>
      <c r="W77" s="51">
        <f>IF($P77&lt;D$10,0,求节点(D$10:D$14,$I$10:$I$14,$P77)*$C$2*节奏总纲!X71)+W76</f>
        <v>463.8996209677058</v>
      </c>
      <c r="X77" s="51">
        <f>IF($P77&lt;E$10,0,求节点(E$10:E$14,$I$10:$I$14,$P77)*$C$2*节奏总纲!Y71)+X76</f>
        <v>443.33823773433289</v>
      </c>
      <c r="Y77" s="51">
        <f>IF($P77&lt;F$10,0,求节点(F$10:F$14,$I$10:$I$14,$P77)*$C$2*节奏总纲!Z71)+Y76</f>
        <v>388.15197229251419</v>
      </c>
      <c r="Z77" s="51">
        <f>IF($P77&lt;G$10,0,求节点(G$10:G$14,$I$10:$I$14,$P77)*$C$2*节奏总纲!AA71)+Z76</f>
        <v>227.46912618179931</v>
      </c>
      <c r="AA77" s="65">
        <f>IF($P77&lt;C$10,0,求节点(C$10:C$14,$J$10:$J$14,$P77)*$C$2*节奏总纲!W71)+AA76+军团势力点排行奖励设计!M77-军团势力点排行奖励设计!M76</f>
        <v>144.08706314829672</v>
      </c>
      <c r="AB77" s="65">
        <f>IF($P77&lt;D$10,0,求节点(D$10:D$14,$J$10:$J$14,$P77)*$C$2*节奏总纲!X71)+AB76+军团势力点排行奖励设计!N77-军团势力点排行奖励设计!N76</f>
        <v>127.96987032154345</v>
      </c>
      <c r="AC77" s="65">
        <f>IF($P77&lt;E$10,0,求节点(E$10:E$14,$J$10:$J$14,$P77)*$C$2*节奏总纲!Y71)+AC76+军团势力点排行奖励设计!O77-军团势力点排行奖励设计!O76</f>
        <v>78.218710848896052</v>
      </c>
      <c r="AD77" s="65">
        <f>IF($P77&lt;F$10,0,求节点(F$10:F$14,$J$10:$J$14,$P77)*$C$2*节奏总纲!Z71)+AD76+军团势力点排行奖励设计!P77-军团势力点排行奖励设计!P76</f>
        <v>0</v>
      </c>
      <c r="AE77" s="65">
        <f>IF($P77&lt;G$10,0,求节点(G$10:G$14,$J$10:$J$14,$P77)*$C$2*节奏总纲!AA71)+AE76+军团势力点排行奖励设计!Q77-军团势力点排行奖励设计!Q76</f>
        <v>0</v>
      </c>
      <c r="AF77" s="65">
        <f>IF($P77&lt;C$10,0,求节点(C$10:C$14,$K$10:$K$14,$P77)*$C$2*节奏总纲!W71)+AF76</f>
        <v>0</v>
      </c>
      <c r="AG77" s="65">
        <f>IF($P77&lt;D$10,0,求节点(D$10:D$14,$K$10:$K$14,$P77)*$C$2*节奏总纲!X71)+AG76</f>
        <v>0</v>
      </c>
      <c r="AH77" s="65">
        <f>IF($P77&lt;E$10,0,求节点(E$10:E$14,$K$10:$K$14,$P77)*$C$2*节奏总纲!Y71)+AH76</f>
        <v>0</v>
      </c>
      <c r="AI77" s="65">
        <f>IF($P77&lt;F$10,0,求节点(F$10:F$14,$K$10:$K$14,$P77)*$C$2*节奏总纲!Z71)+AI76</f>
        <v>0</v>
      </c>
      <c r="AJ77" s="65">
        <f>IF($P77&lt;G$10,0,求节点(G$10:G$14,$K$10:$K$14,$P77)*$C$2*节奏总纲!AA71)+AJ76</f>
        <v>0</v>
      </c>
      <c r="AK77" s="65">
        <f>IF($P77&lt;C$10,0,求节点(C$10:C$14,$L$10:$L$14,$P77)*$C$2*节奏总纲!W71)+AK76+军团势力点排行奖励设计!R77-军团势力点排行奖励设计!R76</f>
        <v>28.817412629659348</v>
      </c>
      <c r="AL77" s="65">
        <f>IF($P77&lt;D$10,0,求节点(D$10:D$14,$L$10:$L$14,$P77)*$C$2*节奏总纲!X71)+AL76+军团势力点排行奖励设计!S77-军团势力点排行奖励设计!S76</f>
        <v>40.950358502893906</v>
      </c>
      <c r="AM77" s="65">
        <f>IF($P77&lt;E$10,0,求节点(E$10:E$14,$L$10:$L$14,$P77)*$C$2*节奏总纲!Y71)+AM76+军团势力点排行奖励设计!T77-军团势力点排行奖励设计!T76</f>
        <v>31.287484339558425</v>
      </c>
      <c r="AN77" s="65">
        <f>IF($P77&lt;F$10,0,求节点(F$10:F$14,$L$10:$L$14,$P77)*$C$2*节奏总纲!Z71)+AN76+军团势力点排行奖励设计!U77-军团势力点排行奖励设计!U76</f>
        <v>0</v>
      </c>
      <c r="AO77" s="65">
        <f>IF($P77&lt;G$10,0,求节点(G$10:G$14,$L$10:$L$14,$P77)*$C$2*节奏总纲!AA71)+AO76+军团势力点排行奖励设计!V77-军团势力点排行奖励设计!V76</f>
        <v>0</v>
      </c>
      <c r="AP77" s="65">
        <f>IF($P77&lt;C$10,0,求节点(C$10:C$14,$M$10:$M$14,$P77)*$C$2*节奏总纲!W71)+AP76</f>
        <v>0</v>
      </c>
      <c r="AQ77" s="65">
        <f>IF($P77&lt;D$10,0,求节点(D$10:D$14,$M$10:$M$14,$P77)*$C$2*节奏总纲!X71)+AQ76</f>
        <v>0</v>
      </c>
      <c r="AR77" s="65">
        <f>IF($P77&lt;E$10,0,求节点(E$10:E$14,$M$10:$M$14,$P77)*$C$2*节奏总纲!Y71)+AR76</f>
        <v>0</v>
      </c>
      <c r="AS77" s="65">
        <f>IF($P77&lt;F$10,0,求节点(F$10:F$14,$M$10:$M$14,$P77)*$C$2*节奏总纲!Z71)+AS76</f>
        <v>0</v>
      </c>
      <c r="AT77" s="65">
        <f>IF($P77&lt;G$10,0,求节点(G$10:G$14,$M$10:$M$14,$P77)*$C$2*节奏总纲!AA71)+AT76</f>
        <v>0</v>
      </c>
      <c r="AX77" s="51">
        <v>68</v>
      </c>
      <c r="AY77" s="51">
        <f>IF($AX77&lt;C$10,0,求节点(C$10:C$14,$H$19:$H$23,$AX77)*$C$2*节奏总纲!W71)+AY76</f>
        <v>129.77996964582644</v>
      </c>
      <c r="AZ77" s="51">
        <f>IF($AX77&lt;D$10,0,求节点(D$10:D$14,$H$19:$H$23,$AX77)*$C$2*节奏总纲!X71)+AZ76</f>
        <v>108.59015081241854</v>
      </c>
      <c r="BA77" s="51">
        <f>IF($AX77&lt;E$10,0,求节点(E$10:E$14,$H$19:$H$23,$AX77)*$C$2*节奏总纲!Y71)+BA76</f>
        <v>86.582240517595608</v>
      </c>
      <c r="BB77" s="51">
        <f>IF($AX77&lt;F$10,0,求节点(F$10:F$14,$H$19:$H$23,$AX77)*$C$2*节奏总纲!Z71)+BB76</f>
        <v>52.307476949145403</v>
      </c>
      <c r="BC77" s="51">
        <f>IF($AX77&lt;G$10,0,求节点(G$10:G$14,$H$19:$H$23,$AX77)*$C$2*节奏总纲!AA71)+BC76</f>
        <v>28.148185459797403</v>
      </c>
      <c r="BD77" s="51">
        <f>IF($AX77&lt;C$10,0,求节点(C$10:C$14,$I$19:$I$23,$AX77)*$C$2*节奏总纲!W71)+BD76</f>
        <v>51.897340577426299</v>
      </c>
      <c r="BE77" s="51">
        <f>IF($AX77&lt;D$10,0,求节点(D$10:D$14,$I$19:$I$23,$AX77)*$C$2*节奏总纲!X71)+BE76</f>
        <v>46.389962096770581</v>
      </c>
      <c r="BF77" s="51">
        <f>IF($AX77&lt;E$10,0,求节点(E$10:E$14,$I$19:$I$23,$AX77)*$C$2*节奏总纲!Y71)+BF76</f>
        <v>44.333823773433288</v>
      </c>
      <c r="BG77" s="51">
        <f>IF($AX77&lt;F$10,0,求节点(F$10:F$14,$I$19:$I$23,$AX77)*$C$2*节奏总纲!Z71)+BG76</f>
        <v>38.81519722925141</v>
      </c>
      <c r="BH77" s="51">
        <f>IF($AX77&lt;G$10,0,求节点(G$10:G$14,$I$19:$I$23,$AX77)*$C$2*节奏总纲!AA71)+BH76</f>
        <v>22.746912618179937</v>
      </c>
      <c r="BI77" s="65">
        <f>IF($AX77&lt;C$10,0,求节点(C$10:C$14,$J$19:$J$23,$AX77)*$C$2*节奏总纲!W71)+BI76+军团势力点排行奖励设计!W77-军团势力点排行奖励设计!W76</f>
        <v>4.8029021049432261</v>
      </c>
      <c r="BJ77" s="65">
        <f>IF($AX77&lt;D$10,0,求节点(D$10:D$14,$J$19:$J$23,$AX77)*$C$2*节奏总纲!X71)+BJ76+军团势力点排行奖励设计!X77-军团势力点排行奖励设计!X76</f>
        <v>4.2656623440514476</v>
      </c>
      <c r="BK77" s="65">
        <f>IF($AX77&lt;E$10,0,求节点(E$10:E$14,$J$19:$J$23,$AX77)*$C$2*节奏总纲!Y71)+BK76+军团势力点排行奖励设计!Y77-军团势力点排行奖励设计!Y76</f>
        <v>2.6072903616298682</v>
      </c>
      <c r="BL77" s="65">
        <f>IF($AX77&lt;F$10,0,求节点(F$10:F$14,$J$19:$J$23,$AX77)*$C$2*节奏总纲!Z71)+BL76+军团势力点排行奖励设计!Z77-军团势力点排行奖励设计!Z76</f>
        <v>0</v>
      </c>
      <c r="BM77" s="65">
        <f>IF($AX77&lt;G$10,0,求节点(G$10:G$14,$J$19:$J$23,$AX77)*$C$2*节奏总纲!AA71)+BM76+军团势力点排行奖励设计!AA77-军团势力点排行奖励设计!AA76</f>
        <v>0</v>
      </c>
      <c r="BN77" s="65">
        <f>IF($AX77&lt;C$10,0,求节点(C$10:C$14,$K$19:$K$23,$AX77)*$C$2*节奏总纲!W71)+BN76</f>
        <v>0</v>
      </c>
      <c r="BO77" s="65">
        <f>IF($AX77&lt;D$10,0,求节点(D$10:D$14,$K$19:$K$23,$AX77)*$C$2*节奏总纲!X71)+BO76</f>
        <v>0</v>
      </c>
      <c r="BP77" s="65">
        <f>IF($AX77&lt;E$10,0,求节点(E$10:E$14,$K$19:$K$23,$AX77)*$C$2*节奏总纲!Y71)+BP76</f>
        <v>0</v>
      </c>
      <c r="BQ77" s="65">
        <f>IF($AX77&lt;F$10,0,求节点(F$10:F$14,$K$19:$K$23,$AX77)*$C$2*节奏总纲!Z71)+BQ76</f>
        <v>0</v>
      </c>
      <c r="BR77" s="65">
        <f>IF($AX77&lt;G$10,0,求节点(G$10:G$14,$K$19:$K$23,$AX77)*$C$2*节奏总纲!AA71)+BR76</f>
        <v>0</v>
      </c>
      <c r="BS77" s="65">
        <f>IF($AX77&lt;C$10,0,求节点(C$10:C$14,$L$19:$L$23,$AX77)*$C$2*节奏总纲!W71)+BS76+军团势力点排行奖励设计!AB77-军团势力点排行奖励设计!AB76</f>
        <v>0.57634825259318689</v>
      </c>
      <c r="BT77" s="65">
        <f>IF($AX77&lt;D$10,0,求节点(D$10:D$14,$L$19:$L$23,$AX77)*$C$2*节奏总纲!X71)+BT76+军团势力点排行奖励设计!AC77-军团势力点排行奖励设计!AC76</f>
        <v>0.81900717005787793</v>
      </c>
      <c r="BU77" s="65">
        <f>IF($AX77&lt;E$10,0,求节点(E$10:E$14,$L$19:$L$23,$AX77)*$C$2*节奏总纲!Y71)+BU76+军团势力点排行奖励设计!AD77-军团势力点排行奖励设计!AD76</f>
        <v>0.62574968679116849</v>
      </c>
      <c r="BV77" s="65">
        <f>IF($AX77&lt;F$10,0,求节点(F$10:F$14,$L$19:$L$23,$AX77)*$C$2*节奏总纲!Z71)+BV76+军团势力点排行奖励设计!AE77-军团势力点排行奖励设计!AE76</f>
        <v>0</v>
      </c>
      <c r="BW77" s="65">
        <f>IF($AX77&lt;G$10,0,求节点(G$10:G$14,$L$19:$L$23,$AX77)*$C$2*节奏总纲!AA71)+BW76+军团势力点排行奖励设计!AF77-军团势力点排行奖励设计!AF76</f>
        <v>0</v>
      </c>
      <c r="BX77" s="65">
        <f>IF($AX77&lt;C$10,0,求节点(C$10:C$14,$M$19:$M$23,$AX77)*$C$2*节奏总纲!W71)+BX76</f>
        <v>0</v>
      </c>
      <c r="BY77" s="65">
        <f>IF($AX77&lt;D$10,0,求节点(D$10:D$14,$M$19:$M$23,$AX77)*$C$2*节奏总纲!X71)+BY76</f>
        <v>0</v>
      </c>
      <c r="BZ77" s="65">
        <f>IF($AX77&lt;E$10,0,求节点(E$10:E$14,$M$19:$M$23,$AX77)*$C$2*节奏总纲!Y71)+BZ76</f>
        <v>0</v>
      </c>
      <c r="CA77" s="65">
        <f>IF($AX77&lt;F$10,0,求节点(F$10:F$14,$M$19:$M$23,$AX77)*$C$2*节奏总纲!Z71)+CA76</f>
        <v>0</v>
      </c>
      <c r="CB77" s="65">
        <f>IF($AX77&lt;G$10,0,求节点(G$10:G$14,$M$19:$M$23,$AX77)*$C$2*节奏总纲!AA71)+CB76</f>
        <v>0</v>
      </c>
      <c r="CF77" s="51">
        <v>68</v>
      </c>
      <c r="CG77" s="65">
        <f t="shared" si="143"/>
        <v>648.8998482291322</v>
      </c>
      <c r="CH77" s="65">
        <f t="shared" si="144"/>
        <v>542.95075406209276</v>
      </c>
      <c r="CI77" s="65">
        <f t="shared" si="145"/>
        <v>432.91120258797804</v>
      </c>
      <c r="CJ77" s="65">
        <f t="shared" si="146"/>
        <v>261.53738474572702</v>
      </c>
      <c r="CK77" s="65">
        <f t="shared" si="147"/>
        <v>140.740927298987</v>
      </c>
      <c r="CL77" s="65">
        <f t="shared" si="148"/>
        <v>518.97340577426303</v>
      </c>
      <c r="CM77" s="65">
        <f t="shared" si="149"/>
        <v>463.8996209677058</v>
      </c>
      <c r="CN77" s="65">
        <f t="shared" si="150"/>
        <v>443.33823773433289</v>
      </c>
      <c r="CO77" s="65">
        <f t="shared" si="151"/>
        <v>388.15197229251407</v>
      </c>
      <c r="CP77" s="65">
        <f t="shared" si="152"/>
        <v>227.46912618179937</v>
      </c>
      <c r="CQ77" s="65">
        <f t="shared" si="153"/>
        <v>144.08706314829678</v>
      </c>
      <c r="CR77" s="65">
        <f t="shared" si="154"/>
        <v>127.96987032154343</v>
      </c>
      <c r="CS77" s="65">
        <f t="shared" si="155"/>
        <v>78.218710848896052</v>
      </c>
      <c r="CT77" s="65">
        <f t="shared" si="156"/>
        <v>0</v>
      </c>
      <c r="CU77" s="65">
        <f t="shared" si="157"/>
        <v>0</v>
      </c>
      <c r="CV77" s="65">
        <f t="shared" si="158"/>
        <v>0</v>
      </c>
      <c r="CW77" s="65">
        <f t="shared" si="159"/>
        <v>0</v>
      </c>
      <c r="CX77" s="65">
        <f t="shared" si="160"/>
        <v>0</v>
      </c>
      <c r="CY77" s="65">
        <f t="shared" si="161"/>
        <v>0</v>
      </c>
      <c r="CZ77" s="65">
        <f t="shared" si="162"/>
        <v>0</v>
      </c>
      <c r="DA77" s="65">
        <f t="shared" si="163"/>
        <v>28.817412629659344</v>
      </c>
      <c r="DB77" s="65">
        <f t="shared" si="164"/>
        <v>40.950358502893899</v>
      </c>
      <c r="DC77" s="65">
        <f t="shared" si="165"/>
        <v>31.287484339558425</v>
      </c>
      <c r="DD77" s="65">
        <f t="shared" si="166"/>
        <v>0</v>
      </c>
      <c r="DE77" s="65">
        <f t="shared" si="167"/>
        <v>0</v>
      </c>
      <c r="DF77" s="65">
        <f t="shared" si="168"/>
        <v>0</v>
      </c>
      <c r="DG77" s="65">
        <f t="shared" si="169"/>
        <v>0</v>
      </c>
      <c r="DH77" s="65">
        <f t="shared" si="170"/>
        <v>0</v>
      </c>
      <c r="DI77" s="65">
        <f t="shared" si="171"/>
        <v>0</v>
      </c>
      <c r="DJ77" s="65">
        <f t="shared" si="172"/>
        <v>0</v>
      </c>
      <c r="DN77" s="51">
        <v>68</v>
      </c>
      <c r="DO77" s="65">
        <f t="shared" si="173"/>
        <v>1.5997742751682829</v>
      </c>
      <c r="DP77" s="65">
        <f t="shared" si="174"/>
        <v>1.6544045983858295</v>
      </c>
      <c r="DQ77" s="65">
        <f t="shared" si="175"/>
        <v>1.8240858519807785</v>
      </c>
      <c r="DR77" s="65">
        <f t="shared" si="176"/>
        <v>2.2841165926235933</v>
      </c>
      <c r="DS77" s="65">
        <f t="shared" si="177"/>
        <v>2.4162258594372394</v>
      </c>
      <c r="DT77" s="65">
        <f t="shared" si="178"/>
        <v>0.99999999999999978</v>
      </c>
      <c r="DU77" s="65">
        <f t="shared" si="179"/>
        <v>1</v>
      </c>
      <c r="DV77" s="65">
        <f t="shared" si="180"/>
        <v>1</v>
      </c>
      <c r="DW77" s="65">
        <f t="shared" si="181"/>
        <v>1.0000000000000002</v>
      </c>
      <c r="DX77" s="65">
        <f t="shared" si="182"/>
        <v>0.99999999999999978</v>
      </c>
      <c r="DY77" s="65">
        <f t="shared" si="183"/>
        <v>0.99999999999999956</v>
      </c>
      <c r="DZ77" s="65">
        <f t="shared" si="184"/>
        <v>1.0000000000000002</v>
      </c>
      <c r="EA77" s="65">
        <f t="shared" si="185"/>
        <v>1</v>
      </c>
      <c r="EB77" s="65">
        <f t="shared" si="186"/>
        <v>0</v>
      </c>
      <c r="EC77" s="65">
        <f t="shared" si="187"/>
        <v>0</v>
      </c>
      <c r="ED77" s="65">
        <f t="shared" si="188"/>
        <v>0</v>
      </c>
      <c r="EE77" s="65">
        <f t="shared" si="189"/>
        <v>0</v>
      </c>
      <c r="EF77" s="65">
        <f t="shared" si="190"/>
        <v>0</v>
      </c>
      <c r="EG77" s="65">
        <f t="shared" si="191"/>
        <v>0</v>
      </c>
      <c r="EH77" s="65">
        <f t="shared" si="192"/>
        <v>0</v>
      </c>
      <c r="EI77" s="65">
        <f t="shared" si="193"/>
        <v>1.0000000000000002</v>
      </c>
      <c r="EJ77" s="65">
        <f t="shared" si="194"/>
        <v>1.0000000000000002</v>
      </c>
      <c r="EK77" s="65">
        <f t="shared" si="195"/>
        <v>1</v>
      </c>
      <c r="EL77" s="65">
        <f t="shared" si="196"/>
        <v>0</v>
      </c>
      <c r="EM77" s="65">
        <f t="shared" si="197"/>
        <v>0</v>
      </c>
      <c r="EN77" s="65">
        <f t="shared" si="198"/>
        <v>0</v>
      </c>
      <c r="EO77" s="65">
        <f t="shared" si="199"/>
        <v>0</v>
      </c>
      <c r="EP77" s="65">
        <f t="shared" si="200"/>
        <v>0</v>
      </c>
      <c r="EQ77" s="65">
        <f t="shared" si="201"/>
        <v>0</v>
      </c>
      <c r="ER77" s="65">
        <f t="shared" si="202"/>
        <v>0</v>
      </c>
      <c r="EV77" s="51">
        <v>68</v>
      </c>
      <c r="EW77" s="65">
        <f t="shared" si="203"/>
        <v>145.34917181905433</v>
      </c>
      <c r="EX77" s="65">
        <f t="shared" si="204"/>
        <v>122.50713944144971</v>
      </c>
      <c r="EY77" s="65">
        <f t="shared" si="205"/>
        <v>99.882387649625599</v>
      </c>
      <c r="EZ77" s="65">
        <f t="shared" si="206"/>
        <v>63.952036117920827</v>
      </c>
      <c r="FA77" s="65">
        <f t="shared" si="207"/>
        <v>34.972259245251387</v>
      </c>
      <c r="FB77" s="65">
        <f t="shared" si="208"/>
        <v>38.729589456670013</v>
      </c>
      <c r="FC77" s="65">
        <f t="shared" si="209"/>
        <v>34.605804639765132</v>
      </c>
      <c r="FD77" s="65">
        <f t="shared" si="210"/>
        <v>32.337321822218236</v>
      </c>
      <c r="FE77" s="65">
        <f t="shared" si="211"/>
        <v>27.170638060475987</v>
      </c>
      <c r="FF77" s="65">
        <f t="shared" si="212"/>
        <v>15.922838832725953</v>
      </c>
      <c r="FG77" s="65">
        <f t="shared" si="213"/>
        <v>2.334210423002407</v>
      </c>
      <c r="FH77" s="65">
        <f t="shared" si="214"/>
        <v>2.1652502058405148</v>
      </c>
      <c r="FI77" s="65">
        <f t="shared" si="215"/>
        <v>1.3610055687707912</v>
      </c>
      <c r="FJ77" s="65">
        <f t="shared" si="216"/>
        <v>0</v>
      </c>
      <c r="FK77" s="65">
        <f t="shared" si="217"/>
        <v>0</v>
      </c>
      <c r="FL77" s="65">
        <f t="shared" si="218"/>
        <v>0.35541475576579862</v>
      </c>
      <c r="FM77" s="65">
        <f t="shared" si="219"/>
        <v>0.37708455121414797</v>
      </c>
      <c r="FN77" s="65">
        <f t="shared" si="220"/>
        <v>0.25551445543972712</v>
      </c>
      <c r="FO77" s="65">
        <f t="shared" si="221"/>
        <v>0</v>
      </c>
      <c r="FP77" s="65">
        <f t="shared" si="222"/>
        <v>0</v>
      </c>
      <c r="FQ77" s="65">
        <f t="shared" si="223"/>
        <v>0.25935671366693414</v>
      </c>
      <c r="FR77" s="65">
        <f t="shared" si="224"/>
        <v>0.36855322652604505</v>
      </c>
      <c r="FS77" s="65">
        <f t="shared" si="225"/>
        <v>0.28158735905602583</v>
      </c>
      <c r="FT77" s="65">
        <f t="shared" si="226"/>
        <v>0</v>
      </c>
      <c r="FU77" s="65">
        <f t="shared" si="227"/>
        <v>0</v>
      </c>
      <c r="FV77" s="65">
        <f t="shared" si="228"/>
        <v>2.8817412629659346E-2</v>
      </c>
      <c r="FW77" s="65">
        <f t="shared" si="229"/>
        <v>4.0950358502893899E-2</v>
      </c>
      <c r="FX77" s="65">
        <f t="shared" si="230"/>
        <v>3.1287484339558427E-2</v>
      </c>
      <c r="FY77" s="65">
        <f t="shared" si="231"/>
        <v>0</v>
      </c>
      <c r="FZ77" s="65">
        <f t="shared" si="232"/>
        <v>0</v>
      </c>
      <c r="GB77" s="65">
        <f t="shared" si="233"/>
        <v>145.34917181905433</v>
      </c>
      <c r="GC77" s="65">
        <f t="shared" si="234"/>
        <v>38.729589456670013</v>
      </c>
      <c r="GD77" s="65">
        <f t="shared" si="235"/>
        <v>2.334210423002407</v>
      </c>
      <c r="GE77" s="65">
        <f t="shared" si="236"/>
        <v>0.35541475576579862</v>
      </c>
      <c r="GF77" s="65">
        <f t="shared" si="237"/>
        <v>0.25935671366693414</v>
      </c>
      <c r="GG77" s="65">
        <f t="shared" si="238"/>
        <v>2.8817412629659346E-2</v>
      </c>
      <c r="GH77" s="65">
        <f t="shared" si="239"/>
        <v>122.50713944144971</v>
      </c>
      <c r="GI77" s="65">
        <f t="shared" si="240"/>
        <v>34.605804639765132</v>
      </c>
      <c r="GJ77" s="65">
        <f t="shared" si="241"/>
        <v>2.1652502058405148</v>
      </c>
      <c r="GK77" s="65">
        <f t="shared" si="242"/>
        <v>0.37708455121414797</v>
      </c>
      <c r="GL77" s="65">
        <f t="shared" si="243"/>
        <v>0.36855322652604505</v>
      </c>
      <c r="GM77" s="65">
        <f t="shared" si="244"/>
        <v>4.0950358502893899E-2</v>
      </c>
      <c r="GN77" s="65">
        <f t="shared" si="245"/>
        <v>99.882387649625599</v>
      </c>
      <c r="GO77" s="65">
        <f t="shared" si="246"/>
        <v>32.337321822218236</v>
      </c>
      <c r="GP77" s="65">
        <f t="shared" si="247"/>
        <v>1.3610055687707912</v>
      </c>
      <c r="GQ77" s="65">
        <f t="shared" si="248"/>
        <v>0.25551445543972712</v>
      </c>
      <c r="GR77" s="65">
        <f t="shared" si="249"/>
        <v>0.28158735905602583</v>
      </c>
      <c r="GS77" s="65">
        <f t="shared" si="250"/>
        <v>3.1287484339558427E-2</v>
      </c>
      <c r="GT77" s="65">
        <f t="shared" si="251"/>
        <v>63.952036117920827</v>
      </c>
      <c r="GU77" s="65">
        <f t="shared" si="252"/>
        <v>27.170638060475987</v>
      </c>
      <c r="GV77" s="65">
        <f t="shared" si="253"/>
        <v>0</v>
      </c>
      <c r="GW77" s="65">
        <f t="shared" si="254"/>
        <v>0</v>
      </c>
      <c r="GX77" s="65">
        <f t="shared" si="255"/>
        <v>0</v>
      </c>
      <c r="GY77" s="65">
        <f t="shared" si="256"/>
        <v>0</v>
      </c>
      <c r="GZ77" s="65">
        <f t="shared" si="257"/>
        <v>34.972259245251387</v>
      </c>
      <c r="HA77" s="65">
        <f t="shared" si="258"/>
        <v>15.922838832725953</v>
      </c>
      <c r="HB77" s="65">
        <f t="shared" si="259"/>
        <v>0</v>
      </c>
      <c r="HC77" s="65">
        <f t="shared" si="260"/>
        <v>0</v>
      </c>
      <c r="HD77" s="65">
        <f t="shared" si="261"/>
        <v>0</v>
      </c>
      <c r="HE77" s="65">
        <f t="shared" si="262"/>
        <v>0</v>
      </c>
      <c r="HM77" s="51">
        <v>68</v>
      </c>
      <c r="HN77" s="72">
        <f>(EW77-EW76)*$D$46+(FB77-FB76)*$D$47+(FG77-FG76)*$D$48+(FL77-FL76)*$D$49+IF($HM77&lt;C$10,0,求节点(C$10:C$14,$H$28:$H$32,$HM77)*$C$2*节奏总纲!W71)+HN76</f>
        <v>5327.1458189142477</v>
      </c>
      <c r="HO77" s="72">
        <f>(EX77-EX76)*$D$46+(FC77-FC76)*$D$47+(FH77-FH76)*$D$48+(FM77-FM76)*$D$49+IF($HM77&lt;D$10,0,求节点(D$10:D$14,$H$28:$H$32,$HM77)*$C$2*节奏总纲!X71)+HO76</f>
        <v>4641.116082587544</v>
      </c>
      <c r="HP77" s="72">
        <f>(EY77-EY76)*$D$46+(FD77-FD76)*$D$47+(FI77-FI76)*$D$48+(FN77-FN76)*$D$49+IF($HM77&lt;E$10,0,求节点(E$10:E$14,$H$28:$H$32,$HM77)*$C$2*节奏总纲!Y71)+HP76</f>
        <v>4103.2235909254532</v>
      </c>
      <c r="HQ77" s="72">
        <f>(EZ77-EZ76)*$D$46+(FE77-FE76)*$D$47+(FJ77-FJ76)*$D$48+(FO77-FO76)*$D$49+IF($HM77&lt;F$10,0,求节点(F$10:F$14,$H$28:$H$32,$HM77)*$C$2*节奏总纲!Z71)+HQ76</f>
        <v>3124.9824685403537</v>
      </c>
      <c r="HR77" s="72">
        <f>(FA77-FA76)*$D$46+(FF77-FF76)*$D$47+(FK77-FK76)*$D$48+(FP77-FP76)*$D$49+IF($HM77&lt;G$10,0,求节点(G$10:G$14,$H$28:$H$32,$HM77)*$C$2*节奏总纲!AA71)+HR76</f>
        <v>1788.7413196237201</v>
      </c>
      <c r="HV77" s="72">
        <v>68</v>
      </c>
      <c r="HW77" s="72">
        <f>IF($HV77&lt;C$10,0,求节点(C$10:C$14,$I$28:$I$32,$HV77)*$C$2*节奏总纲!W71)+HW76</f>
        <v>14272867.20486005</v>
      </c>
      <c r="HX77" s="72">
        <f>IF($HV77&lt;D$10,0,求节点(D$10:D$14,$I$28:$I$32,$HV77)*$C$2*节奏总纲!X71)+HX76</f>
        <v>12535696.943726674</v>
      </c>
      <c r="HY77" s="72">
        <f>IF($HV77&lt;E$10,0,求节点(E$10:E$14,$I$28:$I$32,$HV77)*$C$2*节奏总纲!Y71)+HY76</f>
        <v>11464231.970214527</v>
      </c>
      <c r="HZ77" s="72">
        <f>IF($HV77&lt;F$10,0,求节点(F$10:F$14,$I$28:$I$32,$HV77)*$C$2*节奏总纲!Z71)+HZ76</f>
        <v>9332263.7543246448</v>
      </c>
      <c r="IA77" s="72">
        <f>IF($HV77&lt;G$10,0,求节点(G$10:G$14,$I$28:$I$32,$HV77)*$C$2*节奏总纲!AA71)+IA76</f>
        <v>5393828.087429909</v>
      </c>
    </row>
    <row r="78" spans="16:235" x14ac:dyDescent="0.15">
      <c r="P78" s="49">
        <v>69</v>
      </c>
      <c r="Q78" s="51">
        <f>IF($P78&lt;C$10,0,求节点(C$10:C$14,$H$10:$H$14,$P78)*$C$2*节奏总纲!W72)+Q77</f>
        <v>1158.0595465796807</v>
      </c>
      <c r="R78" s="51">
        <f>IF($P78&lt;D$10,0,求节点(D$10:D$14,$H$10:$H$14,$P78)*$C$2*节奏总纲!X72)+R77</f>
        <v>998.45881521747719</v>
      </c>
      <c r="S78" s="51">
        <f>IF($P78&lt;E$10,0,求节点(E$10:E$14,$H$10:$H$14,$P78)*$C$2*节奏总纲!Y72)+S77</f>
        <v>874.32000854655371</v>
      </c>
      <c r="T78" s="51">
        <f>IF($P78&lt;F$10,0,求节点(F$10:F$14,$H$10:$H$14,$P78)*$C$2*节奏总纲!Z72)+T77</f>
        <v>659.21941281524641</v>
      </c>
      <c r="U78" s="51">
        <f>IF($P78&lt;G$10,0,求节点(G$10:G$14,$H$10:$H$14,$P78)*$C$2*节奏总纲!AA72)+U77</f>
        <v>373.07335366269263</v>
      </c>
      <c r="V78" s="51">
        <f>IF($P78&lt;C$10,0,求节点(C$10:C$14,$I$10:$I$14,$P78)*$C$2*节奏总纲!W72)+V77</f>
        <v>609.16994321936829</v>
      </c>
      <c r="W78" s="51">
        <f>IF($P78&lt;D$10,0,求节点(D$10:D$14,$I$10:$I$14,$P78)*$C$2*节奏总纲!X72)+W77</f>
        <v>540.59673829293683</v>
      </c>
      <c r="X78" s="51">
        <f>IF($P78&lt;E$10,0,求节点(E$10:E$14,$I$10:$I$14,$P78)*$C$2*节奏总纲!Y72)+X77</f>
        <v>515.05521534823458</v>
      </c>
      <c r="Y78" s="51">
        <f>IF($P78&lt;F$10,0,求节点(F$10:F$14,$I$10:$I$14,$P78)*$C$2*节奏总纲!Z72)+Y77</f>
        <v>447.75274016802973</v>
      </c>
      <c r="Z78" s="51">
        <f>IF($P78&lt;G$10,0,求节点(G$10:G$14,$I$10:$I$14,$P78)*$C$2*节奏总纲!AA72)+Z77</f>
        <v>260.23684343899379</v>
      </c>
      <c r="AA78" s="65">
        <f>IF($P78&lt;C$10,0,求节点(C$10:C$14,$J$10:$J$14,$P78)*$C$2*节奏总纲!W72)+AA77+军团势力点排行奖励设计!M78-军团势力点排行奖励设计!M77</f>
        <v>166.93777976203233</v>
      </c>
      <c r="AB78" s="65">
        <f>IF($P78&lt;D$10,0,求节点(D$10:D$14,$J$10:$J$14,$P78)*$C$2*节奏总纲!X72)+AB77+军团势力点排行奖励设计!N78-军团势力点排行奖励设计!N77</f>
        <v>151.82667770251902</v>
      </c>
      <c r="AC78" s="65">
        <f>IF($P78&lt;E$10,0,求节点(E$10:E$14,$J$10:$J$14,$P78)*$C$2*节奏总纲!Y72)+AC77+军团势力点排行奖励设计!O78-军团势力点排行奖励设计!O77</f>
        <v>102.40522763227844</v>
      </c>
      <c r="AD78" s="65">
        <f>IF($P78&lt;F$10,0,求节点(F$10:F$14,$J$10:$J$14,$P78)*$C$2*节奏总纲!Z72)+AD77+军团势力点排行奖励设计!P78-军团势力点排行奖励设计!P77</f>
        <v>102.40522763227844</v>
      </c>
      <c r="AE78" s="65">
        <f>IF($P78&lt;G$10,0,求节点(G$10:G$14,$J$10:$J$14,$P78)*$C$2*节奏总纲!AA72)+AE77+军团势力点排行奖励设计!Q78-军团势力点排行奖励设计!Q77</f>
        <v>0</v>
      </c>
      <c r="AF78" s="65">
        <f>IF($P78&lt;C$10,0,求节点(C$10:C$14,$K$10:$K$14,$P78)*$C$2*节奏总纲!W72)+AF77</f>
        <v>0</v>
      </c>
      <c r="AG78" s="65">
        <f>IF($P78&lt;D$10,0,求节点(D$10:D$14,$K$10:$K$14,$P78)*$C$2*节奏总纲!X72)+AG77</f>
        <v>0</v>
      </c>
      <c r="AH78" s="65">
        <f>IF($P78&lt;E$10,0,求节点(E$10:E$14,$K$10:$K$14,$P78)*$C$2*节奏总纲!Y72)+AH77</f>
        <v>0</v>
      </c>
      <c r="AI78" s="65">
        <f>IF($P78&lt;F$10,0,求节点(F$10:F$14,$K$10:$K$14,$P78)*$C$2*节奏总纲!Z72)+AI77</f>
        <v>0</v>
      </c>
      <c r="AJ78" s="65">
        <f>IF($P78&lt;G$10,0,求节点(G$10:G$14,$K$10:$K$14,$P78)*$C$2*节奏总纲!AA72)+AJ77</f>
        <v>0</v>
      </c>
      <c r="AK78" s="65">
        <f>IF($P78&lt;C$10,0,求节点(C$10:C$14,$L$10:$L$14,$P78)*$C$2*节奏总纲!W72)+AK77+军团势力点排行奖励设计!R78-军团势力点排行奖励设计!R77</f>
        <v>33.387555952406473</v>
      </c>
      <c r="AL78" s="65">
        <f>IF($P78&lt;D$10,0,求节点(D$10:D$14,$L$10:$L$14,$P78)*$C$2*节奏总纲!X72)+AL77+军团势力点排行奖励设计!S78-军团势力点排行奖励设计!S77</f>
        <v>48.584536864806083</v>
      </c>
      <c r="AM78" s="65">
        <f>IF($P78&lt;E$10,0,求节点(E$10:E$14,$L$10:$L$14,$P78)*$C$2*节奏总纲!Y72)+AM77+军团势力点排行奖励设计!T78-军团势力点排行奖励设计!T77</f>
        <v>40.962091052911383</v>
      </c>
      <c r="AN78" s="65">
        <f>IF($P78&lt;F$10,0,求节点(F$10:F$14,$L$10:$L$14,$P78)*$C$2*节奏总纲!Z72)+AN77+军团势力点排行奖励设计!U78-军团势力点排行奖励设计!U77</f>
        <v>40.962091052911376</v>
      </c>
      <c r="AO78" s="65">
        <f>IF($P78&lt;G$10,0,求节点(G$10:G$14,$L$10:$L$14,$P78)*$C$2*节奏总纲!AA72)+AO77+军团势力点排行奖励设计!V78-军团势力点排行奖励设计!V77</f>
        <v>0</v>
      </c>
      <c r="AP78" s="65">
        <f>IF($P78&lt;C$10,0,求节点(C$10:C$14,$M$10:$M$14,$P78)*$C$2*节奏总纲!W72)+AP77</f>
        <v>0</v>
      </c>
      <c r="AQ78" s="65">
        <f>IF($P78&lt;D$10,0,求节点(D$10:D$14,$M$10:$M$14,$P78)*$C$2*节奏总纲!X72)+AQ77</f>
        <v>0</v>
      </c>
      <c r="AR78" s="65">
        <f>IF($P78&lt;E$10,0,求节点(E$10:E$14,$M$10:$M$14,$P78)*$C$2*节奏总纲!Y72)+AR77</f>
        <v>0</v>
      </c>
      <c r="AS78" s="65">
        <f>IF($P78&lt;F$10,0,求节点(F$10:F$14,$M$10:$M$14,$P78)*$C$2*节奏总纲!Z72)+AS77</f>
        <v>0</v>
      </c>
      <c r="AT78" s="65">
        <f>IF($P78&lt;G$10,0,求节点(G$10:G$14,$M$10:$M$14,$P78)*$C$2*节奏总纲!AA72)+AT77</f>
        <v>0</v>
      </c>
      <c r="AX78" s="51">
        <v>69</v>
      </c>
      <c r="AY78" s="51">
        <f>IF($AX78&lt;C$10,0,求节点(C$10:C$14,$H$19:$H$23,$AX78)*$C$2*节奏总纲!W72)+AY77</f>
        <v>137.22240084007808</v>
      </c>
      <c r="AZ78" s="51">
        <f>IF($AX78&lt;D$10,0,求节点(D$10:D$14,$H$19:$H$23,$AX78)*$C$2*节奏总纲!X72)+AZ77</f>
        <v>114.46551923113512</v>
      </c>
      <c r="BA78" s="51">
        <f>IF($AX78&lt;E$10,0,求节点(E$10:E$14,$H$19:$H$23,$AX78)*$C$2*节奏总纲!Y72)+BA77</f>
        <v>89.816198299579781</v>
      </c>
      <c r="BB78" s="51">
        <f>IF($AX78&lt;F$10,0,求节点(F$10:F$14,$H$19:$H$23,$AX78)*$C$2*节奏总纲!Z72)+BB77</f>
        <v>52.866668161804185</v>
      </c>
      <c r="BC78" s="51">
        <f>IF($AX78&lt;G$10,0,求节点(G$10:G$14,$H$19:$H$23,$AX78)*$C$2*节奏总纲!AA72)+BC77</f>
        <v>28.209127555924699</v>
      </c>
      <c r="BD78" s="51">
        <f>IF($AX78&lt;C$10,0,求节点(C$10:C$14,$I$19:$I$23,$AX78)*$C$2*节奏总纲!W72)+BD77</f>
        <v>60.916994321936841</v>
      </c>
      <c r="BE78" s="51">
        <f>IF($AX78&lt;D$10,0,求节点(D$10:D$14,$I$19:$I$23,$AX78)*$C$2*节奏总纲!X72)+BE77</f>
        <v>54.059673829293686</v>
      </c>
      <c r="BF78" s="51">
        <f>IF($AX78&lt;E$10,0,求节点(E$10:E$14,$I$19:$I$23,$AX78)*$C$2*节奏总纲!Y72)+BF77</f>
        <v>51.505521534823451</v>
      </c>
      <c r="BG78" s="51">
        <f>IF($AX78&lt;F$10,0,求节点(F$10:F$14,$I$19:$I$23,$AX78)*$C$2*节奏总纲!Z72)+BG77</f>
        <v>44.775274016802967</v>
      </c>
      <c r="BH78" s="51">
        <f>IF($AX78&lt;G$10,0,求节点(G$10:G$14,$I$19:$I$23,$AX78)*$C$2*节奏总纲!AA72)+BH77</f>
        <v>26.02368434389939</v>
      </c>
      <c r="BI78" s="65">
        <f>IF($AX78&lt;C$10,0,求节点(C$10:C$14,$J$19:$J$23,$AX78)*$C$2*节奏总纲!W72)+BI77+军团势力点排行奖励设计!W78-军团势力点排行奖励设计!W77</f>
        <v>5.564592658734413</v>
      </c>
      <c r="BJ78" s="65">
        <f>IF($AX78&lt;D$10,0,求节点(D$10:D$14,$J$19:$J$23,$AX78)*$C$2*节奏总纲!X72)+BJ77+军团势力点排行奖励设计!X78-军团势力点排行奖励设计!X77</f>
        <v>5.0608892567506318</v>
      </c>
      <c r="BK78" s="65">
        <f>IF($AX78&lt;E$10,0,求节点(E$10:E$14,$J$19:$J$23,$AX78)*$C$2*节奏总纲!Y72)+BK77+军团势力点排行奖励设计!Y78-军团势力点排行奖励设计!Y77</f>
        <v>3.4135075877426142</v>
      </c>
      <c r="BL78" s="65">
        <f>IF($AX78&lt;F$10,0,求节点(F$10:F$14,$J$19:$J$23,$AX78)*$C$2*节奏总纲!Z72)+BL77+军团势力点排行奖励设计!Z78-军团势力点排行奖励设计!Z77</f>
        <v>3.4135075877426146</v>
      </c>
      <c r="BM78" s="65">
        <f>IF($AX78&lt;G$10,0,求节点(G$10:G$14,$J$19:$J$23,$AX78)*$C$2*节奏总纲!AA72)+BM77+军团势力点排行奖励设计!AA78-军团势力点排行奖励设计!AA77</f>
        <v>0</v>
      </c>
      <c r="BN78" s="65">
        <f>IF($AX78&lt;C$10,0,求节点(C$10:C$14,$K$19:$K$23,$AX78)*$C$2*节奏总纲!W72)+BN77</f>
        <v>0</v>
      </c>
      <c r="BO78" s="65">
        <f>IF($AX78&lt;D$10,0,求节点(D$10:D$14,$K$19:$K$23,$AX78)*$C$2*节奏总纲!X72)+BO77</f>
        <v>0</v>
      </c>
      <c r="BP78" s="65">
        <f>IF($AX78&lt;E$10,0,求节点(E$10:E$14,$K$19:$K$23,$AX78)*$C$2*节奏总纲!Y72)+BP77</f>
        <v>0</v>
      </c>
      <c r="BQ78" s="65">
        <f>IF($AX78&lt;F$10,0,求节点(F$10:F$14,$K$19:$K$23,$AX78)*$C$2*节奏总纲!Z72)+BQ77</f>
        <v>0</v>
      </c>
      <c r="BR78" s="65">
        <f>IF($AX78&lt;G$10,0,求节点(G$10:G$14,$K$19:$K$23,$AX78)*$C$2*节奏总纲!AA72)+BR77</f>
        <v>0</v>
      </c>
      <c r="BS78" s="65">
        <f>IF($AX78&lt;C$10,0,求节点(C$10:C$14,$L$19:$L$23,$AX78)*$C$2*节奏总纲!W72)+BS77+军团势力点排行奖励设计!AB78-军团势力点排行奖励设计!AB77</f>
        <v>0.66775111904812923</v>
      </c>
      <c r="BT78" s="65">
        <f>IF($AX78&lt;D$10,0,求节点(D$10:D$14,$L$19:$L$23,$AX78)*$C$2*节奏总纲!X72)+BT77+军团势力点排行奖励设计!AC78-军团势力点排行奖励设计!AC77</f>
        <v>0.97169073729612154</v>
      </c>
      <c r="BU78" s="65">
        <f>IF($AX78&lt;E$10,0,求节点(E$10:E$14,$L$19:$L$23,$AX78)*$C$2*节奏总纲!Y72)+BU77+军团势力点排行奖励设计!AD78-军团势力点排行奖励设计!AD77</f>
        <v>0.81924182105822752</v>
      </c>
      <c r="BV78" s="65">
        <f>IF($AX78&lt;F$10,0,求节点(F$10:F$14,$L$19:$L$23,$AX78)*$C$2*节奏总纲!Z72)+BV77+军团势力点排行奖励设计!AE78-军团势力点排行奖励设计!AE77</f>
        <v>0.81924182105822752</v>
      </c>
      <c r="BW78" s="65">
        <f>IF($AX78&lt;G$10,0,求节点(G$10:G$14,$L$19:$L$23,$AX78)*$C$2*节奏总纲!AA72)+BW77+军团势力点排行奖励设计!AF78-军团势力点排行奖励设计!AF77</f>
        <v>0</v>
      </c>
      <c r="BX78" s="65">
        <f>IF($AX78&lt;C$10,0,求节点(C$10:C$14,$M$19:$M$23,$AX78)*$C$2*节奏总纲!W72)+BX77</f>
        <v>0</v>
      </c>
      <c r="BY78" s="65">
        <f>IF($AX78&lt;D$10,0,求节点(D$10:D$14,$M$19:$M$23,$AX78)*$C$2*节奏总纲!X72)+BY77</f>
        <v>0</v>
      </c>
      <c r="BZ78" s="65">
        <f>IF($AX78&lt;E$10,0,求节点(E$10:E$14,$M$19:$M$23,$AX78)*$C$2*节奏总纲!Y72)+BZ77</f>
        <v>0</v>
      </c>
      <c r="CA78" s="65">
        <f>IF($AX78&lt;F$10,0,求节点(F$10:F$14,$M$19:$M$23,$AX78)*$C$2*节奏总纲!Z72)+CA77</f>
        <v>0</v>
      </c>
      <c r="CB78" s="65">
        <f>IF($AX78&lt;G$10,0,求节点(G$10:G$14,$M$19:$M$23,$AX78)*$C$2*节奏总纲!AA72)+CB77</f>
        <v>0</v>
      </c>
      <c r="CF78" s="51">
        <v>69</v>
      </c>
      <c r="CG78" s="65">
        <f t="shared" si="143"/>
        <v>686.1120042003904</v>
      </c>
      <c r="CH78" s="65">
        <f t="shared" si="144"/>
        <v>572.32759615567556</v>
      </c>
      <c r="CI78" s="65">
        <f t="shared" si="145"/>
        <v>449.08099149789894</v>
      </c>
      <c r="CJ78" s="65">
        <f t="shared" si="146"/>
        <v>264.33334080902091</v>
      </c>
      <c r="CK78" s="65">
        <f t="shared" si="147"/>
        <v>141.04563777962349</v>
      </c>
      <c r="CL78" s="65">
        <f t="shared" si="148"/>
        <v>609.16994321936841</v>
      </c>
      <c r="CM78" s="65">
        <f t="shared" si="149"/>
        <v>540.59673829293683</v>
      </c>
      <c r="CN78" s="65">
        <f t="shared" si="150"/>
        <v>515.05521534823447</v>
      </c>
      <c r="CO78" s="65">
        <f t="shared" si="151"/>
        <v>447.75274016802967</v>
      </c>
      <c r="CP78" s="65">
        <f t="shared" si="152"/>
        <v>260.2368434389939</v>
      </c>
      <c r="CQ78" s="65">
        <f t="shared" si="153"/>
        <v>166.93777976203239</v>
      </c>
      <c r="CR78" s="65">
        <f t="shared" si="154"/>
        <v>151.82667770251896</v>
      </c>
      <c r="CS78" s="65">
        <f t="shared" si="155"/>
        <v>102.40522763227843</v>
      </c>
      <c r="CT78" s="65">
        <f t="shared" si="156"/>
        <v>102.40522763227844</v>
      </c>
      <c r="CU78" s="65">
        <f t="shared" si="157"/>
        <v>0</v>
      </c>
      <c r="CV78" s="65">
        <f t="shared" si="158"/>
        <v>0</v>
      </c>
      <c r="CW78" s="65">
        <f t="shared" si="159"/>
        <v>0</v>
      </c>
      <c r="CX78" s="65">
        <f t="shared" si="160"/>
        <v>0</v>
      </c>
      <c r="CY78" s="65">
        <f t="shared" si="161"/>
        <v>0</v>
      </c>
      <c r="CZ78" s="65">
        <f t="shared" si="162"/>
        <v>0</v>
      </c>
      <c r="DA78" s="65">
        <f t="shared" si="163"/>
        <v>33.387555952406458</v>
      </c>
      <c r="DB78" s="65">
        <f t="shared" si="164"/>
        <v>48.584536864806076</v>
      </c>
      <c r="DC78" s="65">
        <f t="shared" si="165"/>
        <v>40.962091052911376</v>
      </c>
      <c r="DD78" s="65">
        <f t="shared" si="166"/>
        <v>40.962091052911376</v>
      </c>
      <c r="DE78" s="65">
        <f t="shared" si="167"/>
        <v>0</v>
      </c>
      <c r="DF78" s="65">
        <f t="shared" si="168"/>
        <v>0</v>
      </c>
      <c r="DG78" s="65">
        <f t="shared" si="169"/>
        <v>0</v>
      </c>
      <c r="DH78" s="65">
        <f t="shared" si="170"/>
        <v>0</v>
      </c>
      <c r="DI78" s="65">
        <f t="shared" si="171"/>
        <v>0</v>
      </c>
      <c r="DJ78" s="65">
        <f t="shared" si="172"/>
        <v>0</v>
      </c>
      <c r="DN78" s="51">
        <v>69</v>
      </c>
      <c r="DO78" s="65">
        <f t="shared" si="173"/>
        <v>1.6878578708578464</v>
      </c>
      <c r="DP78" s="65">
        <f t="shared" si="174"/>
        <v>1.7445582249119647</v>
      </c>
      <c r="DQ78" s="65">
        <f t="shared" si="175"/>
        <v>1.9469094107730549</v>
      </c>
      <c r="DR78" s="65">
        <f t="shared" si="176"/>
        <v>2.4938943032976231</v>
      </c>
      <c r="DS78" s="65">
        <f t="shared" si="177"/>
        <v>2.6450541791700104</v>
      </c>
      <c r="DT78" s="65">
        <f t="shared" si="178"/>
        <v>0.99999999999999978</v>
      </c>
      <c r="DU78" s="65">
        <f t="shared" si="179"/>
        <v>1</v>
      </c>
      <c r="DV78" s="65">
        <f t="shared" si="180"/>
        <v>1.0000000000000002</v>
      </c>
      <c r="DW78" s="65">
        <f t="shared" si="181"/>
        <v>1.0000000000000002</v>
      </c>
      <c r="DX78" s="65">
        <f t="shared" si="182"/>
        <v>0.99999999999999956</v>
      </c>
      <c r="DY78" s="65">
        <f t="shared" si="183"/>
        <v>0.99999999999999967</v>
      </c>
      <c r="DZ78" s="65">
        <f t="shared" si="184"/>
        <v>1.0000000000000004</v>
      </c>
      <c r="EA78" s="65">
        <f t="shared" si="185"/>
        <v>1.0000000000000002</v>
      </c>
      <c r="EB78" s="65">
        <f t="shared" si="186"/>
        <v>1</v>
      </c>
      <c r="EC78" s="65">
        <f t="shared" si="187"/>
        <v>0</v>
      </c>
      <c r="ED78" s="65">
        <f t="shared" si="188"/>
        <v>0</v>
      </c>
      <c r="EE78" s="65">
        <f t="shared" si="189"/>
        <v>0</v>
      </c>
      <c r="EF78" s="65">
        <f t="shared" si="190"/>
        <v>0</v>
      </c>
      <c r="EG78" s="65">
        <f t="shared" si="191"/>
        <v>0</v>
      </c>
      <c r="EH78" s="65">
        <f t="shared" si="192"/>
        <v>0</v>
      </c>
      <c r="EI78" s="65">
        <f t="shared" si="193"/>
        <v>1.0000000000000004</v>
      </c>
      <c r="EJ78" s="65">
        <f t="shared" si="194"/>
        <v>1.0000000000000002</v>
      </c>
      <c r="EK78" s="65">
        <f t="shared" si="195"/>
        <v>1.0000000000000002</v>
      </c>
      <c r="EL78" s="65">
        <f t="shared" si="196"/>
        <v>1</v>
      </c>
      <c r="EM78" s="65">
        <f t="shared" si="197"/>
        <v>0</v>
      </c>
      <c r="EN78" s="65">
        <f t="shared" si="198"/>
        <v>0</v>
      </c>
      <c r="EO78" s="65">
        <f t="shared" si="199"/>
        <v>0</v>
      </c>
      <c r="EP78" s="65">
        <f t="shared" si="200"/>
        <v>0</v>
      </c>
      <c r="EQ78" s="65">
        <f t="shared" si="201"/>
        <v>0</v>
      </c>
      <c r="ER78" s="65">
        <f t="shared" si="202"/>
        <v>0</v>
      </c>
      <c r="EV78" s="51">
        <v>69</v>
      </c>
      <c r="EW78" s="65">
        <f t="shared" si="203"/>
        <v>155.49749913665912</v>
      </c>
      <c r="EX78" s="65">
        <f t="shared" si="204"/>
        <v>130.68342137992323</v>
      </c>
      <c r="EY78" s="65">
        <f t="shared" si="205"/>
        <v>105.26785476002682</v>
      </c>
      <c r="EZ78" s="65">
        <f t="shared" si="206"/>
        <v>66.299250366845072</v>
      </c>
      <c r="FA78" s="65">
        <f t="shared" si="207"/>
        <v>36.016232859094515</v>
      </c>
      <c r="FB78" s="65">
        <f t="shared" si="208"/>
        <v>45.424192354722983</v>
      </c>
      <c r="FC78" s="65">
        <f t="shared" si="209"/>
        <v>40.372216308880894</v>
      </c>
      <c r="FD78" s="65">
        <f t="shared" si="210"/>
        <v>37.760618868247718</v>
      </c>
      <c r="FE78" s="65">
        <f t="shared" si="211"/>
        <v>33.04944560563338</v>
      </c>
      <c r="FF78" s="65">
        <f t="shared" si="212"/>
        <v>18.216579040729563</v>
      </c>
      <c r="FG78" s="65">
        <f t="shared" si="213"/>
        <v>2.704392032144924</v>
      </c>
      <c r="FH78" s="65">
        <f t="shared" si="214"/>
        <v>2.5689073867266208</v>
      </c>
      <c r="FI78" s="65">
        <f t="shared" si="215"/>
        <v>1.7818509608016446</v>
      </c>
      <c r="FJ78" s="65">
        <f t="shared" si="216"/>
        <v>1.7818509608016448</v>
      </c>
      <c r="FK78" s="65">
        <f t="shared" si="217"/>
        <v>0</v>
      </c>
      <c r="FL78" s="65">
        <f t="shared" si="218"/>
        <v>0.41177985674634643</v>
      </c>
      <c r="FM78" s="65">
        <f t="shared" si="219"/>
        <v>0.44738261029675597</v>
      </c>
      <c r="FN78" s="65">
        <f t="shared" si="220"/>
        <v>0.33452374359877624</v>
      </c>
      <c r="FO78" s="65">
        <f t="shared" si="221"/>
        <v>0.33452374359877624</v>
      </c>
      <c r="FP78" s="65">
        <f t="shared" si="222"/>
        <v>0</v>
      </c>
      <c r="FQ78" s="65">
        <f t="shared" si="223"/>
        <v>0.30048800357165817</v>
      </c>
      <c r="FR78" s="65">
        <f t="shared" si="224"/>
        <v>0.4372608317832547</v>
      </c>
      <c r="FS78" s="65">
        <f t="shared" si="225"/>
        <v>0.36865881947620238</v>
      </c>
      <c r="FT78" s="65">
        <f t="shared" si="226"/>
        <v>0.36865881947620238</v>
      </c>
      <c r="FU78" s="65">
        <f t="shared" si="227"/>
        <v>0</v>
      </c>
      <c r="FV78" s="65">
        <f t="shared" si="228"/>
        <v>3.3387555952406466E-2</v>
      </c>
      <c r="FW78" s="65">
        <f t="shared" si="229"/>
        <v>4.8584536864806079E-2</v>
      </c>
      <c r="FX78" s="65">
        <f t="shared" si="230"/>
        <v>4.0962091052911376E-2</v>
      </c>
      <c r="FY78" s="65">
        <f t="shared" si="231"/>
        <v>4.0962091052911376E-2</v>
      </c>
      <c r="FZ78" s="65">
        <f t="shared" si="232"/>
        <v>0</v>
      </c>
      <c r="GB78" s="65">
        <f t="shared" si="233"/>
        <v>155.49749913665912</v>
      </c>
      <c r="GC78" s="65">
        <f t="shared" si="234"/>
        <v>45.424192354722983</v>
      </c>
      <c r="GD78" s="65">
        <f t="shared" si="235"/>
        <v>2.704392032144924</v>
      </c>
      <c r="GE78" s="65">
        <f t="shared" si="236"/>
        <v>0.41177985674634643</v>
      </c>
      <c r="GF78" s="65">
        <f t="shared" si="237"/>
        <v>0.30048800357165817</v>
      </c>
      <c r="GG78" s="65">
        <f t="shared" si="238"/>
        <v>3.3387555952406466E-2</v>
      </c>
      <c r="GH78" s="65">
        <f t="shared" si="239"/>
        <v>130.68342137992323</v>
      </c>
      <c r="GI78" s="65">
        <f t="shared" si="240"/>
        <v>40.372216308880894</v>
      </c>
      <c r="GJ78" s="65">
        <f t="shared" si="241"/>
        <v>2.5689073867266208</v>
      </c>
      <c r="GK78" s="65">
        <f t="shared" si="242"/>
        <v>0.44738261029675597</v>
      </c>
      <c r="GL78" s="65">
        <f t="shared" si="243"/>
        <v>0.4372608317832547</v>
      </c>
      <c r="GM78" s="65">
        <f t="shared" si="244"/>
        <v>4.8584536864806079E-2</v>
      </c>
      <c r="GN78" s="65">
        <f t="shared" si="245"/>
        <v>105.26785476002682</v>
      </c>
      <c r="GO78" s="65">
        <f t="shared" si="246"/>
        <v>37.760618868247718</v>
      </c>
      <c r="GP78" s="65">
        <f t="shared" si="247"/>
        <v>1.7818509608016446</v>
      </c>
      <c r="GQ78" s="65">
        <f t="shared" si="248"/>
        <v>0.33452374359877624</v>
      </c>
      <c r="GR78" s="65">
        <f t="shared" si="249"/>
        <v>0.36865881947620238</v>
      </c>
      <c r="GS78" s="65">
        <f t="shared" si="250"/>
        <v>4.0962091052911376E-2</v>
      </c>
      <c r="GT78" s="65">
        <f t="shared" si="251"/>
        <v>66.299250366845072</v>
      </c>
      <c r="GU78" s="65">
        <f t="shared" si="252"/>
        <v>33.04944560563338</v>
      </c>
      <c r="GV78" s="65">
        <f t="shared" si="253"/>
        <v>1.7818509608016448</v>
      </c>
      <c r="GW78" s="65">
        <f t="shared" si="254"/>
        <v>0.33452374359877624</v>
      </c>
      <c r="GX78" s="65">
        <f t="shared" si="255"/>
        <v>0.36865881947620238</v>
      </c>
      <c r="GY78" s="65">
        <f t="shared" si="256"/>
        <v>4.0962091052911376E-2</v>
      </c>
      <c r="GZ78" s="65">
        <f t="shared" si="257"/>
        <v>36.016232859094515</v>
      </c>
      <c r="HA78" s="65">
        <f t="shared" si="258"/>
        <v>18.216579040729563</v>
      </c>
      <c r="HB78" s="65">
        <f t="shared" si="259"/>
        <v>0</v>
      </c>
      <c r="HC78" s="65">
        <f t="shared" si="260"/>
        <v>0</v>
      </c>
      <c r="HD78" s="65">
        <f t="shared" si="261"/>
        <v>0</v>
      </c>
      <c r="HE78" s="65">
        <f t="shared" si="262"/>
        <v>0</v>
      </c>
      <c r="HM78" s="51">
        <v>69</v>
      </c>
      <c r="HN78" s="72">
        <f>(EW78-EW77)*$D$46+(FB78-FB77)*$D$47+(FG78-FG77)*$D$48+(FL78-FL77)*$D$49+IF($HM78&lt;C$10,0,求节点(C$10:C$14,$H$28:$H$32,$HM78)*$C$2*节奏总纲!W72)+HN77</f>
        <v>5994.0695260742114</v>
      </c>
      <c r="HO78" s="72">
        <f>(EX78-EX77)*$D$46+(FC78-FC77)*$D$47+(FH78-FH77)*$D$48+(FM78-FM77)*$D$49+IF($HM78&lt;D$10,0,求节点(D$10:D$14,$H$28:$H$32,$HM78)*$C$2*节奏总纲!X72)+HO77</f>
        <v>5205.7070856613009</v>
      </c>
      <c r="HP78" s="72">
        <f>(EY78-EY77)*$D$46+(FD78-FD77)*$D$47+(FI78-FI77)*$D$48+(FN78-FN77)*$D$49+IF($HM78&lt;E$10,0,求节点(E$10:E$14,$H$28:$H$32,$HM78)*$C$2*节奏总纲!Y72)+HP77</f>
        <v>4595.3159376134172</v>
      </c>
      <c r="HQ78" s="72">
        <f>(EZ78-EZ77)*$D$46+(FE78-FE77)*$D$47+(FJ78-FJ77)*$D$48+(FO78-FO77)*$D$49+IF($HM78&lt;F$10,0,求节点(F$10:F$14,$H$28:$H$32,$HM78)*$C$2*节奏总纲!Z72)+HQ77</f>
        <v>3579.5116682332523</v>
      </c>
      <c r="HR78" s="72">
        <f>(FA78-FA77)*$D$46+(FF78-FF77)*$D$47+(FK78-FK77)*$D$48+(FP78-FP77)*$D$49+IF($HM78&lt;G$10,0,求节点(G$10:G$14,$H$28:$H$32,$HM78)*$C$2*节奏总纲!AA72)+HR77</f>
        <v>1978.5193866593245</v>
      </c>
      <c r="HV78" s="72">
        <v>69</v>
      </c>
      <c r="HW78" s="72">
        <f>IF($HV78&lt;C$10,0,求节点(C$10:C$14,$I$28:$I$32,$HV78)*$C$2*节奏总纲!W72)+HW77</f>
        <v>16300070.889589706</v>
      </c>
      <c r="HX78" s="72">
        <f>IF($HV78&lt;D$10,0,求节点(D$10:D$14,$I$28:$I$32,$HV78)*$C$2*节奏总纲!X72)+HX77</f>
        <v>14245900.342792792</v>
      </c>
      <c r="HY78" s="72">
        <f>IF($HV78&lt;E$10,0,求节点(E$10:E$14,$I$28:$I$32,$HV78)*$C$2*节奏总纲!Y72)+HY77</f>
        <v>12995590.255952086</v>
      </c>
      <c r="HZ78" s="72">
        <f>IF($HV78&lt;F$10,0,求节点(F$10:F$14,$I$28:$I$32,$HV78)*$C$2*节奏总纲!Z72)+HZ77</f>
        <v>10541054.848214719</v>
      </c>
      <c r="IA78" s="72">
        <f>IF($HV78&lt;G$10,0,求节点(G$10:G$14,$I$28:$I$32,$HV78)*$C$2*节奏总纲!AA72)+IA77</f>
        <v>6051010.6954576178</v>
      </c>
    </row>
    <row r="79" spans="16:235" x14ac:dyDescent="0.15">
      <c r="P79" s="49">
        <v>70</v>
      </c>
      <c r="Q79" s="51">
        <f>IF($P79&lt;C$10,0,求节点(C$10:C$14,$H$10:$H$14,$P79)*$C$2*节奏总纲!W73)+Q78</f>
        <v>1286.6362028290109</v>
      </c>
      <c r="R79" s="51">
        <f>IF($P79&lt;D$10,0,求节点(D$10:D$14,$H$10:$H$14,$P79)*$C$2*节奏总纲!X73)+R78</f>
        <v>1110.3262688668974</v>
      </c>
      <c r="S79" s="51">
        <f>IF($P79&lt;E$10,0,求节点(E$10:E$14,$H$10:$H$14,$P79)*$C$2*节奏总纲!Y73)+S78</f>
        <v>967.49921183357912</v>
      </c>
      <c r="T79" s="51">
        <f>IF($P79&lt;F$10,0,求节点(F$10:F$14,$H$10:$H$14,$P79)*$C$2*节奏总纲!Z73)+T78</f>
        <v>724.47931060708129</v>
      </c>
      <c r="U79" s="51">
        <f>IF($P79&lt;G$10,0,求节点(G$10:G$14,$H$10:$H$14,$P79)*$C$2*节奏总纲!AA73)+U78</f>
        <v>407.94652030900545</v>
      </c>
      <c r="V79" s="51">
        <f>IF($P79&lt;C$10,0,求节点(C$10:C$14,$I$10:$I$14,$P79)*$C$2*节奏总纲!W73)+V78</f>
        <v>710.90840732258357</v>
      </c>
      <c r="W79" s="51">
        <f>IF($P79&lt;D$10,0,求节点(D$10:D$14,$I$10:$I$14,$P79)*$C$2*节奏总纲!X73)+W78</f>
        <v>630.59886437324963</v>
      </c>
      <c r="X79" s="51">
        <f>IF($P79&lt;E$10,0,求节点(E$10:E$14,$I$10:$I$14,$P79)*$C$2*节奏总纲!Y73)+X78</f>
        <v>597.75780256754285</v>
      </c>
      <c r="Y79" s="51">
        <f>IF($P79&lt;F$10,0,求节点(F$10:F$14,$I$10:$I$14,$P79)*$C$2*节奏总纲!Z73)+Y78</f>
        <v>513.60867075518195</v>
      </c>
      <c r="Z79" s="51">
        <f>IF($P79&lt;G$10,0,求节点(G$10:G$14,$I$10:$I$14,$P79)*$C$2*节奏总纲!AA73)+Z78</f>
        <v>296.83448977630115</v>
      </c>
      <c r="AA79" s="65">
        <f>IF($P79&lt;C$10,0,求节点(C$10:C$14,$J$10:$J$14,$P79)*$C$2*节奏总纲!W73)+AA78+军团势力点排行奖励设计!M79-军团势力点排行奖励设计!M78</f>
        <v>191.42857142857139</v>
      </c>
      <c r="AB79" s="65">
        <f>IF($P79&lt;D$10,0,求节点(D$10:D$14,$J$10:$J$14,$P79)*$C$2*节奏总纲!X73)+AB78+军团势力点排行奖励设计!N79-军团势力点排行奖励设计!N78</f>
        <v>178.46178571428572</v>
      </c>
      <c r="AC79" s="65">
        <f>IF($P79&lt;E$10,0,求节点(E$10:E$14,$J$10:$J$14,$P79)*$C$2*节奏总纲!Y73)+AC78+军团势力点排行奖励设计!O79-军团势力点排行奖励设计!O78</f>
        <v>129.02785714285713</v>
      </c>
      <c r="AD79" s="65">
        <f>IF($P79&lt;F$10,0,求节点(F$10:F$14,$J$10:$J$14,$P79)*$C$2*节奏总纲!Z73)+AD78+军团势力点排行奖励设计!P79-军团势力点排行奖励设计!P78</f>
        <v>129.62388993817447</v>
      </c>
      <c r="AE79" s="65">
        <f>IF($P79&lt;G$10,0,求节点(G$10:G$14,$J$10:$J$14,$P79)*$C$2*节奏总纲!AA73)+AE78+军团势力点排行奖励设计!Q79-军团势力点排行奖励设计!Q78</f>
        <v>1.7244796909945412</v>
      </c>
      <c r="AF79" s="65">
        <f>IF($P79&lt;C$10,0,求节点(C$10:C$14,$K$10:$K$14,$P79)*$C$2*节奏总纲!W73)+AF78</f>
        <v>0</v>
      </c>
      <c r="AG79" s="65">
        <f>IF($P79&lt;D$10,0,求节点(D$10:D$14,$K$10:$K$14,$P79)*$C$2*节奏总纲!X73)+AG78</f>
        <v>0</v>
      </c>
      <c r="AH79" s="65">
        <f>IF($P79&lt;E$10,0,求节点(E$10:E$14,$K$10:$K$14,$P79)*$C$2*节奏总纲!Y73)+AH78</f>
        <v>0</v>
      </c>
      <c r="AI79" s="65">
        <f>IF($P79&lt;F$10,0,求节点(F$10:F$14,$K$10:$K$14,$P79)*$C$2*节奏总纲!Z73)+AI78</f>
        <v>0</v>
      </c>
      <c r="AJ79" s="65">
        <f>IF($P79&lt;G$10,0,求节点(G$10:G$14,$K$10:$K$14,$P79)*$C$2*节奏总纲!AA73)+AJ78</f>
        <v>0</v>
      </c>
      <c r="AK79" s="65">
        <f>IF($P79&lt;C$10,0,求节点(C$10:C$14,$L$10:$L$14,$P79)*$C$2*节奏总纲!W73)+AK78+军团势力点排行奖励设计!R79-军团势力点排行奖励设计!R78</f>
        <v>38.285714285714285</v>
      </c>
      <c r="AL79" s="65">
        <f>IF($P79&lt;D$10,0,求节点(D$10:D$14,$L$10:$L$14,$P79)*$C$2*节奏总纲!X73)+AL78+军团势力点排行奖励设计!S79-军团势力点排行奖励设计!S78</f>
        <v>57.107771428571439</v>
      </c>
      <c r="AM79" s="65">
        <f>IF($P79&lt;E$10,0,求节点(E$10:E$14,$L$10:$L$14,$P79)*$C$2*节奏总纲!Y73)+AM78+军团势力点排行奖励设计!T79-军团势力点排行奖励设计!T78</f>
        <v>51.611142857142852</v>
      </c>
      <c r="AN79" s="65">
        <f>IF($P79&lt;F$10,0,求节点(F$10:F$14,$L$10:$L$14,$P79)*$C$2*节奏总纲!Z73)+AN78+军团势力点排行奖励设计!U79-军团势力点排行奖励设计!U78</f>
        <v>51.611142857142852</v>
      </c>
      <c r="AO79" s="65">
        <f>IF($P79&lt;G$10,0,求节点(G$10:G$14,$L$10:$L$14,$P79)*$C$2*节奏总纲!AA73)+AO78+军团势力点排行奖励设计!V79-军团势力点排行奖励设计!V78</f>
        <v>0</v>
      </c>
      <c r="AP79" s="65">
        <f>IF($P79&lt;C$10,0,求节点(C$10:C$14,$M$10:$M$14,$P79)*$C$2*节奏总纲!W73)+AP78</f>
        <v>0</v>
      </c>
      <c r="AQ79" s="65">
        <f>IF($P79&lt;D$10,0,求节点(D$10:D$14,$M$10:$M$14,$P79)*$C$2*节奏总纲!X73)+AQ78</f>
        <v>0</v>
      </c>
      <c r="AR79" s="65">
        <f>IF($P79&lt;E$10,0,求节点(E$10:E$14,$M$10:$M$14,$P79)*$C$2*节奏总纲!Y73)+AR78</f>
        <v>0</v>
      </c>
      <c r="AS79" s="65">
        <f>IF($P79&lt;F$10,0,求节点(F$10:F$14,$M$10:$M$14,$P79)*$C$2*节奏总纲!Z73)+AS78</f>
        <v>0</v>
      </c>
      <c r="AT79" s="65">
        <f>IF($P79&lt;G$10,0,求节点(G$10:G$14,$M$10:$M$14,$P79)*$C$2*节奏总纲!AA73)+AT78</f>
        <v>0</v>
      </c>
      <c r="AX79" s="51">
        <v>70</v>
      </c>
      <c r="AY79" s="51">
        <f>IF($AX79&lt;C$10,0,求节点(C$10:C$14,$H$19:$H$23,$AX79)*$C$2*节奏总纲!W73)+AY78</f>
        <v>143.93194887660681</v>
      </c>
      <c r="AZ79" s="51">
        <f>IF($AX79&lt;D$10,0,求节点(D$10:D$14,$H$19:$H$23,$AX79)*$C$2*节奏总纲!X73)+AZ78</f>
        <v>119.93185112341197</v>
      </c>
      <c r="BA79" s="51">
        <f>IF($AX79&lt;E$10,0,求节点(E$10:E$14,$H$19:$H$23,$AX79)*$C$2*节奏总纲!Y73)+BA78</f>
        <v>92.435352316509054</v>
      </c>
      <c r="BB79" s="51">
        <f>IF($AX79&lt;F$10,0,求节点(F$10:F$14,$H$19:$H$23,$AX79)*$C$2*节奏总纲!Z73)+BB78</f>
        <v>52.866668161804185</v>
      </c>
      <c r="BC79" s="51">
        <f>IF($AX79&lt;G$10,0,求节点(G$10:G$14,$H$19:$H$23,$AX79)*$C$2*节奏总纲!AA73)+BC78</f>
        <v>28.209127555924699</v>
      </c>
      <c r="BD79" s="51">
        <f>IF($AX79&lt;C$10,0,求节点(C$10:C$14,$I$19:$I$23,$AX79)*$C$2*节奏总纲!W73)+BD78</f>
        <v>71.090840732258371</v>
      </c>
      <c r="BE79" s="51">
        <f>IF($AX79&lt;D$10,0,求节点(D$10:D$14,$I$19:$I$23,$AX79)*$C$2*节奏总纲!X73)+BE78</f>
        <v>63.059886437324963</v>
      </c>
      <c r="BF79" s="51">
        <f>IF($AX79&lt;E$10,0,求节点(E$10:E$14,$I$19:$I$23,$AX79)*$C$2*节奏总纲!Y73)+BF78</f>
        <v>59.775780256754281</v>
      </c>
      <c r="BG79" s="51">
        <f>IF($AX79&lt;F$10,0,求节点(F$10:F$14,$I$19:$I$23,$AX79)*$C$2*节奏总纲!Z73)+BG78</f>
        <v>51.301263795986451</v>
      </c>
      <c r="BH79" s="51">
        <f>IF($AX79&lt;G$10,0,求节点(G$10:G$14,$I$19:$I$23,$AX79)*$C$2*节奏总纲!AA73)+BH78</f>
        <v>29.511001008530673</v>
      </c>
      <c r="BI79" s="65">
        <f>IF($AX79&lt;C$10,0,求节点(C$10:C$14,$J$19:$J$23,$AX79)*$C$2*节奏总纲!W73)+BI78+军团势力点排行奖励设计!W79-军团势力点排行奖励设计!W78</f>
        <v>6.3809523809523832</v>
      </c>
      <c r="BJ79" s="65">
        <f>IF($AX79&lt;D$10,0,求节点(D$10:D$14,$J$19:$J$23,$AX79)*$C$2*节奏总纲!X73)+BJ78+军团势力点排行奖励设计!X79-军团势力点排行奖励设计!X78</f>
        <v>5.9487261904761892</v>
      </c>
      <c r="BK79" s="65">
        <f>IF($AX79&lt;E$10,0,求节点(E$10:E$14,$J$19:$J$23,$AX79)*$C$2*节奏总纲!Y73)+BK78+军团势力点排行奖励设计!Y79-军团势力点排行奖励设计!Y78</f>
        <v>4.300928571428571</v>
      </c>
      <c r="BL79" s="65">
        <f>IF($AX79&lt;F$10,0,求节点(F$10:F$14,$J$19:$J$23,$AX79)*$C$2*节奏总纲!Z73)+BL78+军团势力点排行奖励设计!Z79-军团势力点排行奖励设计!Z78</f>
        <v>4.320796331272482</v>
      </c>
      <c r="BM79" s="65">
        <f>IF($AX79&lt;G$10,0,求节点(G$10:G$14,$J$19:$J$23,$AX79)*$C$2*节奏总纲!AA73)+BM78+军团势力点排行奖励设计!AA79-军团势力点排行奖励设计!AA78</f>
        <v>5.7482656366484711E-2</v>
      </c>
      <c r="BN79" s="65">
        <f>IF($AX79&lt;C$10,0,求节点(C$10:C$14,$K$19:$K$23,$AX79)*$C$2*节奏总纲!W73)+BN78</f>
        <v>0</v>
      </c>
      <c r="BO79" s="65">
        <f>IF($AX79&lt;D$10,0,求节点(D$10:D$14,$K$19:$K$23,$AX79)*$C$2*节奏总纲!X73)+BO78</f>
        <v>0</v>
      </c>
      <c r="BP79" s="65">
        <f>IF($AX79&lt;E$10,0,求节点(E$10:E$14,$K$19:$K$23,$AX79)*$C$2*节奏总纲!Y73)+BP78</f>
        <v>0</v>
      </c>
      <c r="BQ79" s="65">
        <f>IF($AX79&lt;F$10,0,求节点(F$10:F$14,$K$19:$K$23,$AX79)*$C$2*节奏总纲!Z73)+BQ78</f>
        <v>0</v>
      </c>
      <c r="BR79" s="65">
        <f>IF($AX79&lt;G$10,0,求节点(G$10:G$14,$K$19:$K$23,$AX79)*$C$2*节奏总纲!AA73)+BR78</f>
        <v>0</v>
      </c>
      <c r="BS79" s="65">
        <f>IF($AX79&lt;C$10,0,求节点(C$10:C$14,$L$19:$L$23,$AX79)*$C$2*节奏总纲!W73)+BS78+军团势力点排行奖励设计!AB79-军团势力点排行奖励设计!AB78</f>
        <v>0.76571428571428557</v>
      </c>
      <c r="BT79" s="65">
        <f>IF($AX79&lt;D$10,0,求节点(D$10:D$14,$L$19:$L$23,$AX79)*$C$2*节奏总纲!X73)+BT78+军团势力点排行奖励设计!AC79-军团势力点排行奖励设计!AC78</f>
        <v>1.1421554285714284</v>
      </c>
      <c r="BU79" s="65">
        <f>IF($AX79&lt;E$10,0,求节点(E$10:E$14,$L$19:$L$23,$AX79)*$C$2*节奏总纲!Y73)+BU78+军团势力点排行奖励设计!AD79-军团势力点排行奖励设计!AD78</f>
        <v>1.0322228571428571</v>
      </c>
      <c r="BV79" s="65">
        <f>IF($AX79&lt;F$10,0,求节点(F$10:F$14,$L$19:$L$23,$AX79)*$C$2*节奏总纲!Z73)+BV78+军团势力点排行奖励设计!AE79-军团势力点排行奖励设计!AE78</f>
        <v>1.0322228571428571</v>
      </c>
      <c r="BW79" s="65">
        <f>IF($AX79&lt;G$10,0,求节点(G$10:G$14,$L$19:$L$23,$AX79)*$C$2*节奏总纲!AA73)+BW78+军团势力点排行奖励设计!AF79-军团势力点排行奖励设计!AF78</f>
        <v>0</v>
      </c>
      <c r="BX79" s="65">
        <f>IF($AX79&lt;C$10,0,求节点(C$10:C$14,$M$19:$M$23,$AX79)*$C$2*节奏总纲!W73)+BX78</f>
        <v>0</v>
      </c>
      <c r="BY79" s="65">
        <f>IF($AX79&lt;D$10,0,求节点(D$10:D$14,$M$19:$M$23,$AX79)*$C$2*节奏总纲!X73)+BY78</f>
        <v>0</v>
      </c>
      <c r="BZ79" s="65">
        <f>IF($AX79&lt;E$10,0,求节点(E$10:E$14,$M$19:$M$23,$AX79)*$C$2*节奏总纲!Y73)+BZ78</f>
        <v>0</v>
      </c>
      <c r="CA79" s="65">
        <f>IF($AX79&lt;F$10,0,求节点(F$10:F$14,$M$19:$M$23,$AX79)*$C$2*节奏总纲!Z73)+CA78</f>
        <v>0</v>
      </c>
      <c r="CB79" s="65">
        <f>IF($AX79&lt;G$10,0,求节点(G$10:G$14,$M$19:$M$23,$AX79)*$C$2*节奏总纲!AA73)+CB78</f>
        <v>0</v>
      </c>
      <c r="CF79" s="51">
        <v>70</v>
      </c>
      <c r="CG79" s="65">
        <f t="shared" si="143"/>
        <v>719.65974438303408</v>
      </c>
      <c r="CH79" s="65">
        <f t="shared" si="144"/>
        <v>599.6592556170599</v>
      </c>
      <c r="CI79" s="65">
        <f t="shared" si="145"/>
        <v>462.17676158254528</v>
      </c>
      <c r="CJ79" s="65">
        <f t="shared" si="146"/>
        <v>264.33334080902091</v>
      </c>
      <c r="CK79" s="65">
        <f t="shared" si="147"/>
        <v>141.04563777962349</v>
      </c>
      <c r="CL79" s="65">
        <f t="shared" si="148"/>
        <v>710.90840732258368</v>
      </c>
      <c r="CM79" s="65">
        <f t="shared" si="149"/>
        <v>630.59886437324963</v>
      </c>
      <c r="CN79" s="65">
        <f t="shared" si="150"/>
        <v>597.75780256754285</v>
      </c>
      <c r="CO79" s="65">
        <f t="shared" si="151"/>
        <v>513.01263795986449</v>
      </c>
      <c r="CP79" s="65">
        <f t="shared" si="152"/>
        <v>295.11001008530673</v>
      </c>
      <c r="CQ79" s="65">
        <f t="shared" si="153"/>
        <v>191.4285714285715</v>
      </c>
      <c r="CR79" s="65">
        <f t="shared" si="154"/>
        <v>178.46178571428567</v>
      </c>
      <c r="CS79" s="65">
        <f t="shared" si="155"/>
        <v>129.02785714285713</v>
      </c>
      <c r="CT79" s="65">
        <f t="shared" si="156"/>
        <v>129.62388993817447</v>
      </c>
      <c r="CU79" s="65">
        <f t="shared" si="157"/>
        <v>1.7244796909945412</v>
      </c>
      <c r="CV79" s="65">
        <f t="shared" si="158"/>
        <v>0</v>
      </c>
      <c r="CW79" s="65">
        <f t="shared" si="159"/>
        <v>0</v>
      </c>
      <c r="CX79" s="65">
        <f t="shared" si="160"/>
        <v>0</v>
      </c>
      <c r="CY79" s="65">
        <f t="shared" si="161"/>
        <v>0</v>
      </c>
      <c r="CZ79" s="65">
        <f t="shared" si="162"/>
        <v>0</v>
      </c>
      <c r="DA79" s="65">
        <f t="shared" si="163"/>
        <v>38.285714285714278</v>
      </c>
      <c r="DB79" s="65">
        <f t="shared" si="164"/>
        <v>57.107771428571418</v>
      </c>
      <c r="DC79" s="65">
        <f t="shared" si="165"/>
        <v>51.611142857142852</v>
      </c>
      <c r="DD79" s="65">
        <f t="shared" si="166"/>
        <v>51.611142857142852</v>
      </c>
      <c r="DE79" s="65">
        <f t="shared" si="167"/>
        <v>0</v>
      </c>
      <c r="DF79" s="65">
        <f t="shared" si="168"/>
        <v>0</v>
      </c>
      <c r="DG79" s="65">
        <f t="shared" si="169"/>
        <v>0</v>
      </c>
      <c r="DH79" s="65">
        <f t="shared" si="170"/>
        <v>0</v>
      </c>
      <c r="DI79" s="65">
        <f t="shared" si="171"/>
        <v>0</v>
      </c>
      <c r="DJ79" s="65">
        <f t="shared" si="172"/>
        <v>0</v>
      </c>
      <c r="DN79" s="51">
        <v>70</v>
      </c>
      <c r="DO79" s="65">
        <f t="shared" si="173"/>
        <v>1.7878396184742098</v>
      </c>
      <c r="DP79" s="65">
        <f t="shared" si="174"/>
        <v>1.8515953159504763</v>
      </c>
      <c r="DQ79" s="65">
        <f t="shared" si="175"/>
        <v>2.0933532194928035</v>
      </c>
      <c r="DR79" s="65">
        <f t="shared" si="176"/>
        <v>2.740779155553112</v>
      </c>
      <c r="DS79" s="65">
        <f t="shared" si="177"/>
        <v>2.892301575085936</v>
      </c>
      <c r="DT79" s="65">
        <f t="shared" si="178"/>
        <v>0.99999999999999989</v>
      </c>
      <c r="DU79" s="65">
        <f t="shared" si="179"/>
        <v>1</v>
      </c>
      <c r="DV79" s="65">
        <f t="shared" si="180"/>
        <v>1</v>
      </c>
      <c r="DW79" s="65">
        <f t="shared" si="181"/>
        <v>1.0011618286787003</v>
      </c>
      <c r="DX79" s="65">
        <f t="shared" si="182"/>
        <v>1.0058435147303066</v>
      </c>
      <c r="DY79" s="65">
        <f t="shared" si="183"/>
        <v>0.99999999999999944</v>
      </c>
      <c r="DZ79" s="65">
        <f t="shared" si="184"/>
        <v>1.0000000000000002</v>
      </c>
      <c r="EA79" s="65">
        <f t="shared" si="185"/>
        <v>1</v>
      </c>
      <c r="EB79" s="65">
        <f t="shared" si="186"/>
        <v>1</v>
      </c>
      <c r="EC79" s="65">
        <f t="shared" si="187"/>
        <v>1</v>
      </c>
      <c r="ED79" s="65">
        <f t="shared" si="188"/>
        <v>0</v>
      </c>
      <c r="EE79" s="65">
        <f t="shared" si="189"/>
        <v>0</v>
      </c>
      <c r="EF79" s="65">
        <f t="shared" si="190"/>
        <v>0</v>
      </c>
      <c r="EG79" s="65">
        <f t="shared" si="191"/>
        <v>0</v>
      </c>
      <c r="EH79" s="65">
        <f t="shared" si="192"/>
        <v>0</v>
      </c>
      <c r="EI79" s="65">
        <f t="shared" si="193"/>
        <v>1.0000000000000002</v>
      </c>
      <c r="EJ79" s="65">
        <f t="shared" si="194"/>
        <v>1.0000000000000004</v>
      </c>
      <c r="EK79" s="65">
        <f t="shared" si="195"/>
        <v>1</v>
      </c>
      <c r="EL79" s="65">
        <f t="shared" si="196"/>
        <v>1</v>
      </c>
      <c r="EM79" s="65">
        <f t="shared" si="197"/>
        <v>0</v>
      </c>
      <c r="EN79" s="65">
        <f t="shared" si="198"/>
        <v>0</v>
      </c>
      <c r="EO79" s="65">
        <f t="shared" si="199"/>
        <v>0</v>
      </c>
      <c r="EP79" s="65">
        <f t="shared" si="200"/>
        <v>0</v>
      </c>
      <c r="EQ79" s="65">
        <f t="shared" si="201"/>
        <v>0</v>
      </c>
      <c r="ER79" s="65">
        <f t="shared" si="202"/>
        <v>0</v>
      </c>
      <c r="EV79" s="51">
        <v>70</v>
      </c>
      <c r="EW79" s="65">
        <f t="shared" si="203"/>
        <v>165.25920109628433</v>
      </c>
      <c r="EX79" s="65">
        <f t="shared" si="204"/>
        <v>138.84981705460947</v>
      </c>
      <c r="EY79" s="65">
        <f t="shared" si="205"/>
        <v>110.36808639353534</v>
      </c>
      <c r="EZ79" s="65">
        <f t="shared" si="206"/>
        <v>68.257047300600121</v>
      </c>
      <c r="FA79" s="65">
        <f t="shared" si="207"/>
        <v>37.0624278584839</v>
      </c>
      <c r="FB79" s="65">
        <f t="shared" si="208"/>
        <v>52.954064703057036</v>
      </c>
      <c r="FC79" s="65">
        <f t="shared" si="209"/>
        <v>47.116283601365566</v>
      </c>
      <c r="FD79" s="65">
        <f t="shared" si="210"/>
        <v>43.993510465442277</v>
      </c>
      <c r="FE79" s="65">
        <f t="shared" si="211"/>
        <v>38.071282822826753</v>
      </c>
      <c r="FF79" s="65">
        <f t="shared" si="212"/>
        <v>20.686442034154712</v>
      </c>
      <c r="FG79" s="65">
        <f t="shared" si="213"/>
        <v>3.1011428571428565</v>
      </c>
      <c r="FH79" s="65">
        <f t="shared" si="214"/>
        <v>3.0195734142857136</v>
      </c>
      <c r="FI79" s="65">
        <f t="shared" si="215"/>
        <v>2.2450847142857144</v>
      </c>
      <c r="FJ79" s="65">
        <f t="shared" si="216"/>
        <v>2.254025206215474</v>
      </c>
      <c r="FK79" s="65">
        <f t="shared" si="217"/>
        <v>2.5867195364918119E-2</v>
      </c>
      <c r="FL79" s="65">
        <f t="shared" si="218"/>
        <v>0.47219047619047616</v>
      </c>
      <c r="FM79" s="65">
        <f t="shared" si="219"/>
        <v>0.52586739523809511</v>
      </c>
      <c r="FN79" s="65">
        <f t="shared" si="220"/>
        <v>0.42149099999999995</v>
      </c>
      <c r="FO79" s="65">
        <f t="shared" si="221"/>
        <v>0.42248438799219556</v>
      </c>
      <c r="FP79" s="65">
        <f t="shared" si="222"/>
        <v>2.8741328183242358E-3</v>
      </c>
      <c r="FQ79" s="65">
        <f t="shared" si="223"/>
        <v>0.34457142857142853</v>
      </c>
      <c r="FR79" s="65">
        <f t="shared" si="224"/>
        <v>0.51396994285714281</v>
      </c>
      <c r="FS79" s="65">
        <f t="shared" si="225"/>
        <v>0.4645002857142857</v>
      </c>
      <c r="FT79" s="65">
        <f t="shared" si="226"/>
        <v>0.4645002857142857</v>
      </c>
      <c r="FU79" s="65">
        <f t="shared" si="227"/>
        <v>0</v>
      </c>
      <c r="FV79" s="65">
        <f t="shared" si="228"/>
        <v>3.8285714285714284E-2</v>
      </c>
      <c r="FW79" s="65">
        <f t="shared" si="229"/>
        <v>5.7107771428571423E-2</v>
      </c>
      <c r="FX79" s="65">
        <f t="shared" si="230"/>
        <v>5.1611142857142855E-2</v>
      </c>
      <c r="FY79" s="65">
        <f t="shared" si="231"/>
        <v>5.1611142857142855E-2</v>
      </c>
      <c r="FZ79" s="65">
        <f t="shared" si="232"/>
        <v>0</v>
      </c>
      <c r="GB79" s="65">
        <f t="shared" si="233"/>
        <v>165.25920109628433</v>
      </c>
      <c r="GC79" s="65">
        <f t="shared" si="234"/>
        <v>52.954064703057036</v>
      </c>
      <c r="GD79" s="65">
        <f t="shared" si="235"/>
        <v>3.1011428571428565</v>
      </c>
      <c r="GE79" s="65">
        <f t="shared" si="236"/>
        <v>0.47219047619047616</v>
      </c>
      <c r="GF79" s="65">
        <f t="shared" si="237"/>
        <v>0.34457142857142853</v>
      </c>
      <c r="GG79" s="65">
        <f t="shared" si="238"/>
        <v>3.8285714285714284E-2</v>
      </c>
      <c r="GH79" s="65">
        <f t="shared" si="239"/>
        <v>138.84981705460947</v>
      </c>
      <c r="GI79" s="65">
        <f t="shared" si="240"/>
        <v>47.116283601365566</v>
      </c>
      <c r="GJ79" s="65">
        <f t="shared" si="241"/>
        <v>3.0195734142857136</v>
      </c>
      <c r="GK79" s="65">
        <f t="shared" si="242"/>
        <v>0.52586739523809511</v>
      </c>
      <c r="GL79" s="65">
        <f t="shared" si="243"/>
        <v>0.51396994285714281</v>
      </c>
      <c r="GM79" s="65">
        <f t="shared" si="244"/>
        <v>5.7107771428571423E-2</v>
      </c>
      <c r="GN79" s="65">
        <f t="shared" si="245"/>
        <v>110.36808639353534</v>
      </c>
      <c r="GO79" s="65">
        <f t="shared" si="246"/>
        <v>43.993510465442277</v>
      </c>
      <c r="GP79" s="65">
        <f t="shared" si="247"/>
        <v>2.2450847142857144</v>
      </c>
      <c r="GQ79" s="65">
        <f t="shared" si="248"/>
        <v>0.42149099999999995</v>
      </c>
      <c r="GR79" s="65">
        <f t="shared" si="249"/>
        <v>0.4645002857142857</v>
      </c>
      <c r="GS79" s="65">
        <f t="shared" si="250"/>
        <v>5.1611142857142855E-2</v>
      </c>
      <c r="GT79" s="65">
        <f t="shared" si="251"/>
        <v>68.257047300600121</v>
      </c>
      <c r="GU79" s="65">
        <f t="shared" si="252"/>
        <v>38.071282822826753</v>
      </c>
      <c r="GV79" s="65">
        <f t="shared" si="253"/>
        <v>2.254025206215474</v>
      </c>
      <c r="GW79" s="65">
        <f t="shared" si="254"/>
        <v>0.42248438799219556</v>
      </c>
      <c r="GX79" s="65">
        <f t="shared" si="255"/>
        <v>0.4645002857142857</v>
      </c>
      <c r="GY79" s="65">
        <f t="shared" si="256"/>
        <v>5.1611142857142855E-2</v>
      </c>
      <c r="GZ79" s="65">
        <f t="shared" si="257"/>
        <v>37.0624278584839</v>
      </c>
      <c r="HA79" s="65">
        <f t="shared" si="258"/>
        <v>20.686442034154712</v>
      </c>
      <c r="HB79" s="65">
        <f t="shared" si="259"/>
        <v>2.5867195364918119E-2</v>
      </c>
      <c r="HC79" s="65">
        <f t="shared" si="260"/>
        <v>2.8741328183242358E-3</v>
      </c>
      <c r="HD79" s="65">
        <f t="shared" si="261"/>
        <v>0</v>
      </c>
      <c r="HE79" s="65">
        <f t="shared" si="262"/>
        <v>0</v>
      </c>
      <c r="HM79" s="51">
        <v>70</v>
      </c>
      <c r="HN79" s="72">
        <f>(EW79-EW78)*$D$46+(FB79-FB78)*$D$47+(FG79-FG78)*$D$48+(FL79-FL78)*$D$49+IF($HM79&lt;C$10,0,求节点(C$10:C$14,$H$28:$H$32,$HM79)*$C$2*节奏总纲!W73)+HN78</f>
        <v>6716.5136523184919</v>
      </c>
      <c r="HO79" s="72">
        <f>(EX79-EX78)*$D$46+(FC79-FC78)*$D$47+(FH79-FH78)*$D$48+(FM79-FM78)*$D$49+IF($HM79&lt;D$10,0,求节点(D$10:D$14,$H$28:$H$32,$HM79)*$C$2*节奏总纲!X73)+HO78</f>
        <v>5842.6521912212538</v>
      </c>
      <c r="HP79" s="72">
        <f>(EY79-EY78)*$D$46+(FD79-FD78)*$D$47+(FI79-FI78)*$D$48+(FN79-FN78)*$D$49+IF($HM79&lt;E$10,0,求节点(E$10:E$14,$H$28:$H$32,$HM79)*$C$2*节奏总纲!Y73)+HP78</f>
        <v>5142.6536035982726</v>
      </c>
      <c r="HQ79" s="72">
        <f>(EZ79-EZ78)*$D$46+(FE79-FE78)*$D$47+(FJ79-FJ78)*$D$48+(FO79-FO78)*$D$49+IF($HM79&lt;F$10,0,求节点(F$10:F$14,$H$28:$H$32,$HM79)*$C$2*节奏总纲!Z73)+HQ78</f>
        <v>3985.9267155960642</v>
      </c>
      <c r="HR79" s="72">
        <f>(FA79-FA78)*$D$46+(FF79-FF78)*$D$47+(FK79-FK78)*$D$48+(FP79-FP78)*$D$49+IF($HM79&lt;G$10,0,求节点(G$10:G$14,$H$28:$H$32,$HM79)*$C$2*节奏总纲!AA73)+HR78</f>
        <v>2191.1727710972159</v>
      </c>
      <c r="HV79" s="72">
        <v>70</v>
      </c>
      <c r="HW79" s="72">
        <f>IF($HV79&lt;C$10,0,求节点(C$10:C$14,$I$28:$I$32,$HV79)*$C$2*节奏总纲!W73)+HW78</f>
        <v>18536126.612749875</v>
      </c>
      <c r="HX79" s="72">
        <f>IF($HV79&lt;D$10,0,求节点(D$10:D$14,$I$28:$I$32,$HV79)*$C$2*节奏总纲!X73)+HX78</f>
        <v>16209932.821167354</v>
      </c>
      <c r="HY79" s="72">
        <f>IF($HV79&lt;E$10,0,求节点(E$10:E$14,$I$28:$I$32,$HV79)*$C$2*节奏总纲!Y73)+HY78</f>
        <v>14728216.62084613</v>
      </c>
      <c r="HZ79" s="72">
        <f>IF($HV79&lt;F$10,0,求节点(F$10:F$14,$I$28:$I$32,$HV79)*$C$2*节奏总纲!Z73)+HZ78</f>
        <v>11870094.115864109</v>
      </c>
      <c r="IA79" s="72">
        <f>IF($HV79&lt;G$10,0,求节点(G$10:G$14,$I$28:$I$32,$HV79)*$C$2*节奏总纲!AA73)+IA78</f>
        <v>6817453.2160236565</v>
      </c>
    </row>
    <row r="80" spans="16:235" x14ac:dyDescent="0.15">
      <c r="P80" s="49">
        <v>71</v>
      </c>
      <c r="Q80" s="51">
        <f>IF($P80&lt;C$10,0,求节点(C$10:C$14,$H$10:$H$14,$P80)*$C$2*节奏总纲!W74)+Q79</f>
        <v>1424.4412508986934</v>
      </c>
      <c r="R80" s="51">
        <f>IF($P80&lt;D$10,0,求节点(D$10:D$14,$H$10:$H$14,$P80)*$C$2*节奏总纲!X74)+R79</f>
        <v>1231.2859040288911</v>
      </c>
      <c r="S80" s="51">
        <f>IF($P80&lt;E$10,0,求节点(E$10:E$14,$H$10:$H$14,$P80)*$C$2*节奏总纲!Y74)+S79</f>
        <v>1064.6590519245979</v>
      </c>
      <c r="T80" s="51">
        <f>IF($P80&lt;F$10,0,求节点(F$10:F$14,$H$10:$H$14,$P80)*$C$2*节奏总纲!Z74)+T79</f>
        <v>789.86410102720606</v>
      </c>
      <c r="U80" s="51">
        <f>IF($P80&lt;G$10,0,求节点(G$10:G$14,$H$10:$H$14,$P80)*$C$2*节奏总纲!AA74)+U79</f>
        <v>443.2389153358688</v>
      </c>
      <c r="V80" s="51">
        <f>IF($P80&lt;C$10,0,求节点(C$10:C$14,$I$10:$I$14,$P80)*$C$2*节奏总纲!W74)+V79</f>
        <v>825.38096502301619</v>
      </c>
      <c r="W80" s="51">
        <f>IF($P80&lt;D$10,0,求节点(D$10:D$14,$I$10:$I$14,$P80)*$C$2*节奏总纲!X74)+W79</f>
        <v>732.64452976709049</v>
      </c>
      <c r="X80" s="51">
        <f>IF($P80&lt;E$10,0,求节点(E$10:E$14,$I$10:$I$14,$P80)*$C$2*节奏总纲!Y74)+X79</f>
        <v>687.91631949229259</v>
      </c>
      <c r="Y80" s="51">
        <f>IF($P80&lt;F$10,0,求节点(F$10:F$14,$I$10:$I$14,$P80)*$C$2*节奏总纲!Z74)+Y79</f>
        <v>583.91758817931202</v>
      </c>
      <c r="Z80" s="51">
        <f>IF($P80&lt;G$10,0,求节点(G$10:G$14,$I$10:$I$14,$P80)*$C$2*节奏总纲!AA74)+Z79</f>
        <v>336.23538008672085</v>
      </c>
      <c r="AA80" s="65">
        <f>IF($P80&lt;C$10,0,求节点(C$10:C$14,$J$10:$J$14,$P80)*$C$2*节奏总纲!W74)+AA79+军团势力点排行奖励设计!M80-军团势力点排行奖励设计!M79</f>
        <v>217.67715201327283</v>
      </c>
      <c r="AB80" s="65">
        <f>IF($P80&lt;D$10,0,求节点(D$10:D$14,$J$10:$J$14,$P80)*$C$2*节奏总纲!X74)+AB79+军团势力点排行奖励设计!N80-军团势力点排行奖励设计!N79</f>
        <v>207.26169884809372</v>
      </c>
      <c r="AC80" s="65">
        <f>IF($P80&lt;E$10,0,求节点(E$10:E$14,$J$10:$J$14,$P80)*$C$2*节奏总纲!Y74)+AC79+军团势力点排行奖励设计!O80-军团势力点排行奖励设计!O79</f>
        <v>156.78781145457677</v>
      </c>
      <c r="AD80" s="65">
        <f>IF($P80&lt;F$10,0,求节点(F$10:F$14,$J$10:$J$14,$P80)*$C$2*节奏总纲!Z74)+AD79+军团势力点排行奖励设计!P80-军团势力点排行奖励设计!P79</f>
        <v>162.30797125389947</v>
      </c>
      <c r="AE80" s="65">
        <f>IF($P80&lt;G$10,0,求节点(G$10:G$14,$J$10:$J$14,$P80)*$C$2*节奏总纲!AA74)+AE79+军团势力点排行奖励设计!Q80-军团势力点排行奖励设计!Q79</f>
        <v>5.8329749745509316</v>
      </c>
      <c r="AF80" s="65">
        <f>IF($P80&lt;C$10,0,求节点(C$10:C$14,$K$10:$K$14,$P80)*$C$2*节奏总纲!W74)+AF79</f>
        <v>0</v>
      </c>
      <c r="AG80" s="65">
        <f>IF($P80&lt;D$10,0,求节点(D$10:D$14,$K$10:$K$14,$P80)*$C$2*节奏总纲!X74)+AG79</f>
        <v>0</v>
      </c>
      <c r="AH80" s="65">
        <f>IF($P80&lt;E$10,0,求节点(E$10:E$14,$K$10:$K$14,$P80)*$C$2*节奏总纲!Y74)+AH79</f>
        <v>0</v>
      </c>
      <c r="AI80" s="65">
        <f>IF($P80&lt;F$10,0,求节点(F$10:F$14,$K$10:$K$14,$P80)*$C$2*节奏总纲!Z74)+AI79</f>
        <v>0</v>
      </c>
      <c r="AJ80" s="65">
        <f>IF($P80&lt;G$10,0,求节点(G$10:G$14,$K$10:$K$14,$P80)*$C$2*节奏总纲!AA74)+AJ79</f>
        <v>0</v>
      </c>
      <c r="AK80" s="65">
        <f>IF($P80&lt;C$10,0,求节点(C$10:C$14,$L$10:$L$14,$P80)*$C$2*节奏总纲!W74)+AK79+军团势力点排行奖励设计!R80-军团势力点排行奖励设计!R79</f>
        <v>43.535430402654576</v>
      </c>
      <c r="AL80" s="65">
        <f>IF($P80&lt;D$10,0,求节点(D$10:D$14,$L$10:$L$14,$P80)*$C$2*节奏总纲!X74)+AL79+军团势力点排行奖励设计!S80-军团势力点排行奖励设计!S79</f>
        <v>66.323743631390016</v>
      </c>
      <c r="AM80" s="65">
        <f>IF($P80&lt;E$10,0,求节点(E$10:E$14,$L$10:$L$14,$P80)*$C$2*节奏总纲!Y74)+AM79+军团势力点排行奖励设计!T80-军团势力点排行奖励设计!T79</f>
        <v>62.715124581830707</v>
      </c>
      <c r="AN80" s="65">
        <f>IF($P80&lt;F$10,0,求节点(F$10:F$14,$L$10:$L$14,$P80)*$C$2*节奏总纲!Z74)+AN79+军团势力点排行奖励设计!U80-军团势力点排行奖励设计!U79</f>
        <v>62.715124581830707</v>
      </c>
      <c r="AO80" s="65">
        <f>IF($P80&lt;G$10,0,求节点(G$10:G$14,$L$10:$L$14,$P80)*$C$2*节奏总纲!AA74)+AO79+军团势力点排行奖励设计!V80-军团势力点排行奖励设计!V79</f>
        <v>0</v>
      </c>
      <c r="AP80" s="65">
        <f>IF($P80&lt;C$10,0,求节点(C$10:C$14,$M$10:$M$14,$P80)*$C$2*节奏总纲!W74)+AP79</f>
        <v>0</v>
      </c>
      <c r="AQ80" s="65">
        <f>IF($P80&lt;D$10,0,求节点(D$10:D$14,$M$10:$M$14,$P80)*$C$2*节奏总纲!X74)+AQ79</f>
        <v>0</v>
      </c>
      <c r="AR80" s="65">
        <f>IF($P80&lt;E$10,0,求节点(E$10:E$14,$M$10:$M$14,$P80)*$C$2*节奏总纲!Y74)+AR79</f>
        <v>0</v>
      </c>
      <c r="AS80" s="65">
        <f>IF($P80&lt;F$10,0,求节点(F$10:F$14,$M$10:$M$14,$P80)*$C$2*节奏总纲!Z74)+AS79</f>
        <v>0</v>
      </c>
      <c r="AT80" s="65">
        <f>IF($P80&lt;G$10,0,求节点(G$10:G$14,$M$10:$M$14,$P80)*$C$2*节奏总纲!AA74)+AT79</f>
        <v>0</v>
      </c>
      <c r="AX80" s="51">
        <v>71</v>
      </c>
      <c r="AY80" s="51">
        <f>IF($AX80&lt;C$10,0,求节点(C$10:C$14,$H$19:$H$23,$AX80)*$C$2*节奏总纲!W74)+AY79</f>
        <v>149.76507146891925</v>
      </c>
      <c r="AZ80" s="51">
        <f>IF($AX80&lt;D$10,0,求节点(D$10:D$14,$H$19:$H$23,$AX80)*$C$2*节奏总纲!X74)+AZ79</f>
        <v>124.66034356545018</v>
      </c>
      <c r="BA80" s="51">
        <f>IF($AX80&lt;E$10,0,求节点(E$10:E$14,$H$19:$H$23,$AX80)*$C$2*节奏总纲!Y74)+BA79</f>
        <v>94.185683108076333</v>
      </c>
      <c r="BB80" s="51">
        <f>IF($AX80&lt;F$10,0,求节点(F$10:F$14,$H$19:$H$23,$AX80)*$C$2*节奏总纲!Z74)+BB79</f>
        <v>52.866668161804185</v>
      </c>
      <c r="BC80" s="51">
        <f>IF($AX80&lt;G$10,0,求节点(G$10:G$14,$H$19:$H$23,$AX80)*$C$2*节奏总纲!AA74)+BC79</f>
        <v>28.209127555924699</v>
      </c>
      <c r="BD80" s="51">
        <f>IF($AX80&lt;C$10,0,求节点(C$10:C$14,$I$19:$I$23,$AX80)*$C$2*节奏总纲!W74)+BD79</f>
        <v>82.538096502301642</v>
      </c>
      <c r="BE80" s="51">
        <f>IF($AX80&lt;D$10,0,求节点(D$10:D$14,$I$19:$I$23,$AX80)*$C$2*节奏总纲!X74)+BE79</f>
        <v>73.264452976709052</v>
      </c>
      <c r="BF80" s="51">
        <f>IF($AX80&lt;E$10,0,求节点(E$10:E$14,$I$19:$I$23,$AX80)*$C$2*节奏总纲!Y74)+BF79</f>
        <v>68.791631949229256</v>
      </c>
      <c r="BG80" s="51">
        <f>IF($AX80&lt;F$10,0,求节点(F$10:F$14,$I$19:$I$23,$AX80)*$C$2*节奏总纲!Z74)+BG79</f>
        <v>57.839742837998926</v>
      </c>
      <c r="BH80" s="51">
        <f>IF($AX80&lt;G$10,0,求节点(G$10:G$14,$I$19:$I$23,$AX80)*$C$2*节奏总纲!AA74)+BH79</f>
        <v>33.040240511217007</v>
      </c>
      <c r="BI80" s="65">
        <f>IF($AX80&lt;C$10,0,求节点(C$10:C$14,$J$19:$J$23,$AX80)*$C$2*节奏总纲!W74)+BI79+军团势力点排行奖励设计!W80-军团势力点排行奖励设计!W79</f>
        <v>7.2559050671090963</v>
      </c>
      <c r="BJ80" s="65">
        <f>IF($AX80&lt;D$10,0,求节点(D$10:D$14,$J$19:$J$23,$AX80)*$C$2*节奏总纲!X74)+BJ79+军团势力点排行奖励设计!X80-军团势力点排行奖励设计!X79</f>
        <v>6.9087232949364568</v>
      </c>
      <c r="BK80" s="65">
        <f>IF($AX80&lt;E$10,0,求节点(E$10:E$14,$J$19:$J$23,$AX80)*$C$2*节奏总纲!Y74)+BK79+军团势力点排行奖励设计!Y80-军团势力点排行奖励设计!Y79</f>
        <v>5.2262603818192268</v>
      </c>
      <c r="BL80" s="65">
        <f>IF($AX80&lt;F$10,0,求节点(F$10:F$14,$J$19:$J$23,$AX80)*$C$2*节奏总纲!Z74)+BL79+军团势力点排行奖励设计!Z80-军团势力点排行奖励设计!Z79</f>
        <v>5.4102657084633137</v>
      </c>
      <c r="BM80" s="65">
        <f>IF($AX80&lt;G$10,0,求节点(G$10:G$14,$J$19:$J$23,$AX80)*$C$2*节奏总纲!AA74)+BM79+军团势力点排行奖励设计!AA80-军团势力点排行奖励设计!AA79</f>
        <v>0.19443249915169769</v>
      </c>
      <c r="BN80" s="65">
        <f>IF($AX80&lt;C$10,0,求节点(C$10:C$14,$K$19:$K$23,$AX80)*$C$2*节奏总纲!W74)+BN79</f>
        <v>0</v>
      </c>
      <c r="BO80" s="65">
        <f>IF($AX80&lt;D$10,0,求节点(D$10:D$14,$K$19:$K$23,$AX80)*$C$2*节奏总纲!X74)+BO79</f>
        <v>0</v>
      </c>
      <c r="BP80" s="65">
        <f>IF($AX80&lt;E$10,0,求节点(E$10:E$14,$K$19:$K$23,$AX80)*$C$2*节奏总纲!Y74)+BP79</f>
        <v>0</v>
      </c>
      <c r="BQ80" s="65">
        <f>IF($AX80&lt;F$10,0,求节点(F$10:F$14,$K$19:$K$23,$AX80)*$C$2*节奏总纲!Z74)+BQ79</f>
        <v>0</v>
      </c>
      <c r="BR80" s="65">
        <f>IF($AX80&lt;G$10,0,求节点(G$10:G$14,$K$19:$K$23,$AX80)*$C$2*节奏总纲!AA74)+BR79</f>
        <v>0</v>
      </c>
      <c r="BS80" s="65">
        <f>IF($AX80&lt;C$10,0,求节点(C$10:C$14,$L$19:$L$23,$AX80)*$C$2*节奏总纲!W74)+BS79+军团势力点排行奖励设计!AB80-军团势力点排行奖励设计!AB79</f>
        <v>0.87070860805309136</v>
      </c>
      <c r="BT80" s="65">
        <f>IF($AX80&lt;D$10,0,求节点(D$10:D$14,$L$19:$L$23,$AX80)*$C$2*节奏总纲!X74)+BT79+军团势力点排行奖励设计!AC80-军团势力点排行奖励设计!AC79</f>
        <v>1.3264748726277997</v>
      </c>
      <c r="BU80" s="65">
        <f>IF($AX80&lt;E$10,0,求节点(E$10:E$14,$L$19:$L$23,$AX80)*$C$2*节奏总纲!Y74)+BU79+军团势力点排行奖励设计!AD80-军团势力点排行奖励设计!AD79</f>
        <v>1.2543024916366141</v>
      </c>
      <c r="BV80" s="65">
        <f>IF($AX80&lt;F$10,0,求节点(F$10:F$14,$L$19:$L$23,$AX80)*$C$2*节奏总纲!Z74)+BV79+军团势力点排行奖励设计!AE80-军团势力点排行奖励设计!AE79</f>
        <v>1.2543024916366141</v>
      </c>
      <c r="BW80" s="65">
        <f>IF($AX80&lt;G$10,0,求节点(G$10:G$14,$L$19:$L$23,$AX80)*$C$2*节奏总纲!AA74)+BW79+军团势力点排行奖励设计!AF80-军团势力点排行奖励设计!AF79</f>
        <v>0</v>
      </c>
      <c r="BX80" s="65">
        <f>IF($AX80&lt;C$10,0,求节点(C$10:C$14,$M$19:$M$23,$AX80)*$C$2*节奏总纲!W74)+BX79</f>
        <v>0</v>
      </c>
      <c r="BY80" s="65">
        <f>IF($AX80&lt;D$10,0,求节点(D$10:D$14,$M$19:$M$23,$AX80)*$C$2*节奏总纲!X74)+BY79</f>
        <v>0</v>
      </c>
      <c r="BZ80" s="65">
        <f>IF($AX80&lt;E$10,0,求节点(E$10:E$14,$M$19:$M$23,$AX80)*$C$2*节奏总纲!Y74)+BZ79</f>
        <v>0</v>
      </c>
      <c r="CA80" s="65">
        <f>IF($AX80&lt;F$10,0,求节点(F$10:F$14,$M$19:$M$23,$AX80)*$C$2*节奏总纲!Z74)+CA79</f>
        <v>0</v>
      </c>
      <c r="CB80" s="65">
        <f>IF($AX80&lt;G$10,0,求节点(G$10:G$14,$M$19:$M$23,$AX80)*$C$2*节奏总纲!AA74)+CB79</f>
        <v>0</v>
      </c>
      <c r="CF80" s="51">
        <v>71</v>
      </c>
      <c r="CG80" s="65">
        <f t="shared" si="143"/>
        <v>748.82535734459623</v>
      </c>
      <c r="CH80" s="65">
        <f t="shared" si="144"/>
        <v>623.30171782725085</v>
      </c>
      <c r="CI80" s="65">
        <f t="shared" si="145"/>
        <v>470.92841554038165</v>
      </c>
      <c r="CJ80" s="65">
        <f t="shared" si="146"/>
        <v>264.33334080902091</v>
      </c>
      <c r="CK80" s="65">
        <f t="shared" si="147"/>
        <v>141.04563777962349</v>
      </c>
      <c r="CL80" s="65">
        <f t="shared" si="148"/>
        <v>825.38096502301642</v>
      </c>
      <c r="CM80" s="65">
        <f t="shared" si="149"/>
        <v>732.64452976709049</v>
      </c>
      <c r="CN80" s="65">
        <f t="shared" si="150"/>
        <v>687.91631949229259</v>
      </c>
      <c r="CO80" s="65">
        <f t="shared" si="151"/>
        <v>578.39742837998926</v>
      </c>
      <c r="CP80" s="65">
        <f t="shared" si="152"/>
        <v>330.40240511217007</v>
      </c>
      <c r="CQ80" s="65">
        <f t="shared" si="153"/>
        <v>217.67715201327289</v>
      </c>
      <c r="CR80" s="65">
        <f t="shared" si="154"/>
        <v>207.26169884809372</v>
      </c>
      <c r="CS80" s="65">
        <f t="shared" si="155"/>
        <v>156.7878114545768</v>
      </c>
      <c r="CT80" s="65">
        <f t="shared" si="156"/>
        <v>162.30797125389941</v>
      </c>
      <c r="CU80" s="65">
        <f t="shared" si="157"/>
        <v>5.8329749745509307</v>
      </c>
      <c r="CV80" s="65">
        <f t="shared" si="158"/>
        <v>0</v>
      </c>
      <c r="CW80" s="65">
        <f t="shared" si="159"/>
        <v>0</v>
      </c>
      <c r="CX80" s="65">
        <f t="shared" si="160"/>
        <v>0</v>
      </c>
      <c r="CY80" s="65">
        <f t="shared" si="161"/>
        <v>0</v>
      </c>
      <c r="CZ80" s="65">
        <f t="shared" si="162"/>
        <v>0</v>
      </c>
      <c r="DA80" s="65">
        <f t="shared" si="163"/>
        <v>43.535430402654569</v>
      </c>
      <c r="DB80" s="65">
        <f t="shared" si="164"/>
        <v>66.323743631389988</v>
      </c>
      <c r="DC80" s="65">
        <f t="shared" si="165"/>
        <v>62.715124581830707</v>
      </c>
      <c r="DD80" s="65">
        <f t="shared" si="166"/>
        <v>62.715124581830707</v>
      </c>
      <c r="DE80" s="65">
        <f t="shared" si="167"/>
        <v>0</v>
      </c>
      <c r="DF80" s="65">
        <f t="shared" si="168"/>
        <v>0</v>
      </c>
      <c r="DG80" s="65">
        <f t="shared" si="169"/>
        <v>0</v>
      </c>
      <c r="DH80" s="65">
        <f t="shared" si="170"/>
        <v>0</v>
      </c>
      <c r="DI80" s="65">
        <f t="shared" si="171"/>
        <v>0</v>
      </c>
      <c r="DJ80" s="65">
        <f t="shared" si="172"/>
        <v>0</v>
      </c>
      <c r="DN80" s="51">
        <v>71</v>
      </c>
      <c r="DO80" s="65">
        <f t="shared" si="173"/>
        <v>1.9022342618710102</v>
      </c>
      <c r="DP80" s="65">
        <f t="shared" si="174"/>
        <v>1.9754251734152033</v>
      </c>
      <c r="DQ80" s="65">
        <f t="shared" si="175"/>
        <v>2.2607662158226773</v>
      </c>
      <c r="DR80" s="65">
        <f t="shared" si="176"/>
        <v>2.9881364893650613</v>
      </c>
      <c r="DS80" s="65">
        <f t="shared" si="177"/>
        <v>3.1425212598804841</v>
      </c>
      <c r="DT80" s="65">
        <f t="shared" si="178"/>
        <v>0.99999999999999978</v>
      </c>
      <c r="DU80" s="65">
        <f t="shared" si="179"/>
        <v>1</v>
      </c>
      <c r="DV80" s="65">
        <f t="shared" si="180"/>
        <v>1</v>
      </c>
      <c r="DW80" s="65">
        <f t="shared" si="181"/>
        <v>1.0095438871759579</v>
      </c>
      <c r="DX80" s="65">
        <f t="shared" si="182"/>
        <v>1.0176541540990613</v>
      </c>
      <c r="DY80" s="65">
        <f t="shared" si="183"/>
        <v>0.99999999999999978</v>
      </c>
      <c r="DZ80" s="65">
        <f t="shared" si="184"/>
        <v>1</v>
      </c>
      <c r="EA80" s="65">
        <f t="shared" si="185"/>
        <v>0.99999999999999978</v>
      </c>
      <c r="EB80" s="65">
        <f t="shared" si="186"/>
        <v>1.0000000000000004</v>
      </c>
      <c r="EC80" s="65">
        <f t="shared" si="187"/>
        <v>1.0000000000000002</v>
      </c>
      <c r="ED80" s="65">
        <f t="shared" si="188"/>
        <v>0</v>
      </c>
      <c r="EE80" s="65">
        <f t="shared" si="189"/>
        <v>0</v>
      </c>
      <c r="EF80" s="65">
        <f t="shared" si="190"/>
        <v>0</v>
      </c>
      <c r="EG80" s="65">
        <f t="shared" si="191"/>
        <v>0</v>
      </c>
      <c r="EH80" s="65">
        <f t="shared" si="192"/>
        <v>0</v>
      </c>
      <c r="EI80" s="65">
        <f t="shared" si="193"/>
        <v>1.0000000000000002</v>
      </c>
      <c r="EJ80" s="65">
        <f t="shared" si="194"/>
        <v>1.0000000000000004</v>
      </c>
      <c r="EK80" s="65">
        <f t="shared" si="195"/>
        <v>1</v>
      </c>
      <c r="EL80" s="65">
        <f t="shared" si="196"/>
        <v>1</v>
      </c>
      <c r="EM80" s="65">
        <f t="shared" si="197"/>
        <v>0</v>
      </c>
      <c r="EN80" s="65">
        <f t="shared" si="198"/>
        <v>0</v>
      </c>
      <c r="EO80" s="65">
        <f t="shared" si="199"/>
        <v>0</v>
      </c>
      <c r="EP80" s="65">
        <f t="shared" si="200"/>
        <v>0</v>
      </c>
      <c r="EQ80" s="65">
        <f t="shared" si="201"/>
        <v>0</v>
      </c>
      <c r="ER80" s="65">
        <f t="shared" si="202"/>
        <v>0</v>
      </c>
      <c r="EV80" s="51">
        <v>71</v>
      </c>
      <c r="EW80" s="65">
        <f t="shared" si="203"/>
        <v>174.52650041960973</v>
      </c>
      <c r="EX80" s="65">
        <f t="shared" si="204"/>
        <v>146.63967945846289</v>
      </c>
      <c r="EY80" s="65">
        <f t="shared" si="205"/>
        <v>114.82317269284511</v>
      </c>
      <c r="EZ80" s="65">
        <f t="shared" si="206"/>
        <v>70.218591013203863</v>
      </c>
      <c r="FA80" s="65">
        <f t="shared" si="207"/>
        <v>38.121199709289797</v>
      </c>
      <c r="FB80" s="65">
        <f t="shared" si="208"/>
        <v>61.404620085165682</v>
      </c>
      <c r="FC80" s="65">
        <f t="shared" si="209"/>
        <v>54.73947873116456</v>
      </c>
      <c r="FD80" s="65">
        <f t="shared" si="210"/>
        <v>50.767272555370091</v>
      </c>
      <c r="FE80" s="65">
        <f t="shared" si="211"/>
        <v>43.192952840830905</v>
      </c>
      <c r="FF80" s="65">
        <f t="shared" si="212"/>
        <v>23.225384607427753</v>
      </c>
      <c r="FG80" s="65">
        <f t="shared" si="213"/>
        <v>3.5263698626150202</v>
      </c>
      <c r="FH80" s="65">
        <f t="shared" si="214"/>
        <v>3.5068679445097457</v>
      </c>
      <c r="FI80" s="65">
        <f t="shared" si="215"/>
        <v>2.728107919309636</v>
      </c>
      <c r="FJ80" s="65">
        <f t="shared" si="216"/>
        <v>2.8109103162994753</v>
      </c>
      <c r="FK80" s="65">
        <f t="shared" si="217"/>
        <v>8.7494624618263961E-2</v>
      </c>
      <c r="FL80" s="65">
        <f t="shared" si="218"/>
        <v>0.53693697496607307</v>
      </c>
      <c r="FM80" s="65">
        <f t="shared" si="219"/>
        <v>0.61073113927238287</v>
      </c>
      <c r="FN80" s="65">
        <f t="shared" si="220"/>
        <v>0.51217351741828421</v>
      </c>
      <c r="FO80" s="65">
        <f t="shared" si="221"/>
        <v>0.5213737837504886</v>
      </c>
      <c r="FP80" s="65">
        <f t="shared" si="222"/>
        <v>9.7216249575848845E-3</v>
      </c>
      <c r="FQ80" s="65">
        <f t="shared" si="223"/>
        <v>0.39181887362389112</v>
      </c>
      <c r="FR80" s="65">
        <f t="shared" si="224"/>
        <v>0.59691369268250993</v>
      </c>
      <c r="FS80" s="65">
        <f t="shared" si="225"/>
        <v>0.56443612123647635</v>
      </c>
      <c r="FT80" s="65">
        <f t="shared" si="226"/>
        <v>0.56443612123647635</v>
      </c>
      <c r="FU80" s="65">
        <f t="shared" si="227"/>
        <v>0</v>
      </c>
      <c r="FV80" s="65">
        <f t="shared" si="228"/>
        <v>4.3535430402654569E-2</v>
      </c>
      <c r="FW80" s="65">
        <f t="shared" si="229"/>
        <v>6.6323743631389986E-2</v>
      </c>
      <c r="FX80" s="65">
        <f t="shared" si="230"/>
        <v>6.2715124581830706E-2</v>
      </c>
      <c r="FY80" s="65">
        <f t="shared" si="231"/>
        <v>6.2715124581830706E-2</v>
      </c>
      <c r="FZ80" s="65">
        <f t="shared" si="232"/>
        <v>0</v>
      </c>
      <c r="GB80" s="65">
        <f t="shared" si="233"/>
        <v>174.52650041960973</v>
      </c>
      <c r="GC80" s="65">
        <f t="shared" si="234"/>
        <v>61.404620085165682</v>
      </c>
      <c r="GD80" s="65">
        <f t="shared" si="235"/>
        <v>3.5263698626150202</v>
      </c>
      <c r="GE80" s="65">
        <f t="shared" si="236"/>
        <v>0.53693697496607307</v>
      </c>
      <c r="GF80" s="65">
        <f t="shared" si="237"/>
        <v>0.39181887362389112</v>
      </c>
      <c r="GG80" s="65">
        <f t="shared" si="238"/>
        <v>4.3535430402654569E-2</v>
      </c>
      <c r="GH80" s="65">
        <f t="shared" si="239"/>
        <v>146.63967945846289</v>
      </c>
      <c r="GI80" s="65">
        <f t="shared" si="240"/>
        <v>54.73947873116456</v>
      </c>
      <c r="GJ80" s="65">
        <f t="shared" si="241"/>
        <v>3.5068679445097457</v>
      </c>
      <c r="GK80" s="65">
        <f t="shared" si="242"/>
        <v>0.61073113927238287</v>
      </c>
      <c r="GL80" s="65">
        <f t="shared" si="243"/>
        <v>0.59691369268250993</v>
      </c>
      <c r="GM80" s="65">
        <f t="shared" si="244"/>
        <v>6.6323743631389986E-2</v>
      </c>
      <c r="GN80" s="65">
        <f t="shared" si="245"/>
        <v>114.82317269284511</v>
      </c>
      <c r="GO80" s="65">
        <f t="shared" si="246"/>
        <v>50.767272555370091</v>
      </c>
      <c r="GP80" s="65">
        <f t="shared" si="247"/>
        <v>2.728107919309636</v>
      </c>
      <c r="GQ80" s="65">
        <f t="shared" si="248"/>
        <v>0.51217351741828421</v>
      </c>
      <c r="GR80" s="65">
        <f t="shared" si="249"/>
        <v>0.56443612123647635</v>
      </c>
      <c r="GS80" s="65">
        <f t="shared" si="250"/>
        <v>6.2715124581830706E-2</v>
      </c>
      <c r="GT80" s="65">
        <f t="shared" si="251"/>
        <v>70.218591013203863</v>
      </c>
      <c r="GU80" s="65">
        <f t="shared" si="252"/>
        <v>43.192952840830905</v>
      </c>
      <c r="GV80" s="65">
        <f t="shared" si="253"/>
        <v>2.8109103162994753</v>
      </c>
      <c r="GW80" s="65">
        <f t="shared" si="254"/>
        <v>0.5213737837504886</v>
      </c>
      <c r="GX80" s="65">
        <f t="shared" si="255"/>
        <v>0.56443612123647635</v>
      </c>
      <c r="GY80" s="65">
        <f t="shared" si="256"/>
        <v>6.2715124581830706E-2</v>
      </c>
      <c r="GZ80" s="65">
        <f t="shared" si="257"/>
        <v>38.121199709289797</v>
      </c>
      <c r="HA80" s="65">
        <f t="shared" si="258"/>
        <v>23.225384607427753</v>
      </c>
      <c r="HB80" s="65">
        <f t="shared" si="259"/>
        <v>8.7494624618263961E-2</v>
      </c>
      <c r="HC80" s="65">
        <f t="shared" si="260"/>
        <v>9.7216249575848845E-3</v>
      </c>
      <c r="HD80" s="65">
        <f t="shared" si="261"/>
        <v>0</v>
      </c>
      <c r="HE80" s="65">
        <f t="shared" si="262"/>
        <v>0</v>
      </c>
      <c r="HM80" s="51">
        <v>71</v>
      </c>
      <c r="HN80" s="72">
        <f>(EW80-EW79)*$D$46+(FB80-FB79)*$D$47+(FG80-FG79)*$D$48+(FL80-FL79)*$D$49+IF($HM80&lt;C$10,0,求节点(C$10:C$14,$H$28:$H$32,$HM80)*$C$2*节奏总纲!W74)+HN79</f>
        <v>7499.0123723429897</v>
      </c>
      <c r="HO80" s="72">
        <f>(EX80-EX79)*$D$46+(FC80-FC79)*$D$47+(FH80-FH79)*$D$48+(FM80-FM79)*$D$49+IF($HM80&lt;D$10,0,求节点(D$10:D$14,$H$28:$H$32,$HM80)*$C$2*节奏总纲!X74)+HO79</f>
        <v>6538.5059118970603</v>
      </c>
      <c r="HP80" s="72">
        <f>(EY80-EY79)*$D$46+(FD80-FD79)*$D$47+(FI80-FI79)*$D$48+(FN80-FN79)*$D$49+IF($HM80&lt;E$10,0,求节点(E$10:E$14,$H$28:$H$32,$HM80)*$C$2*节奏总纲!Y74)+HP79</f>
        <v>5719.2971724911158</v>
      </c>
      <c r="HQ80" s="72">
        <f>(EZ80-EZ79)*$D$46+(FE80-FE79)*$D$47+(FJ80-FJ79)*$D$48+(FO80-FO79)*$D$49+IF($HM80&lt;F$10,0,求节点(F$10:F$14,$H$28:$H$32,$HM80)*$C$2*节奏总纲!Z74)+HQ79</f>
        <v>4423.7661975596611</v>
      </c>
      <c r="HR80" s="72">
        <f>(FA80-FA79)*$D$46+(FF80-FF79)*$D$47+(FK80-FK79)*$D$48+(FP80-FP79)*$D$49+IF($HM80&lt;G$10,0,求节点(G$10:G$14,$H$28:$H$32,$HM80)*$C$2*节奏总纲!AA74)+HR79</f>
        <v>2422.5316842229172</v>
      </c>
      <c r="HV80" s="72">
        <v>71</v>
      </c>
      <c r="HW80" s="72">
        <f>IF($HV80&lt;C$10,0,求节点(C$10:C$14,$I$28:$I$32,$HV80)*$C$2*节奏总纲!W74)+HW79</f>
        <v>21000571.444527902</v>
      </c>
      <c r="HX80" s="72">
        <f>IF($HV80&lt;D$10,0,求节点(D$10:D$14,$I$28:$I$32,$HV80)*$C$2*节奏总纲!X74)+HX79</f>
        <v>18392700.902305316</v>
      </c>
      <c r="HY80" s="72">
        <f>IF($HV80&lt;E$10,0,求节点(E$10:E$14,$I$28:$I$32,$HV80)*$C$2*节奏总纲!Y74)+HY79</f>
        <v>16583896.883088142</v>
      </c>
      <c r="HZ80" s="72">
        <f>IF($HV80&lt;F$10,0,求节点(F$10:F$14,$I$28:$I$32,$HV80)*$C$2*节奏总纲!Z74)+HZ79</f>
        <v>13374755.004426818</v>
      </c>
      <c r="IA80" s="72">
        <f>IF($HV80&lt;G$10,0,求节点(G$10:G$14,$I$28:$I$32,$HV80)*$C$2*节奏总纲!AA74)+IA79</f>
        <v>7687640.9279031781</v>
      </c>
    </row>
    <row r="81" spans="16:235" x14ac:dyDescent="0.15">
      <c r="P81" s="49">
        <v>72</v>
      </c>
      <c r="Q81" s="51">
        <f>IF($P81&lt;C$10,0,求节点(C$10:C$14,$H$10:$H$14,$P81)*$C$2*节奏总纲!W75)+Q80</f>
        <v>1572.1370444233175</v>
      </c>
      <c r="R81" s="51">
        <f>IF($P81&lt;D$10,0,求节点(D$10:D$14,$H$10:$H$14,$P81)*$C$2*节奏总纲!X75)+R80</f>
        <v>1359.5128983608422</v>
      </c>
      <c r="S81" s="51">
        <f>IF($P81&lt;E$10,0,求节点(E$10:E$14,$H$10:$H$14,$P81)*$C$2*节奏总纲!Y75)+S80</f>
        <v>1165.6810572615511</v>
      </c>
      <c r="T81" s="51">
        <f>IF($P81&lt;F$10,0,求节点(F$10:F$14,$H$10:$H$14,$P81)*$C$2*节奏总纲!Z75)+T80</f>
        <v>854.69762426657633</v>
      </c>
      <c r="U81" s="51">
        <f>IF($P81&lt;G$10,0,求节点(G$10:G$14,$H$10:$H$14,$P81)*$C$2*节奏总纲!AA75)+U80</f>
        <v>478.08726914523049</v>
      </c>
      <c r="V81" s="51">
        <f>IF($P81&lt;C$10,0,求节点(C$10:C$14,$I$10:$I$14,$P81)*$C$2*节奏总纲!W75)+V80</f>
        <v>953.8914577316857</v>
      </c>
      <c r="W81" s="51">
        <f>IF($P81&lt;D$10,0,求节点(D$10:D$14,$I$10:$I$14,$P81)*$C$2*节奏总纲!X75)+W80</f>
        <v>845.83377106468686</v>
      </c>
      <c r="X81" s="51">
        <f>IF($P81&lt;E$10,0,求节点(E$10:E$14,$I$10:$I$14,$P81)*$C$2*节奏总纲!Y75)+X80</f>
        <v>785.7374869822454</v>
      </c>
      <c r="Y81" s="51">
        <f>IF($P81&lt;F$10,0,求节点(F$10:F$14,$I$10:$I$14,$P81)*$C$2*节奏总纲!Z75)+Y80</f>
        <v>658.5264063643948</v>
      </c>
      <c r="Z81" s="51">
        <f>IF($P81&lt;G$10,0,求节点(G$10:G$14,$I$10:$I$14,$P81)*$C$2*节奏总纲!AA75)+Z80</f>
        <v>377.79218122970758</v>
      </c>
      <c r="AA81" s="65">
        <f>IF($P81&lt;C$10,0,求节点(C$10:C$14,$J$10:$J$14,$P81)*$C$2*节奏总纲!W75)+AA80+军团势力点排行奖励设计!M81-军团势力点排行奖励设计!M80</f>
        <v>245.80968411320123</v>
      </c>
      <c r="AB81" s="65">
        <f>IF($P81&lt;D$10,0,求节点(D$10:D$14,$J$10:$J$14,$P81)*$C$2*节奏总纲!X75)+AB80+军团势力点排行奖励设计!N81-军团势力点排行奖励设计!N80</f>
        <v>237.79193559379641</v>
      </c>
      <c r="AC81" s="65">
        <f>IF($P81&lt;E$10,0,求节点(E$10:E$14,$J$10:$J$14,$P81)*$C$2*节奏总纲!Y75)+AC80+军团势力点排行奖励设计!O81-军团势力点排行奖励设计!O80</f>
        <v>185.65124155084911</v>
      </c>
      <c r="AD81" s="65">
        <f>IF($P81&lt;F$10,0,求节点(F$10:F$14,$J$10:$J$14,$P81)*$C$2*节奏总纲!Z75)+AD80+军团势力点排行奖励设计!P81-军团势力点排行奖励设计!P80</f>
        <v>200.94669629588438</v>
      </c>
      <c r="AE81" s="65">
        <f>IF($P81&lt;G$10,0,求节点(G$10:G$14,$J$10:$J$14,$P81)*$C$2*节奏总纲!AA75)+AE80+军团势力点排行奖励设计!Q81-军团势力点排行奖励设计!Q80</f>
        <v>12.541422308175981</v>
      </c>
      <c r="AF81" s="65">
        <f>IF($P81&lt;C$10,0,求节点(C$10:C$14,$K$10:$K$14,$P81)*$C$2*节奏总纲!W75)+AF80</f>
        <v>0</v>
      </c>
      <c r="AG81" s="65">
        <f>IF($P81&lt;D$10,0,求节点(D$10:D$14,$K$10:$K$14,$P81)*$C$2*节奏总纲!X75)+AG80</f>
        <v>0</v>
      </c>
      <c r="AH81" s="65">
        <f>IF($P81&lt;E$10,0,求节点(E$10:E$14,$K$10:$K$14,$P81)*$C$2*节奏总纲!Y75)+AH80</f>
        <v>0</v>
      </c>
      <c r="AI81" s="65">
        <f>IF($P81&lt;F$10,0,求节点(F$10:F$14,$K$10:$K$14,$P81)*$C$2*节奏总纲!Z75)+AI80</f>
        <v>0</v>
      </c>
      <c r="AJ81" s="65">
        <f>IF($P81&lt;G$10,0,求节点(G$10:G$14,$K$10:$K$14,$P81)*$C$2*节奏总纲!AA75)+AJ80</f>
        <v>0</v>
      </c>
      <c r="AK81" s="65">
        <f>IF($P81&lt;C$10,0,求节点(C$10:C$14,$L$10:$L$14,$P81)*$C$2*节奏总纲!W75)+AK80+军团势力点排行奖励设计!R81-军团势力点排行奖励设计!R80</f>
        <v>49.161936822640257</v>
      </c>
      <c r="AL81" s="65">
        <f>IF($P81&lt;D$10,0,求节点(D$10:D$14,$L$10:$L$14,$P81)*$C$2*节奏总纲!X75)+AL80+军团势力点排行奖励设计!S81-军团势力点排行奖励设计!S80</f>
        <v>76.093419390014859</v>
      </c>
      <c r="AM81" s="65">
        <f>IF($P81&lt;E$10,0,求节点(E$10:E$14,$L$10:$L$14,$P81)*$C$2*节奏总纲!Y75)+AM80+军团势力点排行奖励设计!T81-军团势力点排行奖励设计!T80</f>
        <v>74.260496620339666</v>
      </c>
      <c r="AN81" s="65">
        <f>IF($P81&lt;F$10,0,求节点(F$10:F$14,$L$10:$L$14,$P81)*$C$2*节奏总纲!Z75)+AN80+军团势力点排行奖励设计!U81-军团势力点排行奖励设计!U80</f>
        <v>74.260496620339666</v>
      </c>
      <c r="AO81" s="65">
        <f>IF($P81&lt;G$10,0,求节点(G$10:G$14,$L$10:$L$14,$P81)*$C$2*节奏总纲!AA75)+AO80+军团势力点排行奖励设计!V81-军团势力点排行奖励设计!V80</f>
        <v>0</v>
      </c>
      <c r="AP81" s="65">
        <f>IF($P81&lt;C$10,0,求节点(C$10:C$14,$M$10:$M$14,$P81)*$C$2*节奏总纲!W75)+AP80</f>
        <v>0</v>
      </c>
      <c r="AQ81" s="65">
        <f>IF($P81&lt;D$10,0,求节点(D$10:D$14,$M$10:$M$14,$P81)*$C$2*节奏总纲!X75)+AQ80</f>
        <v>0</v>
      </c>
      <c r="AR81" s="65">
        <f>IF($P81&lt;E$10,0,求节点(E$10:E$14,$M$10:$M$14,$P81)*$C$2*节奏总纲!Y75)+AR80</f>
        <v>0</v>
      </c>
      <c r="AS81" s="65">
        <f>IF($P81&lt;F$10,0,求节点(F$10:F$14,$M$10:$M$14,$P81)*$C$2*节奏总纲!Z75)+AS80</f>
        <v>0</v>
      </c>
      <c r="AT81" s="65">
        <f>IF($P81&lt;G$10,0,求节点(G$10:G$14,$M$10:$M$14,$P81)*$C$2*节奏总纲!AA75)+AT80</f>
        <v>0</v>
      </c>
      <c r="AX81" s="51">
        <v>72</v>
      </c>
      <c r="AY81" s="51">
        <f>IF($AX81&lt;C$10,0,求节点(C$10:C$14,$H$19:$H$23,$AX81)*$C$2*节奏总纲!W75)+AY80</f>
        <v>154.5613966729079</v>
      </c>
      <c r="AZ81" s="51">
        <f>IF($AX81&lt;D$10,0,求节点(D$10:D$14,$H$19:$H$23,$AX81)*$C$2*节奏总纲!X75)+AZ80</f>
        <v>128.41978182403889</v>
      </c>
      <c r="BA81" s="51">
        <f>IF($AX81&lt;E$10,0,求节点(E$10:E$14,$H$19:$H$23,$AX81)*$C$2*节奏总纲!Y75)+BA80</f>
        <v>94.985892569826404</v>
      </c>
      <c r="BB81" s="51">
        <f>IF($AX81&lt;F$10,0,求节点(F$10:F$14,$H$19:$H$23,$AX81)*$C$2*节奏总纲!Z75)+BB80</f>
        <v>52.866668161804185</v>
      </c>
      <c r="BC81" s="51">
        <f>IF($AX81&lt;G$10,0,求节点(G$10:G$14,$H$19:$H$23,$AX81)*$C$2*节奏总纲!AA75)+BC80</f>
        <v>28.209127555924699</v>
      </c>
      <c r="BD81" s="51">
        <f>IF($AX81&lt;C$10,0,求节点(C$10:C$14,$I$19:$I$23,$AX81)*$C$2*节奏总纲!W75)+BD80</f>
        <v>95.389145773168593</v>
      </c>
      <c r="BE81" s="51">
        <f>IF($AX81&lt;D$10,0,求节点(D$10:D$14,$I$19:$I$23,$AX81)*$C$2*节奏总纲!X75)+BE80</f>
        <v>84.583377106468689</v>
      </c>
      <c r="BF81" s="51">
        <f>IF($AX81&lt;E$10,0,求节点(E$10:E$14,$I$19:$I$23,$AX81)*$C$2*节奏总纲!Y75)+BF80</f>
        <v>78.573748698224549</v>
      </c>
      <c r="BG81" s="51">
        <f>IF($AX81&lt;F$10,0,求节点(F$10:F$14,$I$19:$I$23,$AX81)*$C$2*节奏总纲!Z75)+BG80</f>
        <v>64.323095161935953</v>
      </c>
      <c r="BH81" s="51">
        <f>IF($AX81&lt;G$10,0,求节点(G$10:G$14,$I$19:$I$23,$AX81)*$C$2*节奏总纲!AA75)+BH80</f>
        <v>36.525075892153176</v>
      </c>
      <c r="BI81" s="65">
        <f>IF($AX81&lt;C$10,0,求节点(C$10:C$14,$J$19:$J$23,$AX81)*$C$2*节奏总纲!W75)+BI80+军团势力点排行奖励设计!W81-军团势力点排行奖励设计!W80</f>
        <v>8.1936561371067107</v>
      </c>
      <c r="BJ81" s="65">
        <f>IF($AX81&lt;D$10,0,求节点(D$10:D$14,$J$19:$J$23,$AX81)*$C$2*节奏总纲!X75)+BJ80+军团势力点排行奖励设计!X81-军团势力点排行奖励设计!X80</f>
        <v>7.926397853126546</v>
      </c>
      <c r="BK81" s="65">
        <f>IF($AX81&lt;E$10,0,求节点(E$10:E$14,$J$19:$J$23,$AX81)*$C$2*节奏总纲!Y75)+BK80+军团势力点排行奖励设计!Y81-军团势力点排行奖励设计!Y80</f>
        <v>6.1883747183616373</v>
      </c>
      <c r="BL81" s="65">
        <f>IF($AX81&lt;F$10,0,求节点(F$10:F$14,$J$19:$J$23,$AX81)*$C$2*节奏总纲!Z75)+BL80+军团势力点排行奖励设计!Z81-军团势力点排行奖励设计!Z80</f>
        <v>6.6982232098628094</v>
      </c>
      <c r="BM81" s="65">
        <f>IF($AX81&lt;G$10,0,求节点(G$10:G$14,$J$19:$J$23,$AX81)*$C$2*节奏总纲!AA75)+BM80+军团势力点排行奖励设计!AA81-军团势力点排行奖励设计!AA80</f>
        <v>0.41804741027253267</v>
      </c>
      <c r="BN81" s="65">
        <f>IF($AX81&lt;C$10,0,求节点(C$10:C$14,$K$19:$K$23,$AX81)*$C$2*节奏总纲!W75)+BN80</f>
        <v>0</v>
      </c>
      <c r="BO81" s="65">
        <f>IF($AX81&lt;D$10,0,求节点(D$10:D$14,$K$19:$K$23,$AX81)*$C$2*节奏总纲!X75)+BO80</f>
        <v>0</v>
      </c>
      <c r="BP81" s="65">
        <f>IF($AX81&lt;E$10,0,求节点(E$10:E$14,$K$19:$K$23,$AX81)*$C$2*节奏总纲!Y75)+BP80</f>
        <v>0</v>
      </c>
      <c r="BQ81" s="65">
        <f>IF($AX81&lt;F$10,0,求节点(F$10:F$14,$K$19:$K$23,$AX81)*$C$2*节奏总纲!Z75)+BQ80</f>
        <v>0</v>
      </c>
      <c r="BR81" s="65">
        <f>IF($AX81&lt;G$10,0,求节点(G$10:G$14,$K$19:$K$23,$AX81)*$C$2*节奏总纲!AA75)+BR80</f>
        <v>0</v>
      </c>
      <c r="BS81" s="65">
        <f>IF($AX81&lt;C$10,0,求节点(C$10:C$14,$L$19:$L$23,$AX81)*$C$2*节奏总纲!W75)+BS80+军团势力点排行奖励设计!AB81-军团势力点排行奖励设计!AB80</f>
        <v>0.98323873645280513</v>
      </c>
      <c r="BT81" s="65">
        <f>IF($AX81&lt;D$10,0,求节点(D$10:D$14,$L$19:$L$23,$AX81)*$C$2*节奏总纲!X75)+BT80+军团势力点排行奖励设计!AC81-军团势力点排行奖励设计!AC80</f>
        <v>1.5218683878002965</v>
      </c>
      <c r="BU81" s="65">
        <f>IF($AX81&lt;E$10,0,求节点(E$10:E$14,$L$19:$L$23,$AX81)*$C$2*节奏总纲!Y75)+BU80+军团势力点排行奖励设计!AD81-军团势力点排行奖励设计!AD80</f>
        <v>1.4852099324067929</v>
      </c>
      <c r="BV81" s="65">
        <f>IF($AX81&lt;F$10,0,求节点(F$10:F$14,$L$19:$L$23,$AX81)*$C$2*节奏总纲!Z75)+BV80+军团势力点排行奖励设计!AE81-军团势力点排行奖励设计!AE80</f>
        <v>1.4852099324067929</v>
      </c>
      <c r="BW81" s="65">
        <f>IF($AX81&lt;G$10,0,求节点(G$10:G$14,$L$19:$L$23,$AX81)*$C$2*节奏总纲!AA75)+BW80+军团势力点排行奖励设计!AF81-军团势力点排行奖励设计!AF80</f>
        <v>0</v>
      </c>
      <c r="BX81" s="65">
        <f>IF($AX81&lt;C$10,0,求节点(C$10:C$14,$M$19:$M$23,$AX81)*$C$2*节奏总纲!W75)+BX80</f>
        <v>0</v>
      </c>
      <c r="BY81" s="65">
        <f>IF($AX81&lt;D$10,0,求节点(D$10:D$14,$M$19:$M$23,$AX81)*$C$2*节奏总纲!X75)+BY80</f>
        <v>0</v>
      </c>
      <c r="BZ81" s="65">
        <f>IF($AX81&lt;E$10,0,求节点(E$10:E$14,$M$19:$M$23,$AX81)*$C$2*节奏总纲!Y75)+BZ80</f>
        <v>0</v>
      </c>
      <c r="CA81" s="65">
        <f>IF($AX81&lt;F$10,0,求节点(F$10:F$14,$M$19:$M$23,$AX81)*$C$2*节奏总纲!Z75)+CA80</f>
        <v>0</v>
      </c>
      <c r="CB81" s="65">
        <f>IF($AX81&lt;G$10,0,求节点(G$10:G$14,$M$19:$M$23,$AX81)*$C$2*节奏总纲!AA75)+CB80</f>
        <v>0</v>
      </c>
      <c r="CF81" s="51">
        <v>72</v>
      </c>
      <c r="CG81" s="65">
        <f t="shared" si="143"/>
        <v>772.80698336453952</v>
      </c>
      <c r="CH81" s="65">
        <f t="shared" si="144"/>
        <v>642.09890912019443</v>
      </c>
      <c r="CI81" s="65">
        <f t="shared" si="145"/>
        <v>474.92946284913205</v>
      </c>
      <c r="CJ81" s="65">
        <f t="shared" si="146"/>
        <v>264.33334080902091</v>
      </c>
      <c r="CK81" s="65">
        <f t="shared" si="147"/>
        <v>141.04563777962349</v>
      </c>
      <c r="CL81" s="65">
        <f t="shared" si="148"/>
        <v>953.89145773168593</v>
      </c>
      <c r="CM81" s="65">
        <f t="shared" si="149"/>
        <v>845.83377106468686</v>
      </c>
      <c r="CN81" s="65">
        <f t="shared" si="150"/>
        <v>785.73748698224551</v>
      </c>
      <c r="CO81" s="65">
        <f t="shared" si="151"/>
        <v>643.23095161935953</v>
      </c>
      <c r="CP81" s="65">
        <f t="shared" si="152"/>
        <v>365.25075892153177</v>
      </c>
      <c r="CQ81" s="65">
        <f t="shared" si="153"/>
        <v>245.80968411320131</v>
      </c>
      <c r="CR81" s="65">
        <f t="shared" si="154"/>
        <v>237.79193559379638</v>
      </c>
      <c r="CS81" s="65">
        <f t="shared" si="155"/>
        <v>185.65124155084911</v>
      </c>
      <c r="CT81" s="65">
        <f t="shared" si="156"/>
        <v>200.94669629588429</v>
      </c>
      <c r="CU81" s="65">
        <f t="shared" si="157"/>
        <v>12.54142230817598</v>
      </c>
      <c r="CV81" s="65">
        <f t="shared" si="158"/>
        <v>0</v>
      </c>
      <c r="CW81" s="65">
        <f t="shared" si="159"/>
        <v>0</v>
      </c>
      <c r="CX81" s="65">
        <f t="shared" si="160"/>
        <v>0</v>
      </c>
      <c r="CY81" s="65">
        <f t="shared" si="161"/>
        <v>0</v>
      </c>
      <c r="CZ81" s="65">
        <f t="shared" si="162"/>
        <v>0</v>
      </c>
      <c r="DA81" s="65">
        <f t="shared" si="163"/>
        <v>49.161936822640257</v>
      </c>
      <c r="DB81" s="65">
        <f t="shared" si="164"/>
        <v>76.09341939001483</v>
      </c>
      <c r="DC81" s="65">
        <f t="shared" si="165"/>
        <v>74.260496620339637</v>
      </c>
      <c r="DD81" s="65">
        <f t="shared" si="166"/>
        <v>74.260496620339637</v>
      </c>
      <c r="DE81" s="65">
        <f t="shared" si="167"/>
        <v>0</v>
      </c>
      <c r="DF81" s="65">
        <f t="shared" si="168"/>
        <v>0</v>
      </c>
      <c r="DG81" s="65">
        <f t="shared" si="169"/>
        <v>0</v>
      </c>
      <c r="DH81" s="65">
        <f t="shared" si="170"/>
        <v>0</v>
      </c>
      <c r="DI81" s="65">
        <f t="shared" si="171"/>
        <v>0</v>
      </c>
      <c r="DJ81" s="65">
        <f t="shared" si="172"/>
        <v>0</v>
      </c>
      <c r="DN81" s="51">
        <v>72</v>
      </c>
      <c r="DO81" s="65">
        <f t="shared" si="173"/>
        <v>2.0343204425751513</v>
      </c>
      <c r="DP81" s="65">
        <f t="shared" si="174"/>
        <v>2.1172951379463489</v>
      </c>
      <c r="DQ81" s="65">
        <f t="shared" si="175"/>
        <v>2.4544298647394003</v>
      </c>
      <c r="DR81" s="65">
        <f t="shared" si="176"/>
        <v>3.2334083231826956</v>
      </c>
      <c r="DS81" s="65">
        <f t="shared" si="177"/>
        <v>3.3895927351699959</v>
      </c>
      <c r="DT81" s="65">
        <f t="shared" si="178"/>
        <v>0.99999999999999978</v>
      </c>
      <c r="DU81" s="65">
        <f t="shared" si="179"/>
        <v>1</v>
      </c>
      <c r="DV81" s="65">
        <f t="shared" si="180"/>
        <v>0.99999999999999989</v>
      </c>
      <c r="DW81" s="65">
        <f t="shared" si="181"/>
        <v>1.0237791025237954</v>
      </c>
      <c r="DX81" s="65">
        <f t="shared" si="182"/>
        <v>1.0343364715933969</v>
      </c>
      <c r="DY81" s="65">
        <f t="shared" si="183"/>
        <v>0.99999999999999967</v>
      </c>
      <c r="DZ81" s="65">
        <f t="shared" si="184"/>
        <v>1.0000000000000002</v>
      </c>
      <c r="EA81" s="65">
        <f t="shared" si="185"/>
        <v>1</v>
      </c>
      <c r="EB81" s="65">
        <f t="shared" si="186"/>
        <v>1.0000000000000004</v>
      </c>
      <c r="EC81" s="65">
        <f t="shared" si="187"/>
        <v>1.0000000000000002</v>
      </c>
      <c r="ED81" s="65">
        <f t="shared" si="188"/>
        <v>0</v>
      </c>
      <c r="EE81" s="65">
        <f t="shared" si="189"/>
        <v>0</v>
      </c>
      <c r="EF81" s="65">
        <f t="shared" si="190"/>
        <v>0</v>
      </c>
      <c r="EG81" s="65">
        <f t="shared" si="191"/>
        <v>0</v>
      </c>
      <c r="EH81" s="65">
        <f t="shared" si="192"/>
        <v>0</v>
      </c>
      <c r="EI81" s="65">
        <f t="shared" si="193"/>
        <v>1</v>
      </c>
      <c r="EJ81" s="65">
        <f t="shared" si="194"/>
        <v>1.0000000000000004</v>
      </c>
      <c r="EK81" s="65">
        <f t="shared" si="195"/>
        <v>1.0000000000000004</v>
      </c>
      <c r="EL81" s="65">
        <f t="shared" si="196"/>
        <v>1.0000000000000004</v>
      </c>
      <c r="EM81" s="65">
        <f t="shared" si="197"/>
        <v>0</v>
      </c>
      <c r="EN81" s="65">
        <f t="shared" si="198"/>
        <v>0</v>
      </c>
      <c r="EO81" s="65">
        <f t="shared" si="199"/>
        <v>0</v>
      </c>
      <c r="EP81" s="65">
        <f t="shared" si="200"/>
        <v>0</v>
      </c>
      <c r="EQ81" s="65">
        <f t="shared" si="201"/>
        <v>0</v>
      </c>
      <c r="ER81" s="65">
        <f t="shared" si="202"/>
        <v>0</v>
      </c>
      <c r="EV81" s="51">
        <v>72</v>
      </c>
      <c r="EW81" s="65">
        <f t="shared" si="203"/>
        <v>183.17814040485848</v>
      </c>
      <c r="EX81" s="65">
        <f t="shared" si="204"/>
        <v>153.79479495597951</v>
      </c>
      <c r="EY81" s="65">
        <f t="shared" si="205"/>
        <v>118.55801717929376</v>
      </c>
      <c r="EZ81" s="65">
        <f t="shared" si="206"/>
        <v>72.163596710384965</v>
      </c>
      <c r="FA81" s="65">
        <f t="shared" si="207"/>
        <v>39.16665032357065</v>
      </c>
      <c r="FB81" s="65">
        <f t="shared" si="208"/>
        <v>70.869230109771351</v>
      </c>
      <c r="FC81" s="65">
        <f t="shared" si="209"/>
        <v>63.171562901091349</v>
      </c>
      <c r="FD81" s="65">
        <f t="shared" si="210"/>
        <v>58.09581144793799</v>
      </c>
      <c r="FE81" s="65">
        <f t="shared" si="211"/>
        <v>48.375278218286567</v>
      </c>
      <c r="FF81" s="65">
        <f t="shared" si="212"/>
        <v>25.776576829643489</v>
      </c>
      <c r="FG81" s="65">
        <f t="shared" si="213"/>
        <v>3.9821168826338598</v>
      </c>
      <c r="FH81" s="65">
        <f t="shared" si="214"/>
        <v>4.0234395502470344</v>
      </c>
      <c r="FI81" s="65">
        <f t="shared" si="215"/>
        <v>3.2303316029847746</v>
      </c>
      <c r="FJ81" s="65">
        <f t="shared" si="216"/>
        <v>3.4597634241603021</v>
      </c>
      <c r="FK81" s="65">
        <f t="shared" si="217"/>
        <v>0.18812133462263972</v>
      </c>
      <c r="FL81" s="65">
        <f t="shared" si="218"/>
        <v>0.60633055414589643</v>
      </c>
      <c r="FM81" s="65">
        <f t="shared" si="219"/>
        <v>0.70069357021638667</v>
      </c>
      <c r="FN81" s="65">
        <f t="shared" si="220"/>
        <v>0.60646072239944049</v>
      </c>
      <c r="FO81" s="65">
        <f t="shared" si="221"/>
        <v>0.63195314697449911</v>
      </c>
      <c r="FP81" s="65">
        <f t="shared" si="222"/>
        <v>2.0902370513626634E-2</v>
      </c>
      <c r="FQ81" s="65">
        <f t="shared" si="223"/>
        <v>0.44245743140376231</v>
      </c>
      <c r="FR81" s="65">
        <f t="shared" si="224"/>
        <v>0.68484077451013348</v>
      </c>
      <c r="FS81" s="65">
        <f t="shared" si="225"/>
        <v>0.66834446958305682</v>
      </c>
      <c r="FT81" s="65">
        <f t="shared" si="226"/>
        <v>0.66834446958305682</v>
      </c>
      <c r="FU81" s="65">
        <f t="shared" si="227"/>
        <v>0</v>
      </c>
      <c r="FV81" s="65">
        <f t="shared" si="228"/>
        <v>4.9161936822640258E-2</v>
      </c>
      <c r="FW81" s="65">
        <f t="shared" si="229"/>
        <v>7.6093419390014835E-2</v>
      </c>
      <c r="FX81" s="65">
        <f t="shared" si="230"/>
        <v>7.426049662033965E-2</v>
      </c>
      <c r="FY81" s="65">
        <f t="shared" si="231"/>
        <v>7.426049662033965E-2</v>
      </c>
      <c r="FZ81" s="65">
        <f t="shared" si="232"/>
        <v>0</v>
      </c>
      <c r="GB81" s="65">
        <f t="shared" si="233"/>
        <v>183.17814040485848</v>
      </c>
      <c r="GC81" s="65">
        <f t="shared" si="234"/>
        <v>70.869230109771351</v>
      </c>
      <c r="GD81" s="65">
        <f t="shared" si="235"/>
        <v>3.9821168826338598</v>
      </c>
      <c r="GE81" s="65">
        <f t="shared" si="236"/>
        <v>0.60633055414589643</v>
      </c>
      <c r="GF81" s="65">
        <f t="shared" si="237"/>
        <v>0.44245743140376231</v>
      </c>
      <c r="GG81" s="65">
        <f t="shared" si="238"/>
        <v>4.9161936822640258E-2</v>
      </c>
      <c r="GH81" s="65">
        <f t="shared" si="239"/>
        <v>153.79479495597951</v>
      </c>
      <c r="GI81" s="65">
        <f t="shared" si="240"/>
        <v>63.171562901091349</v>
      </c>
      <c r="GJ81" s="65">
        <f t="shared" si="241"/>
        <v>4.0234395502470344</v>
      </c>
      <c r="GK81" s="65">
        <f t="shared" si="242"/>
        <v>0.70069357021638667</v>
      </c>
      <c r="GL81" s="65">
        <f t="shared" si="243"/>
        <v>0.68484077451013348</v>
      </c>
      <c r="GM81" s="65">
        <f t="shared" si="244"/>
        <v>7.6093419390014835E-2</v>
      </c>
      <c r="GN81" s="65">
        <f t="shared" si="245"/>
        <v>118.55801717929376</v>
      </c>
      <c r="GO81" s="65">
        <f t="shared" si="246"/>
        <v>58.09581144793799</v>
      </c>
      <c r="GP81" s="65">
        <f t="shared" si="247"/>
        <v>3.2303316029847746</v>
      </c>
      <c r="GQ81" s="65">
        <f t="shared" si="248"/>
        <v>0.60646072239944049</v>
      </c>
      <c r="GR81" s="65">
        <f t="shared" si="249"/>
        <v>0.66834446958305682</v>
      </c>
      <c r="GS81" s="65">
        <f t="shared" si="250"/>
        <v>7.426049662033965E-2</v>
      </c>
      <c r="GT81" s="65">
        <f t="shared" si="251"/>
        <v>72.163596710384965</v>
      </c>
      <c r="GU81" s="65">
        <f t="shared" si="252"/>
        <v>48.375278218286567</v>
      </c>
      <c r="GV81" s="65">
        <f t="shared" si="253"/>
        <v>3.4597634241603021</v>
      </c>
      <c r="GW81" s="65">
        <f t="shared" si="254"/>
        <v>0.63195314697449911</v>
      </c>
      <c r="GX81" s="65">
        <f t="shared" si="255"/>
        <v>0.66834446958305682</v>
      </c>
      <c r="GY81" s="65">
        <f t="shared" si="256"/>
        <v>7.426049662033965E-2</v>
      </c>
      <c r="GZ81" s="65">
        <f t="shared" si="257"/>
        <v>39.16665032357065</v>
      </c>
      <c r="HA81" s="65">
        <f t="shared" si="258"/>
        <v>25.776576829643489</v>
      </c>
      <c r="HB81" s="65">
        <f t="shared" si="259"/>
        <v>0.18812133462263972</v>
      </c>
      <c r="HC81" s="65">
        <f t="shared" si="260"/>
        <v>2.0902370513626634E-2</v>
      </c>
      <c r="HD81" s="65">
        <f t="shared" si="261"/>
        <v>0</v>
      </c>
      <c r="HE81" s="65">
        <f t="shared" si="262"/>
        <v>0</v>
      </c>
      <c r="HM81" s="51">
        <v>72</v>
      </c>
      <c r="HN81" s="72">
        <f>(EW81-EW80)*$D$46+(FB81-FB80)*$D$47+(FG81-FG80)*$D$48+(FL81-FL80)*$D$49+IF($HM81&lt;C$10,0,求节点(C$10:C$14,$H$28:$H$32,$HM81)*$C$2*节奏总纲!W75)+HN80</f>
        <v>8346.4647181306682</v>
      </c>
      <c r="HO81" s="72">
        <f>(EX81-EX80)*$D$46+(FC81-FC80)*$D$47+(FH81-FH80)*$D$48+(FM81-FM80)*$D$49+IF($HM81&lt;D$10,0,求节点(D$10:D$14,$H$28:$H$32,$HM81)*$C$2*节奏总纲!X75)+HO80</f>
        <v>7283.7361264254259</v>
      </c>
      <c r="HP81" s="72">
        <f>(EY81-EY80)*$D$46+(FD81-FD80)*$D$47+(FI81-FI80)*$D$48+(FN81-FN80)*$D$49+IF($HM81&lt;E$10,0,求节点(E$10:E$14,$H$28:$H$32,$HM81)*$C$2*节奏总纲!Y75)+HP80</f>
        <v>6325.0216653119596</v>
      </c>
      <c r="HQ81" s="72">
        <f>(EZ81-EZ80)*$D$46+(FE81-FE80)*$D$47+(FJ81-FJ80)*$D$48+(FO81-FO80)*$D$49+IF($HM81&lt;F$10,0,求节点(F$10:F$14,$H$28:$H$32,$HM81)*$C$2*节奏总纲!Z75)+HQ80</f>
        <v>4892.6761474430996</v>
      </c>
      <c r="HR81" s="72">
        <f>(FA81-FA80)*$D$46+(FF81-FF80)*$D$47+(FK81-FK80)*$D$48+(FP81-FP80)*$D$49+IF($HM81&lt;G$10,0,求节点(G$10:G$14,$H$28:$H$32,$HM81)*$C$2*节奏总纲!AA75)+HR80</f>
        <v>2669.0992589446118</v>
      </c>
      <c r="HV81" s="72">
        <v>72</v>
      </c>
      <c r="HW81" s="72">
        <f>IF($HV81&lt;C$10,0,求节点(C$10:C$14,$I$28:$I$32,$HV81)*$C$2*节奏总纲!W75)+HW80</f>
        <v>23714671.054820951</v>
      </c>
      <c r="HX81" s="72">
        <f>IF($HV81&lt;D$10,0,求节点(D$10:D$14,$I$28:$I$32,$HV81)*$C$2*节奏总纲!X75)+HX80</f>
        <v>20769268.876014903</v>
      </c>
      <c r="HY81" s="72">
        <f>IF($HV81&lt;E$10,0,求节点(E$10:E$14,$I$28:$I$32,$HV81)*$C$2*节奏总纲!Y75)+HY80</f>
        <v>18564326.5167397</v>
      </c>
      <c r="HZ81" s="72">
        <f>IF($HV81&lt;F$10,0,求节点(F$10:F$14,$I$28:$I$32,$HV81)*$C$2*节奏总纲!Z75)+HZ80</f>
        <v>15062437.267042724</v>
      </c>
      <c r="IA81" s="72">
        <f>IF($HV81&lt;G$10,0,求节点(G$10:G$14,$I$28:$I$32,$HV81)*$C$2*节奏总纲!AA75)+IA80</f>
        <v>8652945.8974354137</v>
      </c>
    </row>
    <row r="82" spans="16:235" x14ac:dyDescent="0.15">
      <c r="P82" s="49">
        <v>73</v>
      </c>
      <c r="Q82" s="51">
        <f>IF($P82&lt;C$10,0,求节点(C$10:C$14,$H$10:$H$14,$P82)*$C$2*节奏总纲!W76)+Q81</f>
        <v>1730.4334764512498</v>
      </c>
      <c r="R82" s="51">
        <f>IF($P82&lt;D$10,0,求节点(D$10:D$14,$H$10:$H$14,$P82)*$C$2*节奏总纲!X76)+R81</f>
        <v>1492.0266510954095</v>
      </c>
      <c r="S82" s="51">
        <f>IF($P82&lt;E$10,0,求节点(E$10:E$14,$H$10:$H$14,$P82)*$C$2*节奏总纲!Y76)+S81</f>
        <v>1273.2602131131298</v>
      </c>
      <c r="T82" s="51">
        <f>IF($P82&lt;F$10,0,求节点(F$10:F$14,$H$10:$H$14,$P82)*$C$2*节奏总纲!Z76)+T81</f>
        <v>919.76133051319277</v>
      </c>
      <c r="U82" s="51">
        <f>IF($P82&lt;G$10,0,求节点(G$10:G$14,$H$10:$H$14,$P82)*$C$2*节奏总纲!AA76)+U81</f>
        <v>513.02491563449018</v>
      </c>
      <c r="V82" s="51">
        <f>IF($P82&lt;C$10,0,求节点(C$10:C$14,$I$10:$I$14,$P82)*$C$2*节奏总纲!W76)+V81</f>
        <v>1097.8652904941271</v>
      </c>
      <c r="W82" s="51">
        <f>IF($P82&lt;D$10,0,求节点(D$10:D$14,$I$10:$I$14,$P82)*$C$2*节奏总纲!X76)+W81</f>
        <v>967.98720355800401</v>
      </c>
      <c r="X82" s="51">
        <f>IF($P82&lt;E$10,0,求节点(E$10:E$14,$I$10:$I$14,$P82)*$C$2*节奏总纲!Y76)+X81</f>
        <v>894.67877618629871</v>
      </c>
      <c r="Y82" s="51">
        <f>IF($P82&lt;F$10,0,求节点(F$10:F$14,$I$10:$I$14,$P82)*$C$2*节奏总纲!Z76)+Y81</f>
        <v>739.0513612178795</v>
      </c>
      <c r="Z82" s="51">
        <f>IF($P82&lt;G$10,0,求节点(G$10:G$14,$I$10:$I$14,$P82)*$C$2*节奏总纲!AA76)+Z81</f>
        <v>422.50278839643477</v>
      </c>
      <c r="AA82" s="65">
        <f>IF($P82&lt;C$10,0,求节点(C$10:C$14,$J$10:$J$14,$P82)*$C$2*节奏总纲!W76)+AA81+军团势力点排行奖励设计!M82-军团势力点排行奖励设计!M81</f>
        <v>275.96138545185499</v>
      </c>
      <c r="AB82" s="65">
        <f>IF($P82&lt;D$10,0,求节点(D$10:D$14,$J$10:$J$14,$P82)*$C$2*节奏总纲!X76)+AB81+军团势力点排行奖励设计!N82-军团势力点排行奖励设计!N81</f>
        <v>269.34282910202671</v>
      </c>
      <c r="AC82" s="65">
        <f>IF($P82&lt;E$10,0,求节点(E$10:E$14,$J$10:$J$14,$P82)*$C$2*节奏总纲!Y76)+AC81+军团势力点排行奖励设计!O82-军团势力点排行奖励设计!O81</f>
        <v>218.13945753305327</v>
      </c>
      <c r="AD82" s="65">
        <f>IF($P82&lt;F$10,0,求节点(F$10:F$14,$J$10:$J$14,$P82)*$C$2*节奏总纲!Z76)+AD81+军团势力点排行奖励设计!P82-军团势力点排行奖励设计!P81</f>
        <v>247.53402753248216</v>
      </c>
      <c r="AE82" s="65">
        <f>IF($P82&lt;G$10,0,求节点(G$10:G$14,$J$10:$J$14,$P82)*$C$2*节奏总纲!AA76)+AE81+军团势力点排行奖励设计!Q82-军团势力点排行奖励设计!Q81</f>
        <v>22.314382985643537</v>
      </c>
      <c r="AF82" s="65">
        <f>IF($P82&lt;C$10,0,求节点(C$10:C$14,$K$10:$K$14,$P82)*$C$2*节奏总纲!W76)+AF81</f>
        <v>0</v>
      </c>
      <c r="AG82" s="65">
        <f>IF($P82&lt;D$10,0,求节点(D$10:D$14,$K$10:$K$14,$P82)*$C$2*节奏总纲!X76)+AG81</f>
        <v>0</v>
      </c>
      <c r="AH82" s="65">
        <f>IF($P82&lt;E$10,0,求节点(E$10:E$14,$K$10:$K$14,$P82)*$C$2*节奏总纲!Y76)+AH81</f>
        <v>0</v>
      </c>
      <c r="AI82" s="65">
        <f>IF($P82&lt;F$10,0,求节点(F$10:F$14,$K$10:$K$14,$P82)*$C$2*节奏总纲!Z76)+AI81</f>
        <v>0</v>
      </c>
      <c r="AJ82" s="65">
        <f>IF($P82&lt;G$10,0,求节点(G$10:G$14,$K$10:$K$14,$P82)*$C$2*节奏总纲!AA76)+AJ81</f>
        <v>0</v>
      </c>
      <c r="AK82" s="65">
        <f>IF($P82&lt;C$10,0,求节点(C$10:C$14,$L$10:$L$14,$P82)*$C$2*节奏总纲!W76)+AK81+军团势力点排行奖励设计!R82-军团势力点排行奖励设计!R81</f>
        <v>55.192277090371014</v>
      </c>
      <c r="AL82" s="65">
        <f>IF($P82&lt;D$10,0,求节点(D$10:D$14,$L$10:$L$14,$P82)*$C$2*节奏总纲!X76)+AL81+军团势力点排行奖励设计!S82-军团势力点排行奖励设计!S81</f>
        <v>86.18970531264857</v>
      </c>
      <c r="AM82" s="65">
        <f>IF($P82&lt;E$10,0,求节点(E$10:E$14,$L$10:$L$14,$P82)*$C$2*节奏总纲!Y76)+AM81+军团势力点排行奖励设计!T82-军团势力点排行奖励设计!T81</f>
        <v>86.710929672231472</v>
      </c>
      <c r="AN82" s="65">
        <f>IF($P82&lt;F$10,0,求节点(F$10:F$14,$L$10:$L$14,$P82)*$C$2*节奏总纲!Z76)+AN81+军团势力点排行奖励设计!U82-军团势力点排行奖励设计!U81</f>
        <v>86.710929672231472</v>
      </c>
      <c r="AO82" s="65">
        <f>IF($P82&lt;G$10,0,求节点(G$10:G$14,$L$10:$L$14,$P82)*$C$2*节奏总纲!AA76)+AO81+军团势力点排行奖励设计!V82-军团势力点排行奖励设计!V81</f>
        <v>0</v>
      </c>
      <c r="AP82" s="65">
        <f>IF($P82&lt;C$10,0,求节点(C$10:C$14,$M$10:$M$14,$P82)*$C$2*节奏总纲!W76)+AP81</f>
        <v>0</v>
      </c>
      <c r="AQ82" s="65">
        <f>IF($P82&lt;D$10,0,求节点(D$10:D$14,$M$10:$M$14,$P82)*$C$2*节奏总纲!X76)+AQ81</f>
        <v>0</v>
      </c>
      <c r="AR82" s="65">
        <f>IF($P82&lt;E$10,0,求节点(E$10:E$14,$M$10:$M$14,$P82)*$C$2*节奏总纲!Y76)+AR81</f>
        <v>0</v>
      </c>
      <c r="AS82" s="65">
        <f>IF($P82&lt;F$10,0,求节点(F$10:F$14,$M$10:$M$14,$P82)*$C$2*节奏总纲!Z76)+AS81</f>
        <v>0</v>
      </c>
      <c r="AT82" s="65">
        <f>IF($P82&lt;G$10,0,求节点(G$10:G$14,$M$10:$M$14,$P82)*$C$2*节奏总纲!AA76)+AT81</f>
        <v>0</v>
      </c>
      <c r="AX82" s="51">
        <v>73</v>
      </c>
      <c r="AY82" s="51">
        <f>IF($AX82&lt;C$10,0,求节点(C$10:C$14,$H$19:$H$23,$AX82)*$C$2*节奏总纲!W76)+AY81</f>
        <v>158.14204648928063</v>
      </c>
      <c r="AZ82" s="51">
        <f>IF($AX82&lt;D$10,0,求节点(D$10:D$14,$H$19:$H$23,$AX82)*$C$2*节奏总纲!X76)+AZ81</f>
        <v>131.00986188435144</v>
      </c>
      <c r="BA82" s="51">
        <f>IF($AX82&lt;E$10,0,求节点(E$10:E$14,$H$19:$H$23,$AX82)*$C$2*节奏总纲!Y76)+BA81</f>
        <v>94.985892569826404</v>
      </c>
      <c r="BB82" s="51">
        <f>IF($AX82&lt;F$10,0,求节点(F$10:F$14,$H$19:$H$23,$AX82)*$C$2*节奏总纲!Z76)+BB81</f>
        <v>52.866668161804185</v>
      </c>
      <c r="BC82" s="51">
        <f>IF($AX82&lt;G$10,0,求节点(G$10:G$14,$H$19:$H$23,$AX82)*$C$2*节奏总纲!AA76)+BC81</f>
        <v>28.209127555924699</v>
      </c>
      <c r="BD82" s="51">
        <f>IF($AX82&lt;C$10,0,求节点(C$10:C$14,$I$19:$I$23,$AX82)*$C$2*节奏总纲!W76)+BD81</f>
        <v>109.78652904941274</v>
      </c>
      <c r="BE82" s="51">
        <f>IF($AX82&lt;D$10,0,求节点(D$10:D$14,$I$19:$I$23,$AX82)*$C$2*节奏总纲!X76)+BE81</f>
        <v>96.798720355800398</v>
      </c>
      <c r="BF82" s="51">
        <f>IF($AX82&lt;E$10,0,求节点(E$10:E$14,$I$19:$I$23,$AX82)*$C$2*节奏总纲!Y76)+BF81</f>
        <v>89.331664283382409</v>
      </c>
      <c r="BG82" s="51">
        <f>IF($AX82&lt;F$10,0,求节点(F$10:F$14,$I$19:$I$23,$AX82)*$C$2*节奏总纲!Z76)+BG81</f>
        <v>70.829465786597595</v>
      </c>
      <c r="BH82" s="51">
        <f>IF($AX82&lt;G$10,0,求节点(G$10:G$14,$I$19:$I$23,$AX82)*$C$2*节奏总纲!AA76)+BH81</f>
        <v>40.018840541079143</v>
      </c>
      <c r="BI82" s="65">
        <f>IF($AX82&lt;C$10,0,求节点(C$10:C$14,$J$19:$J$23,$AX82)*$C$2*节奏总纲!W76)+BI81+军团势力点排行奖励设计!W82-军团势力点排行奖励设计!W81</f>
        <v>9.1987128483951714</v>
      </c>
      <c r="BJ82" s="65">
        <f>IF($AX82&lt;D$10,0,求节点(D$10:D$14,$J$19:$J$23,$AX82)*$C$2*节奏总纲!X76)+BJ81+军团势力点排行奖励设计!X82-军团势力点排行奖励设计!X81</f>
        <v>8.9780943034008907</v>
      </c>
      <c r="BK82" s="65">
        <f>IF($AX82&lt;E$10,0,求节点(E$10:E$14,$J$19:$J$23,$AX82)*$C$2*节奏总纲!Y76)+BK81+军团势力点排行奖励设计!Y82-军团势力点排行奖励设计!Y81</f>
        <v>7.271315251101778</v>
      </c>
      <c r="BL82" s="65">
        <f>IF($AX82&lt;F$10,0,求节点(F$10:F$14,$J$19:$J$23,$AX82)*$C$2*节奏总纲!Z76)+BL81+军团势力点排行奖励设计!Z82-军团势力点排行奖励设计!Z81</f>
        <v>8.2511342510827355</v>
      </c>
      <c r="BM82" s="65">
        <f>IF($AX82&lt;G$10,0,求节点(G$10:G$14,$J$19:$J$23,$AX82)*$C$2*节奏总纲!AA76)+BM81+军团势力点排行奖励设计!AA82-军团势力点排行奖励设计!AA81</f>
        <v>0.74381276618811776</v>
      </c>
      <c r="BN82" s="65">
        <f>IF($AX82&lt;C$10,0,求节点(C$10:C$14,$K$19:$K$23,$AX82)*$C$2*节奏总纲!W76)+BN81</f>
        <v>0</v>
      </c>
      <c r="BO82" s="65">
        <f>IF($AX82&lt;D$10,0,求节点(D$10:D$14,$K$19:$K$23,$AX82)*$C$2*节奏总纲!X76)+BO81</f>
        <v>0</v>
      </c>
      <c r="BP82" s="65">
        <f>IF($AX82&lt;E$10,0,求节点(E$10:E$14,$K$19:$K$23,$AX82)*$C$2*节奏总纲!Y76)+BP81</f>
        <v>0</v>
      </c>
      <c r="BQ82" s="65">
        <f>IF($AX82&lt;F$10,0,求节点(F$10:F$14,$K$19:$K$23,$AX82)*$C$2*节奏总纲!Z76)+BQ81</f>
        <v>0</v>
      </c>
      <c r="BR82" s="65">
        <f>IF($AX82&lt;G$10,0,求节点(G$10:G$14,$K$19:$K$23,$AX82)*$C$2*节奏总纲!AA76)+BR81</f>
        <v>0</v>
      </c>
      <c r="BS82" s="65">
        <f>IF($AX82&lt;C$10,0,求节点(C$10:C$14,$L$19:$L$23,$AX82)*$C$2*节奏总纲!W76)+BS81+军团势力点排行奖励设计!AB82-军团势力点排行奖励设计!AB81</f>
        <v>1.1038455418074204</v>
      </c>
      <c r="BT82" s="65">
        <f>IF($AX82&lt;D$10,0,求节点(D$10:D$14,$L$19:$L$23,$AX82)*$C$2*节奏总纲!X76)+BT81+军团势力点排行奖励设计!AC82-军团势力点排行奖励设计!AC81</f>
        <v>1.7237941062529707</v>
      </c>
      <c r="BU82" s="65">
        <f>IF($AX82&lt;E$10,0,求节点(E$10:E$14,$L$19:$L$23,$AX82)*$C$2*节奏总纲!Y76)+BU81+军团势力点排行奖励设计!AD82-军团势力点排行奖励设计!AD81</f>
        <v>1.7342185934446288</v>
      </c>
      <c r="BV82" s="65">
        <f>IF($AX82&lt;F$10,0,求节点(F$10:F$14,$L$19:$L$23,$AX82)*$C$2*节奏总纲!Z76)+BV81+军团势力点排行奖励设计!AE82-军团势力点排行奖励设计!AE81</f>
        <v>1.7342185934446288</v>
      </c>
      <c r="BW82" s="65">
        <f>IF($AX82&lt;G$10,0,求节点(G$10:G$14,$L$19:$L$23,$AX82)*$C$2*节奏总纲!AA76)+BW81+军团势力点排行奖励设计!AF82-军团势力点排行奖励设计!AF81</f>
        <v>0</v>
      </c>
      <c r="BX82" s="65">
        <f>IF($AX82&lt;C$10,0,求节点(C$10:C$14,$M$19:$M$23,$AX82)*$C$2*节奏总纲!W76)+BX81</f>
        <v>0</v>
      </c>
      <c r="BY82" s="65">
        <f>IF($AX82&lt;D$10,0,求节点(D$10:D$14,$M$19:$M$23,$AX82)*$C$2*节奏总纲!X76)+BY81</f>
        <v>0</v>
      </c>
      <c r="BZ82" s="65">
        <f>IF($AX82&lt;E$10,0,求节点(E$10:E$14,$M$19:$M$23,$AX82)*$C$2*节奏总纲!Y76)+BZ81</f>
        <v>0</v>
      </c>
      <c r="CA82" s="65">
        <f>IF($AX82&lt;F$10,0,求节点(F$10:F$14,$M$19:$M$23,$AX82)*$C$2*节奏总纲!Z76)+CA81</f>
        <v>0</v>
      </c>
      <c r="CB82" s="65">
        <f>IF($AX82&lt;G$10,0,求节点(G$10:G$14,$M$19:$M$23,$AX82)*$C$2*节奏总纲!AA76)+CB81</f>
        <v>0</v>
      </c>
      <c r="CF82" s="51">
        <v>73</v>
      </c>
      <c r="CG82" s="65">
        <f t="shared" si="143"/>
        <v>790.7102324464031</v>
      </c>
      <c r="CH82" s="65">
        <f t="shared" si="144"/>
        <v>655.04930942175724</v>
      </c>
      <c r="CI82" s="65">
        <f t="shared" si="145"/>
        <v>474.92946284913205</v>
      </c>
      <c r="CJ82" s="65">
        <f t="shared" si="146"/>
        <v>264.33334080902091</v>
      </c>
      <c r="CK82" s="65">
        <f t="shared" si="147"/>
        <v>141.04563777962349</v>
      </c>
      <c r="CL82" s="65">
        <f t="shared" si="148"/>
        <v>1097.8652904941273</v>
      </c>
      <c r="CM82" s="65">
        <f t="shared" si="149"/>
        <v>967.98720355800401</v>
      </c>
      <c r="CN82" s="65">
        <f t="shared" si="150"/>
        <v>893.31664283382406</v>
      </c>
      <c r="CO82" s="65">
        <f t="shared" si="151"/>
        <v>708.29465786597598</v>
      </c>
      <c r="CP82" s="65">
        <f t="shared" si="152"/>
        <v>400.18840541079146</v>
      </c>
      <c r="CQ82" s="65">
        <f t="shared" si="153"/>
        <v>275.96138545185516</v>
      </c>
      <c r="CR82" s="65">
        <f t="shared" si="154"/>
        <v>269.34282910202671</v>
      </c>
      <c r="CS82" s="65">
        <f t="shared" si="155"/>
        <v>218.13945753305333</v>
      </c>
      <c r="CT82" s="65">
        <f t="shared" si="156"/>
        <v>247.53402753248207</v>
      </c>
      <c r="CU82" s="65">
        <f t="shared" si="157"/>
        <v>22.314382985643533</v>
      </c>
      <c r="CV82" s="65">
        <f t="shared" si="158"/>
        <v>0</v>
      </c>
      <c r="CW82" s="65">
        <f t="shared" si="159"/>
        <v>0</v>
      </c>
      <c r="CX82" s="65">
        <f t="shared" si="160"/>
        <v>0</v>
      </c>
      <c r="CY82" s="65">
        <f t="shared" si="161"/>
        <v>0</v>
      </c>
      <c r="CZ82" s="65">
        <f t="shared" si="162"/>
        <v>0</v>
      </c>
      <c r="DA82" s="65">
        <f t="shared" si="163"/>
        <v>55.192277090371022</v>
      </c>
      <c r="DB82" s="65">
        <f t="shared" si="164"/>
        <v>86.189705312648528</v>
      </c>
      <c r="DC82" s="65">
        <f t="shared" si="165"/>
        <v>86.710929672231444</v>
      </c>
      <c r="DD82" s="65">
        <f t="shared" si="166"/>
        <v>86.710929672231444</v>
      </c>
      <c r="DE82" s="65">
        <f t="shared" si="167"/>
        <v>0</v>
      </c>
      <c r="DF82" s="65">
        <f t="shared" si="168"/>
        <v>0</v>
      </c>
      <c r="DG82" s="65">
        <f t="shared" si="169"/>
        <v>0</v>
      </c>
      <c r="DH82" s="65">
        <f t="shared" si="170"/>
        <v>0</v>
      </c>
      <c r="DI82" s="65">
        <f t="shared" si="171"/>
        <v>0</v>
      </c>
      <c r="DJ82" s="65">
        <f t="shared" si="172"/>
        <v>0</v>
      </c>
      <c r="DN82" s="51">
        <v>73</v>
      </c>
      <c r="DO82" s="65">
        <f t="shared" si="173"/>
        <v>2.1884546391886288</v>
      </c>
      <c r="DP82" s="65">
        <f t="shared" si="174"/>
        <v>2.2777318129111404</v>
      </c>
      <c r="DQ82" s="65">
        <f t="shared" si="175"/>
        <v>2.680945935581172</v>
      </c>
      <c r="DR82" s="65">
        <f t="shared" si="176"/>
        <v>3.4795509628038723</v>
      </c>
      <c r="DS82" s="65">
        <f t="shared" si="177"/>
        <v>3.6372972869679603</v>
      </c>
      <c r="DT82" s="65">
        <f t="shared" si="178"/>
        <v>0.99999999999999978</v>
      </c>
      <c r="DU82" s="65">
        <f t="shared" si="179"/>
        <v>1</v>
      </c>
      <c r="DV82" s="65">
        <f t="shared" si="180"/>
        <v>1.001524804629357</v>
      </c>
      <c r="DW82" s="65">
        <f t="shared" si="181"/>
        <v>1.0434235992186791</v>
      </c>
      <c r="DX82" s="65">
        <f t="shared" si="182"/>
        <v>1.0557596938940239</v>
      </c>
      <c r="DY82" s="65">
        <f t="shared" si="183"/>
        <v>0.99999999999999933</v>
      </c>
      <c r="DZ82" s="65">
        <f t="shared" si="184"/>
        <v>1</v>
      </c>
      <c r="EA82" s="65">
        <f t="shared" si="185"/>
        <v>0.99999999999999978</v>
      </c>
      <c r="EB82" s="65">
        <f t="shared" si="186"/>
        <v>1.0000000000000004</v>
      </c>
      <c r="EC82" s="65">
        <f t="shared" si="187"/>
        <v>1.0000000000000002</v>
      </c>
      <c r="ED82" s="65">
        <f t="shared" si="188"/>
        <v>0</v>
      </c>
      <c r="EE82" s="65">
        <f t="shared" si="189"/>
        <v>0</v>
      </c>
      <c r="EF82" s="65">
        <f t="shared" si="190"/>
        <v>0</v>
      </c>
      <c r="EG82" s="65">
        <f t="shared" si="191"/>
        <v>0</v>
      </c>
      <c r="EH82" s="65">
        <f t="shared" si="192"/>
        <v>0</v>
      </c>
      <c r="EI82" s="65">
        <f t="shared" si="193"/>
        <v>0.99999999999999989</v>
      </c>
      <c r="EJ82" s="65">
        <f t="shared" si="194"/>
        <v>1.0000000000000004</v>
      </c>
      <c r="EK82" s="65">
        <f t="shared" si="195"/>
        <v>1.0000000000000002</v>
      </c>
      <c r="EL82" s="65">
        <f t="shared" si="196"/>
        <v>1.0000000000000002</v>
      </c>
      <c r="EM82" s="65">
        <f t="shared" si="197"/>
        <v>0</v>
      </c>
      <c r="EN82" s="65">
        <f t="shared" si="198"/>
        <v>0</v>
      </c>
      <c r="EO82" s="65">
        <f t="shared" si="199"/>
        <v>0</v>
      </c>
      <c r="EP82" s="65">
        <f t="shared" si="200"/>
        <v>0</v>
      </c>
      <c r="EQ82" s="65">
        <f t="shared" si="201"/>
        <v>0</v>
      </c>
      <c r="ER82" s="65">
        <f t="shared" si="202"/>
        <v>0</v>
      </c>
      <c r="EV82" s="51">
        <v>73</v>
      </c>
      <c r="EW82" s="65">
        <f t="shared" si="203"/>
        <v>191.07800520410444</v>
      </c>
      <c r="EX82" s="65">
        <f t="shared" si="204"/>
        <v>160.04947799109155</v>
      </c>
      <c r="EY82" s="65">
        <f t="shared" si="205"/>
        <v>121.78539185484112</v>
      </c>
      <c r="EZ82" s="65">
        <f t="shared" si="206"/>
        <v>74.115507897783459</v>
      </c>
      <c r="FA82" s="65">
        <f t="shared" si="207"/>
        <v>40.214779718248444</v>
      </c>
      <c r="FB82" s="65">
        <f t="shared" si="208"/>
        <v>81.449926758786475</v>
      </c>
      <c r="FC82" s="65">
        <f t="shared" si="209"/>
        <v>72.248151400760719</v>
      </c>
      <c r="FD82" s="65">
        <f t="shared" si="210"/>
        <v>66.167822623918568</v>
      </c>
      <c r="FE82" s="65">
        <f t="shared" si="211"/>
        <v>53.70619317615968</v>
      </c>
      <c r="FF82" s="65">
        <f t="shared" si="212"/>
        <v>28.385094761849459</v>
      </c>
      <c r="FG82" s="65">
        <f t="shared" si="213"/>
        <v>4.470574444320051</v>
      </c>
      <c r="FH82" s="65">
        <f t="shared" si="214"/>
        <v>4.5572806684062916</v>
      </c>
      <c r="FI82" s="65">
        <f t="shared" si="215"/>
        <v>3.7923574410291878</v>
      </c>
      <c r="FJ82" s="65">
        <f t="shared" si="216"/>
        <v>4.2332759910206201</v>
      </c>
      <c r="FK82" s="65">
        <f t="shared" si="217"/>
        <v>0.33471574478465299</v>
      </c>
      <c r="FL82" s="65">
        <f t="shared" si="218"/>
        <v>0.68070475078124237</v>
      </c>
      <c r="FM82" s="65">
        <f t="shared" si="219"/>
        <v>0.79366353642063869</v>
      </c>
      <c r="FN82" s="65">
        <f t="shared" si="220"/>
        <v>0.7104094812440146</v>
      </c>
      <c r="FO82" s="65">
        <f t="shared" si="221"/>
        <v>0.75940043124306256</v>
      </c>
      <c r="FP82" s="65">
        <f t="shared" si="222"/>
        <v>3.7190638309405888E-2</v>
      </c>
      <c r="FQ82" s="65">
        <f t="shared" si="223"/>
        <v>0.49673049381333911</v>
      </c>
      <c r="FR82" s="65">
        <f t="shared" si="224"/>
        <v>0.77570734781383688</v>
      </c>
      <c r="FS82" s="65">
        <f t="shared" si="225"/>
        <v>0.78039836705008303</v>
      </c>
      <c r="FT82" s="65">
        <f t="shared" si="226"/>
        <v>0.78039836705008303</v>
      </c>
      <c r="FU82" s="65">
        <f t="shared" si="227"/>
        <v>0</v>
      </c>
      <c r="FV82" s="65">
        <f t="shared" si="228"/>
        <v>5.5192277090371014E-2</v>
      </c>
      <c r="FW82" s="65">
        <f t="shared" si="229"/>
        <v>8.6189705312648537E-2</v>
      </c>
      <c r="FX82" s="65">
        <f t="shared" si="230"/>
        <v>8.6710929672231443E-2</v>
      </c>
      <c r="FY82" s="65">
        <f t="shared" si="231"/>
        <v>8.6710929672231443E-2</v>
      </c>
      <c r="FZ82" s="65">
        <f t="shared" si="232"/>
        <v>0</v>
      </c>
      <c r="GB82" s="65">
        <f t="shared" si="233"/>
        <v>191.07800520410444</v>
      </c>
      <c r="GC82" s="65">
        <f t="shared" si="234"/>
        <v>81.449926758786475</v>
      </c>
      <c r="GD82" s="65">
        <f t="shared" si="235"/>
        <v>4.470574444320051</v>
      </c>
      <c r="GE82" s="65">
        <f t="shared" si="236"/>
        <v>0.68070475078124237</v>
      </c>
      <c r="GF82" s="65">
        <f t="shared" si="237"/>
        <v>0.49673049381333911</v>
      </c>
      <c r="GG82" s="65">
        <f t="shared" si="238"/>
        <v>5.5192277090371014E-2</v>
      </c>
      <c r="GH82" s="65">
        <f t="shared" si="239"/>
        <v>160.04947799109155</v>
      </c>
      <c r="GI82" s="65">
        <f t="shared" si="240"/>
        <v>72.248151400760719</v>
      </c>
      <c r="GJ82" s="65">
        <f t="shared" si="241"/>
        <v>4.5572806684062916</v>
      </c>
      <c r="GK82" s="65">
        <f t="shared" si="242"/>
        <v>0.79366353642063869</v>
      </c>
      <c r="GL82" s="65">
        <f t="shared" si="243"/>
        <v>0.77570734781383688</v>
      </c>
      <c r="GM82" s="65">
        <f t="shared" si="244"/>
        <v>8.6189705312648537E-2</v>
      </c>
      <c r="GN82" s="65">
        <f t="shared" si="245"/>
        <v>121.78539185484112</v>
      </c>
      <c r="GO82" s="65">
        <f t="shared" si="246"/>
        <v>66.167822623918568</v>
      </c>
      <c r="GP82" s="65">
        <f t="shared" si="247"/>
        <v>3.7923574410291878</v>
      </c>
      <c r="GQ82" s="65">
        <f t="shared" si="248"/>
        <v>0.7104094812440146</v>
      </c>
      <c r="GR82" s="65">
        <f t="shared" si="249"/>
        <v>0.78039836705008303</v>
      </c>
      <c r="GS82" s="65">
        <f t="shared" si="250"/>
        <v>8.6710929672231443E-2</v>
      </c>
      <c r="GT82" s="65">
        <f t="shared" si="251"/>
        <v>74.115507897783459</v>
      </c>
      <c r="GU82" s="65">
        <f t="shared" si="252"/>
        <v>53.70619317615968</v>
      </c>
      <c r="GV82" s="65">
        <f t="shared" si="253"/>
        <v>4.2332759910206201</v>
      </c>
      <c r="GW82" s="65">
        <f t="shared" si="254"/>
        <v>0.75940043124306256</v>
      </c>
      <c r="GX82" s="65">
        <f t="shared" si="255"/>
        <v>0.78039836705008303</v>
      </c>
      <c r="GY82" s="65">
        <f t="shared" si="256"/>
        <v>8.6710929672231443E-2</v>
      </c>
      <c r="GZ82" s="65">
        <f t="shared" si="257"/>
        <v>40.214779718248444</v>
      </c>
      <c r="HA82" s="65">
        <f t="shared" si="258"/>
        <v>28.385094761849459</v>
      </c>
      <c r="HB82" s="65">
        <f t="shared" si="259"/>
        <v>0.33471574478465299</v>
      </c>
      <c r="HC82" s="65">
        <f t="shared" si="260"/>
        <v>3.7190638309405888E-2</v>
      </c>
      <c r="HD82" s="65">
        <f t="shared" si="261"/>
        <v>0</v>
      </c>
      <c r="HE82" s="65">
        <f t="shared" si="262"/>
        <v>0</v>
      </c>
      <c r="HM82" s="51">
        <v>73</v>
      </c>
      <c r="HN82" s="72">
        <f>(EW82-EW81)*$D$46+(FB82-FB81)*$D$47+(FG82-FG81)*$D$48+(FL82-FL81)*$D$49+IF($HM82&lt;C$10,0,求节点(C$10:C$14,$H$28:$H$32,$HM82)*$C$2*节奏总纲!W76)+HN81</f>
        <v>9264.1635956099708</v>
      </c>
      <c r="HO82" s="72">
        <f>(EX82-EX81)*$D$46+(FC82-FC81)*$D$47+(FH82-FH81)*$D$48+(FM82-FM81)*$D$49+IF($HM82&lt;D$10,0,求节点(D$10:D$14,$H$28:$H$32,$HM82)*$C$2*节奏总纲!X76)+HO81</f>
        <v>8061.7021842381582</v>
      </c>
      <c r="HP82" s="72">
        <f>(EY82-EY81)*$D$46+(FD82-FD81)*$D$47+(FI82-FI81)*$D$48+(FN82-FN81)*$D$49+IF($HM82&lt;E$10,0,求节点(E$10:E$14,$H$28:$H$32,$HM82)*$C$2*节奏总纲!Y76)+HP81</f>
        <v>6984.9040896711613</v>
      </c>
      <c r="HQ82" s="72">
        <f>(EZ82-EZ81)*$D$46+(FE82-FE81)*$D$47+(FJ82-FJ81)*$D$48+(FO82-FO81)*$D$49+IF($HM82&lt;F$10,0,求节点(F$10:F$14,$H$28:$H$32,$HM82)*$C$2*节奏总纲!Z76)+HQ81</f>
        <v>5404.0135363160744</v>
      </c>
      <c r="HR82" s="72">
        <f>(FA82-FA81)*$D$46+(FF82-FF81)*$D$47+(FK82-FK81)*$D$48+(FP82-FP81)*$D$49+IF($HM82&lt;G$10,0,求节点(G$10:G$14,$H$28:$H$32,$HM82)*$C$2*节奏总纲!AA76)+HR81</f>
        <v>2937.1220006854423</v>
      </c>
      <c r="HV82" s="72">
        <v>73</v>
      </c>
      <c r="HW82" s="72">
        <f>IF($HV82&lt;C$10,0,求节点(C$10:C$14,$I$28:$I$32,$HV82)*$C$2*节奏总纲!W76)+HW81</f>
        <v>26701567.204560962</v>
      </c>
      <c r="HX82" s="72">
        <f>IF($HV82&lt;D$10,0,求节点(D$10:D$14,$I$28:$I$32,$HV82)*$C$2*节奏总纲!X76)+HX81</f>
        <v>23290039.927690621</v>
      </c>
      <c r="HY82" s="72">
        <f>IF($HV82&lt;E$10,0,求节点(E$10:E$14,$I$28:$I$32,$HV82)*$C$2*节奏总纲!Y76)+HY81</f>
        <v>20770394.967870258</v>
      </c>
      <c r="HZ82" s="72">
        <f>IF($HV82&lt;F$10,0,求节点(F$10:F$14,$I$28:$I$32,$HV82)*$C$2*节奏总纲!Z76)+HZ81</f>
        <v>16982161.336249784</v>
      </c>
      <c r="IA82" s="72">
        <f>IF($HV82&lt;G$10,0,求节点(G$10:G$14,$I$28:$I$32,$HV82)*$C$2*节奏总纲!AA76)+IA81</f>
        <v>9742617.2543193083</v>
      </c>
    </row>
    <row r="83" spans="16:235" x14ac:dyDescent="0.15">
      <c r="P83" s="49">
        <v>74</v>
      </c>
      <c r="Q83" s="51">
        <f>IF($P83&lt;C$10,0,求节点(C$10:C$14,$H$10:$H$14,$P83)*$C$2*节奏总纲!W77)+Q82</f>
        <v>1900.0913915129674</v>
      </c>
      <c r="R83" s="51">
        <f>IF($P83&lt;D$10,0,求节点(D$10:D$14,$H$10:$H$14,$P83)*$C$2*节奏总纲!X77)+R82</f>
        <v>1638.2431250030463</v>
      </c>
      <c r="S83" s="51">
        <f>IF($P83&lt;E$10,0,求节点(E$10:E$14,$H$10:$H$14,$P83)*$C$2*节奏总纲!Y77)+S82</f>
        <v>1386.4874444496909</v>
      </c>
      <c r="T83" s="51">
        <f>IF($P83&lt;F$10,0,求节点(F$10:F$14,$H$10:$H$14,$P83)*$C$2*节奏总纲!Z77)+T82</f>
        <v>986.03638543088869</v>
      </c>
      <c r="U83" s="51">
        <f>IF($P83&lt;G$10,0,求节点(G$10:G$14,$H$10:$H$14,$P83)*$C$2*节奏总纲!AA77)+U82</f>
        <v>548.78866620016311</v>
      </c>
      <c r="V83" s="51">
        <f>IF($P83&lt;C$10,0,求节点(C$10:C$14,$I$10:$I$14,$P83)*$C$2*节奏总纲!W77)+V82</f>
        <v>1258.8601654286651</v>
      </c>
      <c r="W83" s="51">
        <f>IF($P83&lt;D$10,0,求节点(D$10:D$14,$I$10:$I$14,$P83)*$C$2*节奏总纲!X77)+W82</f>
        <v>1108.4878575489568</v>
      </c>
      <c r="X83" s="51">
        <f>IF($P83&lt;E$10,0,求节点(E$10:E$14,$I$10:$I$14,$P83)*$C$2*节奏总纲!Y77)+X82</f>
        <v>1016.5059599538306</v>
      </c>
      <c r="Y83" s="51">
        <f>IF($P83&lt;F$10,0,求节点(F$10:F$14,$I$10:$I$14,$P83)*$C$2*节奏总纲!Z77)+Y82</f>
        <v>827.77188538026076</v>
      </c>
      <c r="Z83" s="51">
        <f>IF($P83&lt;G$10,0,求节点(G$10:G$14,$I$10:$I$14,$P83)*$C$2*节奏总纲!AA77)+Z82</f>
        <v>471.88228340972813</v>
      </c>
      <c r="AA83" s="65">
        <f>IF($P83&lt;C$10,0,求节点(C$10:C$14,$J$10:$J$14,$P83)*$C$2*节奏总纲!W77)+AA82+军团势力点排行奖励设计!M83-军团势力点排行奖励设计!M82</f>
        <v>308.27717879694404</v>
      </c>
      <c r="AB83" s="65">
        <f>IF($P83&lt;D$10,0,求节点(D$10:D$14,$J$10:$J$14,$P83)*$C$2*节奏总纲!X77)+AB82+军团势力点排行奖励设计!N83-军团势力点排行奖励设计!N82</f>
        <v>304.15627527051163</v>
      </c>
      <c r="AC83" s="65">
        <f>IF($P83&lt;E$10,0,求节点(E$10:E$14,$J$10:$J$14,$P83)*$C$2*节奏总纲!Y77)+AC82+军团势力点排行奖励设计!O83-军团势力点排行奖励设计!O82</f>
        <v>261.5471767547474</v>
      </c>
      <c r="AD83" s="65">
        <f>IF($P83&lt;F$10,0,求节点(F$10:F$14,$J$10:$J$14,$P83)*$C$2*节奏总纲!Z77)+AD82+军团势力点排行奖励设计!P83-军团势力点排行奖励设计!P82</f>
        <v>304.78726356789093</v>
      </c>
      <c r="AE83" s="65">
        <f>IF($P83&lt;G$10,0,求节点(G$10:G$14,$J$10:$J$14,$P83)*$C$2*节奏总纲!AA77)+AE82+军团势力点排行奖励设计!Q83-军团势力点排行奖励设计!Q82</f>
        <v>35.930127433263998</v>
      </c>
      <c r="AF83" s="65">
        <f>IF($P83&lt;C$10,0,求节点(C$10:C$14,$K$10:$K$14,$P83)*$C$2*节奏总纲!W77)+AF82</f>
        <v>0</v>
      </c>
      <c r="AG83" s="65">
        <f>IF($P83&lt;D$10,0,求节点(D$10:D$14,$K$10:$K$14,$P83)*$C$2*节奏总纲!X77)+AG82</f>
        <v>0</v>
      </c>
      <c r="AH83" s="65">
        <f>IF($P83&lt;E$10,0,求节点(E$10:E$14,$K$10:$K$14,$P83)*$C$2*节奏总纲!Y77)+AH82</f>
        <v>0</v>
      </c>
      <c r="AI83" s="65">
        <f>IF($P83&lt;F$10,0,求节点(F$10:F$14,$K$10:$K$14,$P83)*$C$2*节奏总纲!Z77)+AI82</f>
        <v>0</v>
      </c>
      <c r="AJ83" s="65">
        <f>IF($P83&lt;G$10,0,求节点(G$10:G$14,$K$10:$K$14,$P83)*$C$2*节奏总纲!AA77)+AJ82</f>
        <v>0</v>
      </c>
      <c r="AK83" s="65">
        <f>IF($P83&lt;C$10,0,求节点(C$10:C$14,$L$10:$L$14,$P83)*$C$2*节奏总纲!W77)+AK82+军团势力点排行奖励设计!R83-军团势力点排行奖励设计!R82</f>
        <v>61.655435759388823</v>
      </c>
      <c r="AL83" s="65">
        <f>IF($P83&lt;D$10,0,求节点(D$10:D$14,$L$10:$L$14,$P83)*$C$2*节奏总纲!X77)+AL82+军团势力点排行奖励设计!S83-军团势力点排行奖励设计!S82</f>
        <v>97.330008086563737</v>
      </c>
      <c r="AM83" s="65">
        <f>IF($P83&lt;E$10,0,求节点(E$10:E$14,$L$10:$L$14,$P83)*$C$2*节奏总纲!Y77)+AM82+军团势力点排行奖励设计!T83-军团势力点排行奖励设计!T82</f>
        <v>100.63403638852085</v>
      </c>
      <c r="AN83" s="65">
        <f>IF($P83&lt;F$10,0,求节点(F$10:F$14,$L$10:$L$14,$P83)*$C$2*节奏总纲!Z77)+AN82+军团势力点排行奖励设计!U83-军团势力点排行奖励设计!U82</f>
        <v>100.63403638852085</v>
      </c>
      <c r="AO83" s="65">
        <f>IF($P83&lt;G$10,0,求节点(G$10:G$14,$L$10:$L$14,$P83)*$C$2*节奏总纲!AA77)+AO82+军团势力点排行奖励设计!V83-军团势力点排行奖励设计!V82</f>
        <v>0</v>
      </c>
      <c r="AP83" s="65">
        <f>IF($P83&lt;C$10,0,求节点(C$10:C$14,$M$10:$M$14,$P83)*$C$2*节奏总纲!W77)+AP82</f>
        <v>0</v>
      </c>
      <c r="AQ83" s="65">
        <f>IF($P83&lt;D$10,0,求节点(D$10:D$14,$M$10:$M$14,$P83)*$C$2*节奏总纲!X77)+AQ82</f>
        <v>0</v>
      </c>
      <c r="AR83" s="65">
        <f>IF($P83&lt;E$10,0,求节点(E$10:E$14,$M$10:$M$14,$P83)*$C$2*节奏总纲!Y77)+AR82</f>
        <v>0</v>
      </c>
      <c r="AS83" s="65">
        <f>IF($P83&lt;F$10,0,求节点(F$10:F$14,$M$10:$M$14,$P83)*$C$2*节奏总纲!Z77)+AS82</f>
        <v>0</v>
      </c>
      <c r="AT83" s="65">
        <f>IF($P83&lt;G$10,0,求节点(G$10:G$14,$M$10:$M$14,$P83)*$C$2*节奏总纲!AA77)+AT82</f>
        <v>0</v>
      </c>
      <c r="AX83" s="51">
        <v>74</v>
      </c>
      <c r="AY83" s="51">
        <f>IF($AX83&lt;C$10,0,求节点(C$10:C$14,$H$19:$H$23,$AX83)*$C$2*节奏总纲!W77)+AY82</f>
        <v>160.30780652107549</v>
      </c>
      <c r="AZ83" s="51">
        <f>IF($AX83&lt;D$10,0,求节点(D$10:D$14,$H$19:$H$23,$AX83)*$C$2*节奏总纲!X77)+AZ82</f>
        <v>132.43881686352239</v>
      </c>
      <c r="BA83" s="51">
        <f>IF($AX83&lt;E$10,0,求节点(E$10:E$14,$H$19:$H$23,$AX83)*$C$2*节奏总纲!Y77)+BA82</f>
        <v>94.985892569826404</v>
      </c>
      <c r="BB83" s="51">
        <f>IF($AX83&lt;F$10,0,求节点(F$10:F$14,$H$19:$H$23,$AX83)*$C$2*节奏总纲!Z77)+BB82</f>
        <v>52.866668161804185</v>
      </c>
      <c r="BC83" s="51">
        <f>IF($AX83&lt;G$10,0,求节点(G$10:G$14,$H$19:$H$23,$AX83)*$C$2*节奏总纲!AA77)+BC82</f>
        <v>28.209127555924699</v>
      </c>
      <c r="BD83" s="51">
        <f>IF($AX83&lt;C$10,0,求节点(C$10:C$14,$I$19:$I$23,$AX83)*$C$2*节奏总纲!W77)+BD82</f>
        <v>125.88601654286654</v>
      </c>
      <c r="BE83" s="51">
        <f>IF($AX83&lt;D$10,0,求节点(D$10:D$14,$I$19:$I$23,$AX83)*$C$2*节奏总纲!X77)+BE82</f>
        <v>110.84878575489569</v>
      </c>
      <c r="BF83" s="51">
        <f>IF($AX83&lt;E$10,0,求节点(E$10:E$14,$I$19:$I$23,$AX83)*$C$2*节奏总纲!Y77)+BF82</f>
        <v>100.65438741703854</v>
      </c>
      <c r="BG83" s="51">
        <f>IF($AX83&lt;F$10,0,求节点(F$10:F$14,$I$19:$I$23,$AX83)*$C$2*节奏总纲!Z77)+BG82</f>
        <v>77.456971278367192</v>
      </c>
      <c r="BH83" s="51">
        <f>IF($AX83&lt;G$10,0,求节点(G$10:G$14,$I$19:$I$23,$AX83)*$C$2*节奏总纲!AA77)+BH82</f>
        <v>43.595215597646437</v>
      </c>
      <c r="BI83" s="65">
        <f>IF($AX83&lt;C$10,0,求节点(C$10:C$14,$J$19:$J$23,$AX83)*$C$2*节奏总纲!W77)+BI82+军团势力点排行奖励设计!W83-军团势力点排行奖励设计!W82</f>
        <v>10.275905959898139</v>
      </c>
      <c r="BJ83" s="65">
        <f>IF($AX83&lt;D$10,0,求节点(D$10:D$14,$J$19:$J$23,$AX83)*$C$2*节奏总纲!X77)+BJ82+军团势力点排行奖励设计!X83-军团势力点排行奖励设计!X82</f>
        <v>10.138542509017052</v>
      </c>
      <c r="BK83" s="65">
        <f>IF($AX83&lt;E$10,0,求节点(E$10:E$14,$J$19:$J$23,$AX83)*$C$2*节奏总纲!Y77)+BK82+军团势力点排行奖励设计!Y83-军团势力点排行奖励设计!Y82</f>
        <v>8.7182392251582481</v>
      </c>
      <c r="BL83" s="65">
        <f>IF($AX83&lt;F$10,0,求节点(F$10:F$14,$J$19:$J$23,$AX83)*$C$2*节奏总纲!Z77)+BL82+军团势力点排行奖励设计!Z83-军团势力点排行奖励设计!Z82</f>
        <v>10.159575452263025</v>
      </c>
      <c r="BM83" s="65">
        <f>IF($AX83&lt;G$10,0,求节点(G$10:G$14,$J$19:$J$23,$AX83)*$C$2*节奏总纲!AA77)+BM82+军团势力点排行奖励设计!AA83-军团势力点排行奖励设计!AA82</f>
        <v>1.1976709144421331</v>
      </c>
      <c r="BN83" s="65">
        <f>IF($AX83&lt;C$10,0,求节点(C$10:C$14,$K$19:$K$23,$AX83)*$C$2*节奏总纲!W77)+BN82</f>
        <v>0</v>
      </c>
      <c r="BO83" s="65">
        <f>IF($AX83&lt;D$10,0,求节点(D$10:D$14,$K$19:$K$23,$AX83)*$C$2*节奏总纲!X77)+BO82</f>
        <v>0</v>
      </c>
      <c r="BP83" s="65">
        <f>IF($AX83&lt;E$10,0,求节点(E$10:E$14,$K$19:$K$23,$AX83)*$C$2*节奏总纲!Y77)+BP82</f>
        <v>0</v>
      </c>
      <c r="BQ83" s="65">
        <f>IF($AX83&lt;F$10,0,求节点(F$10:F$14,$K$19:$K$23,$AX83)*$C$2*节奏总纲!Z77)+BQ82</f>
        <v>0</v>
      </c>
      <c r="BR83" s="65">
        <f>IF($AX83&lt;G$10,0,求节点(G$10:G$14,$K$19:$K$23,$AX83)*$C$2*节奏总纲!AA77)+BR82</f>
        <v>0</v>
      </c>
      <c r="BS83" s="65">
        <f>IF($AX83&lt;C$10,0,求节点(C$10:C$14,$L$19:$L$23,$AX83)*$C$2*节奏总纲!W77)+BS82+军团势力点排行奖励设计!AB83-军团势力点排行奖励设计!AB82</f>
        <v>1.2331087151877769</v>
      </c>
      <c r="BT83" s="65">
        <f>IF($AX83&lt;D$10,0,求节点(D$10:D$14,$L$19:$L$23,$AX83)*$C$2*节奏总纲!X77)+BT82+军团势力点排行奖励设计!AC83-军团势力点排行奖励设计!AC82</f>
        <v>1.9466001617312743</v>
      </c>
      <c r="BU83" s="65">
        <f>IF($AX83&lt;E$10,0,求节点(E$10:E$14,$L$19:$L$23,$AX83)*$C$2*节奏总纲!Y77)+BU82+军团势力点排行奖励设计!AD83-军团势力点排行奖励设计!AD82</f>
        <v>2.012680727770416</v>
      </c>
      <c r="BV83" s="65">
        <f>IF($AX83&lt;F$10,0,求节点(F$10:F$14,$L$19:$L$23,$AX83)*$C$2*节奏总纲!Z77)+BV82+军团势力点排行奖励设计!AE83-军团势力点排行奖励设计!AE82</f>
        <v>2.012680727770416</v>
      </c>
      <c r="BW83" s="65">
        <f>IF($AX83&lt;G$10,0,求节点(G$10:G$14,$L$19:$L$23,$AX83)*$C$2*节奏总纲!AA77)+BW82+军团势力点排行奖励设计!AF83-军团势力点排行奖励设计!AF82</f>
        <v>0</v>
      </c>
      <c r="BX83" s="65">
        <f>IF($AX83&lt;C$10,0,求节点(C$10:C$14,$M$19:$M$23,$AX83)*$C$2*节奏总纲!W77)+BX82</f>
        <v>0</v>
      </c>
      <c r="BY83" s="65">
        <f>IF($AX83&lt;D$10,0,求节点(D$10:D$14,$M$19:$M$23,$AX83)*$C$2*节奏总纲!X77)+BY82</f>
        <v>0</v>
      </c>
      <c r="BZ83" s="65">
        <f>IF($AX83&lt;E$10,0,求节点(E$10:E$14,$M$19:$M$23,$AX83)*$C$2*节奏总纲!Y77)+BZ82</f>
        <v>0</v>
      </c>
      <c r="CA83" s="65">
        <f>IF($AX83&lt;F$10,0,求节点(F$10:F$14,$M$19:$M$23,$AX83)*$C$2*节奏总纲!Z77)+CA82</f>
        <v>0</v>
      </c>
      <c r="CB83" s="65">
        <f>IF($AX83&lt;G$10,0,求节点(G$10:G$14,$M$19:$M$23,$AX83)*$C$2*节奏总纲!AA77)+CB82</f>
        <v>0</v>
      </c>
      <c r="CF83" s="51">
        <v>74</v>
      </c>
      <c r="CG83" s="65">
        <f t="shared" si="143"/>
        <v>801.53903260537743</v>
      </c>
      <c r="CH83" s="65">
        <f t="shared" si="144"/>
        <v>662.1940843176119</v>
      </c>
      <c r="CI83" s="65">
        <f t="shared" si="145"/>
        <v>474.92946284913205</v>
      </c>
      <c r="CJ83" s="65">
        <f t="shared" si="146"/>
        <v>264.33334080902091</v>
      </c>
      <c r="CK83" s="65">
        <f t="shared" si="147"/>
        <v>141.04563777962349</v>
      </c>
      <c r="CL83" s="65">
        <f t="shared" si="148"/>
        <v>1258.8601654286654</v>
      </c>
      <c r="CM83" s="65">
        <f t="shared" si="149"/>
        <v>1108.487857548957</v>
      </c>
      <c r="CN83" s="65">
        <f t="shared" si="150"/>
        <v>1006.5438741703854</v>
      </c>
      <c r="CO83" s="65">
        <f t="shared" si="151"/>
        <v>774.56971278367189</v>
      </c>
      <c r="CP83" s="65">
        <f t="shared" si="152"/>
        <v>435.95215597646438</v>
      </c>
      <c r="CQ83" s="65">
        <f t="shared" si="153"/>
        <v>308.27717879694421</v>
      </c>
      <c r="CR83" s="65">
        <f t="shared" si="154"/>
        <v>304.15627527051157</v>
      </c>
      <c r="CS83" s="65">
        <f t="shared" si="155"/>
        <v>261.54717675474745</v>
      </c>
      <c r="CT83" s="65">
        <f t="shared" si="156"/>
        <v>304.78726356789076</v>
      </c>
      <c r="CU83" s="65">
        <f t="shared" si="157"/>
        <v>35.930127433263991</v>
      </c>
      <c r="CV83" s="65">
        <f t="shared" si="158"/>
        <v>0</v>
      </c>
      <c r="CW83" s="65">
        <f t="shared" si="159"/>
        <v>0</v>
      </c>
      <c r="CX83" s="65">
        <f t="shared" si="160"/>
        <v>0</v>
      </c>
      <c r="CY83" s="65">
        <f t="shared" si="161"/>
        <v>0</v>
      </c>
      <c r="CZ83" s="65">
        <f t="shared" si="162"/>
        <v>0</v>
      </c>
      <c r="DA83" s="65">
        <f t="shared" si="163"/>
        <v>61.655435759388844</v>
      </c>
      <c r="DB83" s="65">
        <f t="shared" si="164"/>
        <v>97.330008086563709</v>
      </c>
      <c r="DC83" s="65">
        <f t="shared" si="165"/>
        <v>100.6340363885208</v>
      </c>
      <c r="DD83" s="65">
        <f t="shared" si="166"/>
        <v>100.6340363885208</v>
      </c>
      <c r="DE83" s="65">
        <f t="shared" si="167"/>
        <v>0</v>
      </c>
      <c r="DF83" s="65">
        <f t="shared" si="168"/>
        <v>0</v>
      </c>
      <c r="DG83" s="65">
        <f t="shared" si="169"/>
        <v>0</v>
      </c>
      <c r="DH83" s="65">
        <f t="shared" si="170"/>
        <v>0</v>
      </c>
      <c r="DI83" s="65">
        <f t="shared" si="171"/>
        <v>0</v>
      </c>
      <c r="DJ83" s="65">
        <f t="shared" si="172"/>
        <v>0</v>
      </c>
      <c r="DN83" s="51">
        <v>74</v>
      </c>
      <c r="DO83" s="65">
        <f t="shared" si="173"/>
        <v>2.3705537899218458</v>
      </c>
      <c r="DP83" s="65">
        <f t="shared" si="174"/>
        <v>2.4739621869187318</v>
      </c>
      <c r="DQ83" s="65">
        <f t="shared" si="175"/>
        <v>2.9193544576747557</v>
      </c>
      <c r="DR83" s="65">
        <f t="shared" si="176"/>
        <v>3.7302762580498441</v>
      </c>
      <c r="DS83" s="65">
        <f t="shared" si="177"/>
        <v>3.8908588371773467</v>
      </c>
      <c r="DT83" s="65">
        <f t="shared" si="178"/>
        <v>0.99999999999999978</v>
      </c>
      <c r="DU83" s="65">
        <f t="shared" si="179"/>
        <v>0.99999999999999978</v>
      </c>
      <c r="DV83" s="65">
        <f t="shared" si="180"/>
        <v>1.0098973189734588</v>
      </c>
      <c r="DW83" s="65">
        <f t="shared" si="181"/>
        <v>1.0686860998029335</v>
      </c>
      <c r="DX83" s="65">
        <f t="shared" si="182"/>
        <v>1.082417593170943</v>
      </c>
      <c r="DY83" s="65">
        <f t="shared" si="183"/>
        <v>0.99999999999999944</v>
      </c>
      <c r="DZ83" s="65">
        <f t="shared" si="184"/>
        <v>1.0000000000000002</v>
      </c>
      <c r="EA83" s="65">
        <f t="shared" si="185"/>
        <v>0.99999999999999978</v>
      </c>
      <c r="EB83" s="65">
        <f t="shared" si="186"/>
        <v>1.0000000000000007</v>
      </c>
      <c r="EC83" s="65">
        <f t="shared" si="187"/>
        <v>1.0000000000000002</v>
      </c>
      <c r="ED83" s="65">
        <f t="shared" si="188"/>
        <v>0</v>
      </c>
      <c r="EE83" s="65">
        <f t="shared" si="189"/>
        <v>0</v>
      </c>
      <c r="EF83" s="65">
        <f t="shared" si="190"/>
        <v>0</v>
      </c>
      <c r="EG83" s="65">
        <f t="shared" si="191"/>
        <v>0</v>
      </c>
      <c r="EH83" s="65">
        <f t="shared" si="192"/>
        <v>0</v>
      </c>
      <c r="EI83" s="65">
        <f t="shared" si="193"/>
        <v>0.99999999999999967</v>
      </c>
      <c r="EJ83" s="65">
        <f t="shared" si="194"/>
        <v>1.0000000000000002</v>
      </c>
      <c r="EK83" s="65">
        <f t="shared" si="195"/>
        <v>1.0000000000000007</v>
      </c>
      <c r="EL83" s="65">
        <f t="shared" si="196"/>
        <v>1.0000000000000007</v>
      </c>
      <c r="EM83" s="65">
        <f t="shared" si="197"/>
        <v>0</v>
      </c>
      <c r="EN83" s="65">
        <f t="shared" si="198"/>
        <v>0</v>
      </c>
      <c r="EO83" s="65">
        <f t="shared" si="199"/>
        <v>0</v>
      </c>
      <c r="EP83" s="65">
        <f t="shared" si="200"/>
        <v>0</v>
      </c>
      <c r="EQ83" s="65">
        <f t="shared" si="201"/>
        <v>0</v>
      </c>
      <c r="ER83" s="65">
        <f t="shared" si="202"/>
        <v>0</v>
      </c>
      <c r="EV83" s="51">
        <v>74</v>
      </c>
      <c r="EW83" s="65">
        <f t="shared" si="203"/>
        <v>198.07361148393545</v>
      </c>
      <c r="EX83" s="65">
        <f t="shared" si="204"/>
        <v>165.6934525899911</v>
      </c>
      <c r="EY83" s="65">
        <f t="shared" si="205"/>
        <v>125.18220879493796</v>
      </c>
      <c r="EZ83" s="65">
        <f t="shared" si="206"/>
        <v>76.103759545314347</v>
      </c>
      <c r="FA83" s="65">
        <f t="shared" si="207"/>
        <v>41.287692235218628</v>
      </c>
      <c r="FB83" s="65">
        <f t="shared" si="208"/>
        <v>93.258164559955617</v>
      </c>
      <c r="FC83" s="65">
        <f t="shared" si="209"/>
        <v>82.663421282935474</v>
      </c>
      <c r="FD83" s="65">
        <f t="shared" si="210"/>
        <v>74.817190804506097</v>
      </c>
      <c r="FE83" s="65">
        <f t="shared" si="211"/>
        <v>59.299667620988544</v>
      </c>
      <c r="FF83" s="65">
        <f t="shared" si="212"/>
        <v>31.115486375573571</v>
      </c>
      <c r="FG83" s="65">
        <f t="shared" si="213"/>
        <v>4.9940902965104934</v>
      </c>
      <c r="FH83" s="65">
        <f t="shared" si="214"/>
        <v>5.1463241775770552</v>
      </c>
      <c r="FI83" s="65">
        <f t="shared" si="215"/>
        <v>4.5270118696523358</v>
      </c>
      <c r="FJ83" s="65">
        <f t="shared" si="216"/>
        <v>5.1756131718494869</v>
      </c>
      <c r="FK83" s="65">
        <f t="shared" si="217"/>
        <v>0.53895191149895993</v>
      </c>
      <c r="FL83" s="65">
        <f t="shared" si="218"/>
        <v>0.76041704103246199</v>
      </c>
      <c r="FM83" s="65">
        <f t="shared" si="219"/>
        <v>0.89624715779710751</v>
      </c>
      <c r="FN83" s="65">
        <f t="shared" si="220"/>
        <v>0.83844810681199555</v>
      </c>
      <c r="FO83" s="65">
        <f t="shared" si="221"/>
        <v>0.91051491816723451</v>
      </c>
      <c r="FP83" s="65">
        <f t="shared" si="222"/>
        <v>5.9883545722106662E-2</v>
      </c>
      <c r="FQ83" s="65">
        <f t="shared" si="223"/>
        <v>0.5548989218344994</v>
      </c>
      <c r="FR83" s="65">
        <f t="shared" si="224"/>
        <v>0.87597007277907346</v>
      </c>
      <c r="FS83" s="65">
        <f t="shared" si="225"/>
        <v>0.90570632749668722</v>
      </c>
      <c r="FT83" s="65">
        <f t="shared" si="226"/>
        <v>0.90570632749668722</v>
      </c>
      <c r="FU83" s="65">
        <f t="shared" si="227"/>
        <v>0</v>
      </c>
      <c r="FV83" s="65">
        <f t="shared" si="228"/>
        <v>6.1655435759388824E-2</v>
      </c>
      <c r="FW83" s="65">
        <f t="shared" si="229"/>
        <v>9.7330008086563724E-2</v>
      </c>
      <c r="FX83" s="65">
        <f t="shared" si="230"/>
        <v>0.10063403638852081</v>
      </c>
      <c r="FY83" s="65">
        <f t="shared" si="231"/>
        <v>0.10063403638852081</v>
      </c>
      <c r="FZ83" s="65">
        <f t="shared" si="232"/>
        <v>0</v>
      </c>
      <c r="GB83" s="65">
        <f t="shared" si="233"/>
        <v>198.07361148393545</v>
      </c>
      <c r="GC83" s="65">
        <f t="shared" si="234"/>
        <v>93.258164559955617</v>
      </c>
      <c r="GD83" s="65">
        <f t="shared" si="235"/>
        <v>4.9940902965104934</v>
      </c>
      <c r="GE83" s="65">
        <f t="shared" si="236"/>
        <v>0.76041704103246199</v>
      </c>
      <c r="GF83" s="65">
        <f t="shared" si="237"/>
        <v>0.5548989218344994</v>
      </c>
      <c r="GG83" s="65">
        <f t="shared" si="238"/>
        <v>6.1655435759388824E-2</v>
      </c>
      <c r="GH83" s="65">
        <f t="shared" si="239"/>
        <v>165.6934525899911</v>
      </c>
      <c r="GI83" s="65">
        <f t="shared" si="240"/>
        <v>82.663421282935474</v>
      </c>
      <c r="GJ83" s="65">
        <f t="shared" si="241"/>
        <v>5.1463241775770552</v>
      </c>
      <c r="GK83" s="65">
        <f t="shared" si="242"/>
        <v>0.89624715779710751</v>
      </c>
      <c r="GL83" s="65">
        <f t="shared" si="243"/>
        <v>0.87597007277907346</v>
      </c>
      <c r="GM83" s="65">
        <f t="shared" si="244"/>
        <v>9.7330008086563724E-2</v>
      </c>
      <c r="GN83" s="65">
        <f t="shared" si="245"/>
        <v>125.18220879493796</v>
      </c>
      <c r="GO83" s="65">
        <f t="shared" si="246"/>
        <v>74.817190804506097</v>
      </c>
      <c r="GP83" s="65">
        <f t="shared" si="247"/>
        <v>4.5270118696523358</v>
      </c>
      <c r="GQ83" s="65">
        <f t="shared" si="248"/>
        <v>0.83844810681199555</v>
      </c>
      <c r="GR83" s="65">
        <f t="shared" si="249"/>
        <v>0.90570632749668722</v>
      </c>
      <c r="GS83" s="65">
        <f t="shared" si="250"/>
        <v>0.10063403638852081</v>
      </c>
      <c r="GT83" s="65">
        <f t="shared" si="251"/>
        <v>76.103759545314347</v>
      </c>
      <c r="GU83" s="65">
        <f t="shared" si="252"/>
        <v>59.299667620988544</v>
      </c>
      <c r="GV83" s="65">
        <f t="shared" si="253"/>
        <v>5.1756131718494869</v>
      </c>
      <c r="GW83" s="65">
        <f t="shared" si="254"/>
        <v>0.91051491816723451</v>
      </c>
      <c r="GX83" s="65">
        <f t="shared" si="255"/>
        <v>0.90570632749668722</v>
      </c>
      <c r="GY83" s="65">
        <f t="shared" si="256"/>
        <v>0.10063403638852081</v>
      </c>
      <c r="GZ83" s="65">
        <f t="shared" si="257"/>
        <v>41.287692235218628</v>
      </c>
      <c r="HA83" s="65">
        <f t="shared" si="258"/>
        <v>31.115486375573571</v>
      </c>
      <c r="HB83" s="65">
        <f t="shared" si="259"/>
        <v>0.53895191149895993</v>
      </c>
      <c r="HC83" s="65">
        <f t="shared" si="260"/>
        <v>5.9883545722106662E-2</v>
      </c>
      <c r="HD83" s="65">
        <f t="shared" si="261"/>
        <v>0</v>
      </c>
      <c r="HE83" s="65">
        <f t="shared" si="262"/>
        <v>0</v>
      </c>
      <c r="HM83" s="51">
        <v>74</v>
      </c>
      <c r="HN83" s="72">
        <f>(EW83-EW82)*$D$46+(FB83-FB82)*$D$47+(FG83-FG82)*$D$48+(FL83-FL82)*$D$49+IF($HM83&lt;C$10,0,求节点(C$10:C$14,$H$28:$H$32,$HM83)*$C$2*节奏总纲!W77)+HN82</f>
        <v>10257.827087028603</v>
      </c>
      <c r="HO83" s="72">
        <f>(EX83-EX82)*$D$46+(FC83-FC82)*$D$47+(FH83-FH82)*$D$48+(FM83-FM82)*$D$49+IF($HM83&lt;D$10,0,求节点(D$10:D$14,$H$28:$H$32,$HM83)*$C$2*节奏总纲!X77)+HO82</f>
        <v>8928.7455121219227</v>
      </c>
      <c r="HP83" s="72">
        <f>(EY83-EY82)*$D$46+(FD83-FD82)*$D$47+(FI83-FI82)*$D$48+(FN83-FN82)*$D$49+IF($HM83&lt;E$10,0,求节点(E$10:E$14,$H$28:$H$32,$HM83)*$C$2*节奏总纲!Y77)+HP82</f>
        <v>7730.4349987935057</v>
      </c>
      <c r="HQ83" s="72">
        <f>(EZ83-EZ82)*$D$46+(FE83-FE82)*$D$47+(FJ83-FJ82)*$D$48+(FO83-FO82)*$D$49+IF($HM83&lt;F$10,0,求节点(F$10:F$14,$H$28:$H$32,$HM83)*$C$2*节奏总纲!Z77)+HQ82</f>
        <v>5973.7109408261376</v>
      </c>
      <c r="HR83" s="72">
        <f>(FA83-FA82)*$D$46+(FF83-FF82)*$D$47+(FK83-FK82)*$D$48+(FP83-FP82)*$D$49+IF($HM83&lt;G$10,0,求节点(G$10:G$14,$H$28:$H$32,$HM83)*$C$2*节奏总纲!AA77)+HR82</f>
        <v>3236.1621243357913</v>
      </c>
      <c r="HV83" s="72">
        <v>74</v>
      </c>
      <c r="HW83" s="72">
        <f>IF($HV83&lt;C$10,0,求节点(C$10:C$14,$I$28:$I$32,$HV83)*$C$2*节奏总纲!W77)+HW82</f>
        <v>29986437.50420557</v>
      </c>
      <c r="HX83" s="72">
        <f>IF($HV83&lt;D$10,0,求节点(D$10:D$14,$I$28:$I$32,$HV83)*$C$2*节奏总纲!X77)+HX82</f>
        <v>26142921.656884808</v>
      </c>
      <c r="HY83" s="72">
        <f>IF($HV83&lt;E$10,0,求节点(E$10:E$14,$I$28:$I$32,$HV83)*$C$2*节奏总纲!Y77)+HY82</f>
        <v>23378937.69184031</v>
      </c>
      <c r="HZ83" s="72">
        <f>IF($HV83&lt;F$10,0,求节点(F$10:F$14,$I$28:$I$32,$HV83)*$C$2*节奏总纲!Z77)+HZ82</f>
        <v>19205481.204391114</v>
      </c>
      <c r="IA83" s="72">
        <f>IF($HV83&lt;G$10,0,求节点(G$10:G$14,$I$28:$I$32,$HV83)*$C$2*节奏总纲!AA77)+IA82</f>
        <v>11002522.043537585</v>
      </c>
    </row>
    <row r="84" spans="16:235" x14ac:dyDescent="0.15">
      <c r="P84" s="49">
        <v>75</v>
      </c>
      <c r="Q84" s="51">
        <f>IF($P84&lt;C$10,0,求节点(C$10:C$14,$H$10:$H$14,$P84)*$C$2*节奏总纲!W78)+Q83</f>
        <v>2081.9262425853531</v>
      </c>
      <c r="R84" s="51">
        <f>IF($P84&lt;D$10,0,求节点(D$10:D$14,$H$10:$H$14,$P84)*$C$2*节奏总纲!X78)+R83</f>
        <v>1797.077711264084</v>
      </c>
      <c r="S84" s="51">
        <f>IF($P84&lt;E$10,0,求节点(E$10:E$14,$H$10:$H$14,$P84)*$C$2*节奏总纲!Y78)+S83</f>
        <v>1499.9137008350092</v>
      </c>
      <c r="T84" s="51">
        <f>IF($P84&lt;F$10,0,求节点(F$10:F$14,$H$10:$H$14,$P84)*$C$2*节奏总纲!Z78)+T83</f>
        <v>1051.3194591297579</v>
      </c>
      <c r="U84" s="51">
        <f>IF($P84&lt;G$10,0,求节点(G$10:G$14,$H$10:$H$14,$P84)*$C$2*节奏总纲!AA78)+U83</f>
        <v>584.67151934563822</v>
      </c>
      <c r="V84" s="51">
        <f>IF($P84&lt;C$10,0,求节点(C$10:C$14,$I$10:$I$14,$P84)*$C$2*节奏总纲!W78)+V83</f>
        <v>1438.5777296902058</v>
      </c>
      <c r="W84" s="51">
        <f>IF($P84&lt;D$10,0,求节点(D$10:D$14,$I$10:$I$14,$P84)*$C$2*节奏总纲!X78)+W83</f>
        <v>1267.3224438099944</v>
      </c>
      <c r="X84" s="51">
        <f>IF($P84&lt;E$10,0,求节点(E$10:E$14,$I$10:$I$14,$P84)*$C$2*节奏总纲!Y78)+X83</f>
        <v>1146.6833736858609</v>
      </c>
      <c r="Y84" s="51">
        <f>IF($P84&lt;F$10,0,求节点(F$10:F$14,$I$10:$I$14,$P84)*$C$2*节奏总纲!Z78)+Y83</f>
        <v>922.93335334101585</v>
      </c>
      <c r="Z84" s="51">
        <f>IF($P84&lt;G$10,0,求节点(G$10:G$14,$I$10:$I$14,$P84)*$C$2*节奏总纲!AA78)+Z83</f>
        <v>525.6708762062492</v>
      </c>
      <c r="AA84" s="65">
        <f>IF($P84&lt;C$10,0,求节点(C$10:C$14,$J$10:$J$14,$P84)*$C$2*节奏总纲!W78)+AA83+军团势力点排行奖励设计!M84-军团势力点排行奖励设计!M83</f>
        <v>342.91238852501738</v>
      </c>
      <c r="AB84" s="65">
        <f>IF($P84&lt;D$10,0,求节点(D$10:D$14,$J$10:$J$14,$P84)*$C$2*节奏总纲!X78)+AB83+军团势力点排行奖励设计!N84-军团势力点排行奖励设计!N83</f>
        <v>341.97403390409204</v>
      </c>
      <c r="AC84" s="65">
        <f>IF($P84&lt;E$10,0,求节点(E$10:E$14,$J$10:$J$14,$P84)*$C$2*节奏总纲!Y78)+AC83+军团势力点排行奖励设计!O84-军团势力点排行奖励设计!O83</f>
        <v>315.49188088203971</v>
      </c>
      <c r="AD84" s="65">
        <f>IF($P84&lt;F$10,0,求节点(F$10:F$14,$J$10:$J$14,$P84)*$C$2*节奏总纲!Z78)+AD83+军团势力点排行奖励设计!P84-军团势力点排行奖励设计!P83</f>
        <v>371.8592046103571</v>
      </c>
      <c r="AE84" s="65">
        <f>IF($P84&lt;G$10,0,求节点(G$10:G$14,$J$10:$J$14,$P84)*$C$2*节奏总纲!AA78)+AE83+军团势力点排行奖励设计!Q84-军团势力点排行奖励设计!Q83</f>
        <v>53.835867084310053</v>
      </c>
      <c r="AF84" s="65">
        <f>IF($P84&lt;C$10,0,求节点(C$10:C$14,$K$10:$K$14,$P84)*$C$2*节奏总纲!W78)+AF83</f>
        <v>0</v>
      </c>
      <c r="AG84" s="65">
        <f>IF($P84&lt;D$10,0,求节点(D$10:D$14,$K$10:$K$14,$P84)*$C$2*节奏总纲!X78)+AG83</f>
        <v>0</v>
      </c>
      <c r="AH84" s="65">
        <f>IF($P84&lt;E$10,0,求节点(E$10:E$14,$K$10:$K$14,$P84)*$C$2*节奏总纲!Y78)+AH83</f>
        <v>0</v>
      </c>
      <c r="AI84" s="65">
        <f>IF($P84&lt;F$10,0,求节点(F$10:F$14,$K$10:$K$14,$P84)*$C$2*节奏总纲!Z78)+AI83</f>
        <v>0</v>
      </c>
      <c r="AJ84" s="65">
        <f>IF($P84&lt;G$10,0,求节点(G$10:G$14,$K$10:$K$14,$P84)*$C$2*节奏总纲!AA78)+AJ83</f>
        <v>0</v>
      </c>
      <c r="AK84" s="65">
        <f>IF($P84&lt;C$10,0,求节点(C$10:C$14,$L$10:$L$14,$P84)*$C$2*节奏总纲!W78)+AK83+军团势力点排行奖励设计!R84-军团势力点排行奖励设计!R83</f>
        <v>68.582477705003498</v>
      </c>
      <c r="AL84" s="65">
        <f>IF($P84&lt;D$10,0,求节点(D$10:D$14,$L$10:$L$14,$P84)*$C$2*节奏总纲!X78)+AL83+军团势力点排行奖励设计!S84-军团势力点排行奖励设计!S83</f>
        <v>109.43169084930948</v>
      </c>
      <c r="AM84" s="65">
        <f>IF($P84&lt;E$10,0,求节点(E$10:E$14,$L$10:$L$14,$P84)*$C$2*节奏总纲!Y78)+AM83+军团势力点排行奖励设计!T84-军团势力点排行奖励设计!T83</f>
        <v>115.5114551007529</v>
      </c>
      <c r="AN84" s="65">
        <f>IF($P84&lt;F$10,0,求节点(F$10:F$14,$L$10:$L$14,$P84)*$C$2*节奏总纲!Z78)+AN83+军团势力点排行奖励设计!U84-军团势力点排行奖励设计!U83</f>
        <v>115.5114551007529</v>
      </c>
      <c r="AO84" s="65">
        <f>IF($P84&lt;G$10,0,求节点(G$10:G$14,$L$10:$L$14,$P84)*$C$2*节奏总纲!AA78)+AO83+军团势力点排行奖励设计!V84-军团势力点排行奖励设计!V83</f>
        <v>0</v>
      </c>
      <c r="AP84" s="65">
        <f>IF($P84&lt;C$10,0,求节点(C$10:C$14,$M$10:$M$14,$P84)*$C$2*节奏总纲!W78)+AP83</f>
        <v>0</v>
      </c>
      <c r="AQ84" s="65">
        <f>IF($P84&lt;D$10,0,求节点(D$10:D$14,$M$10:$M$14,$P84)*$C$2*节奏总纲!X78)+AQ83</f>
        <v>0</v>
      </c>
      <c r="AR84" s="65">
        <f>IF($P84&lt;E$10,0,求节点(E$10:E$14,$M$10:$M$14,$P84)*$C$2*节奏总纲!Y78)+AR83</f>
        <v>0</v>
      </c>
      <c r="AS84" s="65">
        <f>IF($P84&lt;F$10,0,求节点(F$10:F$14,$M$10:$M$14,$P84)*$C$2*节奏总纲!Z78)+AS83</f>
        <v>0</v>
      </c>
      <c r="AT84" s="65">
        <f>IF($P84&lt;G$10,0,求节点(G$10:G$14,$M$10:$M$14,$P84)*$C$2*节奏总纲!AA78)+AT83</f>
        <v>0</v>
      </c>
      <c r="AX84" s="51">
        <v>75</v>
      </c>
      <c r="AY84" s="51">
        <f>IF($AX84&lt;C$10,0,求节点(C$10:C$14,$H$19:$H$23,$AX84)*$C$2*节奏总纲!W78)+AY83</f>
        <v>160.83712822378666</v>
      </c>
      <c r="AZ84" s="51">
        <f>IF($AX84&lt;D$10,0,求节点(D$10:D$14,$H$19:$H$23,$AX84)*$C$2*节奏总纲!X78)+AZ83</f>
        <v>132.43881686352239</v>
      </c>
      <c r="BA84" s="51">
        <f>IF($AX84&lt;E$10,0,求节点(E$10:E$14,$H$19:$H$23,$AX84)*$C$2*节奏总纲!Y78)+BA83</f>
        <v>94.985892569826404</v>
      </c>
      <c r="BB84" s="51">
        <f>IF($AX84&lt;F$10,0,求节点(F$10:F$14,$H$19:$H$23,$AX84)*$C$2*节奏总纲!Z78)+BB83</f>
        <v>52.866668161804185</v>
      </c>
      <c r="BC84" s="51">
        <f>IF($AX84&lt;G$10,0,求节点(G$10:G$14,$H$19:$H$23,$AX84)*$C$2*节奏总纲!AA78)+BC83</f>
        <v>28.209127555924699</v>
      </c>
      <c r="BD84" s="51">
        <f>IF($AX84&lt;C$10,0,求节点(C$10:C$14,$I$19:$I$23,$AX84)*$C$2*节奏总纲!W78)+BD83</f>
        <v>143.8577729690206</v>
      </c>
      <c r="BE84" s="51">
        <f>IF($AX84&lt;D$10,0,求节点(D$10:D$14,$I$19:$I$23,$AX84)*$C$2*节奏总纲!X78)+BE83</f>
        <v>126.73224438099946</v>
      </c>
      <c r="BF84" s="51">
        <f>IF($AX84&lt;E$10,0,求节点(E$10:E$14,$I$19:$I$23,$AX84)*$C$2*节奏总纲!Y78)+BF83</f>
        <v>111.99701305557036</v>
      </c>
      <c r="BG84" s="51">
        <f>IF($AX84&lt;F$10,0,求节点(F$10:F$14,$I$19:$I$23,$AX84)*$C$2*节奏总纲!Z78)+BG83</f>
        <v>83.985278648254109</v>
      </c>
      <c r="BH84" s="51">
        <f>IF($AX84&lt;G$10,0,求节点(G$10:G$14,$I$19:$I$23,$AX84)*$C$2*节奏总纲!AA78)+BH83</f>
        <v>47.183500912193942</v>
      </c>
      <c r="BI84" s="65">
        <f>IF($AX84&lt;C$10,0,求节点(C$10:C$14,$J$19:$J$23,$AX84)*$C$2*节奏总纲!W78)+BI83+军团势力点排行奖励设计!W84-军团势力点排行奖励设计!W83</f>
        <v>11.430412950833919</v>
      </c>
      <c r="BJ84" s="65">
        <f>IF($AX84&lt;D$10,0,求节点(D$10:D$14,$J$19:$J$23,$AX84)*$C$2*节奏总纲!X78)+BJ83+军团势力点排行奖励设计!X84-军团势力点排行奖励设计!X83</f>
        <v>11.39913446346973</v>
      </c>
      <c r="BK84" s="65">
        <f>IF($AX84&lt;E$10,0,求节点(E$10:E$14,$J$19:$J$23,$AX84)*$C$2*节奏总纲!Y78)+BK83+军团势力点排行奖励设计!Y84-军团势力点排行奖励设计!Y83</f>
        <v>10.516396029401323</v>
      </c>
      <c r="BL84" s="65">
        <f>IF($AX84&lt;F$10,0,求节点(F$10:F$14,$J$19:$J$23,$AX84)*$C$2*节奏总纲!Z78)+BL83+军团势力点排行奖励设计!Z84-军团势力点排行奖励设计!Z83</f>
        <v>12.395306820345231</v>
      </c>
      <c r="BM84" s="65">
        <f>IF($AX84&lt;G$10,0,求节点(G$10:G$14,$J$19:$J$23,$AX84)*$C$2*节奏总纲!AA78)+BM83+军团势力点排行奖励设计!AA84-军团势力点排行奖励设计!AA83</f>
        <v>1.7945289028103351</v>
      </c>
      <c r="BN84" s="65">
        <f>IF($AX84&lt;C$10,0,求节点(C$10:C$14,$K$19:$K$23,$AX84)*$C$2*节奏总纲!W78)+BN83</f>
        <v>0</v>
      </c>
      <c r="BO84" s="65">
        <f>IF($AX84&lt;D$10,0,求节点(D$10:D$14,$K$19:$K$23,$AX84)*$C$2*节奏总纲!X78)+BO83</f>
        <v>0</v>
      </c>
      <c r="BP84" s="65">
        <f>IF($AX84&lt;E$10,0,求节点(E$10:E$14,$K$19:$K$23,$AX84)*$C$2*节奏总纲!Y78)+BP83</f>
        <v>0</v>
      </c>
      <c r="BQ84" s="65">
        <f>IF($AX84&lt;F$10,0,求节点(F$10:F$14,$K$19:$K$23,$AX84)*$C$2*节奏总纲!Z78)+BQ83</f>
        <v>0</v>
      </c>
      <c r="BR84" s="65">
        <f>IF($AX84&lt;G$10,0,求节点(G$10:G$14,$K$19:$K$23,$AX84)*$C$2*节奏总纲!AA78)+BR83</f>
        <v>0</v>
      </c>
      <c r="BS84" s="65">
        <f>IF($AX84&lt;C$10,0,求节点(C$10:C$14,$L$19:$L$23,$AX84)*$C$2*节奏总纲!W78)+BS83+军团势力点排行奖励设计!AB84-军团势力点排行奖励设计!AB83</f>
        <v>1.3716495541000702</v>
      </c>
      <c r="BT84" s="65">
        <f>IF($AX84&lt;D$10,0,求节点(D$10:D$14,$L$19:$L$23,$AX84)*$C$2*节奏总纲!X78)+BT83+军团势力点排行奖励设计!AC84-军团势力点排行奖励设计!AC83</f>
        <v>2.1886338169861892</v>
      </c>
      <c r="BU84" s="65">
        <f>IF($AX84&lt;E$10,0,求节点(E$10:E$14,$L$19:$L$23,$AX84)*$C$2*节奏总纲!Y78)+BU83+军团势力点排行奖励设计!AD84-军团势力点排行奖励设计!AD83</f>
        <v>2.3102291020150569</v>
      </c>
      <c r="BV84" s="65">
        <f>IF($AX84&lt;F$10,0,求节点(F$10:F$14,$L$19:$L$23,$AX84)*$C$2*节奏总纲!Z78)+BV83+军团势力点排行奖励设计!AE84-军团势力点排行奖励设计!AE83</f>
        <v>2.3102291020150569</v>
      </c>
      <c r="BW84" s="65">
        <f>IF($AX84&lt;G$10,0,求节点(G$10:G$14,$L$19:$L$23,$AX84)*$C$2*节奏总纲!AA78)+BW83+军团势力点排行奖励设计!AF84-军团势力点排行奖励设计!AF83</f>
        <v>0</v>
      </c>
      <c r="BX84" s="65">
        <f>IF($AX84&lt;C$10,0,求节点(C$10:C$14,$M$19:$M$23,$AX84)*$C$2*节奏总纲!W78)+BX83</f>
        <v>0</v>
      </c>
      <c r="BY84" s="65">
        <f>IF($AX84&lt;D$10,0,求节点(D$10:D$14,$M$19:$M$23,$AX84)*$C$2*节奏总纲!X78)+BY83</f>
        <v>0</v>
      </c>
      <c r="BZ84" s="65">
        <f>IF($AX84&lt;E$10,0,求节点(E$10:E$14,$M$19:$M$23,$AX84)*$C$2*节奏总纲!Y78)+BZ83</f>
        <v>0</v>
      </c>
      <c r="CA84" s="65">
        <f>IF($AX84&lt;F$10,0,求节点(F$10:F$14,$M$19:$M$23,$AX84)*$C$2*节奏总纲!Z78)+CA83</f>
        <v>0</v>
      </c>
      <c r="CB84" s="65">
        <f>IF($AX84&lt;G$10,0,求节点(G$10:G$14,$M$19:$M$23,$AX84)*$C$2*节奏总纲!AA78)+CB83</f>
        <v>0</v>
      </c>
      <c r="CF84" s="51">
        <v>75</v>
      </c>
      <c r="CG84" s="65">
        <f t="shared" si="143"/>
        <v>804.18564111893329</v>
      </c>
      <c r="CH84" s="65">
        <f t="shared" si="144"/>
        <v>662.1940843176119</v>
      </c>
      <c r="CI84" s="65">
        <f t="shared" si="145"/>
        <v>474.92946284913205</v>
      </c>
      <c r="CJ84" s="65">
        <f t="shared" si="146"/>
        <v>264.33334080902091</v>
      </c>
      <c r="CK84" s="65">
        <f t="shared" si="147"/>
        <v>141.04563777962349</v>
      </c>
      <c r="CL84" s="65">
        <f t="shared" si="148"/>
        <v>1438.5777296902061</v>
      </c>
      <c r="CM84" s="65">
        <f t="shared" si="149"/>
        <v>1267.3224438099946</v>
      </c>
      <c r="CN84" s="65">
        <f t="shared" si="150"/>
        <v>1119.9701305557037</v>
      </c>
      <c r="CO84" s="65">
        <f t="shared" si="151"/>
        <v>839.85278648254109</v>
      </c>
      <c r="CP84" s="65">
        <f t="shared" si="152"/>
        <v>471.83500912193944</v>
      </c>
      <c r="CQ84" s="65">
        <f t="shared" si="153"/>
        <v>342.91238852501755</v>
      </c>
      <c r="CR84" s="65">
        <f t="shared" si="154"/>
        <v>341.97403390409193</v>
      </c>
      <c r="CS84" s="65">
        <f t="shared" si="155"/>
        <v>315.49188088203965</v>
      </c>
      <c r="CT84" s="65">
        <f t="shared" si="156"/>
        <v>371.85920461035693</v>
      </c>
      <c r="CU84" s="65">
        <f t="shared" si="157"/>
        <v>53.835867084310053</v>
      </c>
      <c r="CV84" s="65">
        <f t="shared" si="158"/>
        <v>0</v>
      </c>
      <c r="CW84" s="65">
        <f t="shared" si="159"/>
        <v>0</v>
      </c>
      <c r="CX84" s="65">
        <f t="shared" si="160"/>
        <v>0</v>
      </c>
      <c r="CY84" s="65">
        <f t="shared" si="161"/>
        <v>0</v>
      </c>
      <c r="CZ84" s="65">
        <f t="shared" si="162"/>
        <v>0</v>
      </c>
      <c r="DA84" s="65">
        <f t="shared" si="163"/>
        <v>68.582477705003512</v>
      </c>
      <c r="DB84" s="65">
        <f t="shared" si="164"/>
        <v>109.43169084930946</v>
      </c>
      <c r="DC84" s="65">
        <f t="shared" si="165"/>
        <v>115.51145510075284</v>
      </c>
      <c r="DD84" s="65">
        <f t="shared" si="166"/>
        <v>115.51145510075284</v>
      </c>
      <c r="DE84" s="65">
        <f t="shared" si="167"/>
        <v>0</v>
      </c>
      <c r="DF84" s="65">
        <f t="shared" si="168"/>
        <v>0</v>
      </c>
      <c r="DG84" s="65">
        <f t="shared" si="169"/>
        <v>0</v>
      </c>
      <c r="DH84" s="65">
        <f t="shared" si="170"/>
        <v>0</v>
      </c>
      <c r="DI84" s="65">
        <f t="shared" si="171"/>
        <v>0</v>
      </c>
      <c r="DJ84" s="65">
        <f t="shared" si="172"/>
        <v>0</v>
      </c>
      <c r="DN84" s="51">
        <v>75</v>
      </c>
      <c r="DO84" s="65">
        <f t="shared" si="173"/>
        <v>2.5888627403102951</v>
      </c>
      <c r="DP84" s="65">
        <f t="shared" si="174"/>
        <v>2.7138232639392492</v>
      </c>
      <c r="DQ84" s="65">
        <f t="shared" si="175"/>
        <v>3.1581820421014344</v>
      </c>
      <c r="DR84" s="65">
        <f t="shared" si="176"/>
        <v>3.9772487871264381</v>
      </c>
      <c r="DS84" s="65">
        <f t="shared" si="177"/>
        <v>4.1452648132171035</v>
      </c>
      <c r="DT84" s="65">
        <f t="shared" si="178"/>
        <v>0.99999999999999989</v>
      </c>
      <c r="DU84" s="65">
        <f t="shared" si="179"/>
        <v>0.99999999999999978</v>
      </c>
      <c r="DV84" s="65">
        <f t="shared" si="180"/>
        <v>1.0238517460433545</v>
      </c>
      <c r="DW84" s="65">
        <f t="shared" si="181"/>
        <v>1.0989227733665463</v>
      </c>
      <c r="DX84" s="65">
        <f t="shared" si="182"/>
        <v>1.1140989245043422</v>
      </c>
      <c r="DY84" s="65">
        <f t="shared" si="183"/>
        <v>0.99999999999999956</v>
      </c>
      <c r="DZ84" s="65">
        <f t="shared" si="184"/>
        <v>1.0000000000000002</v>
      </c>
      <c r="EA84" s="65">
        <f t="shared" si="185"/>
        <v>1.0000000000000002</v>
      </c>
      <c r="EB84" s="65">
        <f t="shared" si="186"/>
        <v>1.0000000000000004</v>
      </c>
      <c r="EC84" s="65">
        <f t="shared" si="187"/>
        <v>1</v>
      </c>
      <c r="ED84" s="65">
        <f t="shared" si="188"/>
        <v>0</v>
      </c>
      <c r="EE84" s="65">
        <f t="shared" si="189"/>
        <v>0</v>
      </c>
      <c r="EF84" s="65">
        <f t="shared" si="190"/>
        <v>0</v>
      </c>
      <c r="EG84" s="65">
        <f t="shared" si="191"/>
        <v>0</v>
      </c>
      <c r="EH84" s="65">
        <f t="shared" si="192"/>
        <v>0</v>
      </c>
      <c r="EI84" s="65">
        <f t="shared" si="193"/>
        <v>0.99999999999999978</v>
      </c>
      <c r="EJ84" s="65">
        <f t="shared" si="194"/>
        <v>1.0000000000000002</v>
      </c>
      <c r="EK84" s="65">
        <f t="shared" si="195"/>
        <v>1.0000000000000004</v>
      </c>
      <c r="EL84" s="65">
        <f t="shared" si="196"/>
        <v>1.0000000000000004</v>
      </c>
      <c r="EM84" s="65">
        <f t="shared" si="197"/>
        <v>0</v>
      </c>
      <c r="EN84" s="65">
        <f t="shared" si="198"/>
        <v>0</v>
      </c>
      <c r="EO84" s="65">
        <f t="shared" si="199"/>
        <v>0</v>
      </c>
      <c r="EP84" s="65">
        <f t="shared" si="200"/>
        <v>0</v>
      </c>
      <c r="EQ84" s="65">
        <f t="shared" si="201"/>
        <v>0</v>
      </c>
      <c r="ER84" s="65">
        <f t="shared" si="202"/>
        <v>0</v>
      </c>
      <c r="EV84" s="51">
        <v>75</v>
      </c>
      <c r="EW84" s="65">
        <f t="shared" si="203"/>
        <v>203.99446011449282</v>
      </c>
      <c r="EX84" s="65">
        <f t="shared" si="204"/>
        <v>170.45849017782223</v>
      </c>
      <c r="EY84" s="65">
        <f t="shared" si="205"/>
        <v>128.58499648649752</v>
      </c>
      <c r="EZ84" s="65">
        <f t="shared" si="206"/>
        <v>78.062251756280418</v>
      </c>
      <c r="FA84" s="65">
        <f t="shared" si="207"/>
        <v>42.364177829582879</v>
      </c>
      <c r="FB84" s="65">
        <f t="shared" si="208"/>
        <v>106.41564755373136</v>
      </c>
      <c r="FC84" s="65">
        <f t="shared" si="209"/>
        <v>94.412138298434456</v>
      </c>
      <c r="FD84" s="65">
        <f t="shared" si="210"/>
        <v>83.656107153599919</v>
      </c>
      <c r="FE84" s="65">
        <f t="shared" si="211"/>
        <v>64.987348463950482</v>
      </c>
      <c r="FF84" s="65">
        <f t="shared" si="212"/>
        <v>33.92571508994093</v>
      </c>
      <c r="FG84" s="65">
        <f t="shared" si="213"/>
        <v>5.5551806941052826</v>
      </c>
      <c r="FH84" s="65">
        <f t="shared" si="214"/>
        <v>5.786200653657235</v>
      </c>
      <c r="FI84" s="65">
        <f t="shared" si="215"/>
        <v>5.4254469438351123</v>
      </c>
      <c r="FJ84" s="65">
        <f t="shared" si="216"/>
        <v>6.2709567997598707</v>
      </c>
      <c r="FK84" s="65">
        <f t="shared" si="217"/>
        <v>0.80753800626465078</v>
      </c>
      <c r="FL84" s="65">
        <f t="shared" si="218"/>
        <v>0.84585055836170975</v>
      </c>
      <c r="FM84" s="65">
        <f t="shared" si="219"/>
        <v>1.0076834865707245</v>
      </c>
      <c r="FN84" s="65">
        <f t="shared" si="220"/>
        <v>0.98786562187307747</v>
      </c>
      <c r="FO84" s="65">
        <f t="shared" si="221"/>
        <v>1.081811161420273</v>
      </c>
      <c r="FP84" s="65">
        <f t="shared" si="222"/>
        <v>8.9726445140516753E-2</v>
      </c>
      <c r="FQ84" s="65">
        <f t="shared" si="223"/>
        <v>0.6172422993450315</v>
      </c>
      <c r="FR84" s="65">
        <f t="shared" si="224"/>
        <v>0.98488521764378512</v>
      </c>
      <c r="FS84" s="65">
        <f t="shared" si="225"/>
        <v>1.0396030959067757</v>
      </c>
      <c r="FT84" s="65">
        <f t="shared" si="226"/>
        <v>1.0396030959067757</v>
      </c>
      <c r="FU84" s="65">
        <f t="shared" si="227"/>
        <v>0</v>
      </c>
      <c r="FV84" s="65">
        <f t="shared" si="228"/>
        <v>6.8582477705003503E-2</v>
      </c>
      <c r="FW84" s="65">
        <f t="shared" si="229"/>
        <v>0.10943169084930947</v>
      </c>
      <c r="FX84" s="65">
        <f t="shared" si="230"/>
        <v>0.11551145510075285</v>
      </c>
      <c r="FY84" s="65">
        <f t="shared" si="231"/>
        <v>0.11551145510075285</v>
      </c>
      <c r="FZ84" s="65">
        <f t="shared" si="232"/>
        <v>0</v>
      </c>
      <c r="GB84" s="65">
        <f t="shared" si="233"/>
        <v>203.99446011449282</v>
      </c>
      <c r="GC84" s="65">
        <f t="shared" si="234"/>
        <v>106.41564755373136</v>
      </c>
      <c r="GD84" s="65">
        <f t="shared" si="235"/>
        <v>5.5551806941052826</v>
      </c>
      <c r="GE84" s="65">
        <f t="shared" si="236"/>
        <v>0.84585055836170975</v>
      </c>
      <c r="GF84" s="65">
        <f t="shared" si="237"/>
        <v>0.6172422993450315</v>
      </c>
      <c r="GG84" s="65">
        <f t="shared" si="238"/>
        <v>6.8582477705003503E-2</v>
      </c>
      <c r="GH84" s="65">
        <f t="shared" si="239"/>
        <v>170.45849017782223</v>
      </c>
      <c r="GI84" s="65">
        <f t="shared" si="240"/>
        <v>94.412138298434456</v>
      </c>
      <c r="GJ84" s="65">
        <f t="shared" si="241"/>
        <v>5.786200653657235</v>
      </c>
      <c r="GK84" s="65">
        <f t="shared" si="242"/>
        <v>1.0076834865707245</v>
      </c>
      <c r="GL84" s="65">
        <f t="shared" si="243"/>
        <v>0.98488521764378512</v>
      </c>
      <c r="GM84" s="65">
        <f t="shared" si="244"/>
        <v>0.10943169084930947</v>
      </c>
      <c r="GN84" s="65">
        <f t="shared" si="245"/>
        <v>128.58499648649752</v>
      </c>
      <c r="GO84" s="65">
        <f t="shared" si="246"/>
        <v>83.656107153599919</v>
      </c>
      <c r="GP84" s="65">
        <f t="shared" si="247"/>
        <v>5.4254469438351123</v>
      </c>
      <c r="GQ84" s="65">
        <f t="shared" si="248"/>
        <v>0.98786562187307747</v>
      </c>
      <c r="GR84" s="65">
        <f t="shared" si="249"/>
        <v>1.0396030959067757</v>
      </c>
      <c r="GS84" s="65">
        <f t="shared" si="250"/>
        <v>0.11551145510075285</v>
      </c>
      <c r="GT84" s="65">
        <f t="shared" si="251"/>
        <v>78.062251756280418</v>
      </c>
      <c r="GU84" s="65">
        <f t="shared" si="252"/>
        <v>64.987348463950482</v>
      </c>
      <c r="GV84" s="65">
        <f t="shared" si="253"/>
        <v>6.2709567997598707</v>
      </c>
      <c r="GW84" s="65">
        <f t="shared" si="254"/>
        <v>1.081811161420273</v>
      </c>
      <c r="GX84" s="65">
        <f t="shared" si="255"/>
        <v>1.0396030959067757</v>
      </c>
      <c r="GY84" s="65">
        <f t="shared" si="256"/>
        <v>0.11551145510075285</v>
      </c>
      <c r="GZ84" s="65">
        <f t="shared" si="257"/>
        <v>42.364177829582879</v>
      </c>
      <c r="HA84" s="65">
        <f t="shared" si="258"/>
        <v>33.92571508994093</v>
      </c>
      <c r="HB84" s="65">
        <f t="shared" si="259"/>
        <v>0.80753800626465078</v>
      </c>
      <c r="HC84" s="65">
        <f t="shared" si="260"/>
        <v>8.9726445140516753E-2</v>
      </c>
      <c r="HD84" s="65">
        <f t="shared" si="261"/>
        <v>0</v>
      </c>
      <c r="HE84" s="65">
        <f t="shared" si="262"/>
        <v>0</v>
      </c>
      <c r="HM84" s="51">
        <v>75</v>
      </c>
      <c r="HN84" s="72">
        <f>(EW84-EW83)*$D$46+(FB84-FB83)*$D$47+(FG84-FG83)*$D$48+(FL84-FL83)*$D$49+IF($HM84&lt;C$10,0,求节点(C$10:C$14,$H$28:$H$32,$HM84)*$C$2*节奏总纲!W78)+HN83</f>
        <v>11333.632217672808</v>
      </c>
      <c r="HO84" s="72">
        <f>(EX84-EX83)*$D$46+(FC84-FC83)*$D$47+(FH84-FH83)*$D$48+(FM84-FM83)*$D$49+IF($HM84&lt;D$10,0,求节点(D$10:D$14,$H$28:$H$32,$HM84)*$C$2*节奏总纲!X78)+HO83</f>
        <v>9879.9882009519151</v>
      </c>
      <c r="HP84" s="72">
        <f>(EY84-EY83)*$D$46+(FD84-FD83)*$D$47+(FI84-FI83)*$D$48+(FN84-FN83)*$D$49+IF($HM84&lt;E$10,0,求节点(E$10:E$14,$H$28:$H$32,$HM84)*$C$2*节奏总纲!Y78)+HP83</f>
        <v>8535.1820672441809</v>
      </c>
      <c r="HQ84" s="72">
        <f>(EZ84-EZ83)*$D$46+(FE84-FE83)*$D$47+(FJ84-FJ83)*$D$48+(FO84-FO83)*$D$49+IF($HM84&lt;F$10,0,求节点(F$10:F$14,$H$28:$H$32,$HM84)*$C$2*节奏总纲!Z78)+HQ83</f>
        <v>6590.8560625898872</v>
      </c>
      <c r="HR84" s="72">
        <f>(FA84-FA83)*$D$46+(FF84-FF83)*$D$47+(FK84-FK83)*$D$48+(FP84-FP83)*$D$49+IF($HM84&lt;G$10,0,求节点(G$10:G$14,$H$28:$H$32,$HM84)*$C$2*节奏总纲!AA78)+HR83</f>
        <v>3565.2032460692089</v>
      </c>
      <c r="HV84" s="72">
        <v>75</v>
      </c>
      <c r="HW84" s="72">
        <f>IF($HV84&lt;C$10,0,求节点(C$10:C$14,$I$28:$I$32,$HV84)*$C$2*节奏总纲!W78)+HW83</f>
        <v>33596668.440517716</v>
      </c>
      <c r="HX84" s="72">
        <f>IF($HV84&lt;D$10,0,求节点(D$10:D$14,$I$28:$I$32,$HV84)*$C$2*节奏总纲!X78)+HX83</f>
        <v>29319613.382105563</v>
      </c>
      <c r="HY84" s="72">
        <f>IF($HV84&lt;E$10,0,求节点(E$10:E$14,$I$28:$I$32,$HV84)*$C$2*节奏总纲!Y78)+HY83</f>
        <v>26317509.113415159</v>
      </c>
      <c r="HZ84" s="72">
        <f>IF($HV84&lt;F$10,0,求节点(F$10:F$14,$I$28:$I$32,$HV84)*$C$2*节奏总纲!Z78)+HZ83</f>
        <v>21706278.448843937</v>
      </c>
      <c r="IA84" s="72">
        <f>IF($HV84&lt;G$10,0,求节点(G$10:G$14,$I$28:$I$32,$HV84)*$C$2*节奏总纲!AA78)+IA83</f>
        <v>12436408.692488929</v>
      </c>
    </row>
    <row r="85" spans="16:235" x14ac:dyDescent="0.15">
      <c r="P85" s="49">
        <v>76</v>
      </c>
      <c r="Q85" s="51">
        <f>IF($P85&lt;C$10,0,求节点(C$10:C$14,$H$10:$H$14,$P85)*$C$2*节奏总纲!W79)+Q84</f>
        <v>2269.6602075208466</v>
      </c>
      <c r="R85" s="51">
        <f>IF($P85&lt;D$10,0,求节点(D$10:D$14,$H$10:$H$14,$P85)*$C$2*节奏总纲!X79)+R84</f>
        <v>1955.9180378964093</v>
      </c>
      <c r="S85" s="51">
        <f>IF($P85&lt;E$10,0,求节点(E$10:E$14,$H$10:$H$14,$P85)*$C$2*节奏总纲!Y79)+S84</f>
        <v>1611.3530807289492</v>
      </c>
      <c r="T85" s="51">
        <f>IF($P85&lt;F$10,0,求节点(F$10:F$14,$H$10:$H$14,$P85)*$C$2*节奏总纲!Z79)+T84</f>
        <v>1115.2981205841706</v>
      </c>
      <c r="U85" s="51">
        <f>IF($P85&lt;G$10,0,求节点(G$10:G$14,$H$10:$H$14,$P85)*$C$2*节奏总纲!AA79)+U84</f>
        <v>620.43641007269946</v>
      </c>
      <c r="V85" s="51">
        <f>IF($P85&lt;C$10,0,求节点(C$10:C$14,$I$10:$I$14,$P85)*$C$2*节奏总纲!W79)+V84</f>
        <v>1633.4634976338277</v>
      </c>
      <c r="W85" s="51">
        <f>IF($P85&lt;D$10,0,求节点(D$10:D$14,$I$10:$I$14,$P85)*$C$2*节奏总纲!X79)+W84</f>
        <v>1435.6480926540462</v>
      </c>
      <c r="X85" s="51">
        <f>IF($P85&lt;E$10,0,求节点(E$10:E$14,$I$10:$I$14,$P85)*$C$2*节奏总纲!Y79)+X84</f>
        <v>1283.7159903404579</v>
      </c>
      <c r="Y85" s="51">
        <f>IF($P85&lt;F$10,0,求节点(F$10:F$14,$I$10:$I$14,$P85)*$C$2*节奏总纲!Z79)+Y84</f>
        <v>1025.2927918860728</v>
      </c>
      <c r="Z85" s="51">
        <f>IF($P85&lt;G$10,0,求节点(G$10:G$14,$I$10:$I$14,$P85)*$C$2*节奏总纲!AA79)+Z84</f>
        <v>584.30619271697049</v>
      </c>
      <c r="AA85" s="65">
        <f>IF($P85&lt;C$10,0,求节点(C$10:C$14,$J$10:$J$14,$P85)*$C$2*节奏总纲!W79)+AA84+军团势力点排行奖励设计!M85-军团势力点排行奖励设计!M84</f>
        <v>387.1852901890735</v>
      </c>
      <c r="AB85" s="65">
        <f>IF($P85&lt;D$10,0,求节点(D$10:D$14,$J$10:$J$14,$P85)*$C$2*节奏总纲!X79)+AB84+军团势力点排行奖励设计!N85-军团势力点排行奖励设计!N84</f>
        <v>391.53689155487837</v>
      </c>
      <c r="AC85" s="65">
        <f>IF($P85&lt;E$10,0,求节点(E$10:E$14,$J$10:$J$14,$P85)*$C$2*节奏总纲!Y79)+AC84+军团势力点排行奖励设计!O85-军团势力点排行奖励设计!O84</f>
        <v>380.23729382972436</v>
      </c>
      <c r="AD85" s="65">
        <f>IF($P85&lt;F$10,0,求节点(F$10:F$14,$J$10:$J$14,$P85)*$C$2*节奏总纲!Z79)+AD84+军团势力点排行奖励设计!P85-军团势力点排行奖励设计!P84</f>
        <v>449.3921578880292</v>
      </c>
      <c r="AE85" s="65">
        <f>IF($P85&lt;G$10,0,求节点(G$10:G$14,$J$10:$J$14,$P85)*$C$2*节奏总纲!AA79)+AE84+军团势力点排行奖励设计!Q85-军团势力点排行奖励设计!Q84</f>
        <v>76.706292867970078</v>
      </c>
      <c r="AF85" s="65">
        <f>IF($P85&lt;C$10,0,求节点(C$10:C$14,$K$10:$K$14,$P85)*$C$2*节奏总纲!W79)+AF84</f>
        <v>0</v>
      </c>
      <c r="AG85" s="65">
        <f>IF($P85&lt;D$10,0,求节点(D$10:D$14,$K$10:$K$14,$P85)*$C$2*节奏总纲!X79)+AG84</f>
        <v>0</v>
      </c>
      <c r="AH85" s="65">
        <f>IF($P85&lt;E$10,0,求节点(E$10:E$14,$K$10:$K$14,$P85)*$C$2*节奏总纲!Y79)+AH84</f>
        <v>0</v>
      </c>
      <c r="AI85" s="65">
        <f>IF($P85&lt;F$10,0,求节点(F$10:F$14,$K$10:$K$14,$P85)*$C$2*节奏总纲!Z79)+AI84</f>
        <v>0</v>
      </c>
      <c r="AJ85" s="65">
        <f>IF($P85&lt;G$10,0,求节点(G$10:G$14,$K$10:$K$14,$P85)*$C$2*节奏总纲!AA79)+AJ84</f>
        <v>0</v>
      </c>
      <c r="AK85" s="65">
        <f>IF($P85&lt;C$10,0,求节点(C$10:C$14,$L$10:$L$14,$P85)*$C$2*节奏总纲!W79)+AK84+军团势力点排行奖励设计!R85-军团势力点排行奖励设计!R84</f>
        <v>76.006697436189086</v>
      </c>
      <c r="AL85" s="65">
        <f>IF($P85&lt;D$10,0,求节点(D$10:D$14,$L$10:$L$14,$P85)*$C$2*节奏总纲!X79)+AL84+军团势力点排行奖励设计!S85-军团势力点排行奖励设计!S84</f>
        <v>122.25650218980866</v>
      </c>
      <c r="AM85" s="65">
        <f>IF($P85&lt;E$10,0,求节点(E$10:E$14,$L$10:$L$14,$P85)*$C$2*节奏总纲!Y79)+AM84+军团势力点排行奖励设计!T85-军团势力点排行奖励设计!T84</f>
        <v>131.17232557556397</v>
      </c>
      <c r="AN85" s="65">
        <f>IF($P85&lt;F$10,0,求节点(F$10:F$14,$L$10:$L$14,$P85)*$C$2*节奏总纲!Z79)+AN84+军团势力点排行奖励设计!U85-军团势力点排行奖励设计!U84</f>
        <v>131.17232557556397</v>
      </c>
      <c r="AO85" s="65">
        <f>IF($P85&lt;G$10,0,求节点(G$10:G$14,$L$10:$L$14,$P85)*$C$2*节奏总纲!AA79)+AO84+军团势力点排行奖励设计!V85-军团势力点排行奖励设计!V84</f>
        <v>0</v>
      </c>
      <c r="AP85" s="65">
        <f>IF($P85&lt;C$10,0,求节点(C$10:C$14,$M$10:$M$14,$P85)*$C$2*节奏总纲!W79)+AP84</f>
        <v>0</v>
      </c>
      <c r="AQ85" s="65">
        <f>IF($P85&lt;D$10,0,求节点(D$10:D$14,$M$10:$M$14,$P85)*$C$2*节奏总纲!X79)+AQ84</f>
        <v>0</v>
      </c>
      <c r="AR85" s="65">
        <f>IF($P85&lt;E$10,0,求节点(E$10:E$14,$M$10:$M$14,$P85)*$C$2*节奏总纲!Y79)+AR84</f>
        <v>0</v>
      </c>
      <c r="AS85" s="65">
        <f>IF($P85&lt;F$10,0,求节点(F$10:F$14,$M$10:$M$14,$P85)*$C$2*节奏总纲!Z79)+AS84</f>
        <v>0</v>
      </c>
      <c r="AT85" s="65">
        <f>IF($P85&lt;G$10,0,求节点(G$10:G$14,$M$10:$M$14,$P85)*$C$2*节奏总纲!AA79)+AT84</f>
        <v>0</v>
      </c>
      <c r="AX85" s="51">
        <v>76</v>
      </c>
      <c r="AY85" s="51">
        <f>IF($AX85&lt;C$10,0,求节点(C$10:C$14,$H$19:$H$23,$AX85)*$C$2*节奏总纲!W79)+AY84</f>
        <v>160.83712822378666</v>
      </c>
      <c r="AZ85" s="51">
        <f>IF($AX85&lt;D$10,0,求节点(D$10:D$14,$H$19:$H$23,$AX85)*$C$2*节奏总纲!X79)+AZ84</f>
        <v>132.43881686352239</v>
      </c>
      <c r="BA85" s="51">
        <f>IF($AX85&lt;E$10,0,求节点(E$10:E$14,$H$19:$H$23,$AX85)*$C$2*节奏总纲!Y79)+BA84</f>
        <v>94.985892569826404</v>
      </c>
      <c r="BB85" s="51">
        <f>IF($AX85&lt;F$10,0,求节点(F$10:F$14,$H$19:$H$23,$AX85)*$C$2*节奏总纲!Z79)+BB84</f>
        <v>52.866668161804185</v>
      </c>
      <c r="BC85" s="51">
        <f>IF($AX85&lt;G$10,0,求节点(G$10:G$14,$H$19:$H$23,$AX85)*$C$2*节奏总纲!AA79)+BC84</f>
        <v>28.209127555924699</v>
      </c>
      <c r="BD85" s="51">
        <f>IF($AX85&lt;C$10,0,求节点(C$10:C$14,$I$19:$I$23,$AX85)*$C$2*节奏总纲!W79)+BD84</f>
        <v>162.63116946256997</v>
      </c>
      <c r="BE85" s="51">
        <f>IF($AX85&lt;D$10,0,求节点(D$10:D$14,$I$19:$I$23,$AX85)*$C$2*节奏总纲!X79)+BE84</f>
        <v>142.61627704423199</v>
      </c>
      <c r="BF85" s="51">
        <f>IF($AX85&lt;E$10,0,求节点(E$10:E$14,$I$19:$I$23,$AX85)*$C$2*节奏总纲!Y79)+BF84</f>
        <v>123.14095104496435</v>
      </c>
      <c r="BG85" s="51">
        <f>IF($AX85&lt;F$10,0,求节点(F$10:F$14,$I$19:$I$23,$AX85)*$C$2*节奏总纲!Z79)+BG84</f>
        <v>90.383144793695379</v>
      </c>
      <c r="BH85" s="51">
        <f>IF($AX85&lt;G$10,0,求节点(G$10:G$14,$I$19:$I$23,$AX85)*$C$2*节奏总纲!AA79)+BH84</f>
        <v>50.759989984900066</v>
      </c>
      <c r="BI85" s="65">
        <f>IF($AX85&lt;C$10,0,求节点(C$10:C$14,$J$19:$J$23,$AX85)*$C$2*节奏总纲!W79)+BI84+军团势力点排行奖励设计!W85-军团势力点排行奖励设计!W84</f>
        <v>12.906176339635792</v>
      </c>
      <c r="BJ85" s="65">
        <f>IF($AX85&lt;D$10,0,求节点(D$10:D$14,$J$19:$J$23,$AX85)*$C$2*节奏总纲!X79)+BJ84+军团势力点排行奖励设计!X85-军团势力点排行奖励设计!X84</f>
        <v>13.051229718495939</v>
      </c>
      <c r="BK85" s="65">
        <f>IF($AX85&lt;E$10,0,求节点(E$10:E$14,$J$19:$J$23,$AX85)*$C$2*节奏总纲!Y79)+BK84+军团势力点排行奖励设计!Y85-军团势力点排行奖励设计!Y84</f>
        <v>12.674576460990812</v>
      </c>
      <c r="BL85" s="65">
        <f>IF($AX85&lt;F$10,0,求节点(F$10:F$14,$J$19:$J$23,$AX85)*$C$2*节奏总纲!Z79)+BL84+军团势力点排行奖励设计!Z85-军团势力点排行奖励设计!Z84</f>
        <v>14.979738596267632</v>
      </c>
      <c r="BM85" s="65">
        <f>IF($AX85&lt;G$10,0,求节点(G$10:G$14,$J$19:$J$23,$AX85)*$C$2*节奏总纲!AA79)+BM84+军团势力点排行奖励设计!AA85-军团势力点排行奖励设计!AA84</f>
        <v>2.5568764289323358</v>
      </c>
      <c r="BN85" s="65">
        <f>IF($AX85&lt;C$10,0,求节点(C$10:C$14,$K$19:$K$23,$AX85)*$C$2*节奏总纲!W79)+BN84</f>
        <v>0</v>
      </c>
      <c r="BO85" s="65">
        <f>IF($AX85&lt;D$10,0,求节点(D$10:D$14,$K$19:$K$23,$AX85)*$C$2*节奏总纲!X79)+BO84</f>
        <v>0</v>
      </c>
      <c r="BP85" s="65">
        <f>IF($AX85&lt;E$10,0,求节点(E$10:E$14,$K$19:$K$23,$AX85)*$C$2*节奏总纲!Y79)+BP84</f>
        <v>0</v>
      </c>
      <c r="BQ85" s="65">
        <f>IF($AX85&lt;F$10,0,求节点(F$10:F$14,$K$19:$K$23,$AX85)*$C$2*节奏总纲!Z79)+BQ84</f>
        <v>0</v>
      </c>
      <c r="BR85" s="65">
        <f>IF($AX85&lt;G$10,0,求节点(G$10:G$14,$K$19:$K$23,$AX85)*$C$2*节奏总纲!AA79)+BR84</f>
        <v>0</v>
      </c>
      <c r="BS85" s="65">
        <f>IF($AX85&lt;C$10,0,求节点(C$10:C$14,$L$19:$L$23,$AX85)*$C$2*节奏总纲!W79)+BS84+军团势力点排行奖励设计!AB85-军团势力点排行奖励设计!AB84</f>
        <v>1.5201339487237822</v>
      </c>
      <c r="BT85" s="65">
        <f>IF($AX85&lt;D$10,0,求节点(D$10:D$14,$L$19:$L$23,$AX85)*$C$2*节奏总纲!X79)+BT84+军团势力点排行奖励设计!AC85-军团势力点排行奖励设计!AC84</f>
        <v>2.4451300437961727</v>
      </c>
      <c r="BU85" s="65">
        <f>IF($AX85&lt;E$10,0,求节点(E$10:E$14,$L$19:$L$23,$AX85)*$C$2*节奏总纲!Y79)+BU84+军团势力点排行奖励设计!AD85-军团势力点排行奖励设计!AD84</f>
        <v>2.6234465115112786</v>
      </c>
      <c r="BV85" s="65">
        <f>IF($AX85&lt;F$10,0,求节点(F$10:F$14,$L$19:$L$23,$AX85)*$C$2*节奏总纲!Z79)+BV84+军团势力点排行奖励设计!AE85-军团势力点排行奖励设计!AE84</f>
        <v>2.6234465115112786</v>
      </c>
      <c r="BW85" s="65">
        <f>IF($AX85&lt;G$10,0,求节点(G$10:G$14,$L$19:$L$23,$AX85)*$C$2*节奏总纲!AA79)+BW84+军团势力点排行奖励设计!AF85-军团势力点排行奖励设计!AF84</f>
        <v>0</v>
      </c>
      <c r="BX85" s="65">
        <f>IF($AX85&lt;C$10,0,求节点(C$10:C$14,$M$19:$M$23,$AX85)*$C$2*节奏总纲!W79)+BX84</f>
        <v>0</v>
      </c>
      <c r="BY85" s="65">
        <f>IF($AX85&lt;D$10,0,求节点(D$10:D$14,$M$19:$M$23,$AX85)*$C$2*节奏总纲!X79)+BY84</f>
        <v>0</v>
      </c>
      <c r="BZ85" s="65">
        <f>IF($AX85&lt;E$10,0,求节点(E$10:E$14,$M$19:$M$23,$AX85)*$C$2*节奏总纲!Y79)+BZ84</f>
        <v>0</v>
      </c>
      <c r="CA85" s="65">
        <f>IF($AX85&lt;F$10,0,求节点(F$10:F$14,$M$19:$M$23,$AX85)*$C$2*节奏总纲!Z79)+CA84</f>
        <v>0</v>
      </c>
      <c r="CB85" s="65">
        <f>IF($AX85&lt;G$10,0,求节点(G$10:G$14,$M$19:$M$23,$AX85)*$C$2*节奏总纲!AA79)+CB84</f>
        <v>0</v>
      </c>
      <c r="CF85" s="51">
        <v>76</v>
      </c>
      <c r="CG85" s="65">
        <f t="shared" si="143"/>
        <v>804.18564111893329</v>
      </c>
      <c r="CH85" s="65">
        <f t="shared" si="144"/>
        <v>662.1940843176119</v>
      </c>
      <c r="CI85" s="65">
        <f t="shared" si="145"/>
        <v>474.92946284913205</v>
      </c>
      <c r="CJ85" s="65">
        <f t="shared" si="146"/>
        <v>264.33334080902091</v>
      </c>
      <c r="CK85" s="65">
        <f t="shared" si="147"/>
        <v>141.04563777962349</v>
      </c>
      <c r="CL85" s="65">
        <f t="shared" si="148"/>
        <v>1626.3116946256996</v>
      </c>
      <c r="CM85" s="65">
        <f t="shared" si="149"/>
        <v>1426.1627704423199</v>
      </c>
      <c r="CN85" s="65">
        <f t="shared" si="150"/>
        <v>1231.4095104496434</v>
      </c>
      <c r="CO85" s="65">
        <f t="shared" si="151"/>
        <v>903.83144793695374</v>
      </c>
      <c r="CP85" s="65">
        <f t="shared" si="152"/>
        <v>507.59989984900068</v>
      </c>
      <c r="CQ85" s="65">
        <f t="shared" si="153"/>
        <v>387.18529018907373</v>
      </c>
      <c r="CR85" s="65">
        <f t="shared" si="154"/>
        <v>391.5368915548782</v>
      </c>
      <c r="CS85" s="65">
        <f t="shared" si="155"/>
        <v>380.23729382972436</v>
      </c>
      <c r="CT85" s="65">
        <f t="shared" si="156"/>
        <v>449.39215788802898</v>
      </c>
      <c r="CU85" s="65">
        <f t="shared" si="157"/>
        <v>76.706292867970078</v>
      </c>
      <c r="CV85" s="65">
        <f t="shared" si="158"/>
        <v>0</v>
      </c>
      <c r="CW85" s="65">
        <f t="shared" si="159"/>
        <v>0</v>
      </c>
      <c r="CX85" s="65">
        <f t="shared" si="160"/>
        <v>0</v>
      </c>
      <c r="CY85" s="65">
        <f t="shared" si="161"/>
        <v>0</v>
      </c>
      <c r="CZ85" s="65">
        <f t="shared" si="162"/>
        <v>0</v>
      </c>
      <c r="DA85" s="65">
        <f t="shared" si="163"/>
        <v>76.006697436189114</v>
      </c>
      <c r="DB85" s="65">
        <f t="shared" si="164"/>
        <v>122.25650218980863</v>
      </c>
      <c r="DC85" s="65">
        <f t="shared" si="165"/>
        <v>131.17232557556392</v>
      </c>
      <c r="DD85" s="65">
        <f t="shared" si="166"/>
        <v>131.17232557556392</v>
      </c>
      <c r="DE85" s="65">
        <f t="shared" si="167"/>
        <v>0</v>
      </c>
      <c r="DF85" s="65">
        <f t="shared" si="168"/>
        <v>0</v>
      </c>
      <c r="DG85" s="65">
        <f t="shared" si="169"/>
        <v>0</v>
      </c>
      <c r="DH85" s="65">
        <f t="shared" si="170"/>
        <v>0</v>
      </c>
      <c r="DI85" s="65">
        <f t="shared" si="171"/>
        <v>0</v>
      </c>
      <c r="DJ85" s="65">
        <f t="shared" si="172"/>
        <v>0</v>
      </c>
      <c r="DN85" s="51">
        <v>76</v>
      </c>
      <c r="DO85" s="65">
        <f t="shared" si="173"/>
        <v>2.8223087947241527</v>
      </c>
      <c r="DP85" s="65">
        <f t="shared" si="174"/>
        <v>2.9536930096740055</v>
      </c>
      <c r="DQ85" s="65">
        <f t="shared" si="175"/>
        <v>3.3928261074020121</v>
      </c>
      <c r="DR85" s="65">
        <f t="shared" si="176"/>
        <v>4.2192865915842459</v>
      </c>
      <c r="DS85" s="65">
        <f t="shared" si="177"/>
        <v>4.3988344470610228</v>
      </c>
      <c r="DT85" s="65">
        <f t="shared" si="178"/>
        <v>1.0043975598476982</v>
      </c>
      <c r="DU85" s="65">
        <f t="shared" si="179"/>
        <v>1.006650939435745</v>
      </c>
      <c r="DV85" s="65">
        <f t="shared" si="180"/>
        <v>1.0424769172618416</v>
      </c>
      <c r="DW85" s="65">
        <f t="shared" si="181"/>
        <v>1.1343849500107144</v>
      </c>
      <c r="DX85" s="65">
        <f t="shared" si="182"/>
        <v>1.1511156580030615</v>
      </c>
      <c r="DY85" s="65">
        <f t="shared" si="183"/>
        <v>0.99999999999999944</v>
      </c>
      <c r="DZ85" s="65">
        <f t="shared" si="184"/>
        <v>1.0000000000000004</v>
      </c>
      <c r="EA85" s="65">
        <f t="shared" si="185"/>
        <v>1</v>
      </c>
      <c r="EB85" s="65">
        <f t="shared" si="186"/>
        <v>1.0000000000000004</v>
      </c>
      <c r="EC85" s="65">
        <f t="shared" si="187"/>
        <v>1</v>
      </c>
      <c r="ED85" s="65">
        <f t="shared" si="188"/>
        <v>0</v>
      </c>
      <c r="EE85" s="65">
        <f t="shared" si="189"/>
        <v>0</v>
      </c>
      <c r="EF85" s="65">
        <f t="shared" si="190"/>
        <v>0</v>
      </c>
      <c r="EG85" s="65">
        <f t="shared" si="191"/>
        <v>0</v>
      </c>
      <c r="EH85" s="65">
        <f t="shared" si="192"/>
        <v>0</v>
      </c>
      <c r="EI85" s="65">
        <f t="shared" si="193"/>
        <v>0.99999999999999967</v>
      </c>
      <c r="EJ85" s="65">
        <f t="shared" si="194"/>
        <v>1.0000000000000002</v>
      </c>
      <c r="EK85" s="65">
        <f t="shared" si="195"/>
        <v>1.0000000000000004</v>
      </c>
      <c r="EL85" s="65">
        <f t="shared" si="196"/>
        <v>1.0000000000000004</v>
      </c>
      <c r="EM85" s="65">
        <f t="shared" si="197"/>
        <v>0</v>
      </c>
      <c r="EN85" s="65">
        <f t="shared" si="198"/>
        <v>0</v>
      </c>
      <c r="EO85" s="65">
        <f t="shared" si="199"/>
        <v>0</v>
      </c>
      <c r="EP85" s="65">
        <f t="shared" si="200"/>
        <v>0</v>
      </c>
      <c r="EQ85" s="65">
        <f t="shared" si="201"/>
        <v>0</v>
      </c>
      <c r="ER85" s="65">
        <f t="shared" si="202"/>
        <v>0</v>
      </c>
      <c r="EV85" s="51">
        <v>76</v>
      </c>
      <c r="EW85" s="65">
        <f t="shared" si="203"/>
        <v>209.62647906255765</v>
      </c>
      <c r="EX85" s="65">
        <f t="shared" si="204"/>
        <v>175.22369997679198</v>
      </c>
      <c r="EY85" s="65">
        <f t="shared" si="205"/>
        <v>131.9281778833157</v>
      </c>
      <c r="EZ85" s="65">
        <f t="shared" si="206"/>
        <v>79.981611599912796</v>
      </c>
      <c r="FA85" s="65">
        <f t="shared" si="207"/>
        <v>43.437124551394717</v>
      </c>
      <c r="FB85" s="65">
        <f t="shared" si="208"/>
        <v>120.29490679361686</v>
      </c>
      <c r="FC85" s="65">
        <f t="shared" si="209"/>
        <v>106.35700879021036</v>
      </c>
      <c r="FD85" s="65">
        <f t="shared" si="210"/>
        <v>92.535953961970449</v>
      </c>
      <c r="FE85" s="65">
        <f t="shared" si="211"/>
        <v>70.75807065372058</v>
      </c>
      <c r="FF85" s="65">
        <f t="shared" si="212"/>
        <v>36.810431203896215</v>
      </c>
      <c r="FG85" s="65">
        <f t="shared" si="213"/>
        <v>6.2638195374532382</v>
      </c>
      <c r="FH85" s="65">
        <f t="shared" si="214"/>
        <v>6.6065923864620251</v>
      </c>
      <c r="FI85" s="65">
        <f t="shared" si="215"/>
        <v>6.4905933608992497</v>
      </c>
      <c r="FJ85" s="65">
        <f t="shared" si="216"/>
        <v>7.5279163217738185</v>
      </c>
      <c r="FK85" s="65">
        <f t="shared" si="217"/>
        <v>1.1505943930195512</v>
      </c>
      <c r="FL85" s="65">
        <f t="shared" si="218"/>
        <v>0.94933560672654571</v>
      </c>
      <c r="FM85" s="65">
        <f t="shared" si="219"/>
        <v>1.1415874946840316</v>
      </c>
      <c r="FN85" s="65">
        <f t="shared" si="220"/>
        <v>1.1584181253517962</v>
      </c>
      <c r="FO85" s="65">
        <f t="shared" si="221"/>
        <v>1.2736762321156374</v>
      </c>
      <c r="FP85" s="65">
        <f t="shared" si="222"/>
        <v>0.1278438214466168</v>
      </c>
      <c r="FQ85" s="65">
        <f t="shared" si="223"/>
        <v>0.68406027692570182</v>
      </c>
      <c r="FR85" s="65">
        <f t="shared" si="224"/>
        <v>1.1003085197082778</v>
      </c>
      <c r="FS85" s="65">
        <f t="shared" si="225"/>
        <v>1.1805509301800754</v>
      </c>
      <c r="FT85" s="65">
        <f t="shared" si="226"/>
        <v>1.1805509301800754</v>
      </c>
      <c r="FU85" s="65">
        <f t="shared" si="227"/>
        <v>0</v>
      </c>
      <c r="FV85" s="65">
        <f t="shared" si="228"/>
        <v>7.6006697436189097E-2</v>
      </c>
      <c r="FW85" s="65">
        <f t="shared" si="229"/>
        <v>0.12225650218980864</v>
      </c>
      <c r="FX85" s="65">
        <f t="shared" si="230"/>
        <v>0.13117232557556394</v>
      </c>
      <c r="FY85" s="65">
        <f t="shared" si="231"/>
        <v>0.13117232557556394</v>
      </c>
      <c r="FZ85" s="65">
        <f t="shared" si="232"/>
        <v>0</v>
      </c>
      <c r="GB85" s="65">
        <f t="shared" si="233"/>
        <v>209.62647906255765</v>
      </c>
      <c r="GC85" s="65">
        <f t="shared" si="234"/>
        <v>120.29490679361686</v>
      </c>
      <c r="GD85" s="65">
        <f t="shared" si="235"/>
        <v>6.2638195374532382</v>
      </c>
      <c r="GE85" s="65">
        <f t="shared" si="236"/>
        <v>0.94933560672654571</v>
      </c>
      <c r="GF85" s="65">
        <f t="shared" si="237"/>
        <v>0.68406027692570182</v>
      </c>
      <c r="GG85" s="65">
        <f t="shared" si="238"/>
        <v>7.6006697436189097E-2</v>
      </c>
      <c r="GH85" s="65">
        <f t="shared" si="239"/>
        <v>175.22369997679198</v>
      </c>
      <c r="GI85" s="65">
        <f t="shared" si="240"/>
        <v>106.35700879021036</v>
      </c>
      <c r="GJ85" s="65">
        <f t="shared" si="241"/>
        <v>6.6065923864620251</v>
      </c>
      <c r="GK85" s="65">
        <f t="shared" si="242"/>
        <v>1.1415874946840316</v>
      </c>
      <c r="GL85" s="65">
        <f t="shared" si="243"/>
        <v>1.1003085197082778</v>
      </c>
      <c r="GM85" s="65">
        <f t="shared" si="244"/>
        <v>0.12225650218980864</v>
      </c>
      <c r="GN85" s="65">
        <f t="shared" si="245"/>
        <v>131.9281778833157</v>
      </c>
      <c r="GO85" s="65">
        <f t="shared" si="246"/>
        <v>92.535953961970449</v>
      </c>
      <c r="GP85" s="65">
        <f t="shared" si="247"/>
        <v>6.4905933608992497</v>
      </c>
      <c r="GQ85" s="65">
        <f t="shared" si="248"/>
        <v>1.1584181253517962</v>
      </c>
      <c r="GR85" s="65">
        <f t="shared" si="249"/>
        <v>1.1805509301800754</v>
      </c>
      <c r="GS85" s="65">
        <f t="shared" si="250"/>
        <v>0.13117232557556394</v>
      </c>
      <c r="GT85" s="65">
        <f t="shared" si="251"/>
        <v>79.981611599912796</v>
      </c>
      <c r="GU85" s="65">
        <f t="shared" si="252"/>
        <v>70.75807065372058</v>
      </c>
      <c r="GV85" s="65">
        <f t="shared" si="253"/>
        <v>7.5279163217738185</v>
      </c>
      <c r="GW85" s="65">
        <f t="shared" si="254"/>
        <v>1.2736762321156374</v>
      </c>
      <c r="GX85" s="65">
        <f t="shared" si="255"/>
        <v>1.1805509301800754</v>
      </c>
      <c r="GY85" s="65">
        <f t="shared" si="256"/>
        <v>0.13117232557556394</v>
      </c>
      <c r="GZ85" s="65">
        <f t="shared" si="257"/>
        <v>43.437124551394717</v>
      </c>
      <c r="HA85" s="65">
        <f t="shared" si="258"/>
        <v>36.810431203896215</v>
      </c>
      <c r="HB85" s="65">
        <f t="shared" si="259"/>
        <v>1.1505943930195512</v>
      </c>
      <c r="HC85" s="65">
        <f t="shared" si="260"/>
        <v>0.1278438214466168</v>
      </c>
      <c r="HD85" s="65">
        <f t="shared" si="261"/>
        <v>0</v>
      </c>
      <c r="HE85" s="65">
        <f t="shared" si="262"/>
        <v>0</v>
      </c>
      <c r="HM85" s="51">
        <v>76</v>
      </c>
      <c r="HN85" s="72">
        <f>(EW85-EW84)*$D$46+(FB85-FB84)*$D$47+(FG85-FG84)*$D$48+(FL85-FL84)*$D$49+IF($HM85&lt;C$10,0,求节点(C$10:C$14,$H$28:$H$32,$HM85)*$C$2*节奏总纲!W79)+HN84</f>
        <v>12497.754446362542</v>
      </c>
      <c r="HO85" s="72">
        <f>(EX85-EX84)*$D$46+(FC85-FC84)*$D$47+(FH85-FH84)*$D$48+(FM85-FM84)*$D$49+IF($HM85&lt;D$10,0,求节点(D$10:D$14,$H$28:$H$32,$HM85)*$C$2*节奏总纲!X79)+HO84</f>
        <v>10898.252721536322</v>
      </c>
      <c r="HP85" s="72">
        <f>(EY85-EY84)*$D$46+(FD85-FD84)*$D$47+(FI85-FI84)*$D$48+(FN85-FN84)*$D$49+IF($HM85&lt;E$10,0,求节点(E$10:E$14,$H$28:$H$32,$HM85)*$C$2*节奏总纲!Y79)+HP84</f>
        <v>9390.8511749768786</v>
      </c>
      <c r="HQ85" s="72">
        <f>(EZ85-EZ84)*$D$46+(FE85-FE84)*$D$47+(FJ85-FJ84)*$D$48+(FO85-FO84)*$D$49+IF($HM85&lt;F$10,0,求节点(F$10:F$14,$H$28:$H$32,$HM85)*$C$2*节奏总纲!Z79)+HQ84</f>
        <v>7260.5329576991553</v>
      </c>
      <c r="HR85" s="72">
        <f>(FA85-FA84)*$D$46+(FF85-FF84)*$D$47+(FK85-FK84)*$D$48+(FP85-FP84)*$D$49+IF($HM85&lt;G$10,0,求节点(G$10:G$14,$H$28:$H$32,$HM85)*$C$2*节奏总纲!AA79)+HR84</f>
        <v>3927.4902595120921</v>
      </c>
      <c r="HV85" s="72">
        <v>76</v>
      </c>
      <c r="HW85" s="72">
        <f>IF($HV85&lt;C$10,0,求节点(C$10:C$14,$I$28:$I$32,$HV85)*$C$2*节奏总纲!W79)+HW84</f>
        <v>37637419.859552719</v>
      </c>
      <c r="HX85" s="72">
        <f>IF($HV85&lt;D$10,0,求节点(D$10:D$14,$I$28:$I$32,$HV85)*$C$2*节奏总纲!X79)+HX84</f>
        <v>32875832.803221125</v>
      </c>
      <c r="HY85" s="72">
        <f>IF($HV85&lt;E$10,0,求节点(E$10:E$14,$I$28:$I$32,$HV85)*$C$2*节奏总纲!Y79)+HY84</f>
        <v>29570026.181720238</v>
      </c>
      <c r="HZ85" s="72">
        <f>IF($HV85&lt;F$10,0,求节点(F$10:F$14,$I$28:$I$32,$HV85)*$C$2*节奏总纲!Z79)+HZ84</f>
        <v>24521082.761557966</v>
      </c>
      <c r="IA85" s="72">
        <f>IF($HV85&lt;G$10,0,求节点(G$10:G$14,$I$28:$I$32,$HV85)*$C$2*节奏总纲!AA79)+IA84</f>
        <v>14066523.538376555</v>
      </c>
    </row>
    <row r="86" spans="16:235" x14ac:dyDescent="0.15">
      <c r="P86" s="49">
        <v>77</v>
      </c>
      <c r="Q86" s="51">
        <f>IF($P86&lt;C$10,0,求节点(C$10:C$14,$H$10:$H$14,$P86)*$C$2*节奏总纲!W80)+Q85</f>
        <v>2459.9898197649222</v>
      </c>
      <c r="R86" s="51">
        <f>IF($P86&lt;D$10,0,求节点(D$10:D$14,$H$10:$H$14,$P86)*$C$2*节奏总纲!X80)+R85</f>
        <v>2117.6266692213367</v>
      </c>
      <c r="S86" s="51">
        <f>IF($P86&lt;E$10,0,求节点(E$10:E$14,$H$10:$H$14,$P86)*$C$2*节奏总纲!Y80)+S85</f>
        <v>1724.7904249031726</v>
      </c>
      <c r="T86" s="51">
        <f>IF($P86&lt;F$10,0,求节点(F$10:F$14,$H$10:$H$14,$P86)*$C$2*节奏总纲!Z80)+T85</f>
        <v>1177.7627864292931</v>
      </c>
      <c r="U86" s="51">
        <f>IF($P86&lt;G$10,0,求节点(G$10:G$14,$H$10:$H$14,$P86)*$C$2*节奏总纲!AA80)+U85</f>
        <v>652.53546656713047</v>
      </c>
      <c r="V86" s="51">
        <f>IF($P86&lt;C$10,0,求节点(C$10:C$14,$I$10:$I$14,$P86)*$C$2*节奏总纲!W80)+V85</f>
        <v>1842.3368919418078</v>
      </c>
      <c r="W86" s="51">
        <f>IF($P86&lt;D$10,0,求节点(D$10:D$14,$I$10:$I$14,$P86)*$C$2*节奏总纲!X80)+W85</f>
        <v>1617.8964906708841</v>
      </c>
      <c r="X86" s="51">
        <f>IF($P86&lt;E$10,0,求节点(E$10:E$14,$I$10:$I$14,$P86)*$C$2*节奏总纲!Y80)+X85</f>
        <v>1433.9353814960982</v>
      </c>
      <c r="Y86" s="51">
        <f>IF($P86&lt;F$10,0,求节点(F$10:F$14,$I$10:$I$14,$P86)*$C$2*节奏总纲!Z80)+Y85</f>
        <v>1136.0351115175054</v>
      </c>
      <c r="Z86" s="51">
        <f>IF($P86&lt;G$10,0,求节点(G$10:G$14,$I$10:$I$14,$P86)*$C$2*节奏总纲!AA80)+Z85</f>
        <v>642.37244519398644</v>
      </c>
      <c r="AA86" s="65">
        <f>IF($P86&lt;C$10,0,求节点(C$10:C$14,$J$10:$J$14,$P86)*$C$2*节奏总纲!W80)+AA85+军团势力点排行奖励设计!M86-军团势力点排行奖励设计!M85</f>
        <v>445.51448069259322</v>
      </c>
      <c r="AB86" s="65">
        <f>IF($P86&lt;D$10,0,求节点(D$10:D$14,$J$10:$J$14,$P86)*$C$2*节奏总纲!X80)+AB85+军团势力点排行奖励设计!N86-军团势力点排行奖励设计!N85</f>
        <v>455.46913396508376</v>
      </c>
      <c r="AC86" s="65">
        <f>IF($P86&lt;E$10,0,求节点(E$10:E$14,$J$10:$J$14,$P86)*$C$2*节奏总纲!Y80)+AC85+军团势力点排行奖励设计!O86-军团势力点排行奖励设计!O85</f>
        <v>459.93916685560998</v>
      </c>
      <c r="AD86" s="65">
        <f>IF($P86&lt;F$10,0,求节点(F$10:F$14,$J$10:$J$14,$P86)*$C$2*节奏总纲!Z80)+AD85+军团势力点排行奖励设计!P86-军团势力点排行奖励设计!P85</f>
        <v>540.58963771880792</v>
      </c>
      <c r="AE86" s="65">
        <f>IF($P86&lt;G$10,0,求节点(G$10:G$14,$J$10:$J$14,$P86)*$C$2*节奏总纲!AA80)+AE85+军团势力点排行奖励设计!Q86-军团势力点排行奖励设计!Q85</f>
        <v>102.67348885055503</v>
      </c>
      <c r="AF86" s="65">
        <f>IF($P86&lt;C$10,0,求节点(C$10:C$14,$K$10:$K$14,$P86)*$C$2*节奏总纲!W80)+AF85</f>
        <v>0</v>
      </c>
      <c r="AG86" s="65">
        <f>IF($P86&lt;D$10,0,求节点(D$10:D$14,$K$10:$K$14,$P86)*$C$2*节奏总纲!X80)+AG85</f>
        <v>0</v>
      </c>
      <c r="AH86" s="65">
        <f>IF($P86&lt;E$10,0,求节点(E$10:E$14,$K$10:$K$14,$P86)*$C$2*节奏总纲!Y80)+AH85</f>
        <v>0</v>
      </c>
      <c r="AI86" s="65">
        <f>IF($P86&lt;F$10,0,求节点(F$10:F$14,$K$10:$K$14,$P86)*$C$2*节奏总纲!Z80)+AI85</f>
        <v>0</v>
      </c>
      <c r="AJ86" s="65">
        <f>IF($P86&lt;G$10,0,求节点(G$10:G$14,$K$10:$K$14,$P86)*$C$2*节奏总纲!AA80)+AJ85</f>
        <v>0</v>
      </c>
      <c r="AK86" s="65">
        <f>IF($P86&lt;C$10,0,求节点(C$10:C$14,$L$10:$L$14,$P86)*$C$2*节奏总纲!W80)+AK85+军团势力点排行奖励设计!R86-军团势力点排行奖励设计!R85</f>
        <v>83.963779124112122</v>
      </c>
      <c r="AL86" s="65">
        <f>IF($P86&lt;D$10,0,求节点(D$10:D$14,$L$10:$L$14,$P86)*$C$2*节奏总纲!X80)+AL85+军团势力点排行奖励设计!S86-军团势力点排行奖励设计!S85</f>
        <v>136.14209441966295</v>
      </c>
      <c r="AM86" s="65">
        <f>IF($P86&lt;E$10,0,求节点(E$10:E$14,$L$10:$L$14,$P86)*$C$2*节奏总纲!Y80)+AM85+军团势力点排行奖励设计!T86-军团势力点排行奖励设计!T85</f>
        <v>148.34025599335143</v>
      </c>
      <c r="AN86" s="65">
        <f>IF($P86&lt;F$10,0,求节点(F$10:F$14,$L$10:$L$14,$P86)*$C$2*节奏总纲!Z80)+AN85+军团势力点排行奖励设计!U86-军团势力点排行奖励设计!U85</f>
        <v>148.34025599335143</v>
      </c>
      <c r="AO86" s="65">
        <f>IF($P86&lt;G$10,0,求节点(G$10:G$14,$L$10:$L$14,$P86)*$C$2*节奏总纲!AA80)+AO85+军团势力点排行奖励设计!V86-军团势力点排行奖励设计!V85</f>
        <v>0</v>
      </c>
      <c r="AP86" s="65">
        <f>IF($P86&lt;C$10,0,求节点(C$10:C$14,$M$10:$M$14,$P86)*$C$2*节奏总纲!W80)+AP85</f>
        <v>0</v>
      </c>
      <c r="AQ86" s="65">
        <f>IF($P86&lt;D$10,0,求节点(D$10:D$14,$M$10:$M$14,$P86)*$C$2*节奏总纲!X80)+AQ85</f>
        <v>0</v>
      </c>
      <c r="AR86" s="65">
        <f>IF($P86&lt;E$10,0,求节点(E$10:E$14,$M$10:$M$14,$P86)*$C$2*节奏总纲!Y80)+AR85</f>
        <v>0</v>
      </c>
      <c r="AS86" s="65">
        <f>IF($P86&lt;F$10,0,求节点(F$10:F$14,$M$10:$M$14,$P86)*$C$2*节奏总纲!Z80)+AS85</f>
        <v>0</v>
      </c>
      <c r="AT86" s="65">
        <f>IF($P86&lt;G$10,0,求节点(G$10:G$14,$M$10:$M$14,$P86)*$C$2*节奏总纲!AA80)+AT85</f>
        <v>0</v>
      </c>
      <c r="AX86" s="51">
        <v>77</v>
      </c>
      <c r="AY86" s="51">
        <f>IF($AX86&lt;C$10,0,求节点(C$10:C$14,$H$19:$H$23,$AX86)*$C$2*节奏总纲!W80)+AY85</f>
        <v>160.83712822378666</v>
      </c>
      <c r="AZ86" s="51">
        <f>IF($AX86&lt;D$10,0,求节点(D$10:D$14,$H$19:$H$23,$AX86)*$C$2*节奏总纲!X80)+AZ85</f>
        <v>132.43881686352239</v>
      </c>
      <c r="BA86" s="51">
        <f>IF($AX86&lt;E$10,0,求节点(E$10:E$14,$H$19:$H$23,$AX86)*$C$2*节奏总纲!Y80)+BA85</f>
        <v>94.985892569826404</v>
      </c>
      <c r="BB86" s="51">
        <f>IF($AX86&lt;F$10,0,求节点(F$10:F$14,$H$19:$H$23,$AX86)*$C$2*节奏总纲!Z80)+BB85</f>
        <v>52.866668161804185</v>
      </c>
      <c r="BC86" s="51">
        <f>IF($AX86&lt;G$10,0,求节点(G$10:G$14,$H$19:$H$23,$AX86)*$C$2*节奏总纲!AA80)+BC85</f>
        <v>28.209127555924699</v>
      </c>
      <c r="BD86" s="51">
        <f>IF($AX86&lt;C$10,0,求节点(C$10:C$14,$I$19:$I$23,$AX86)*$C$2*节奏总纲!W80)+BD85</f>
        <v>181.66413068697753</v>
      </c>
      <c r="BE86" s="51">
        <f>IF($AX86&lt;D$10,0,求节点(D$10:D$14,$I$19:$I$23,$AX86)*$C$2*节奏总纲!X80)+BE85</f>
        <v>158.78714017672471</v>
      </c>
      <c r="BF86" s="51">
        <f>IF($AX86&lt;E$10,0,求节点(E$10:E$14,$I$19:$I$23,$AX86)*$C$2*节奏总纲!Y80)+BF85</f>
        <v>134.48468546238669</v>
      </c>
      <c r="BG86" s="51">
        <f>IF($AX86&lt;F$10,0,求节点(F$10:F$14,$I$19:$I$23,$AX86)*$C$2*节奏总纲!Z80)+BG85</f>
        <v>96.629611378207628</v>
      </c>
      <c r="BH86" s="51">
        <f>IF($AX86&lt;G$10,0,求节点(G$10:G$14,$I$19:$I$23,$AX86)*$C$2*节奏总纲!AA80)+BH85</f>
        <v>53.969895634343175</v>
      </c>
      <c r="BI86" s="65">
        <f>IF($AX86&lt;C$10,0,求节点(C$10:C$14,$J$19:$J$23,$AX86)*$C$2*节奏总纲!W80)+BI85+军团势力点排行奖励设计!W86-军团势力点排行奖励设计!W85</f>
        <v>14.850482689753118</v>
      </c>
      <c r="BJ86" s="65">
        <f>IF($AX86&lt;D$10,0,求节点(D$10:D$14,$J$19:$J$23,$AX86)*$C$2*节奏总纲!X80)+BJ85+军团势力点排行奖励设计!X86-军团势力点排行奖励设计!X85</f>
        <v>15.182304465502787</v>
      </c>
      <c r="BK86" s="65">
        <f>IF($AX86&lt;E$10,0,求节点(E$10:E$14,$J$19:$J$23,$AX86)*$C$2*节奏总纲!Y80)+BK85+军团势力点排行奖励设计!Y86-军团势力点排行奖励设计!Y85</f>
        <v>15.331305561853666</v>
      </c>
      <c r="BL86" s="65">
        <f>IF($AX86&lt;F$10,0,求节点(F$10:F$14,$J$19:$J$23,$AX86)*$C$2*节奏总纲!Z80)+BL85+军团势力点排行奖励设计!Z86-军团势力点排行奖励设计!Z85</f>
        <v>18.019654590626928</v>
      </c>
      <c r="BM86" s="65">
        <f>IF($AX86&lt;G$10,0,求节点(G$10:G$14,$J$19:$J$23,$AX86)*$C$2*节奏总纲!AA80)+BM85+军团势力点排行奖励设计!AA86-军团势力点排行奖励设计!AA85</f>
        <v>3.422449628351834</v>
      </c>
      <c r="BN86" s="65">
        <f>IF($AX86&lt;C$10,0,求节点(C$10:C$14,$K$19:$K$23,$AX86)*$C$2*节奏总纲!W80)+BN85</f>
        <v>0</v>
      </c>
      <c r="BO86" s="65">
        <f>IF($AX86&lt;D$10,0,求节点(D$10:D$14,$K$19:$K$23,$AX86)*$C$2*节奏总纲!X80)+BO85</f>
        <v>0</v>
      </c>
      <c r="BP86" s="65">
        <f>IF($AX86&lt;E$10,0,求节点(E$10:E$14,$K$19:$K$23,$AX86)*$C$2*节奏总纲!Y80)+BP85</f>
        <v>0</v>
      </c>
      <c r="BQ86" s="65">
        <f>IF($AX86&lt;F$10,0,求节点(F$10:F$14,$K$19:$K$23,$AX86)*$C$2*节奏总纲!Z80)+BQ85</f>
        <v>0</v>
      </c>
      <c r="BR86" s="65">
        <f>IF($AX86&lt;G$10,0,求节点(G$10:G$14,$K$19:$K$23,$AX86)*$C$2*节奏总纲!AA80)+BR85</f>
        <v>0</v>
      </c>
      <c r="BS86" s="65">
        <f>IF($AX86&lt;C$10,0,求节点(C$10:C$14,$L$19:$L$23,$AX86)*$C$2*节奏总纲!W80)+BS85+军团势力点排行奖励设计!AB86-军团势力点排行奖励设计!AB85</f>
        <v>1.6792755824822432</v>
      </c>
      <c r="BT86" s="65">
        <f>IF($AX86&lt;D$10,0,求节点(D$10:D$14,$L$19:$L$23,$AX86)*$C$2*节奏总纲!X80)+BT85+军团势力点排行奖励设计!AC86-军团势力点排行奖励设计!AC85</f>
        <v>2.7228418883932592</v>
      </c>
      <c r="BU86" s="65">
        <f>IF($AX86&lt;E$10,0,求节点(E$10:E$14,$L$19:$L$23,$AX86)*$C$2*节奏总纲!Y80)+BU85+军团势力点排行奖励设计!AD86-军团势力点排行奖励设计!AD85</f>
        <v>2.9668051198670278</v>
      </c>
      <c r="BV86" s="65">
        <f>IF($AX86&lt;F$10,0,求节点(F$10:F$14,$L$19:$L$23,$AX86)*$C$2*节奏总纲!Z80)+BV85+军团势力点排行奖励设计!AE86-军团势力点排行奖励设计!AE85</f>
        <v>2.9668051198670278</v>
      </c>
      <c r="BW86" s="65">
        <f>IF($AX86&lt;G$10,0,求节点(G$10:G$14,$L$19:$L$23,$AX86)*$C$2*节奏总纲!AA80)+BW85+军团势力点排行奖励设计!AF86-军团势力点排行奖励设计!AF85</f>
        <v>0</v>
      </c>
      <c r="BX86" s="65">
        <f>IF($AX86&lt;C$10,0,求节点(C$10:C$14,$M$19:$M$23,$AX86)*$C$2*节奏总纲!W80)+BX85</f>
        <v>0</v>
      </c>
      <c r="BY86" s="65">
        <f>IF($AX86&lt;D$10,0,求节点(D$10:D$14,$M$19:$M$23,$AX86)*$C$2*节奏总纲!X80)+BY85</f>
        <v>0</v>
      </c>
      <c r="BZ86" s="65">
        <f>IF($AX86&lt;E$10,0,求节点(E$10:E$14,$M$19:$M$23,$AX86)*$C$2*节奏总纲!Y80)+BZ85</f>
        <v>0</v>
      </c>
      <c r="CA86" s="65">
        <f>IF($AX86&lt;F$10,0,求节点(F$10:F$14,$M$19:$M$23,$AX86)*$C$2*节奏总纲!Z80)+CA85</f>
        <v>0</v>
      </c>
      <c r="CB86" s="65">
        <f>IF($AX86&lt;G$10,0,求节点(G$10:G$14,$M$19:$M$23,$AX86)*$C$2*节奏总纲!AA80)+CB85</f>
        <v>0</v>
      </c>
      <c r="CF86" s="51">
        <v>77</v>
      </c>
      <c r="CG86" s="65">
        <f t="shared" si="143"/>
        <v>804.18564111893329</v>
      </c>
      <c r="CH86" s="65">
        <f t="shared" si="144"/>
        <v>662.1940843176119</v>
      </c>
      <c r="CI86" s="65">
        <f t="shared" si="145"/>
        <v>474.92946284913205</v>
      </c>
      <c r="CJ86" s="65">
        <f t="shared" si="146"/>
        <v>264.33334080902091</v>
      </c>
      <c r="CK86" s="65">
        <f t="shared" si="147"/>
        <v>141.04563777962349</v>
      </c>
      <c r="CL86" s="65">
        <f t="shared" si="148"/>
        <v>1816.6413068697752</v>
      </c>
      <c r="CM86" s="65">
        <f t="shared" si="149"/>
        <v>1587.8714017672471</v>
      </c>
      <c r="CN86" s="65">
        <f t="shared" si="150"/>
        <v>1344.8468546238669</v>
      </c>
      <c r="CO86" s="65">
        <f t="shared" si="151"/>
        <v>966.2961137820763</v>
      </c>
      <c r="CP86" s="65">
        <f t="shared" si="152"/>
        <v>539.69895634343175</v>
      </c>
      <c r="CQ86" s="65">
        <f t="shared" si="153"/>
        <v>445.51448069259357</v>
      </c>
      <c r="CR86" s="65">
        <f t="shared" si="154"/>
        <v>455.46913396508359</v>
      </c>
      <c r="CS86" s="65">
        <f t="shared" si="155"/>
        <v>459.93916685560998</v>
      </c>
      <c r="CT86" s="65">
        <f t="shared" si="156"/>
        <v>540.58963771880781</v>
      </c>
      <c r="CU86" s="65">
        <f t="shared" si="157"/>
        <v>102.67348885055502</v>
      </c>
      <c r="CV86" s="65">
        <f t="shared" si="158"/>
        <v>0</v>
      </c>
      <c r="CW86" s="65">
        <f t="shared" si="159"/>
        <v>0</v>
      </c>
      <c r="CX86" s="65">
        <f t="shared" si="160"/>
        <v>0</v>
      </c>
      <c r="CY86" s="65">
        <f t="shared" si="161"/>
        <v>0</v>
      </c>
      <c r="CZ86" s="65">
        <f t="shared" si="162"/>
        <v>0</v>
      </c>
      <c r="DA86" s="65">
        <f t="shared" si="163"/>
        <v>83.963779124112165</v>
      </c>
      <c r="DB86" s="65">
        <f t="shared" si="164"/>
        <v>136.14209441966295</v>
      </c>
      <c r="DC86" s="65">
        <f t="shared" si="165"/>
        <v>148.34025599335138</v>
      </c>
      <c r="DD86" s="65">
        <f t="shared" si="166"/>
        <v>148.34025599335138</v>
      </c>
      <c r="DE86" s="65">
        <f t="shared" si="167"/>
        <v>0</v>
      </c>
      <c r="DF86" s="65">
        <f t="shared" si="168"/>
        <v>0</v>
      </c>
      <c r="DG86" s="65">
        <f t="shared" si="169"/>
        <v>0</v>
      </c>
      <c r="DH86" s="65">
        <f t="shared" si="170"/>
        <v>0</v>
      </c>
      <c r="DI86" s="65">
        <f t="shared" si="171"/>
        <v>0</v>
      </c>
      <c r="DJ86" s="65">
        <f t="shared" si="172"/>
        <v>0</v>
      </c>
      <c r="DN86" s="51">
        <v>77</v>
      </c>
      <c r="DO86" s="65">
        <f t="shared" si="173"/>
        <v>3.0589825209290296</v>
      </c>
      <c r="DP86" s="65">
        <f t="shared" si="174"/>
        <v>3.1978942720449424</v>
      </c>
      <c r="DQ86" s="65">
        <f t="shared" si="175"/>
        <v>3.6316770380090659</v>
      </c>
      <c r="DR86" s="65">
        <f t="shared" si="176"/>
        <v>4.4555967961688907</v>
      </c>
      <c r="DS86" s="65">
        <f t="shared" si="177"/>
        <v>4.6264136689337629</v>
      </c>
      <c r="DT86" s="65">
        <f t="shared" si="178"/>
        <v>1.0141445562064799</v>
      </c>
      <c r="DU86" s="65">
        <f t="shared" si="179"/>
        <v>1.0189090179911422</v>
      </c>
      <c r="DV86" s="65">
        <f t="shared" si="180"/>
        <v>1.0662443657178706</v>
      </c>
      <c r="DW86" s="65">
        <f t="shared" si="181"/>
        <v>1.1756594022416915</v>
      </c>
      <c r="DX86" s="65">
        <f t="shared" si="182"/>
        <v>1.1902421482268339</v>
      </c>
      <c r="DY86" s="65">
        <f t="shared" si="183"/>
        <v>0.99999999999999922</v>
      </c>
      <c r="DZ86" s="65">
        <f t="shared" si="184"/>
        <v>1.0000000000000004</v>
      </c>
      <c r="EA86" s="65">
        <f t="shared" si="185"/>
        <v>1</v>
      </c>
      <c r="EB86" s="65">
        <f t="shared" si="186"/>
        <v>1.0000000000000002</v>
      </c>
      <c r="EC86" s="65">
        <f t="shared" si="187"/>
        <v>1.0000000000000002</v>
      </c>
      <c r="ED86" s="65">
        <f t="shared" si="188"/>
        <v>0</v>
      </c>
      <c r="EE86" s="65">
        <f t="shared" si="189"/>
        <v>0</v>
      </c>
      <c r="EF86" s="65">
        <f t="shared" si="190"/>
        <v>0</v>
      </c>
      <c r="EG86" s="65">
        <f t="shared" si="191"/>
        <v>0</v>
      </c>
      <c r="EH86" s="65">
        <f t="shared" si="192"/>
        <v>0</v>
      </c>
      <c r="EI86" s="65">
        <f t="shared" si="193"/>
        <v>0.99999999999999944</v>
      </c>
      <c r="EJ86" s="65">
        <f t="shared" si="194"/>
        <v>1</v>
      </c>
      <c r="EK86" s="65">
        <f t="shared" si="195"/>
        <v>1.0000000000000004</v>
      </c>
      <c r="EL86" s="65">
        <f t="shared" si="196"/>
        <v>1.0000000000000004</v>
      </c>
      <c r="EM86" s="65">
        <f t="shared" si="197"/>
        <v>0</v>
      </c>
      <c r="EN86" s="65">
        <f t="shared" si="198"/>
        <v>0</v>
      </c>
      <c r="EO86" s="65">
        <f t="shared" si="199"/>
        <v>0</v>
      </c>
      <c r="EP86" s="65">
        <f t="shared" si="200"/>
        <v>0</v>
      </c>
      <c r="EQ86" s="65">
        <f t="shared" si="201"/>
        <v>0</v>
      </c>
      <c r="ER86" s="65">
        <f t="shared" si="202"/>
        <v>0</v>
      </c>
      <c r="EV86" s="51">
        <v>77</v>
      </c>
      <c r="EW86" s="65">
        <f t="shared" si="203"/>
        <v>215.33636742987991</v>
      </c>
      <c r="EX86" s="65">
        <f t="shared" si="204"/>
        <v>180.0749589165398</v>
      </c>
      <c r="EY86" s="65">
        <f t="shared" si="205"/>
        <v>135.33129820854242</v>
      </c>
      <c r="EZ86" s="65">
        <f t="shared" si="206"/>
        <v>81.855551575266475</v>
      </c>
      <c r="FA86" s="65">
        <f t="shared" si="207"/>
        <v>44.400096246227648</v>
      </c>
      <c r="FB86" s="65">
        <f t="shared" si="208"/>
        <v>134.5901328257608</v>
      </c>
      <c r="FC86" s="65">
        <f t="shared" si="209"/>
        <v>118.74215035645868</v>
      </c>
      <c r="FD86" s="65">
        <f t="shared" si="210"/>
        <v>101.80493260459751</v>
      </c>
      <c r="FE86" s="65">
        <f t="shared" si="211"/>
        <v>76.650555260058809</v>
      </c>
      <c r="FF86" s="65">
        <f t="shared" si="212"/>
        <v>39.490151758216136</v>
      </c>
      <c r="FG86" s="65">
        <f t="shared" si="213"/>
        <v>7.1864998851335713</v>
      </c>
      <c r="FH86" s="65">
        <f t="shared" si="214"/>
        <v>7.6488895759942324</v>
      </c>
      <c r="FI86" s="65">
        <f t="shared" si="215"/>
        <v>7.7891290387942584</v>
      </c>
      <c r="FJ86" s="65">
        <f t="shared" si="216"/>
        <v>8.9988861017422259</v>
      </c>
      <c r="FK86" s="65">
        <f t="shared" si="217"/>
        <v>1.5401023327583254</v>
      </c>
      <c r="FL86" s="65">
        <f t="shared" si="218"/>
        <v>1.0783792509841039</v>
      </c>
      <c r="FM86" s="65">
        <f t="shared" si="219"/>
        <v>1.3036836009537911</v>
      </c>
      <c r="FN86" s="65">
        <f t="shared" si="220"/>
        <v>1.359926302066089</v>
      </c>
      <c r="FO86" s="65">
        <f t="shared" si="221"/>
        <v>1.4943437535047521</v>
      </c>
      <c r="FP86" s="65">
        <f t="shared" si="222"/>
        <v>0.1711224814175917</v>
      </c>
      <c r="FQ86" s="65">
        <f t="shared" si="223"/>
        <v>0.75567401211700902</v>
      </c>
      <c r="FR86" s="65">
        <f t="shared" si="224"/>
        <v>1.2252788497769667</v>
      </c>
      <c r="FS86" s="65">
        <f t="shared" si="225"/>
        <v>1.3350623039401626</v>
      </c>
      <c r="FT86" s="65">
        <f t="shared" si="226"/>
        <v>1.3350623039401626</v>
      </c>
      <c r="FU86" s="65">
        <f t="shared" si="227"/>
        <v>0</v>
      </c>
      <c r="FV86" s="65">
        <f t="shared" si="228"/>
        <v>8.3963779124112126E-2</v>
      </c>
      <c r="FW86" s="65">
        <f t="shared" si="229"/>
        <v>0.13614209441966296</v>
      </c>
      <c r="FX86" s="65">
        <f t="shared" si="230"/>
        <v>0.14834025599335141</v>
      </c>
      <c r="FY86" s="65">
        <f t="shared" si="231"/>
        <v>0.14834025599335141</v>
      </c>
      <c r="FZ86" s="65">
        <f t="shared" si="232"/>
        <v>0</v>
      </c>
      <c r="GB86" s="65">
        <f t="shared" si="233"/>
        <v>215.33636742987991</v>
      </c>
      <c r="GC86" s="65">
        <f t="shared" si="234"/>
        <v>134.5901328257608</v>
      </c>
      <c r="GD86" s="65">
        <f t="shared" si="235"/>
        <v>7.1864998851335713</v>
      </c>
      <c r="GE86" s="65">
        <f t="shared" si="236"/>
        <v>1.0783792509841039</v>
      </c>
      <c r="GF86" s="65">
        <f t="shared" si="237"/>
        <v>0.75567401211700902</v>
      </c>
      <c r="GG86" s="65">
        <f t="shared" si="238"/>
        <v>8.3963779124112126E-2</v>
      </c>
      <c r="GH86" s="65">
        <f t="shared" si="239"/>
        <v>180.0749589165398</v>
      </c>
      <c r="GI86" s="65">
        <f t="shared" si="240"/>
        <v>118.74215035645868</v>
      </c>
      <c r="GJ86" s="65">
        <f t="shared" si="241"/>
        <v>7.6488895759942324</v>
      </c>
      <c r="GK86" s="65">
        <f t="shared" si="242"/>
        <v>1.3036836009537911</v>
      </c>
      <c r="GL86" s="65">
        <f t="shared" si="243"/>
        <v>1.2252788497769667</v>
      </c>
      <c r="GM86" s="65">
        <f t="shared" si="244"/>
        <v>0.13614209441966296</v>
      </c>
      <c r="GN86" s="65">
        <f t="shared" si="245"/>
        <v>135.33129820854242</v>
      </c>
      <c r="GO86" s="65">
        <f t="shared" si="246"/>
        <v>101.80493260459751</v>
      </c>
      <c r="GP86" s="65">
        <f t="shared" si="247"/>
        <v>7.7891290387942584</v>
      </c>
      <c r="GQ86" s="65">
        <f t="shared" si="248"/>
        <v>1.359926302066089</v>
      </c>
      <c r="GR86" s="65">
        <f t="shared" si="249"/>
        <v>1.3350623039401626</v>
      </c>
      <c r="GS86" s="65">
        <f t="shared" si="250"/>
        <v>0.14834025599335141</v>
      </c>
      <c r="GT86" s="65">
        <f t="shared" si="251"/>
        <v>81.855551575266475</v>
      </c>
      <c r="GU86" s="65">
        <f t="shared" si="252"/>
        <v>76.650555260058809</v>
      </c>
      <c r="GV86" s="65">
        <f t="shared" si="253"/>
        <v>8.9988861017422259</v>
      </c>
      <c r="GW86" s="65">
        <f t="shared" si="254"/>
        <v>1.4943437535047521</v>
      </c>
      <c r="GX86" s="65">
        <f t="shared" si="255"/>
        <v>1.3350623039401626</v>
      </c>
      <c r="GY86" s="65">
        <f t="shared" si="256"/>
        <v>0.14834025599335141</v>
      </c>
      <c r="GZ86" s="65">
        <f t="shared" si="257"/>
        <v>44.400096246227648</v>
      </c>
      <c r="HA86" s="65">
        <f t="shared" si="258"/>
        <v>39.490151758216136</v>
      </c>
      <c r="HB86" s="65">
        <f t="shared" si="259"/>
        <v>1.5401023327583254</v>
      </c>
      <c r="HC86" s="65">
        <f t="shared" si="260"/>
        <v>0.1711224814175917</v>
      </c>
      <c r="HD86" s="65">
        <f t="shared" si="261"/>
        <v>0</v>
      </c>
      <c r="HE86" s="65">
        <f t="shared" si="262"/>
        <v>0</v>
      </c>
      <c r="HM86" s="51">
        <v>77</v>
      </c>
      <c r="HN86" s="72">
        <f>(EW86-EW85)*$D$46+(FB86-FB85)*$D$47+(FG86-FG85)*$D$48+(FL86-FL85)*$D$49+IF($HM86&lt;C$10,0,求节点(C$10:C$14,$H$28:$H$32,$HM86)*$C$2*节奏总纲!W80)+HN85</f>
        <v>13757.106196699946</v>
      </c>
      <c r="HO86" s="72">
        <f>(EX86-EX85)*$D$46+(FC86-FC85)*$D$47+(FH86-FH85)*$D$48+(FM86-FM85)*$D$49+IF($HM86&lt;D$10,0,求节点(D$10:D$14,$H$28:$H$32,$HM86)*$C$2*节奏总纲!X80)+HO85</f>
        <v>12011.76414368648</v>
      </c>
      <c r="HP86" s="72">
        <f>(EY86-EY85)*$D$46+(FD86-FD85)*$D$47+(FI86-FI85)*$D$48+(FN86-FN85)*$D$49+IF($HM86&lt;E$10,0,求节点(E$10:E$14,$H$28:$H$32,$HM86)*$C$2*节奏总纲!Y80)+HP85</f>
        <v>10338.227958997593</v>
      </c>
      <c r="HQ86" s="72">
        <f>(EZ86-EZ85)*$D$46+(FE86-FE85)*$D$47+(FJ86-FJ85)*$D$48+(FO86-FO85)*$D$49+IF($HM86&lt;F$10,0,求节点(F$10:F$14,$H$28:$H$32,$HM86)*$C$2*节奏总纲!Z80)+HQ85</f>
        <v>7992.8604277110189</v>
      </c>
      <c r="HR86" s="72">
        <f>(FA86-FA85)*$D$46+(FF86-FF85)*$D$47+(FK86-FK85)*$D$48+(FP86-FP85)*$D$49+IF($HM86&lt;G$10,0,求节点(G$10:G$14,$H$28:$H$32,$HM86)*$C$2*节奏总纲!AA80)+HR85</f>
        <v>4289.8233308010122</v>
      </c>
      <c r="HV86" s="72">
        <v>77</v>
      </c>
      <c r="HW86" s="72">
        <f>IF($HV86&lt;C$10,0,求节点(C$10:C$14,$I$28:$I$32,$HV86)*$C$2*节奏总纲!W80)+HW85</f>
        <v>42185763.386990413</v>
      </c>
      <c r="HX86" s="72">
        <f>IF($HV86&lt;D$10,0,求节点(D$10:D$14,$I$28:$I$32,$HV86)*$C$2*节奏总纲!X80)+HX85</f>
        <v>36931596.097396098</v>
      </c>
      <c r="HY86" s="72">
        <f>IF($HV86&lt;E$10,0,求节点(E$10:E$14,$I$28:$I$32,$HV86)*$C$2*节奏总纲!Y80)+HY85</f>
        <v>33310054.944461387</v>
      </c>
      <c r="HZ86" s="72">
        <f>IF($HV86&lt;F$10,0,求节点(F$10:F$14,$I$28:$I$32,$HV86)*$C$2*节奏总纲!Z80)+HZ85</f>
        <v>27701482.229912821</v>
      </c>
      <c r="IA86" s="72">
        <f>IF($HV86&lt;G$10,0,求节点(G$10:G$14,$I$28:$I$32,$HV86)*$C$2*节奏总纲!AA80)+IA85</f>
        <v>15747192.507568574</v>
      </c>
    </row>
    <row r="87" spans="16:235" x14ac:dyDescent="0.15">
      <c r="P87" s="49">
        <v>78</v>
      </c>
      <c r="Q87" s="51">
        <f>IF($P87&lt;C$10,0,求节点(C$10:C$14,$H$10:$H$14,$P87)*$C$2*节奏总纲!W81)+Q86</f>
        <v>2652.3205781424954</v>
      </c>
      <c r="R87" s="51">
        <f>IF($P87&lt;D$10,0,求节点(D$10:D$14,$H$10:$H$14,$P87)*$C$2*节奏总纲!X81)+R86</f>
        <v>2278.6454977171838</v>
      </c>
      <c r="S87" s="51">
        <f>IF($P87&lt;E$10,0,求节点(E$10:E$14,$H$10:$H$14,$P87)*$C$2*节奏总纲!Y81)+S86</f>
        <v>1836.6788076548878</v>
      </c>
      <c r="T87" s="51">
        <f>IF($P87&lt;F$10,0,求节点(F$10:F$14,$H$10:$H$14,$P87)*$C$2*节奏总纲!Z81)+T86</f>
        <v>1236.2235939496702</v>
      </c>
      <c r="U87" s="51">
        <f>IF($P87&lt;G$10,0,求节点(G$10:G$14,$H$10:$H$14,$P87)*$C$2*节奏总纲!AA81)+U86</f>
        <v>683.13846489628725</v>
      </c>
      <c r="V87" s="51">
        <f>IF($P87&lt;C$10,0,求节点(C$10:C$14,$I$10:$I$14,$P87)*$C$2*节奏总纲!W81)+V86</f>
        <v>2066.2018529909801</v>
      </c>
      <c r="W87" s="51">
        <f>IF($P87&lt;D$10,0,求节点(D$10:D$14,$I$10:$I$14,$P87)*$C$2*节奏总纲!X81)+W86</f>
        <v>1811.6740009550479</v>
      </c>
      <c r="X87" s="51">
        <f>IF($P87&lt;E$10,0,求节点(E$10:E$14,$I$10:$I$14,$P87)*$C$2*节奏总纲!Y81)+X86</f>
        <v>1594.4509089128517</v>
      </c>
      <c r="Y87" s="51">
        <f>IF($P87&lt;F$10,0,求节点(F$10:F$14,$I$10:$I$14,$P87)*$C$2*节奏总纲!Z81)+Y86</f>
        <v>1252.2434127981307</v>
      </c>
      <c r="Z87" s="51">
        <f>IF($P87&lt;G$10,0,求节点(G$10:G$14,$I$10:$I$14,$P87)*$C$2*节奏总纲!AA81)+Z86</f>
        <v>704.11606315738754</v>
      </c>
      <c r="AA87" s="65">
        <f>IF($P87&lt;C$10,0,求节点(C$10:C$14,$J$10:$J$14,$P87)*$C$2*节奏总纲!W81)+AA86+军团势力点排行奖励设计!M87-军团势力点排行奖励设计!M86</f>
        <v>519.68962832593945</v>
      </c>
      <c r="AB87" s="65">
        <f>IF($P87&lt;D$10,0,求节点(D$10:D$14,$J$10:$J$14,$P87)*$C$2*节奏总纲!X81)+AB86+军团势力点排行奖励设计!N87-军团势力点排行奖励设计!N86</f>
        <v>534.36531820201071</v>
      </c>
      <c r="AC87" s="65">
        <f>IF($P87&lt;E$10,0,求节点(E$10:E$14,$J$10:$J$14,$P87)*$C$2*节奏总纲!Y81)+AC86+军团势力点排行奖励设计!O87-军团势力点排行奖励设计!O86</f>
        <v>554.42789078257783</v>
      </c>
      <c r="AD87" s="65">
        <f>IF($P87&lt;F$10,0,求节点(F$10:F$14,$J$10:$J$14,$P87)*$C$2*节奏总纲!Z81)+AD86+军团势力点排行奖励设计!P87-军团势力点排行奖励设计!P86</f>
        <v>644.19871074098569</v>
      </c>
      <c r="AE87" s="65">
        <f>IF($P87&lt;G$10,0,求节点(G$10:G$14,$J$10:$J$14,$P87)*$C$2*节奏总纲!AA81)+AE86+军团势力点排行奖励设计!Q87-军团势力点排行奖励设计!Q86</f>
        <v>550.52632773010737</v>
      </c>
      <c r="AF87" s="65">
        <f>IF($P87&lt;C$10,0,求节点(C$10:C$14,$K$10:$K$14,$P87)*$C$2*节奏总纲!W81)+AF86</f>
        <v>0</v>
      </c>
      <c r="AG87" s="65">
        <f>IF($P87&lt;D$10,0,求节点(D$10:D$14,$K$10:$K$14,$P87)*$C$2*节奏总纲!X81)+AG86</f>
        <v>0</v>
      </c>
      <c r="AH87" s="65">
        <f>IF($P87&lt;E$10,0,求节点(E$10:E$14,$K$10:$K$14,$P87)*$C$2*节奏总纲!Y81)+AH86</f>
        <v>0</v>
      </c>
      <c r="AI87" s="65">
        <f>IF($P87&lt;F$10,0,求节点(F$10:F$14,$K$10:$K$14,$P87)*$C$2*节奏总纲!Z81)+AI86</f>
        <v>0</v>
      </c>
      <c r="AJ87" s="65">
        <f>IF($P87&lt;G$10,0,求节点(G$10:G$14,$K$10:$K$14,$P87)*$C$2*节奏总纲!AA81)+AJ86</f>
        <v>0</v>
      </c>
      <c r="AK87" s="65">
        <f>IF($P87&lt;C$10,0,求节点(C$10:C$14,$L$10:$L$14,$P87)*$C$2*节奏总纲!W81)+AK86+军团势力点排行奖励设计!R87-军团势力点排行奖励设计!R86</f>
        <v>92.491968116461535</v>
      </c>
      <c r="AL87" s="65">
        <f>IF($P87&lt;D$10,0,求节点(D$10:D$14,$L$10:$L$14,$P87)*$C$2*节奏总纲!X81)+AL86+军团势力点排行奖励设计!S87-军团势力点排行奖励设计!S86</f>
        <v>150.90609520321829</v>
      </c>
      <c r="AM87" s="65">
        <f>IF($P87&lt;E$10,0,求节点(E$10:E$14,$L$10:$L$14,$P87)*$C$2*节奏总纲!Y81)+AM86+军团势力点排行奖励设计!T87-军团势力点排行奖励设计!T86</f>
        <v>166.68488769812328</v>
      </c>
      <c r="AN87" s="65">
        <f>IF($P87&lt;F$10,0,求节点(F$10:F$14,$L$10:$L$14,$P87)*$C$2*节奏总纲!Z81)+AN86+军团势力点排行奖励设计!U87-军团势力点排行奖励设计!U86</f>
        <v>166.68488769812328</v>
      </c>
      <c r="AO87" s="65">
        <f>IF($P87&lt;G$10,0,求节点(G$10:G$14,$L$10:$L$14,$P87)*$C$2*节奏总纲!AA81)+AO86+军团势力点排行奖励设计!V87-军团势力点排行奖励设计!V86</f>
        <v>166.68488769812322</v>
      </c>
      <c r="AP87" s="65">
        <f>IF($P87&lt;C$10,0,求节点(C$10:C$14,$M$10:$M$14,$P87)*$C$2*节奏总纲!W81)+AP86</f>
        <v>0</v>
      </c>
      <c r="AQ87" s="65">
        <f>IF($P87&lt;D$10,0,求节点(D$10:D$14,$M$10:$M$14,$P87)*$C$2*节奏总纲!X81)+AQ86</f>
        <v>0</v>
      </c>
      <c r="AR87" s="65">
        <f>IF($P87&lt;E$10,0,求节点(E$10:E$14,$M$10:$M$14,$P87)*$C$2*节奏总纲!Y81)+AR86</f>
        <v>0</v>
      </c>
      <c r="AS87" s="65">
        <f>IF($P87&lt;F$10,0,求节点(F$10:F$14,$M$10:$M$14,$P87)*$C$2*节奏总纲!Z81)+AS86</f>
        <v>0</v>
      </c>
      <c r="AT87" s="65">
        <f>IF($P87&lt;G$10,0,求节点(G$10:G$14,$M$10:$M$14,$P87)*$C$2*节奏总纲!AA81)+AT86</f>
        <v>0</v>
      </c>
      <c r="AX87" s="51">
        <v>78</v>
      </c>
      <c r="AY87" s="51">
        <f>IF($AX87&lt;C$10,0,求节点(C$10:C$14,$H$19:$H$23,$AX87)*$C$2*节奏总纲!W81)+AY86</f>
        <v>160.83712822378666</v>
      </c>
      <c r="AZ87" s="51">
        <f>IF($AX87&lt;D$10,0,求节点(D$10:D$14,$H$19:$H$23,$AX87)*$C$2*节奏总纲!X81)+AZ86</f>
        <v>132.43881686352239</v>
      </c>
      <c r="BA87" s="51">
        <f>IF($AX87&lt;E$10,0,求节点(E$10:E$14,$H$19:$H$23,$AX87)*$C$2*节奏总纲!Y81)+BA86</f>
        <v>94.985892569826404</v>
      </c>
      <c r="BB87" s="51">
        <f>IF($AX87&lt;F$10,0,求节点(F$10:F$14,$H$19:$H$23,$AX87)*$C$2*节奏总纲!Z81)+BB86</f>
        <v>52.866668161804185</v>
      </c>
      <c r="BC87" s="51">
        <f>IF($AX87&lt;G$10,0,求节点(G$10:G$14,$H$19:$H$23,$AX87)*$C$2*节奏总纲!AA81)+BC86</f>
        <v>28.209127555924699</v>
      </c>
      <c r="BD87" s="51">
        <f>IF($AX87&lt;C$10,0,求节点(C$10:C$14,$I$19:$I$23,$AX87)*$C$2*节奏总纲!W81)+BD86</f>
        <v>200.89720652473486</v>
      </c>
      <c r="BE87" s="51">
        <f>IF($AX87&lt;D$10,0,求节点(D$10:D$14,$I$19:$I$23,$AX87)*$C$2*节奏总纲!X81)+BE86</f>
        <v>174.88902302630942</v>
      </c>
      <c r="BF87" s="51">
        <f>IF($AX87&lt;E$10,0,求节点(E$10:E$14,$I$19:$I$23,$AX87)*$C$2*节奏总纲!Y81)+BF86</f>
        <v>145.67352373755821</v>
      </c>
      <c r="BG87" s="51">
        <f>IF($AX87&lt;F$10,0,求节点(F$10:F$14,$I$19:$I$23,$AX87)*$C$2*节奏总纲!Z81)+BG86</f>
        <v>102.47569213024533</v>
      </c>
      <c r="BH87" s="51">
        <f>IF($AX87&lt;G$10,0,求节点(G$10:G$14,$I$19:$I$23,$AX87)*$C$2*节奏总纲!AA81)+BH86</f>
        <v>57.030195467258849</v>
      </c>
      <c r="BI87" s="65">
        <f>IF($AX87&lt;C$10,0,求节点(C$10:C$14,$J$19:$J$23,$AX87)*$C$2*节奏总纲!W81)+BI86+军团势力点排行奖励设计!W87-军团势力点排行奖励设计!W86</f>
        <v>17.322987610864658</v>
      </c>
      <c r="BJ87" s="65">
        <f>IF($AX87&lt;D$10,0,求节点(D$10:D$14,$J$19:$J$23,$AX87)*$C$2*节奏总纲!X81)+BJ86+军团势力点排行奖励设计!X87-军团势力点排行奖励设计!X86</f>
        <v>17.812177273400351</v>
      </c>
      <c r="BK87" s="65">
        <f>IF($AX87&lt;E$10,0,求节点(E$10:E$14,$J$19:$J$23,$AX87)*$C$2*节奏总纲!Y81)+BK86+军团势力点排行奖励设计!Y87-军团势力点排行奖励设计!Y86</f>
        <v>18.480929692752589</v>
      </c>
      <c r="BL87" s="65">
        <f>IF($AX87&lt;F$10,0,求节点(F$10:F$14,$J$19:$J$23,$AX87)*$C$2*节奏总纲!Z81)+BL86+军团势力点排行奖励设计!Z87-军团势力点排行奖励设计!Z86</f>
        <v>21.473290358032855</v>
      </c>
      <c r="BM87" s="65">
        <f>IF($AX87&lt;G$10,0,求节点(G$10:G$14,$J$19:$J$23,$AX87)*$C$2*节奏总纲!AA81)+BM86+军团势力点排行奖励设计!AA87-军团势力点排行奖励设计!AA86</f>
        <v>18.350877591003581</v>
      </c>
      <c r="BN87" s="65">
        <f>IF($AX87&lt;C$10,0,求节点(C$10:C$14,$K$19:$K$23,$AX87)*$C$2*节奏总纲!W81)+BN86</f>
        <v>0</v>
      </c>
      <c r="BO87" s="65">
        <f>IF($AX87&lt;D$10,0,求节点(D$10:D$14,$K$19:$K$23,$AX87)*$C$2*节奏总纲!X81)+BO86</f>
        <v>0</v>
      </c>
      <c r="BP87" s="65">
        <f>IF($AX87&lt;E$10,0,求节点(E$10:E$14,$K$19:$K$23,$AX87)*$C$2*节奏总纲!Y81)+BP86</f>
        <v>0</v>
      </c>
      <c r="BQ87" s="65">
        <f>IF($AX87&lt;F$10,0,求节点(F$10:F$14,$K$19:$K$23,$AX87)*$C$2*节奏总纲!Z81)+BQ86</f>
        <v>0</v>
      </c>
      <c r="BR87" s="65">
        <f>IF($AX87&lt;G$10,0,求节点(G$10:G$14,$K$19:$K$23,$AX87)*$C$2*节奏总纲!AA81)+BR86</f>
        <v>0</v>
      </c>
      <c r="BS87" s="65">
        <f>IF($AX87&lt;C$10,0,求节点(C$10:C$14,$L$19:$L$23,$AX87)*$C$2*节奏总纲!W81)+BS86+军团势力点排行奖励设计!AB87-军团势力点排行奖励设计!AB86</f>
        <v>1.8498393623292313</v>
      </c>
      <c r="BT87" s="65">
        <f>IF($AX87&lt;D$10,0,求节点(D$10:D$14,$L$19:$L$23,$AX87)*$C$2*节奏总纲!X81)+BT86+军团势力点排行奖励设计!AC87-军团势力点排行奖励设计!AC86</f>
        <v>3.0181219040643663</v>
      </c>
      <c r="BU87" s="65">
        <f>IF($AX87&lt;E$10,0,求节点(E$10:E$14,$L$19:$L$23,$AX87)*$C$2*节奏总纲!Y81)+BU86+军团势力点排行奖励设计!AD87-军团势力点排行奖励设计!AD86</f>
        <v>3.3336977539624644</v>
      </c>
      <c r="BV87" s="65">
        <f>IF($AX87&lt;F$10,0,求节点(F$10:F$14,$L$19:$L$23,$AX87)*$C$2*节奏总纲!Z81)+BV86+军团势力点排行奖励设计!AE87-军团势力点排行奖励设计!AE86</f>
        <v>3.3336977539624644</v>
      </c>
      <c r="BW87" s="65">
        <f>IF($AX87&lt;G$10,0,求节点(G$10:G$14,$L$19:$L$23,$AX87)*$C$2*节奏总纲!AA81)+BW86+军团势力点排行奖励设计!AF87-军团势力点排行奖励设计!AF86</f>
        <v>3.3336977539624639</v>
      </c>
      <c r="BX87" s="65">
        <f>IF($AX87&lt;C$10,0,求节点(C$10:C$14,$M$19:$M$23,$AX87)*$C$2*节奏总纲!W81)+BX86</f>
        <v>0</v>
      </c>
      <c r="BY87" s="65">
        <f>IF($AX87&lt;D$10,0,求节点(D$10:D$14,$M$19:$M$23,$AX87)*$C$2*节奏总纲!X81)+BY86</f>
        <v>0</v>
      </c>
      <c r="BZ87" s="65">
        <f>IF($AX87&lt;E$10,0,求节点(E$10:E$14,$M$19:$M$23,$AX87)*$C$2*节奏总纲!Y81)+BZ86</f>
        <v>0</v>
      </c>
      <c r="CA87" s="65">
        <f>IF($AX87&lt;F$10,0,求节点(F$10:F$14,$M$19:$M$23,$AX87)*$C$2*节奏总纲!Z81)+CA86</f>
        <v>0</v>
      </c>
      <c r="CB87" s="65">
        <f>IF($AX87&lt;G$10,0,求节点(G$10:G$14,$M$19:$M$23,$AX87)*$C$2*节奏总纲!AA81)+CB86</f>
        <v>0</v>
      </c>
      <c r="CF87" s="51">
        <v>78</v>
      </c>
      <c r="CG87" s="65">
        <f t="shared" si="143"/>
        <v>804.18564111893329</v>
      </c>
      <c r="CH87" s="65">
        <f t="shared" si="144"/>
        <v>662.1940843176119</v>
      </c>
      <c r="CI87" s="65">
        <f t="shared" si="145"/>
        <v>474.92946284913205</v>
      </c>
      <c r="CJ87" s="65">
        <f t="shared" si="146"/>
        <v>264.33334080902091</v>
      </c>
      <c r="CK87" s="65">
        <f t="shared" si="147"/>
        <v>141.04563777962349</v>
      </c>
      <c r="CL87" s="65">
        <f t="shared" si="148"/>
        <v>2008.9720652473486</v>
      </c>
      <c r="CM87" s="65">
        <f t="shared" si="149"/>
        <v>1748.8902302630941</v>
      </c>
      <c r="CN87" s="65">
        <f t="shared" si="150"/>
        <v>1456.7352373755821</v>
      </c>
      <c r="CO87" s="65">
        <f t="shared" si="151"/>
        <v>1024.7569213024533</v>
      </c>
      <c r="CP87" s="65">
        <f t="shared" si="152"/>
        <v>570.30195467258852</v>
      </c>
      <c r="CQ87" s="65">
        <f t="shared" si="153"/>
        <v>519.68962832593979</v>
      </c>
      <c r="CR87" s="65">
        <f t="shared" si="154"/>
        <v>534.36531820201049</v>
      </c>
      <c r="CS87" s="65">
        <f t="shared" si="155"/>
        <v>554.42789078257772</v>
      </c>
      <c r="CT87" s="65">
        <f t="shared" si="156"/>
        <v>644.19871074098569</v>
      </c>
      <c r="CU87" s="65">
        <f t="shared" si="157"/>
        <v>550.52632773010737</v>
      </c>
      <c r="CV87" s="65">
        <f t="shared" si="158"/>
        <v>0</v>
      </c>
      <c r="CW87" s="65">
        <f t="shared" si="159"/>
        <v>0</v>
      </c>
      <c r="CX87" s="65">
        <f t="shared" si="160"/>
        <v>0</v>
      </c>
      <c r="CY87" s="65">
        <f t="shared" si="161"/>
        <v>0</v>
      </c>
      <c r="CZ87" s="65">
        <f t="shared" si="162"/>
        <v>0</v>
      </c>
      <c r="DA87" s="65">
        <f t="shared" si="163"/>
        <v>92.491968116461564</v>
      </c>
      <c r="DB87" s="65">
        <f t="shared" si="164"/>
        <v>150.90609520321831</v>
      </c>
      <c r="DC87" s="65">
        <f t="shared" si="165"/>
        <v>166.68488769812322</v>
      </c>
      <c r="DD87" s="65">
        <f t="shared" si="166"/>
        <v>166.68488769812322</v>
      </c>
      <c r="DE87" s="65">
        <f t="shared" si="167"/>
        <v>166.68488769812319</v>
      </c>
      <c r="DF87" s="65">
        <f t="shared" si="168"/>
        <v>0</v>
      </c>
      <c r="DG87" s="65">
        <f t="shared" si="169"/>
        <v>0</v>
      </c>
      <c r="DH87" s="65">
        <f t="shared" si="170"/>
        <v>0</v>
      </c>
      <c r="DI87" s="65">
        <f t="shared" si="171"/>
        <v>0</v>
      </c>
      <c r="DJ87" s="65">
        <f t="shared" si="172"/>
        <v>0</v>
      </c>
      <c r="DN87" s="51">
        <v>78</v>
      </c>
      <c r="DO87" s="65">
        <f t="shared" si="173"/>
        <v>3.2981446602952169</v>
      </c>
      <c r="DP87" s="65">
        <f t="shared" si="174"/>
        <v>3.4410538415868182</v>
      </c>
      <c r="DQ87" s="65">
        <f t="shared" si="175"/>
        <v>3.8672665128765331</v>
      </c>
      <c r="DR87" s="65">
        <f t="shared" si="176"/>
        <v>4.6767599961702659</v>
      </c>
      <c r="DS87" s="65">
        <f t="shared" si="177"/>
        <v>4.8433859823701582</v>
      </c>
      <c r="DT87" s="65">
        <f t="shared" si="178"/>
        <v>1.028487099812702</v>
      </c>
      <c r="DU87" s="65">
        <f t="shared" si="179"/>
        <v>1.0358992060253598</v>
      </c>
      <c r="DV87" s="65">
        <f t="shared" si="180"/>
        <v>1.0945372007238423</v>
      </c>
      <c r="DW87" s="65">
        <f t="shared" si="181"/>
        <v>1.2219906855633089</v>
      </c>
      <c r="DX87" s="65">
        <f t="shared" si="182"/>
        <v>1.2346372958893714</v>
      </c>
      <c r="DY87" s="65">
        <f t="shared" si="183"/>
        <v>0.99999999999999933</v>
      </c>
      <c r="DZ87" s="65">
        <f t="shared" si="184"/>
        <v>1.0000000000000004</v>
      </c>
      <c r="EA87" s="65">
        <f t="shared" si="185"/>
        <v>1.0000000000000002</v>
      </c>
      <c r="EB87" s="65">
        <f t="shared" si="186"/>
        <v>1</v>
      </c>
      <c r="EC87" s="65">
        <f t="shared" si="187"/>
        <v>1</v>
      </c>
      <c r="ED87" s="65">
        <f t="shared" si="188"/>
        <v>0</v>
      </c>
      <c r="EE87" s="65">
        <f t="shared" si="189"/>
        <v>0</v>
      </c>
      <c r="EF87" s="65">
        <f t="shared" si="190"/>
        <v>0</v>
      </c>
      <c r="EG87" s="65">
        <f t="shared" si="191"/>
        <v>0</v>
      </c>
      <c r="EH87" s="65">
        <f t="shared" si="192"/>
        <v>0</v>
      </c>
      <c r="EI87" s="65">
        <f t="shared" si="193"/>
        <v>0.99999999999999967</v>
      </c>
      <c r="EJ87" s="65">
        <f t="shared" si="194"/>
        <v>0.99999999999999978</v>
      </c>
      <c r="EK87" s="65">
        <f t="shared" si="195"/>
        <v>1.0000000000000004</v>
      </c>
      <c r="EL87" s="65">
        <f t="shared" si="196"/>
        <v>1.0000000000000004</v>
      </c>
      <c r="EM87" s="65">
        <f t="shared" si="197"/>
        <v>1.0000000000000002</v>
      </c>
      <c r="EN87" s="65">
        <f t="shared" si="198"/>
        <v>0</v>
      </c>
      <c r="EO87" s="65">
        <f t="shared" si="199"/>
        <v>0</v>
      </c>
      <c r="EP87" s="65">
        <f t="shared" si="200"/>
        <v>0</v>
      </c>
      <c r="EQ87" s="65">
        <f t="shared" si="201"/>
        <v>0</v>
      </c>
      <c r="ER87" s="65">
        <f t="shared" si="202"/>
        <v>0</v>
      </c>
      <c r="EV87" s="51">
        <v>78</v>
      </c>
      <c r="EW87" s="65">
        <f t="shared" si="203"/>
        <v>221.1062901812071</v>
      </c>
      <c r="EX87" s="65">
        <f t="shared" si="204"/>
        <v>184.9055237714152</v>
      </c>
      <c r="EY87" s="65">
        <f t="shared" si="205"/>
        <v>138.68794969109388</v>
      </c>
      <c r="EZ87" s="65">
        <f t="shared" si="206"/>
        <v>83.609375800877785</v>
      </c>
      <c r="FA87" s="65">
        <f t="shared" si="207"/>
        <v>45.318186196102353</v>
      </c>
      <c r="FB87" s="65">
        <f t="shared" si="208"/>
        <v>149.2895383727467</v>
      </c>
      <c r="FC87" s="65">
        <f t="shared" si="209"/>
        <v>131.32840475511676</v>
      </c>
      <c r="FD87" s="65">
        <f t="shared" si="210"/>
        <v>111.21193146266704</v>
      </c>
      <c r="FE87" s="65">
        <f t="shared" si="211"/>
        <v>82.469629670188169</v>
      </c>
      <c r="FF87" s="65">
        <f t="shared" si="212"/>
        <v>49.096575622582982</v>
      </c>
      <c r="FG87" s="65">
        <f t="shared" si="213"/>
        <v>8.3502962335878603</v>
      </c>
      <c r="FH87" s="65">
        <f t="shared" si="214"/>
        <v>8.9209163442494681</v>
      </c>
      <c r="FI87" s="65">
        <f t="shared" si="215"/>
        <v>9.3165276879274046</v>
      </c>
      <c r="FJ87" s="65">
        <f t="shared" si="216"/>
        <v>10.663089987303525</v>
      </c>
      <c r="FK87" s="65">
        <f t="shared" si="217"/>
        <v>9.2580042421403501</v>
      </c>
      <c r="FL87" s="65">
        <f t="shared" si="218"/>
        <v>1.2361172530090787</v>
      </c>
      <c r="FM87" s="65">
        <f t="shared" si="219"/>
        <v>1.4942332444828907</v>
      </c>
      <c r="FN87" s="65">
        <f t="shared" si="220"/>
        <v>1.5907860354301224</v>
      </c>
      <c r="FO87" s="65">
        <f t="shared" si="221"/>
        <v>1.7404040686941358</v>
      </c>
      <c r="FP87" s="65">
        <f t="shared" si="222"/>
        <v>1.5842834303426718</v>
      </c>
      <c r="FQ87" s="65">
        <f t="shared" si="223"/>
        <v>0.83242771304815377</v>
      </c>
      <c r="FR87" s="65">
        <f t="shared" si="224"/>
        <v>1.3581548568289645</v>
      </c>
      <c r="FS87" s="65">
        <f t="shared" si="225"/>
        <v>1.5001639892831089</v>
      </c>
      <c r="FT87" s="65">
        <f t="shared" si="226"/>
        <v>1.5001639892831089</v>
      </c>
      <c r="FU87" s="65">
        <f t="shared" si="227"/>
        <v>1.5001639892831089</v>
      </c>
      <c r="FV87" s="65">
        <f t="shared" si="228"/>
        <v>9.2491968116461543E-2</v>
      </c>
      <c r="FW87" s="65">
        <f t="shared" si="229"/>
        <v>0.15090609520321829</v>
      </c>
      <c r="FX87" s="65">
        <f t="shared" si="230"/>
        <v>0.16668488769812323</v>
      </c>
      <c r="FY87" s="65">
        <f t="shared" si="231"/>
        <v>0.16668488769812323</v>
      </c>
      <c r="FZ87" s="65">
        <f t="shared" si="232"/>
        <v>0.1666848876981232</v>
      </c>
      <c r="GB87" s="65">
        <f t="shared" si="233"/>
        <v>221.1062901812071</v>
      </c>
      <c r="GC87" s="65">
        <f t="shared" si="234"/>
        <v>149.2895383727467</v>
      </c>
      <c r="GD87" s="65">
        <f t="shared" si="235"/>
        <v>8.3502962335878603</v>
      </c>
      <c r="GE87" s="65">
        <f t="shared" si="236"/>
        <v>1.2361172530090787</v>
      </c>
      <c r="GF87" s="65">
        <f t="shared" si="237"/>
        <v>0.83242771304815377</v>
      </c>
      <c r="GG87" s="65">
        <f t="shared" si="238"/>
        <v>9.2491968116461543E-2</v>
      </c>
      <c r="GH87" s="65">
        <f t="shared" si="239"/>
        <v>184.9055237714152</v>
      </c>
      <c r="GI87" s="65">
        <f t="shared" si="240"/>
        <v>131.32840475511676</v>
      </c>
      <c r="GJ87" s="65">
        <f t="shared" si="241"/>
        <v>8.9209163442494681</v>
      </c>
      <c r="GK87" s="65">
        <f t="shared" si="242"/>
        <v>1.4942332444828907</v>
      </c>
      <c r="GL87" s="65">
        <f t="shared" si="243"/>
        <v>1.3581548568289645</v>
      </c>
      <c r="GM87" s="65">
        <f t="shared" si="244"/>
        <v>0.15090609520321829</v>
      </c>
      <c r="GN87" s="65">
        <f t="shared" si="245"/>
        <v>138.68794969109388</v>
      </c>
      <c r="GO87" s="65">
        <f t="shared" si="246"/>
        <v>111.21193146266704</v>
      </c>
      <c r="GP87" s="65">
        <f t="shared" si="247"/>
        <v>9.3165276879274046</v>
      </c>
      <c r="GQ87" s="65">
        <f t="shared" si="248"/>
        <v>1.5907860354301224</v>
      </c>
      <c r="GR87" s="65">
        <f t="shared" si="249"/>
        <v>1.5001639892831089</v>
      </c>
      <c r="GS87" s="65">
        <f t="shared" si="250"/>
        <v>0.16668488769812323</v>
      </c>
      <c r="GT87" s="65">
        <f t="shared" si="251"/>
        <v>83.609375800877785</v>
      </c>
      <c r="GU87" s="65">
        <f t="shared" si="252"/>
        <v>82.469629670188169</v>
      </c>
      <c r="GV87" s="65">
        <f t="shared" si="253"/>
        <v>10.663089987303525</v>
      </c>
      <c r="GW87" s="65">
        <f t="shared" si="254"/>
        <v>1.7404040686941358</v>
      </c>
      <c r="GX87" s="65">
        <f t="shared" si="255"/>
        <v>1.5001639892831089</v>
      </c>
      <c r="GY87" s="65">
        <f t="shared" si="256"/>
        <v>0.16668488769812323</v>
      </c>
      <c r="GZ87" s="65">
        <f t="shared" si="257"/>
        <v>45.318186196102353</v>
      </c>
      <c r="HA87" s="65">
        <f t="shared" si="258"/>
        <v>49.096575622582982</v>
      </c>
      <c r="HB87" s="65">
        <f t="shared" si="259"/>
        <v>9.2580042421403501</v>
      </c>
      <c r="HC87" s="65">
        <f t="shared" si="260"/>
        <v>1.5842834303426718</v>
      </c>
      <c r="HD87" s="65">
        <f t="shared" si="261"/>
        <v>1.5001639892831089</v>
      </c>
      <c r="HE87" s="65">
        <f t="shared" si="262"/>
        <v>0.1666848876981232</v>
      </c>
      <c r="HM87" s="51">
        <v>78</v>
      </c>
      <c r="HN87" s="72">
        <f>(EW87-EW86)*$D$46+(FB87-FB86)*$D$47+(FG87-FG86)*$D$48+(FL87-FL86)*$D$49+IF($HM87&lt;C$10,0,求节点(C$10:C$14,$H$28:$H$32,$HM87)*$C$2*节奏总纲!W81)+HN86</f>
        <v>15119.360479609091</v>
      </c>
      <c r="HO87" s="72">
        <f>(EX87-EX86)*$D$46+(FC87-FC86)*$D$47+(FH87-FH86)*$D$48+(FM87-FM86)*$D$49+IF($HM87&lt;D$10,0,求节点(D$10:D$14,$H$28:$H$32,$HM87)*$C$2*节奏总纲!X81)+HO86</f>
        <v>13207.437107063321</v>
      </c>
      <c r="HP87" s="72">
        <f>(EY87-EY86)*$D$46+(FD87-FD86)*$D$47+(FI87-FI86)*$D$48+(FN87-FN86)*$D$49+IF($HM87&lt;E$10,0,求节点(E$10:E$14,$H$28:$H$32,$HM87)*$C$2*节奏总纲!Y81)+HP86</f>
        <v>11360.546367592084</v>
      </c>
      <c r="HQ87" s="72">
        <f>(EZ87-EZ86)*$D$46+(FE87-FE86)*$D$47+(FJ87-FJ86)*$D$48+(FO87-FO86)*$D$49+IF($HM87&lt;F$10,0,求节点(F$10:F$14,$H$28:$H$32,$HM87)*$C$2*节奏总纲!Z81)+HQ86</f>
        <v>8769.7583884569376</v>
      </c>
      <c r="HR87" s="72">
        <f>(FA87-FA86)*$D$46+(FF87-FF86)*$D$47+(FK87-FK86)*$D$48+(FP87-FP86)*$D$49+IF($HM87&lt;G$10,0,求节点(G$10:G$14,$H$28:$H$32,$HM87)*$C$2*节奏总纲!AA81)+HR86</f>
        <v>5092.8249731279639</v>
      </c>
      <c r="HV87" s="72">
        <v>78</v>
      </c>
      <c r="HW87" s="72">
        <f>IF($HV87&lt;C$10,0,求节点(C$10:C$14,$I$28:$I$32,$HV87)*$C$2*节奏总纲!W81)+HW86</f>
        <v>47293746.661405846</v>
      </c>
      <c r="HX87" s="72">
        <f>IF($HV87&lt;D$10,0,求节点(D$10:D$14,$I$28:$I$32,$HV87)*$C$2*节奏总纲!X81)+HX86</f>
        <v>41462319.938845709</v>
      </c>
      <c r="HY87" s="72">
        <f>IF($HV87&lt;E$10,0,求节点(E$10:E$14,$I$28:$I$32,$HV87)*$C$2*节奏总纲!Y81)+HY86</f>
        <v>37492908.386097215</v>
      </c>
      <c r="HZ87" s="72">
        <f>IF($HV87&lt;F$10,0,求节点(F$10:F$14,$I$28:$I$32,$HV87)*$C$2*节奏总纲!Z81)+HZ86</f>
        <v>31180598.13073029</v>
      </c>
      <c r="IA87" s="72">
        <f>IF($HV87&lt;G$10,0,求节点(G$10:G$14,$I$28:$I$32,$HV87)*$C$2*节奏总纲!AA81)+IA86</f>
        <v>17604877.259521481</v>
      </c>
    </row>
    <row r="88" spans="16:235" x14ac:dyDescent="0.15">
      <c r="P88" s="49">
        <v>79</v>
      </c>
      <c r="Q88" s="51">
        <f>IF($P88&lt;C$10,0,求节点(C$10:C$14,$H$10:$H$14,$P88)*$C$2*节奏总纲!W82)+Q87</f>
        <v>2845.9592713676275</v>
      </c>
      <c r="R88" s="51">
        <f>IF($P88&lt;D$10,0,求节点(D$10:D$14,$H$10:$H$14,$P88)*$C$2*节奏总纲!X82)+R87</f>
        <v>2441.7288213740567</v>
      </c>
      <c r="S88" s="51">
        <f>IF($P88&lt;E$10,0,求节点(E$10:E$14,$H$10:$H$14,$P88)*$C$2*节奏总纲!Y82)+S87</f>
        <v>1946.9249295663085</v>
      </c>
      <c r="T88" s="51">
        <f>IF($P88&lt;F$10,0,求节点(F$10:F$14,$H$10:$H$14,$P88)*$C$2*节奏总纲!Z82)+T87</f>
        <v>1288.9187795047376</v>
      </c>
      <c r="U88" s="51">
        <f>IF($P88&lt;G$10,0,求节点(G$10:G$14,$H$10:$H$14,$P88)*$C$2*节奏总纲!AA82)+U87</f>
        <v>712.54055392714861</v>
      </c>
      <c r="V88" s="51">
        <f>IF($P88&lt;C$10,0,求节点(C$10:C$14,$I$10:$I$14,$P88)*$C$2*节奏总纲!W82)+V87</f>
        <v>2306.1343774352035</v>
      </c>
      <c r="W88" s="51">
        <f>IF($P88&lt;D$10,0,求节点(D$10:D$14,$I$10:$I$14,$P88)*$C$2*节奏总纲!X82)+W87</f>
        <v>2022.213871463968</v>
      </c>
      <c r="X88" s="51">
        <f>IF($P88&lt;E$10,0,求节点(E$10:E$14,$I$10:$I$14,$P88)*$C$2*节奏总纲!Y82)+X87</f>
        <v>1766.988581667724</v>
      </c>
      <c r="Y88" s="51">
        <f>IF($P88&lt;F$10,0,求节点(F$10:F$14,$I$10:$I$14,$P88)*$C$2*节奏总纲!Z82)+Y87</f>
        <v>1371.4406162058749</v>
      </c>
      <c r="Z88" s="51">
        <f>IF($P88&lt;G$10,0,求节点(G$10:G$14,$I$10:$I$14,$P88)*$C$2*节奏总纲!AA82)+Z87</f>
        <v>771.16878107668447</v>
      </c>
      <c r="AA88" s="65">
        <f>IF($P88&lt;C$10,0,求节点(C$10:C$14,$J$10:$J$14,$P88)*$C$2*节奏总纲!W82)+AA87+军团势力点排行奖励设计!M88-军团势力点排行奖励设计!M87</f>
        <v>611.68489277250183</v>
      </c>
      <c r="AB88" s="65">
        <f>IF($P88&lt;D$10,0,求节点(D$10:D$14,$J$10:$J$14,$P88)*$C$2*节奏总纲!X82)+AB87+军团势力点排行奖励设计!N88-军团势力点排行奖励设计!N87</f>
        <v>631.95040565141971</v>
      </c>
      <c r="AC88" s="65">
        <f>IF($P88&lt;E$10,0,求节点(E$10:E$14,$J$10:$J$14,$P88)*$C$2*节奏总纲!Y82)+AC87+军团势力点排行奖励设计!O88-军团势力点排行奖励设计!O87</f>
        <v>666.01591955599292</v>
      </c>
      <c r="AD88" s="65">
        <f>IF($P88&lt;F$10,0,求节点(F$10:F$14,$J$10:$J$14,$P88)*$C$2*节奏总纲!Z82)+AD87+军团势力点排行奖励设计!P88-军团势力点排行奖励设计!P87</f>
        <v>759.99720652362612</v>
      </c>
      <c r="AE88" s="65">
        <f>IF($P88&lt;G$10,0,求节点(G$10:G$14,$J$10:$J$14,$P88)*$C$2*节奏总纲!AA82)+AE87+军团势力点排行奖励设计!Q88-军团势力点排行奖励设计!Q87</f>
        <v>637.47343454850648</v>
      </c>
      <c r="AF88" s="65">
        <f>IF($P88&lt;C$10,0,求节点(C$10:C$14,$K$10:$K$14,$P88)*$C$2*节奏总纲!W82)+AF87</f>
        <v>0</v>
      </c>
      <c r="AG88" s="65">
        <f>IF($P88&lt;D$10,0,求节点(D$10:D$14,$K$10:$K$14,$P88)*$C$2*节奏总纲!X82)+AG87</f>
        <v>0</v>
      </c>
      <c r="AH88" s="65">
        <f>IF($P88&lt;E$10,0,求节点(E$10:E$14,$K$10:$K$14,$P88)*$C$2*节奏总纲!Y82)+AH87</f>
        <v>0</v>
      </c>
      <c r="AI88" s="65">
        <f>IF($P88&lt;F$10,0,求节点(F$10:F$14,$K$10:$K$14,$P88)*$C$2*节奏总纲!Z82)+AI87</f>
        <v>0</v>
      </c>
      <c r="AJ88" s="65">
        <f>IF($P88&lt;G$10,0,求节点(G$10:G$14,$K$10:$K$14,$P88)*$C$2*节奏总纲!AA82)+AJ87</f>
        <v>0</v>
      </c>
      <c r="AK88" s="65">
        <f>IF($P88&lt;C$10,0,求节点(C$10:C$14,$L$10:$L$14,$P88)*$C$2*节奏总纲!W82)+AK87+军团势力点排行奖励设计!R88-军团势力点排行奖励设计!R87</f>
        <v>101.63225476195576</v>
      </c>
      <c r="AL88" s="65">
        <f>IF($P88&lt;D$10,0,求节点(D$10:D$14,$L$10:$L$14,$P88)*$C$2*节奏总纲!X82)+AL87+军团势力点排行奖励设计!S88-军团势力点排行奖励设计!S87</f>
        <v>166.94722819437408</v>
      </c>
      <c r="AM88" s="65">
        <f>IF($P88&lt;E$10,0,求节点(E$10:E$14,$L$10:$L$14,$P88)*$C$2*节奏总纲!Y82)+AM87+军团势力点排行奖励设计!T88-军团势力点排行奖励设计!T87</f>
        <v>186.40347887010867</v>
      </c>
      <c r="AN88" s="65">
        <f>IF($P88&lt;F$10,0,求节点(F$10:F$14,$L$10:$L$14,$P88)*$C$2*节奏总纲!Z82)+AN87+军团势力点排行奖励设计!U88-军团势力点排行奖励设计!U87</f>
        <v>186.40347887010867</v>
      </c>
      <c r="AO88" s="65">
        <f>IF($P88&lt;G$10,0,求节点(G$10:G$14,$L$10:$L$14,$P88)*$C$2*节奏总纲!AA82)+AO87+军团势力点排行奖励设计!V88-军团势力点排行奖励设计!V87</f>
        <v>186.40347887010867</v>
      </c>
      <c r="AP88" s="65">
        <f>IF($P88&lt;C$10,0,求节点(C$10:C$14,$M$10:$M$14,$P88)*$C$2*节奏总纲!W82)+AP87</f>
        <v>0</v>
      </c>
      <c r="AQ88" s="65">
        <f>IF($P88&lt;D$10,0,求节点(D$10:D$14,$M$10:$M$14,$P88)*$C$2*节奏总纲!X82)+AQ87</f>
        <v>0</v>
      </c>
      <c r="AR88" s="65">
        <f>IF($P88&lt;E$10,0,求节点(E$10:E$14,$M$10:$M$14,$P88)*$C$2*节奏总纲!Y82)+AR87</f>
        <v>0</v>
      </c>
      <c r="AS88" s="65">
        <f>IF($P88&lt;F$10,0,求节点(F$10:F$14,$M$10:$M$14,$P88)*$C$2*节奏总纲!Z82)+AS87</f>
        <v>0</v>
      </c>
      <c r="AT88" s="65">
        <f>IF($P88&lt;G$10,0,求节点(G$10:G$14,$M$10:$M$14,$P88)*$C$2*节奏总纲!AA82)+AT87</f>
        <v>0</v>
      </c>
      <c r="AX88" s="51">
        <v>79</v>
      </c>
      <c r="AY88" s="51">
        <f>IF($AX88&lt;C$10,0,求节点(C$10:C$14,$H$19:$H$23,$AX88)*$C$2*节奏总纲!W82)+AY87</f>
        <v>160.83712822378666</v>
      </c>
      <c r="AZ88" s="51">
        <f>IF($AX88&lt;D$10,0,求节点(D$10:D$14,$H$19:$H$23,$AX88)*$C$2*节奏总纲!X82)+AZ87</f>
        <v>132.43881686352239</v>
      </c>
      <c r="BA88" s="51">
        <f>IF($AX88&lt;E$10,0,求节点(E$10:E$14,$H$19:$H$23,$AX88)*$C$2*节奏总纲!Y82)+BA87</f>
        <v>94.985892569826404</v>
      </c>
      <c r="BB88" s="51">
        <f>IF($AX88&lt;F$10,0,求节点(F$10:F$14,$H$19:$H$23,$AX88)*$C$2*节奏总纲!Z82)+BB87</f>
        <v>52.866668161804185</v>
      </c>
      <c r="BC88" s="51">
        <f>IF($AX88&lt;G$10,0,求节点(G$10:G$14,$H$19:$H$23,$AX88)*$C$2*节奏总纲!AA82)+BC87</f>
        <v>28.209127555924699</v>
      </c>
      <c r="BD88" s="51">
        <f>IF($AX88&lt;C$10,0,求节点(C$10:C$14,$I$19:$I$23,$AX88)*$C$2*节奏总纲!W82)+BD87</f>
        <v>220.26107584724807</v>
      </c>
      <c r="BE88" s="51">
        <f>IF($AX88&lt;D$10,0,求节点(D$10:D$14,$I$19:$I$23,$AX88)*$C$2*节奏总纲!X82)+BE87</f>
        <v>191.19735539199672</v>
      </c>
      <c r="BF88" s="51">
        <f>IF($AX88&lt;E$10,0,求节点(E$10:E$14,$I$19:$I$23,$AX88)*$C$2*节奏总纲!Y82)+BF87</f>
        <v>156.69813592870028</v>
      </c>
      <c r="BG88" s="51">
        <f>IF($AX88&lt;F$10,0,求节点(F$10:F$14,$I$19:$I$23,$AX88)*$C$2*节奏总纲!Z82)+BG87</f>
        <v>107.74521068575207</v>
      </c>
      <c r="BH88" s="51">
        <f>IF($AX88&lt;G$10,0,求节点(G$10:G$14,$I$19:$I$23,$AX88)*$C$2*节奏总纲!AA82)+BH87</f>
        <v>59.970404370344987</v>
      </c>
      <c r="BI88" s="65">
        <f>IF($AX88&lt;C$10,0,求节点(C$10:C$14,$J$19:$J$23,$AX88)*$C$2*节奏总纲!W82)+BI87+军团势力点排行奖励设计!W88-军团势力点排行奖励设计!W87</f>
        <v>20.389496425750067</v>
      </c>
      <c r="BJ88" s="65">
        <f>IF($AX88&lt;D$10,0,求节点(D$10:D$14,$J$19:$J$23,$AX88)*$C$2*节奏总纲!X82)+BJ87+军团势力点排行奖励设计!X88-军团势力点排行奖励设计!X87</f>
        <v>21.065013521713993</v>
      </c>
      <c r="BK88" s="65">
        <f>IF($AX88&lt;E$10,0,求节点(E$10:E$14,$J$19:$J$23,$AX88)*$C$2*节奏总纲!Y82)+BK87+军团势力点排行奖励设计!Y88-军团势力点排行奖励设计!Y87</f>
        <v>22.20053065186643</v>
      </c>
      <c r="BL88" s="65">
        <f>IF($AX88&lt;F$10,0,求节点(F$10:F$14,$J$19:$J$23,$AX88)*$C$2*节奏总纲!Z82)+BL87+军团势力点排行奖励设计!Z88-军团势力点排行奖励设计!Z87</f>
        <v>25.333240217454204</v>
      </c>
      <c r="BM88" s="65">
        <f>IF($AX88&lt;G$10,0,求节点(G$10:G$14,$J$19:$J$23,$AX88)*$C$2*节奏总纲!AA82)+BM87+军团势力点排行奖励设计!AA88-军团势力点排行奖励设计!AA87</f>
        <v>21.249114484950219</v>
      </c>
      <c r="BN88" s="65">
        <f>IF($AX88&lt;C$10,0,求节点(C$10:C$14,$K$19:$K$23,$AX88)*$C$2*节奏总纲!W82)+BN87</f>
        <v>0</v>
      </c>
      <c r="BO88" s="65">
        <f>IF($AX88&lt;D$10,0,求节点(D$10:D$14,$K$19:$K$23,$AX88)*$C$2*节奏总纲!X82)+BO87</f>
        <v>0</v>
      </c>
      <c r="BP88" s="65">
        <f>IF($AX88&lt;E$10,0,求节点(E$10:E$14,$K$19:$K$23,$AX88)*$C$2*节奏总纲!Y82)+BP87</f>
        <v>0</v>
      </c>
      <c r="BQ88" s="65">
        <f>IF($AX88&lt;F$10,0,求节点(F$10:F$14,$K$19:$K$23,$AX88)*$C$2*节奏总纲!Z82)+BQ87</f>
        <v>0</v>
      </c>
      <c r="BR88" s="65">
        <f>IF($AX88&lt;G$10,0,求节点(G$10:G$14,$K$19:$K$23,$AX88)*$C$2*节奏总纲!AA82)+BR87</f>
        <v>0</v>
      </c>
      <c r="BS88" s="65">
        <f>IF($AX88&lt;C$10,0,求节点(C$10:C$14,$L$19:$L$23,$AX88)*$C$2*节奏总纲!W82)+BS87+军团势力点排行奖励设计!AB88-军团势力点排行奖励设计!AB87</f>
        <v>2.0326450952391157</v>
      </c>
      <c r="BT88" s="65">
        <f>IF($AX88&lt;D$10,0,求节点(D$10:D$14,$L$19:$L$23,$AX88)*$C$2*节奏总纲!X82)+BT87+军团势力点排行奖励设计!AC88-军团势力点排行奖励设计!AC87</f>
        <v>3.3389445638874826</v>
      </c>
      <c r="BU88" s="65">
        <f>IF($AX88&lt;E$10,0,求节点(E$10:E$14,$L$19:$L$23,$AX88)*$C$2*节奏总纲!Y82)+BU87+军团势力点排行奖励设计!AD88-军团势力点排行奖励设计!AD87</f>
        <v>3.7280695774021728</v>
      </c>
      <c r="BV88" s="65">
        <f>IF($AX88&lt;F$10,0,求节点(F$10:F$14,$L$19:$L$23,$AX88)*$C$2*节奏总纲!Z82)+BV87+军团势力点排行奖励设计!AE88-军团势力点排行奖励设计!AE87</f>
        <v>3.7280695774021728</v>
      </c>
      <c r="BW88" s="65">
        <f>IF($AX88&lt;G$10,0,求节点(G$10:G$14,$L$19:$L$23,$AX88)*$C$2*节奏总纲!AA82)+BW87+军团势力点排行奖励设计!AF88-军团势力点排行奖励设计!AF87</f>
        <v>3.7280695774021728</v>
      </c>
      <c r="BX88" s="65">
        <f>IF($AX88&lt;C$10,0,求节点(C$10:C$14,$M$19:$M$23,$AX88)*$C$2*节奏总纲!W82)+BX87</f>
        <v>0</v>
      </c>
      <c r="BY88" s="65">
        <f>IF($AX88&lt;D$10,0,求节点(D$10:D$14,$M$19:$M$23,$AX88)*$C$2*节奏总纲!X82)+BY87</f>
        <v>0</v>
      </c>
      <c r="BZ88" s="65">
        <f>IF($AX88&lt;E$10,0,求节点(E$10:E$14,$M$19:$M$23,$AX88)*$C$2*节奏总纲!Y82)+BZ87</f>
        <v>0</v>
      </c>
      <c r="CA88" s="65">
        <f>IF($AX88&lt;F$10,0,求节点(F$10:F$14,$M$19:$M$23,$AX88)*$C$2*节奏总纲!Z82)+CA87</f>
        <v>0</v>
      </c>
      <c r="CB88" s="65">
        <f>IF($AX88&lt;G$10,0,求节点(G$10:G$14,$M$19:$M$23,$AX88)*$C$2*节奏总纲!AA82)+CB87</f>
        <v>0</v>
      </c>
      <c r="CF88" s="51">
        <v>79</v>
      </c>
      <c r="CG88" s="65">
        <f t="shared" si="143"/>
        <v>804.18564111893329</v>
      </c>
      <c r="CH88" s="65">
        <f t="shared" si="144"/>
        <v>662.1940843176119</v>
      </c>
      <c r="CI88" s="65">
        <f t="shared" si="145"/>
        <v>474.92946284913205</v>
      </c>
      <c r="CJ88" s="65">
        <f t="shared" si="146"/>
        <v>264.33334080902091</v>
      </c>
      <c r="CK88" s="65">
        <f t="shared" si="147"/>
        <v>141.04563777962349</v>
      </c>
      <c r="CL88" s="65">
        <f t="shared" si="148"/>
        <v>2202.6107584724805</v>
      </c>
      <c r="CM88" s="65">
        <f t="shared" si="149"/>
        <v>1911.9735539199673</v>
      </c>
      <c r="CN88" s="65">
        <f t="shared" si="150"/>
        <v>1566.9813592870028</v>
      </c>
      <c r="CO88" s="65">
        <f t="shared" si="151"/>
        <v>1077.4521068575207</v>
      </c>
      <c r="CP88" s="65">
        <f t="shared" si="152"/>
        <v>599.70404370344988</v>
      </c>
      <c r="CQ88" s="65">
        <f t="shared" si="153"/>
        <v>611.68489277250205</v>
      </c>
      <c r="CR88" s="65">
        <f t="shared" si="154"/>
        <v>631.95040565141983</v>
      </c>
      <c r="CS88" s="65">
        <f t="shared" si="155"/>
        <v>666.01591955599292</v>
      </c>
      <c r="CT88" s="65">
        <f t="shared" si="156"/>
        <v>759.99720652362612</v>
      </c>
      <c r="CU88" s="65">
        <f t="shared" si="157"/>
        <v>637.47343454850659</v>
      </c>
      <c r="CV88" s="65">
        <f t="shared" si="158"/>
        <v>0</v>
      </c>
      <c r="CW88" s="65">
        <f t="shared" si="159"/>
        <v>0</v>
      </c>
      <c r="CX88" s="65">
        <f t="shared" si="160"/>
        <v>0</v>
      </c>
      <c r="CY88" s="65">
        <f t="shared" si="161"/>
        <v>0</v>
      </c>
      <c r="CZ88" s="65">
        <f t="shared" si="162"/>
        <v>0</v>
      </c>
      <c r="DA88" s="65">
        <f t="shared" si="163"/>
        <v>101.63225476195579</v>
      </c>
      <c r="DB88" s="65">
        <f t="shared" si="164"/>
        <v>166.94722819437413</v>
      </c>
      <c r="DC88" s="65">
        <f t="shared" si="165"/>
        <v>186.40347887010864</v>
      </c>
      <c r="DD88" s="65">
        <f t="shared" si="166"/>
        <v>186.40347887010864</v>
      </c>
      <c r="DE88" s="65">
        <f t="shared" si="167"/>
        <v>186.40347887010864</v>
      </c>
      <c r="DF88" s="65">
        <f t="shared" si="168"/>
        <v>0</v>
      </c>
      <c r="DG88" s="65">
        <f t="shared" si="169"/>
        <v>0</v>
      </c>
      <c r="DH88" s="65">
        <f t="shared" si="170"/>
        <v>0</v>
      </c>
      <c r="DI88" s="65">
        <f t="shared" si="171"/>
        <v>0</v>
      </c>
      <c r="DJ88" s="65">
        <f t="shared" si="172"/>
        <v>0</v>
      </c>
      <c r="DN88" s="51">
        <v>79</v>
      </c>
      <c r="DO88" s="65">
        <f t="shared" si="173"/>
        <v>3.5389332087648286</v>
      </c>
      <c r="DP88" s="65">
        <f t="shared" si="174"/>
        <v>3.687331069848272</v>
      </c>
      <c r="DQ88" s="65">
        <f t="shared" si="175"/>
        <v>4.0993980830049628</v>
      </c>
      <c r="DR88" s="65">
        <f t="shared" si="176"/>
        <v>4.8761112599714496</v>
      </c>
      <c r="DS88" s="65">
        <f t="shared" si="177"/>
        <v>5.051843964436932</v>
      </c>
      <c r="DT88" s="65">
        <f t="shared" si="178"/>
        <v>1.0470004146508924</v>
      </c>
      <c r="DU88" s="65">
        <f t="shared" si="179"/>
        <v>1.0576578673475812</v>
      </c>
      <c r="DV88" s="65">
        <f t="shared" si="180"/>
        <v>1.1276385460460916</v>
      </c>
      <c r="DW88" s="65">
        <f t="shared" si="181"/>
        <v>1.272855292107411</v>
      </c>
      <c r="DX88" s="65">
        <f t="shared" si="182"/>
        <v>1.285915593155518</v>
      </c>
      <c r="DY88" s="65">
        <f t="shared" si="183"/>
        <v>0.99999999999999967</v>
      </c>
      <c r="DZ88" s="65">
        <f t="shared" si="184"/>
        <v>0.99999999999999978</v>
      </c>
      <c r="EA88" s="65">
        <f t="shared" si="185"/>
        <v>1</v>
      </c>
      <c r="EB88" s="65">
        <f t="shared" si="186"/>
        <v>1</v>
      </c>
      <c r="EC88" s="65">
        <f t="shared" si="187"/>
        <v>0.99999999999999978</v>
      </c>
      <c r="ED88" s="65">
        <f t="shared" si="188"/>
        <v>0</v>
      </c>
      <c r="EE88" s="65">
        <f t="shared" si="189"/>
        <v>0</v>
      </c>
      <c r="EF88" s="65">
        <f t="shared" si="190"/>
        <v>0</v>
      </c>
      <c r="EG88" s="65">
        <f t="shared" si="191"/>
        <v>0</v>
      </c>
      <c r="EH88" s="65">
        <f t="shared" si="192"/>
        <v>0</v>
      </c>
      <c r="EI88" s="65">
        <f t="shared" si="193"/>
        <v>0.99999999999999967</v>
      </c>
      <c r="EJ88" s="65">
        <f t="shared" si="194"/>
        <v>0.99999999999999967</v>
      </c>
      <c r="EK88" s="65">
        <f t="shared" si="195"/>
        <v>1.0000000000000002</v>
      </c>
      <c r="EL88" s="65">
        <f t="shared" si="196"/>
        <v>1.0000000000000002</v>
      </c>
      <c r="EM88" s="65">
        <f t="shared" si="197"/>
        <v>1.0000000000000002</v>
      </c>
      <c r="EN88" s="65">
        <f t="shared" si="198"/>
        <v>0</v>
      </c>
      <c r="EO88" s="65">
        <f t="shared" si="199"/>
        <v>0</v>
      </c>
      <c r="EP88" s="65">
        <f t="shared" si="200"/>
        <v>0</v>
      </c>
      <c r="EQ88" s="65">
        <f t="shared" si="201"/>
        <v>0</v>
      </c>
      <c r="ER88" s="65">
        <f t="shared" si="202"/>
        <v>0</v>
      </c>
      <c r="EV88" s="51">
        <v>79</v>
      </c>
      <c r="EW88" s="65">
        <f t="shared" si="203"/>
        <v>226.91545097796109</v>
      </c>
      <c r="EX88" s="65">
        <f t="shared" si="204"/>
        <v>189.79802348112139</v>
      </c>
      <c r="EY88" s="65">
        <f t="shared" si="205"/>
        <v>141.99533334843647</v>
      </c>
      <c r="EZ88" s="65">
        <f t="shared" si="206"/>
        <v>85.190231367529805</v>
      </c>
      <c r="FA88" s="65">
        <f t="shared" si="207"/>
        <v>46.200248867028193</v>
      </c>
      <c r="FB88" s="65">
        <f t="shared" si="208"/>
        <v>164.37750130594867</v>
      </c>
      <c r="FC88" s="65">
        <f t="shared" si="209"/>
        <v>144.37065553525468</v>
      </c>
      <c r="FD88" s="65">
        <f t="shared" si="210"/>
        <v>120.78896047602342</v>
      </c>
      <c r="FE88" s="65">
        <f t="shared" si="211"/>
        <v>88.088267588753553</v>
      </c>
      <c r="FF88" s="65">
        <f t="shared" si="212"/>
        <v>52.603840301716595</v>
      </c>
      <c r="FG88" s="65">
        <f t="shared" si="213"/>
        <v>9.7850669201592613</v>
      </c>
      <c r="FH88" s="65">
        <f t="shared" si="214"/>
        <v>10.480939453937539</v>
      </c>
      <c r="FI88" s="65">
        <f t="shared" si="215"/>
        <v>11.108659666560545</v>
      </c>
      <c r="FJ88" s="65">
        <f t="shared" si="216"/>
        <v>12.518378971075045</v>
      </c>
      <c r="FK88" s="65">
        <f t="shared" si="217"/>
        <v>10.68052239144825</v>
      </c>
      <c r="FL88" s="65">
        <f t="shared" si="218"/>
        <v>1.4260038403353261</v>
      </c>
      <c r="FM88" s="65">
        <f t="shared" si="219"/>
        <v>1.7210395888631957</v>
      </c>
      <c r="FN88" s="65">
        <f t="shared" si="220"/>
        <v>1.8556404480737563</v>
      </c>
      <c r="FO88" s="65">
        <f t="shared" si="221"/>
        <v>2.0122759263531451</v>
      </c>
      <c r="FP88" s="65">
        <f t="shared" si="222"/>
        <v>1.8080696397279454</v>
      </c>
      <c r="FQ88" s="65">
        <f t="shared" si="223"/>
        <v>0.91469029285760173</v>
      </c>
      <c r="FR88" s="65">
        <f t="shared" si="224"/>
        <v>1.5025250537493666</v>
      </c>
      <c r="FS88" s="65">
        <f t="shared" si="225"/>
        <v>1.6776313098309779</v>
      </c>
      <c r="FT88" s="65">
        <f t="shared" si="226"/>
        <v>1.6776313098309779</v>
      </c>
      <c r="FU88" s="65">
        <f t="shared" si="227"/>
        <v>1.6776313098309779</v>
      </c>
      <c r="FV88" s="65">
        <f t="shared" si="228"/>
        <v>0.10163225476195575</v>
      </c>
      <c r="FW88" s="65">
        <f t="shared" si="229"/>
        <v>0.16694722819437408</v>
      </c>
      <c r="FX88" s="65">
        <f t="shared" si="230"/>
        <v>0.18640347887010866</v>
      </c>
      <c r="FY88" s="65">
        <f t="shared" si="231"/>
        <v>0.18640347887010866</v>
      </c>
      <c r="FZ88" s="65">
        <f t="shared" si="232"/>
        <v>0.18640347887010866</v>
      </c>
      <c r="GB88" s="65">
        <f t="shared" si="233"/>
        <v>226.91545097796109</v>
      </c>
      <c r="GC88" s="65">
        <f t="shared" si="234"/>
        <v>164.37750130594867</v>
      </c>
      <c r="GD88" s="65">
        <f t="shared" si="235"/>
        <v>9.7850669201592613</v>
      </c>
      <c r="GE88" s="65">
        <f t="shared" si="236"/>
        <v>1.4260038403353261</v>
      </c>
      <c r="GF88" s="65">
        <f t="shared" si="237"/>
        <v>0.91469029285760173</v>
      </c>
      <c r="GG88" s="65">
        <f t="shared" si="238"/>
        <v>0.10163225476195575</v>
      </c>
      <c r="GH88" s="65">
        <f t="shared" si="239"/>
        <v>189.79802348112139</v>
      </c>
      <c r="GI88" s="65">
        <f t="shared" si="240"/>
        <v>144.37065553525468</v>
      </c>
      <c r="GJ88" s="65">
        <f t="shared" si="241"/>
        <v>10.480939453937539</v>
      </c>
      <c r="GK88" s="65">
        <f t="shared" si="242"/>
        <v>1.7210395888631957</v>
      </c>
      <c r="GL88" s="65">
        <f t="shared" si="243"/>
        <v>1.5025250537493666</v>
      </c>
      <c r="GM88" s="65">
        <f t="shared" si="244"/>
        <v>0.16694722819437408</v>
      </c>
      <c r="GN88" s="65">
        <f t="shared" si="245"/>
        <v>141.99533334843647</v>
      </c>
      <c r="GO88" s="65">
        <f t="shared" si="246"/>
        <v>120.78896047602342</v>
      </c>
      <c r="GP88" s="65">
        <f t="shared" si="247"/>
        <v>11.108659666560545</v>
      </c>
      <c r="GQ88" s="65">
        <f t="shared" si="248"/>
        <v>1.8556404480737563</v>
      </c>
      <c r="GR88" s="65">
        <f t="shared" si="249"/>
        <v>1.6776313098309779</v>
      </c>
      <c r="GS88" s="65">
        <f t="shared" si="250"/>
        <v>0.18640347887010866</v>
      </c>
      <c r="GT88" s="65">
        <f t="shared" si="251"/>
        <v>85.190231367529805</v>
      </c>
      <c r="GU88" s="65">
        <f t="shared" si="252"/>
        <v>88.088267588753553</v>
      </c>
      <c r="GV88" s="65">
        <f t="shared" si="253"/>
        <v>12.518378971075045</v>
      </c>
      <c r="GW88" s="65">
        <f t="shared" si="254"/>
        <v>2.0122759263531451</v>
      </c>
      <c r="GX88" s="65">
        <f t="shared" si="255"/>
        <v>1.6776313098309779</v>
      </c>
      <c r="GY88" s="65">
        <f t="shared" si="256"/>
        <v>0.18640347887010866</v>
      </c>
      <c r="GZ88" s="65">
        <f t="shared" si="257"/>
        <v>46.200248867028193</v>
      </c>
      <c r="HA88" s="65">
        <f t="shared" si="258"/>
        <v>52.603840301716595</v>
      </c>
      <c r="HB88" s="65">
        <f t="shared" si="259"/>
        <v>10.68052239144825</v>
      </c>
      <c r="HC88" s="65">
        <f t="shared" si="260"/>
        <v>1.8080696397279454</v>
      </c>
      <c r="HD88" s="65">
        <f t="shared" si="261"/>
        <v>1.6776313098309779</v>
      </c>
      <c r="HE88" s="65">
        <f t="shared" si="262"/>
        <v>0.18640347887010866</v>
      </c>
      <c r="HM88" s="51">
        <v>79</v>
      </c>
      <c r="HN88" s="72">
        <f>(EW88-EW87)*$D$46+(FB88-FB87)*$D$47+(FG88-FG87)*$D$48+(FL88-FL87)*$D$49+IF($HM88&lt;C$10,0,求节点(C$10:C$14,$H$28:$H$32,$HM88)*$C$2*节奏总纲!W82)+HN87</f>
        <v>16592.801174930733</v>
      </c>
      <c r="HO88" s="72">
        <f>(EX88-EX87)*$D$46+(FC88-FC87)*$D$47+(FH88-FH87)*$D$48+(FM88-FM87)*$D$49+IF($HM88&lt;D$10,0,求节点(D$10:D$14,$H$28:$H$32,$HM88)*$C$2*节奏总纲!X82)+HO87</f>
        <v>14519.273691843495</v>
      </c>
      <c r="HP88" s="72">
        <f>(EY88-EY87)*$D$46+(FD88-FD87)*$D$47+(FI88-FI87)*$D$48+(FN88-FN87)*$D$49+IF($HM88&lt;E$10,0,求节点(E$10:E$14,$H$28:$H$32,$HM88)*$C$2*节奏总纲!Y82)+HP87</f>
        <v>12470.190795309218</v>
      </c>
      <c r="HQ88" s="72">
        <f>(EZ88-EZ87)*$D$46+(FE88-FE87)*$D$47+(FJ88-FJ87)*$D$48+(FO88-FO87)*$D$49+IF($HM88&lt;F$10,0,求节点(F$10:F$14,$H$28:$H$32,$HM88)*$C$2*节奏总纲!Z82)+HQ87</f>
        <v>9576.6809473245139</v>
      </c>
      <c r="HR88" s="72">
        <f>(FA88-FA87)*$D$46+(FF88-FF87)*$D$47+(FK88-FK87)*$D$48+(FP88-FP87)*$D$49+IF($HM88&lt;G$10,0,求节点(G$10:G$14,$H$28:$H$32,$HM88)*$C$2*节奏总纲!AA82)+HR87</f>
        <v>5568.4281380937991</v>
      </c>
      <c r="HV88" s="72">
        <v>79</v>
      </c>
      <c r="HW88" s="72">
        <f>IF($HV88&lt;C$10,0,求节点(C$10:C$14,$I$28:$I$32,$HV88)*$C$2*节奏总纲!W82)+HW87</f>
        <v>53018273.774672136</v>
      </c>
      <c r="HX88" s="72">
        <f>IF($HV88&lt;D$10,0,求节点(D$10:D$14,$I$28:$I$32,$HV88)*$C$2*节奏总纲!X82)+HX87</f>
        <v>46622248.286065057</v>
      </c>
      <c r="HY88" s="72">
        <f>IF($HV88&lt;E$10,0,求节点(E$10:E$14,$I$28:$I$32,$HV88)*$C$2*节奏总纲!Y82)+HY87</f>
        <v>42189492.858063698</v>
      </c>
      <c r="HZ88" s="72">
        <f>IF($HV88&lt;F$10,0,求节点(F$10:F$14,$I$28:$I$32,$HV88)*$C$2*节奏总纲!Z82)+HZ87</f>
        <v>34894582.555938706</v>
      </c>
      <c r="IA88" s="72">
        <f>IF($HV88&lt;G$10,0,求节点(G$10:G$14,$I$28:$I$32,$HV88)*$C$2*节奏总纲!AA82)+IA87</f>
        <v>19698944.195676133</v>
      </c>
    </row>
    <row r="89" spans="16:235" x14ac:dyDescent="0.15">
      <c r="P89" s="49">
        <v>80</v>
      </c>
      <c r="Q89" s="51">
        <f>IF($P89&lt;C$10,0,求节点(C$10:C$14,$H$10:$H$14,$P89)*$C$2*节奏总纲!W83)+Q88</f>
        <v>3040.1028710417841</v>
      </c>
      <c r="R89" s="51">
        <f>IF($P89&lt;D$10,0,求节点(D$10:D$14,$H$10:$H$14,$P89)*$C$2*节奏总纲!X83)+R88</f>
        <v>2603.4004534769979</v>
      </c>
      <c r="S89" s="51">
        <f>IF($P89&lt;E$10,0,求节点(E$10:E$14,$H$10:$H$14,$P89)*$C$2*节奏总纲!Y83)+S88</f>
        <v>2048.0036671001853</v>
      </c>
      <c r="T89" s="51">
        <f>IF($P89&lt;F$10,0,求节点(F$10:F$14,$H$10:$H$14,$P89)*$C$2*节奏总纲!Z83)+T88</f>
        <v>1337.3117085503729</v>
      </c>
      <c r="U89" s="51">
        <f>IF($P89&lt;G$10,0,求节点(G$10:G$14,$H$10:$H$14,$P89)*$C$2*节奏总纲!AA83)+U88</f>
        <v>739.16698154364838</v>
      </c>
      <c r="V89" s="51">
        <f>IF($P89&lt;C$10,0,求节点(C$10:C$14,$I$10:$I$14,$P89)*$C$2*节奏总纲!W83)+V88</f>
        <v>2563.2876899338639</v>
      </c>
      <c r="W89" s="51">
        <f>IF($P89&lt;D$10,0,求节点(D$10:D$14,$I$10:$I$14,$P89)*$C$2*节奏总纲!X83)+W88</f>
        <v>2247.3065014128078</v>
      </c>
      <c r="X89" s="51">
        <f>IF($P89&lt;E$10,0,求节点(E$10:E$14,$I$10:$I$14,$P89)*$C$2*节奏总纲!Y83)+X88</f>
        <v>1940.9981415542738</v>
      </c>
      <c r="Y89" s="51">
        <f>IF($P89&lt;F$10,0,求节点(F$10:F$14,$I$10:$I$14,$P89)*$C$2*节奏总纲!Z83)+Y88</f>
        <v>1498.4231707551819</v>
      </c>
      <c r="Z89" s="51">
        <f>IF($P89&lt;G$10,0,求节点(G$10:G$14,$I$10:$I$14,$P89)*$C$2*节奏总纲!AA83)+Z88</f>
        <v>840.992489776301</v>
      </c>
      <c r="AA89" s="65">
        <f>IF($P89&lt;C$10,0,求节点(C$10:C$14,$J$10:$J$14,$P89)*$C$2*节奏总纲!W83)+AA88+军团势力点排行奖励设计!M89-军团势力点排行奖励设计!M88</f>
        <v>723.67618893008353</v>
      </c>
      <c r="AB89" s="65">
        <f>IF($P89&lt;D$10,0,求节点(D$10:D$14,$J$10:$J$14,$P89)*$C$2*节奏总纲!X83)+AB88+军团势力点排行奖励设计!N89-军团势力点排行奖励设计!N88</f>
        <v>748.96488681847086</v>
      </c>
      <c r="AC89" s="65">
        <f>IF($P89&lt;E$10,0,求节点(E$10:E$14,$J$10:$J$14,$P89)*$C$2*节奏总纲!Y83)+AC88+军团势力点排行奖励设计!O89-军团势力点排行奖励设计!O88</f>
        <v>788.66375901910851</v>
      </c>
      <c r="AD89" s="65">
        <f>IF($P89&lt;F$10,0,求节点(F$10:F$14,$J$10:$J$14,$P89)*$C$2*节奏总纲!Z83)+AD88+军团势力点排行奖励设计!P89-军团势力点排行奖励设计!P88</f>
        <v>888.3038491377406</v>
      </c>
      <c r="AE89" s="65">
        <f>IF($P89&lt;G$10,0,求节点(G$10:G$14,$J$10:$J$14,$P89)*$C$2*节奏总纲!AA83)+AE88+军团势力点排行奖励设计!Q89-军团势力点排行奖励设计!Q88</f>
        <v>730.38773274206596</v>
      </c>
      <c r="AF89" s="65">
        <f>IF($P89&lt;C$10,0,求节点(C$10:C$14,$K$10:$K$14,$P89)*$C$2*节奏总纲!W83)+AF88</f>
        <v>0</v>
      </c>
      <c r="AG89" s="65">
        <f>IF($P89&lt;D$10,0,求节点(D$10:D$14,$K$10:$K$14,$P89)*$C$2*节奏总纲!X83)+AG88</f>
        <v>0</v>
      </c>
      <c r="AH89" s="65">
        <f>IF($P89&lt;E$10,0,求节点(E$10:E$14,$K$10:$K$14,$P89)*$C$2*节奏总纲!Y83)+AH88</f>
        <v>0</v>
      </c>
      <c r="AI89" s="65">
        <f>IF($P89&lt;F$10,0,求节点(F$10:F$14,$K$10:$K$14,$P89)*$C$2*节奏总纲!Z83)+AI88</f>
        <v>0</v>
      </c>
      <c r="AJ89" s="65">
        <f>IF($P89&lt;G$10,0,求节点(G$10:G$14,$K$10:$K$14,$P89)*$C$2*节奏总纲!AA83)+AJ88</f>
        <v>0</v>
      </c>
      <c r="AK89" s="65">
        <f>IF($P89&lt;C$10,0,求节点(C$10:C$14,$L$10:$L$14,$P89)*$C$2*节奏总纲!W83)+AK88+军团势力点排行奖励设计!R89-军团势力点排行奖励设计!R88</f>
        <v>111.4285714285714</v>
      </c>
      <c r="AL89" s="65">
        <f>IF($P89&lt;D$10,0,求节点(D$10:D$14,$L$10:$L$14,$P89)*$C$2*节奏总纲!X83)+AL88+军团势力点排行奖励设计!S89-军团势力点排行奖励设计!S88</f>
        <v>184.09714285714281</v>
      </c>
      <c r="AM89" s="65">
        <f>IF($P89&lt;E$10,0,求节点(E$10:E$14,$L$10:$L$14,$P89)*$C$2*节奏总纲!Y83)+AM88+军团势力点排行奖励设计!T89-军团势力点排行奖励设计!T88</f>
        <v>206.2902857142858</v>
      </c>
      <c r="AN89" s="65">
        <f>IF($P89&lt;F$10,0,求节点(F$10:F$14,$L$10:$L$14,$P89)*$C$2*节奏总纲!Z83)+AN88+军团势力点排行奖励设计!U89-军团势力点排行奖励设计!U88</f>
        <v>206.2902857142858</v>
      </c>
      <c r="AO89" s="65">
        <f>IF($P89&lt;G$10,0,求节点(G$10:G$14,$L$10:$L$14,$P89)*$C$2*节奏总纲!AA83)+AO88+军团势力点排行奖励设计!V89-军团势力点排行奖励设计!V88</f>
        <v>206.2902857142858</v>
      </c>
      <c r="AP89" s="65">
        <f>IF($P89&lt;C$10,0,求节点(C$10:C$14,$M$10:$M$14,$P89)*$C$2*节奏总纲!W83)+AP88</f>
        <v>0</v>
      </c>
      <c r="AQ89" s="65">
        <f>IF($P89&lt;D$10,0,求节点(D$10:D$14,$M$10:$M$14,$P89)*$C$2*节奏总纲!X83)+AQ88</f>
        <v>0</v>
      </c>
      <c r="AR89" s="65">
        <f>IF($P89&lt;E$10,0,求节点(E$10:E$14,$M$10:$M$14,$P89)*$C$2*节奏总纲!Y83)+AR88</f>
        <v>0</v>
      </c>
      <c r="AS89" s="65">
        <f>IF($P89&lt;F$10,0,求节点(F$10:F$14,$M$10:$M$14,$P89)*$C$2*节奏总纲!Z83)+AS88</f>
        <v>0</v>
      </c>
      <c r="AT89" s="65">
        <f>IF($P89&lt;G$10,0,求节点(G$10:G$14,$M$10:$M$14,$P89)*$C$2*节奏总纲!AA83)+AT88</f>
        <v>0</v>
      </c>
      <c r="AX89" s="51">
        <v>80</v>
      </c>
      <c r="AY89" s="51">
        <f>IF($AX89&lt;C$10,0,求节点(C$10:C$14,$H$19:$H$23,$AX89)*$C$2*节奏总纲!W83)+AY88</f>
        <v>160.83712822378666</v>
      </c>
      <c r="AZ89" s="51">
        <f>IF($AX89&lt;D$10,0,求节点(D$10:D$14,$H$19:$H$23,$AX89)*$C$2*节奏总纲!X83)+AZ88</f>
        <v>132.43881686352239</v>
      </c>
      <c r="BA89" s="51">
        <f>IF($AX89&lt;E$10,0,求节点(E$10:E$14,$H$19:$H$23,$AX89)*$C$2*节奏总纲!Y83)+BA88</f>
        <v>94.985892569826404</v>
      </c>
      <c r="BB89" s="51">
        <f>IF($AX89&lt;F$10,0,求节点(F$10:F$14,$H$19:$H$23,$AX89)*$C$2*节奏总纲!Z83)+BB88</f>
        <v>52.866668161804185</v>
      </c>
      <c r="BC89" s="51">
        <f>IF($AX89&lt;G$10,0,求节点(G$10:G$14,$H$19:$H$23,$AX89)*$C$2*节奏总纲!AA83)+BC88</f>
        <v>28.209127555924699</v>
      </c>
      <c r="BD89" s="51">
        <f>IF($AX89&lt;C$10,0,求节点(C$10:C$14,$I$19:$I$23,$AX89)*$C$2*节奏总纲!W83)+BD88</f>
        <v>239.67543581466373</v>
      </c>
      <c r="BE89" s="51">
        <f>IF($AX89&lt;D$10,0,求节点(D$10:D$14,$I$19:$I$23,$AX89)*$C$2*节奏总纲!X83)+BE88</f>
        <v>207.36451860229081</v>
      </c>
      <c r="BF89" s="51">
        <f>IF($AX89&lt;E$10,0,求节点(E$10:E$14,$I$19:$I$23,$AX89)*$C$2*节奏总纲!Y83)+BF88</f>
        <v>166.80600968208796</v>
      </c>
      <c r="BG89" s="51">
        <f>IF($AX89&lt;F$10,0,求节点(F$10:F$14,$I$19:$I$23,$AX89)*$C$2*节奏总纲!Z83)+BG88</f>
        <v>112.58450359031559</v>
      </c>
      <c r="BH89" s="51">
        <f>IF($AX89&lt;G$10,0,求节点(G$10:G$14,$I$19:$I$23,$AX89)*$C$2*节奏总纲!AA83)+BH88</f>
        <v>62.633047131994964</v>
      </c>
      <c r="BI89" s="65">
        <f>IF($AX89&lt;C$10,0,求节点(C$10:C$14,$J$19:$J$23,$AX89)*$C$2*节奏总纲!W83)+BI88+军团势力点排行奖励设计!W89-军团势力点排行奖励设计!W88</f>
        <v>24.122539631002798</v>
      </c>
      <c r="BJ89" s="65">
        <f>IF($AX89&lt;D$10,0,求节点(D$10:D$14,$J$19:$J$23,$AX89)*$C$2*节奏总纲!X83)+BJ88+军团势力点排行奖励设计!X89-军团势力点排行奖励设计!X88</f>
        <v>24.965496227282372</v>
      </c>
      <c r="BK89" s="65">
        <f>IF($AX89&lt;E$10,0,求节点(E$10:E$14,$J$19:$J$23,$AX89)*$C$2*节奏总纲!Y83)+BK88+军团势力点排行奖励设计!Y89-军团势力点排行奖励设计!Y88</f>
        <v>26.288791967303617</v>
      </c>
      <c r="BL89" s="65">
        <f>IF($AX89&lt;F$10,0,求节点(F$10:F$14,$J$19:$J$23,$AX89)*$C$2*节奏总纲!Z83)+BL88+军团势力点排行奖励设计!Z89-军团势力点排行奖励设计!Z88</f>
        <v>29.610128304591356</v>
      </c>
      <c r="BM89" s="65">
        <f>IF($AX89&lt;G$10,0,求节点(G$10:G$14,$J$19:$J$23,$AX89)*$C$2*节奏总纲!AA83)+BM88+军团势力点排行奖励设计!AA89-军团势力点排行奖励设计!AA88</f>
        <v>24.346257758068866</v>
      </c>
      <c r="BN89" s="65">
        <f>IF($AX89&lt;C$10,0,求节点(C$10:C$14,$K$19:$K$23,$AX89)*$C$2*节奏总纲!W83)+BN88</f>
        <v>0</v>
      </c>
      <c r="BO89" s="65">
        <f>IF($AX89&lt;D$10,0,求节点(D$10:D$14,$K$19:$K$23,$AX89)*$C$2*节奏总纲!X83)+BO88</f>
        <v>0</v>
      </c>
      <c r="BP89" s="65">
        <f>IF($AX89&lt;E$10,0,求节点(E$10:E$14,$K$19:$K$23,$AX89)*$C$2*节奏总纲!Y83)+BP88</f>
        <v>0</v>
      </c>
      <c r="BQ89" s="65">
        <f>IF($AX89&lt;F$10,0,求节点(F$10:F$14,$K$19:$K$23,$AX89)*$C$2*节奏总纲!Z83)+BQ88</f>
        <v>0</v>
      </c>
      <c r="BR89" s="65">
        <f>IF($AX89&lt;G$10,0,求节点(G$10:G$14,$K$19:$K$23,$AX89)*$C$2*节奏总纲!AA83)+BR88</f>
        <v>0</v>
      </c>
      <c r="BS89" s="65">
        <f>IF($AX89&lt;C$10,0,求节点(C$10:C$14,$L$19:$L$23,$AX89)*$C$2*节奏总纲!W83)+BS88+军团势力点排行奖励设计!AB89-军团势力点排行奖励设计!AB88</f>
        <v>2.2285714285714286</v>
      </c>
      <c r="BT89" s="65">
        <f>IF($AX89&lt;D$10,0,求节点(D$10:D$14,$L$19:$L$23,$AX89)*$C$2*节奏总纲!X83)+BT88+军团势力点排行奖励设计!AC89-军团势力点排行奖励设计!AC88</f>
        <v>3.6819428571428574</v>
      </c>
      <c r="BU89" s="65">
        <f>IF($AX89&lt;E$10,0,求节点(E$10:E$14,$L$19:$L$23,$AX89)*$C$2*节奏总纲!Y83)+BU88+军团势力点排行奖励设计!AD89-军团势力点排行奖励设计!AD88</f>
        <v>4.1258057142857147</v>
      </c>
      <c r="BV89" s="65">
        <f>IF($AX89&lt;F$10,0,求节点(F$10:F$14,$L$19:$L$23,$AX89)*$C$2*节奏总纲!Z83)+BV88+军团势力点排行奖励设计!AE89-军团势力点排行奖励设计!AE88</f>
        <v>4.1258057142857147</v>
      </c>
      <c r="BW89" s="65">
        <f>IF($AX89&lt;G$10,0,求节点(G$10:G$14,$L$19:$L$23,$AX89)*$C$2*节奏总纲!AA83)+BW88+军团势力点排行奖励设计!AF89-军团势力点排行奖励设计!AF88</f>
        <v>4.1258057142857147</v>
      </c>
      <c r="BX89" s="65">
        <f>IF($AX89&lt;C$10,0,求节点(C$10:C$14,$M$19:$M$23,$AX89)*$C$2*节奏总纲!W83)+BX88</f>
        <v>0</v>
      </c>
      <c r="BY89" s="65">
        <f>IF($AX89&lt;D$10,0,求节点(D$10:D$14,$M$19:$M$23,$AX89)*$C$2*节奏总纲!X83)+BY88</f>
        <v>0</v>
      </c>
      <c r="BZ89" s="65">
        <f>IF($AX89&lt;E$10,0,求节点(E$10:E$14,$M$19:$M$23,$AX89)*$C$2*节奏总纲!Y83)+BZ88</f>
        <v>0</v>
      </c>
      <c r="CA89" s="65">
        <f>IF($AX89&lt;F$10,0,求节点(F$10:F$14,$M$19:$M$23,$AX89)*$C$2*节奏总纲!Z83)+CA88</f>
        <v>0</v>
      </c>
      <c r="CB89" s="65">
        <f>IF($AX89&lt;G$10,0,求节点(G$10:G$14,$M$19:$M$23,$AX89)*$C$2*节奏总纲!AA83)+CB88</f>
        <v>0</v>
      </c>
      <c r="CF89" s="51">
        <v>80</v>
      </c>
      <c r="CG89" s="65">
        <f t="shared" si="143"/>
        <v>804.18564111893329</v>
      </c>
      <c r="CH89" s="65">
        <f t="shared" si="144"/>
        <v>662.1940843176119</v>
      </c>
      <c r="CI89" s="65">
        <f t="shared" si="145"/>
        <v>474.92946284913205</v>
      </c>
      <c r="CJ89" s="65">
        <f t="shared" si="146"/>
        <v>264.33334080902091</v>
      </c>
      <c r="CK89" s="65">
        <f t="shared" si="147"/>
        <v>141.04563777962349</v>
      </c>
      <c r="CL89" s="65">
        <f t="shared" si="148"/>
        <v>2396.7543581466371</v>
      </c>
      <c r="CM89" s="65">
        <f t="shared" si="149"/>
        <v>2073.6451860229081</v>
      </c>
      <c r="CN89" s="65">
        <f t="shared" si="150"/>
        <v>1668.0600968208796</v>
      </c>
      <c r="CO89" s="65">
        <f t="shared" si="151"/>
        <v>1125.8450359031558</v>
      </c>
      <c r="CP89" s="65">
        <f t="shared" si="152"/>
        <v>626.33047131994965</v>
      </c>
      <c r="CQ89" s="65">
        <f t="shared" si="153"/>
        <v>723.67618893008398</v>
      </c>
      <c r="CR89" s="65">
        <f t="shared" si="154"/>
        <v>748.9648868184712</v>
      </c>
      <c r="CS89" s="65">
        <f t="shared" si="155"/>
        <v>788.66375901910851</v>
      </c>
      <c r="CT89" s="65">
        <f t="shared" si="156"/>
        <v>888.30384913774071</v>
      </c>
      <c r="CU89" s="65">
        <f t="shared" si="157"/>
        <v>730.38773274206596</v>
      </c>
      <c r="CV89" s="65">
        <f t="shared" si="158"/>
        <v>0</v>
      </c>
      <c r="CW89" s="65">
        <f t="shared" si="159"/>
        <v>0</v>
      </c>
      <c r="CX89" s="65">
        <f t="shared" si="160"/>
        <v>0</v>
      </c>
      <c r="CY89" s="65">
        <f t="shared" si="161"/>
        <v>0</v>
      </c>
      <c r="CZ89" s="65">
        <f t="shared" si="162"/>
        <v>0</v>
      </c>
      <c r="DA89" s="65">
        <f t="shared" si="163"/>
        <v>111.42857142857143</v>
      </c>
      <c r="DB89" s="65">
        <f t="shared" si="164"/>
        <v>184.09714285714287</v>
      </c>
      <c r="DC89" s="65">
        <f t="shared" si="165"/>
        <v>206.29028571428574</v>
      </c>
      <c r="DD89" s="65">
        <f t="shared" si="166"/>
        <v>206.29028571428574</v>
      </c>
      <c r="DE89" s="65">
        <f t="shared" si="167"/>
        <v>206.29028571428574</v>
      </c>
      <c r="DF89" s="65">
        <f t="shared" si="168"/>
        <v>0</v>
      </c>
      <c r="DG89" s="65">
        <f t="shared" si="169"/>
        <v>0</v>
      </c>
      <c r="DH89" s="65">
        <f t="shared" si="170"/>
        <v>0</v>
      </c>
      <c r="DI89" s="65">
        <f t="shared" si="171"/>
        <v>0</v>
      </c>
      <c r="DJ89" s="65">
        <f t="shared" si="172"/>
        <v>0</v>
      </c>
      <c r="DN89" s="51">
        <v>80</v>
      </c>
      <c r="DO89" s="65">
        <f t="shared" si="173"/>
        <v>3.7803496053620469</v>
      </c>
      <c r="DP89" s="65">
        <f t="shared" si="174"/>
        <v>3.9314764585367605</v>
      </c>
      <c r="DQ89" s="65">
        <f t="shared" si="175"/>
        <v>4.3122270301237604</v>
      </c>
      <c r="DR89" s="65">
        <f t="shared" si="176"/>
        <v>5.0591866484091081</v>
      </c>
      <c r="DS89" s="65">
        <f t="shared" si="177"/>
        <v>5.2406227741588047</v>
      </c>
      <c r="DT89" s="65">
        <f t="shared" si="178"/>
        <v>1.0694828534351779</v>
      </c>
      <c r="DU89" s="65">
        <f t="shared" si="179"/>
        <v>1.0837468804019306</v>
      </c>
      <c r="DV89" s="65">
        <f t="shared" si="180"/>
        <v>1.1636260259768705</v>
      </c>
      <c r="DW89" s="65">
        <f t="shared" si="181"/>
        <v>1.3309319870590741</v>
      </c>
      <c r="DX89" s="65">
        <f t="shared" si="182"/>
        <v>1.342729642394638</v>
      </c>
      <c r="DY89" s="65">
        <f t="shared" si="183"/>
        <v>0.99999999999999933</v>
      </c>
      <c r="DZ89" s="65">
        <f t="shared" si="184"/>
        <v>0.99999999999999956</v>
      </c>
      <c r="EA89" s="65">
        <f t="shared" si="185"/>
        <v>1</v>
      </c>
      <c r="EB89" s="65">
        <f t="shared" si="186"/>
        <v>0.99999999999999989</v>
      </c>
      <c r="EC89" s="65">
        <f t="shared" si="187"/>
        <v>1</v>
      </c>
      <c r="ED89" s="65">
        <f t="shared" si="188"/>
        <v>0</v>
      </c>
      <c r="EE89" s="65">
        <f t="shared" si="189"/>
        <v>0</v>
      </c>
      <c r="EF89" s="65">
        <f t="shared" si="190"/>
        <v>0</v>
      </c>
      <c r="EG89" s="65">
        <f t="shared" si="191"/>
        <v>0</v>
      </c>
      <c r="EH89" s="65">
        <f t="shared" si="192"/>
        <v>0</v>
      </c>
      <c r="EI89" s="65">
        <f t="shared" si="193"/>
        <v>0.99999999999999978</v>
      </c>
      <c r="EJ89" s="65">
        <f t="shared" si="194"/>
        <v>0.99999999999999967</v>
      </c>
      <c r="EK89" s="65">
        <f t="shared" si="195"/>
        <v>1.0000000000000002</v>
      </c>
      <c r="EL89" s="65">
        <f t="shared" si="196"/>
        <v>1.0000000000000002</v>
      </c>
      <c r="EM89" s="65">
        <f t="shared" si="197"/>
        <v>1.0000000000000002</v>
      </c>
      <c r="EN89" s="65">
        <f t="shared" si="198"/>
        <v>0</v>
      </c>
      <c r="EO89" s="65">
        <f t="shared" si="199"/>
        <v>0</v>
      </c>
      <c r="EP89" s="65">
        <f t="shared" si="200"/>
        <v>0</v>
      </c>
      <c r="EQ89" s="65">
        <f t="shared" si="201"/>
        <v>0</v>
      </c>
      <c r="ER89" s="65">
        <f t="shared" si="202"/>
        <v>0</v>
      </c>
      <c r="EV89" s="51">
        <v>80</v>
      </c>
      <c r="EW89" s="65">
        <f t="shared" si="203"/>
        <v>232.73975896818578</v>
      </c>
      <c r="EX89" s="65">
        <f t="shared" si="204"/>
        <v>194.64817244420965</v>
      </c>
      <c r="EY89" s="65">
        <f t="shared" si="205"/>
        <v>145.0276954744528</v>
      </c>
      <c r="EZ89" s="65">
        <f t="shared" si="206"/>
        <v>86.642019238898854</v>
      </c>
      <c r="FA89" s="65">
        <f t="shared" si="207"/>
        <v>46.999041695523189</v>
      </c>
      <c r="FB89" s="65">
        <f t="shared" si="208"/>
        <v>179.834074885766</v>
      </c>
      <c r="FC89" s="65">
        <f t="shared" si="209"/>
        <v>157.63791113524474</v>
      </c>
      <c r="FD89" s="65">
        <f t="shared" si="210"/>
        <v>129.90860276111337</v>
      </c>
      <c r="FE89" s="65">
        <f t="shared" si="211"/>
        <v>93.614216665516579</v>
      </c>
      <c r="FF89" s="65">
        <f t="shared" si="212"/>
        <v>56.016261871430899</v>
      </c>
      <c r="FG89" s="65">
        <f t="shared" si="213"/>
        <v>11.523714262522681</v>
      </c>
      <c r="FH89" s="65">
        <f t="shared" si="214"/>
        <v>12.33905615941992</v>
      </c>
      <c r="FI89" s="65">
        <f t="shared" si="215"/>
        <v>13.067698099572343</v>
      </c>
      <c r="FJ89" s="65">
        <f t="shared" si="216"/>
        <v>14.562299451351823</v>
      </c>
      <c r="FK89" s="65">
        <f t="shared" si="217"/>
        <v>12.193557705416705</v>
      </c>
      <c r="FL89" s="65">
        <f t="shared" si="218"/>
        <v>1.6518412672644249</v>
      </c>
      <c r="FM89" s="65">
        <f t="shared" si="219"/>
        <v>1.9846633827926894</v>
      </c>
      <c r="FN89" s="65">
        <f t="shared" si="220"/>
        <v>2.1396007412223241</v>
      </c>
      <c r="FO89" s="65">
        <f t="shared" si="221"/>
        <v>2.3056675580867108</v>
      </c>
      <c r="FP89" s="65">
        <f t="shared" si="222"/>
        <v>2.0424740307605864</v>
      </c>
      <c r="FQ89" s="65">
        <f t="shared" si="223"/>
        <v>1.0028571428571427</v>
      </c>
      <c r="FR89" s="65">
        <f t="shared" si="224"/>
        <v>1.6568742857142853</v>
      </c>
      <c r="FS89" s="65">
        <f t="shared" si="225"/>
        <v>1.8566125714285717</v>
      </c>
      <c r="FT89" s="65">
        <f t="shared" si="226"/>
        <v>1.8566125714285717</v>
      </c>
      <c r="FU89" s="65">
        <f t="shared" si="227"/>
        <v>1.8566125714285717</v>
      </c>
      <c r="FV89" s="65">
        <f t="shared" si="228"/>
        <v>0.11142857142857142</v>
      </c>
      <c r="FW89" s="65">
        <f t="shared" si="229"/>
        <v>0.18409714285714282</v>
      </c>
      <c r="FX89" s="65">
        <f t="shared" si="230"/>
        <v>0.20629028571428576</v>
      </c>
      <c r="FY89" s="65">
        <f t="shared" si="231"/>
        <v>0.20629028571428576</v>
      </c>
      <c r="FZ89" s="65">
        <f t="shared" si="232"/>
        <v>0.20629028571428576</v>
      </c>
      <c r="GB89" s="65">
        <f t="shared" si="233"/>
        <v>232.73975896818578</v>
      </c>
      <c r="GC89" s="65">
        <f t="shared" si="234"/>
        <v>179.834074885766</v>
      </c>
      <c r="GD89" s="65">
        <f t="shared" si="235"/>
        <v>11.523714262522681</v>
      </c>
      <c r="GE89" s="65">
        <f t="shared" si="236"/>
        <v>1.6518412672644249</v>
      </c>
      <c r="GF89" s="65">
        <f t="shared" si="237"/>
        <v>1.0028571428571427</v>
      </c>
      <c r="GG89" s="65">
        <f t="shared" si="238"/>
        <v>0.11142857142857142</v>
      </c>
      <c r="GH89" s="65">
        <f t="shared" si="239"/>
        <v>194.64817244420965</v>
      </c>
      <c r="GI89" s="65">
        <f t="shared" si="240"/>
        <v>157.63791113524474</v>
      </c>
      <c r="GJ89" s="65">
        <f t="shared" si="241"/>
        <v>12.33905615941992</v>
      </c>
      <c r="GK89" s="65">
        <f t="shared" si="242"/>
        <v>1.9846633827926894</v>
      </c>
      <c r="GL89" s="65">
        <f t="shared" si="243"/>
        <v>1.6568742857142853</v>
      </c>
      <c r="GM89" s="65">
        <f t="shared" si="244"/>
        <v>0.18409714285714282</v>
      </c>
      <c r="GN89" s="65">
        <f t="shared" si="245"/>
        <v>145.0276954744528</v>
      </c>
      <c r="GO89" s="65">
        <f t="shared" si="246"/>
        <v>129.90860276111337</v>
      </c>
      <c r="GP89" s="65">
        <f t="shared" si="247"/>
        <v>13.067698099572343</v>
      </c>
      <c r="GQ89" s="65">
        <f t="shared" si="248"/>
        <v>2.1396007412223241</v>
      </c>
      <c r="GR89" s="65">
        <f t="shared" si="249"/>
        <v>1.8566125714285717</v>
      </c>
      <c r="GS89" s="65">
        <f t="shared" si="250"/>
        <v>0.20629028571428576</v>
      </c>
      <c r="GT89" s="65">
        <f t="shared" si="251"/>
        <v>86.642019238898854</v>
      </c>
      <c r="GU89" s="65">
        <f t="shared" si="252"/>
        <v>93.614216665516579</v>
      </c>
      <c r="GV89" s="65">
        <f t="shared" si="253"/>
        <v>14.562299451351823</v>
      </c>
      <c r="GW89" s="65">
        <f t="shared" si="254"/>
        <v>2.3056675580867108</v>
      </c>
      <c r="GX89" s="65">
        <f t="shared" si="255"/>
        <v>1.8566125714285717</v>
      </c>
      <c r="GY89" s="65">
        <f t="shared" si="256"/>
        <v>0.20629028571428576</v>
      </c>
      <c r="GZ89" s="65">
        <f t="shared" si="257"/>
        <v>46.999041695523189</v>
      </c>
      <c r="HA89" s="65">
        <f t="shared" si="258"/>
        <v>56.016261871430899</v>
      </c>
      <c r="HB89" s="65">
        <f t="shared" si="259"/>
        <v>12.193557705416705</v>
      </c>
      <c r="HC89" s="65">
        <f t="shared" si="260"/>
        <v>2.0424740307605864</v>
      </c>
      <c r="HD89" s="65">
        <f t="shared" si="261"/>
        <v>1.8566125714285717</v>
      </c>
      <c r="HE89" s="65">
        <f t="shared" si="262"/>
        <v>0.20629028571428576</v>
      </c>
      <c r="HM89" s="51">
        <v>80</v>
      </c>
      <c r="HN89" s="72">
        <f>(EW89-EW88)*$D$46+(FB89-FB88)*$D$47+(FG89-FG88)*$D$48+(FL89-FL88)*$D$49+IF($HM89&lt;C$10,0,求节点(C$10:C$14,$H$28:$H$32,$HM89)*$C$2*节奏总纲!W83)+HN88</f>
        <v>18186.371192798862</v>
      </c>
      <c r="HO89" s="72">
        <f>(EX89-EX88)*$D$46+(FC89-FC88)*$D$47+(FH89-FH88)*$D$48+(FM89-FM88)*$D$49+IF($HM89&lt;D$10,0,求节点(D$10:D$14,$H$28:$H$32,$HM89)*$C$2*节奏总纲!X83)+HO88</f>
        <v>15935.400313336144</v>
      </c>
      <c r="HP89" s="72">
        <f>(EY89-EY88)*$D$46+(FD89-FD88)*$D$47+(FI89-FI88)*$D$48+(FN89-FN88)*$D$49+IF($HM89&lt;E$10,0,求节点(E$10:E$14,$H$28:$H$32,$HM89)*$C$2*节奏总纲!Y83)+HP88</f>
        <v>13600.150513243985</v>
      </c>
      <c r="HQ89" s="72">
        <f>(EZ89-EZ88)*$D$46+(FE89-FE88)*$D$47+(FJ89-FJ88)*$D$48+(FO89-FO88)*$D$49+IF($HM89&lt;F$10,0,求节点(F$10:F$14,$H$28:$H$32,$HM89)*$C$2*节奏总纲!Z83)+HQ88</f>
        <v>10441.838896565503</v>
      </c>
      <c r="HR89" s="72">
        <f>(FA89-FA88)*$D$46+(FF89-FF88)*$D$47+(FK89-FK88)*$D$48+(FP89-FP88)*$D$49+IF($HM89&lt;G$10,0,求节点(G$10:G$14,$H$28:$H$32,$HM89)*$C$2*节奏总纲!AA83)+HR88</f>
        <v>6066.3633522291748</v>
      </c>
      <c r="HV89" s="72">
        <v>80</v>
      </c>
      <c r="HW89" s="72">
        <f>IF($HV89&lt;C$10,0,求节点(C$10:C$14,$I$28:$I$32,$HV89)*$C$2*节奏总纲!W83)+HW88</f>
        <v>59421534.281135418</v>
      </c>
      <c r="HX89" s="72">
        <f>IF($HV89&lt;D$10,0,求节点(D$10:D$14,$I$28:$I$32,$HV89)*$C$2*节奏总纲!X83)+HX88</f>
        <v>52392520.841959827</v>
      </c>
      <c r="HY89" s="72">
        <f>IF($HV89&lt;E$10,0,求节点(E$10:E$14,$I$28:$I$32,$HV89)*$C$2*节奏总纲!Y83)+HY88</f>
        <v>47128300.502848148</v>
      </c>
      <c r="HZ89" s="72">
        <f>IF($HV89&lt;F$10,0,求节点(F$10:F$14,$I$28:$I$32,$HV89)*$C$2*节奏总纲!Z83)+HZ88</f>
        <v>39006026.156998284</v>
      </c>
      <c r="IA89" s="72">
        <f>IF($HV89&lt;G$10,0,求节点(G$10:G$14,$I$28:$I$32,$HV89)*$C$2*节奏总纲!AA83)+IA88</f>
        <v>21959363.991330799</v>
      </c>
    </row>
    <row r="90" spans="16:235" x14ac:dyDescent="0.15">
      <c r="P90" s="49">
        <v>81</v>
      </c>
      <c r="Q90" s="51">
        <f>IF($P90&lt;C$10,0,求节点(C$10:C$14,$H$10:$H$14,$P90)*$C$2*节奏总纲!W84)+Q89</f>
        <v>3233.8263387743586</v>
      </c>
      <c r="R90" s="51">
        <f>IF($P90&lt;D$10,0,求节点(D$10:D$14,$H$10:$H$14,$P90)*$C$2*节奏总纲!X84)+R89</f>
        <v>2755.0486061663087</v>
      </c>
      <c r="S90" s="51">
        <f>IF($P90&lt;E$10,0,求节点(E$10:E$14,$H$10:$H$14,$P90)*$C$2*节奏总纲!Y84)+S89</f>
        <v>2144.7568419546392</v>
      </c>
      <c r="T90" s="51">
        <f>IF($P90&lt;F$10,0,求节点(F$10:F$14,$H$10:$H$14,$P90)*$C$2*节奏总纲!Z84)+T89</f>
        <v>1381.3927303857395</v>
      </c>
      <c r="U90" s="51">
        <f>IF($P90&lt;G$10,0,求节点(G$10:G$14,$H$10:$H$14,$P90)*$C$2*节奏总纲!AA84)+U89</f>
        <v>763.86937634933133</v>
      </c>
      <c r="V90" s="51">
        <f>IF($P90&lt;C$10,0,求节点(C$10:C$14,$I$10:$I$14,$P90)*$C$2*节奏总纲!W84)+V89</f>
        <v>2838.8977860732289</v>
      </c>
      <c r="W90" s="51">
        <f>IF($P90&lt;D$10,0,求节点(D$10:D$14,$I$10:$I$14,$P90)*$C$2*节奏总纲!X84)+W89</f>
        <v>2476.4189905349031</v>
      </c>
      <c r="X90" s="51">
        <f>IF($P90&lt;E$10,0,求节点(E$10:E$14,$I$10:$I$14,$P90)*$C$2*节奏总纲!Y84)+X89</f>
        <v>2126.0681373132979</v>
      </c>
      <c r="Y90" s="51">
        <f>IF($P90&lt;F$10,0,求节点(F$10:F$14,$I$10:$I$14,$P90)*$C$2*节奏总纲!Z84)+Y89</f>
        <v>1636.1273092573408</v>
      </c>
      <c r="Z90" s="51">
        <f>IF($P90&lt;G$10,0,求节点(G$10:G$14,$I$10:$I$14,$P90)*$C$2*节奏总纲!AA84)+Z89</f>
        <v>917.19124515679209</v>
      </c>
      <c r="AA90" s="65">
        <f>IF($P90&lt;C$10,0,求节点(C$10:C$14,$J$10:$J$14,$P90)*$C$2*节奏总纲!W84)+AA89+军团势力点排行奖励设计!M90-军团势力点排行奖励设计!M89</f>
        <v>858.05997850627659</v>
      </c>
      <c r="AB90" s="65">
        <f>IF($P90&lt;D$10,0,求节点(D$10:D$14,$J$10:$J$14,$P90)*$C$2*节奏总纲!X84)+AB89+军团势力点排行奖励设计!N90-军团势力点排行奖励设计!N89</f>
        <v>880.97981589937274</v>
      </c>
      <c r="AC90" s="65">
        <f>IF($P90&lt;E$10,0,求节点(E$10:E$14,$J$10:$J$14,$P90)*$C$2*节奏总纲!Y84)+AC89+军团势力点排行奖励设计!O90-军团势力点排行奖励设计!O89</f>
        <v>929.85772156911435</v>
      </c>
      <c r="AD90" s="65">
        <f>IF($P90&lt;F$10,0,求节点(F$10:F$14,$J$10:$J$14,$P90)*$C$2*节奏总纲!Z84)+AD89+军团势力点排行奖励设计!P90-军团势力点排行奖励设计!P89</f>
        <v>1034.8041074499686</v>
      </c>
      <c r="AE90" s="65">
        <f>IF($P90&lt;G$10,0,求节点(G$10:G$14,$J$10:$J$14,$P90)*$C$2*节奏总纲!AA84)+AE89+军团势力点排行奖励设计!Q90-军团势力点排行奖励设计!Q89</f>
        <v>834.76123496230957</v>
      </c>
      <c r="AF90" s="65">
        <f>IF($P90&lt;C$10,0,求节点(C$10:C$14,$K$10:$K$14,$P90)*$C$2*节奏总纲!W84)+AF89</f>
        <v>0</v>
      </c>
      <c r="AG90" s="65">
        <f>IF($P90&lt;D$10,0,求节点(D$10:D$14,$K$10:$K$14,$P90)*$C$2*节奏总纲!X84)+AG89</f>
        <v>0</v>
      </c>
      <c r="AH90" s="65">
        <f>IF($P90&lt;E$10,0,求节点(E$10:E$14,$K$10:$K$14,$P90)*$C$2*节奏总纲!Y84)+AH89</f>
        <v>0</v>
      </c>
      <c r="AI90" s="65">
        <f>IF($P90&lt;F$10,0,求节点(F$10:F$14,$K$10:$K$14,$P90)*$C$2*节奏总纲!Z84)+AI89</f>
        <v>0</v>
      </c>
      <c r="AJ90" s="65">
        <f>IF($P90&lt;G$10,0,求节点(G$10:G$14,$K$10:$K$14,$P90)*$C$2*节奏总纲!AA84)+AJ89</f>
        <v>0</v>
      </c>
      <c r="AK90" s="65">
        <f>IF($P90&lt;C$10,0,求节点(C$10:C$14,$L$10:$L$14,$P90)*$C$2*节奏总纲!W84)+AK89+军团势力点排行奖励设计!R90-军团势力点排行奖励设计!R89</f>
        <v>121.92800366245196</v>
      </c>
      <c r="AL90" s="65">
        <f>IF($P90&lt;D$10,0,求节点(D$10:D$14,$L$10:$L$14,$P90)*$C$2*节奏总纲!X84)+AL89+军团势力点排行奖励设计!S90-军团势力点排行奖励设计!S89</f>
        <v>201.55333250454052</v>
      </c>
      <c r="AM90" s="65">
        <f>IF($P90&lt;E$10,0,求节点(E$10:E$14,$L$10:$L$14,$P90)*$C$2*节奏总纲!Y84)+AM89+军团势力点排行奖励设计!T90-军团势力点排行奖励设计!T89</f>
        <v>227.44114237245998</v>
      </c>
      <c r="AN90" s="65">
        <f>IF($P90&lt;F$10,0,求节点(F$10:F$14,$L$10:$L$14,$P90)*$C$2*节奏总纲!Z84)+AN89+军团势力点排行奖励设计!U90-军团势力点排行奖励设计!U89</f>
        <v>227.44114237245998</v>
      </c>
      <c r="AO90" s="65">
        <f>IF($P90&lt;G$10,0,求节点(G$10:G$14,$L$10:$L$14,$P90)*$C$2*节奏总纲!AA84)+AO89+军团势力点排行奖励设计!V90-军团势力点排行奖励设计!V89</f>
        <v>227.44114237245998</v>
      </c>
      <c r="AP90" s="65">
        <f>IF($P90&lt;C$10,0,求节点(C$10:C$14,$M$10:$M$14,$P90)*$C$2*节奏总纲!W84)+AP89</f>
        <v>0</v>
      </c>
      <c r="AQ90" s="65">
        <f>IF($P90&lt;D$10,0,求节点(D$10:D$14,$M$10:$M$14,$P90)*$C$2*节奏总纲!X84)+AQ89</f>
        <v>0</v>
      </c>
      <c r="AR90" s="65">
        <f>IF($P90&lt;E$10,0,求节点(E$10:E$14,$M$10:$M$14,$P90)*$C$2*节奏总纲!Y84)+AR89</f>
        <v>0</v>
      </c>
      <c r="AS90" s="65">
        <f>IF($P90&lt;F$10,0,求节点(F$10:F$14,$M$10:$M$14,$P90)*$C$2*节奏总纲!Z84)+AS89</f>
        <v>0</v>
      </c>
      <c r="AT90" s="65">
        <f>IF($P90&lt;G$10,0,求节点(G$10:G$14,$M$10:$M$14,$P90)*$C$2*节奏总纲!AA84)+AT89</f>
        <v>0</v>
      </c>
      <c r="AX90" s="51">
        <v>81</v>
      </c>
      <c r="AY90" s="51">
        <f>IF($AX90&lt;C$10,0,求节点(C$10:C$14,$H$19:$H$23,$AX90)*$C$2*节奏总纲!W84)+AY89</f>
        <v>160.83712822378666</v>
      </c>
      <c r="AZ90" s="51">
        <f>IF($AX90&lt;D$10,0,求节点(D$10:D$14,$H$19:$H$23,$AX90)*$C$2*节奏总纲!X84)+AZ89</f>
        <v>132.43881686352239</v>
      </c>
      <c r="BA90" s="51">
        <f>IF($AX90&lt;E$10,0,求节点(E$10:E$14,$H$19:$H$23,$AX90)*$C$2*节奏总纲!Y84)+BA89</f>
        <v>94.985892569826404</v>
      </c>
      <c r="BB90" s="51">
        <f>IF($AX90&lt;F$10,0,求节点(F$10:F$14,$H$19:$H$23,$AX90)*$C$2*节奏总纲!Z84)+BB89</f>
        <v>52.866668161804185</v>
      </c>
      <c r="BC90" s="51">
        <f>IF($AX90&lt;G$10,0,求节点(G$10:G$14,$H$19:$H$23,$AX90)*$C$2*节奏总纲!AA84)+BC89</f>
        <v>28.209127555924699</v>
      </c>
      <c r="BD90" s="51">
        <f>IF($AX90&lt;C$10,0,求节点(C$10:C$14,$I$19:$I$23,$AX90)*$C$2*节奏总纲!W84)+BD89</f>
        <v>259.04778258792118</v>
      </c>
      <c r="BE90" s="51">
        <f>IF($AX90&lt;D$10,0,求节点(D$10:D$14,$I$19:$I$23,$AX90)*$C$2*节奏总纲!X84)+BE89</f>
        <v>222.52933387122192</v>
      </c>
      <c r="BF90" s="51">
        <f>IF($AX90&lt;E$10,0,求节点(E$10:E$14,$I$19:$I$23,$AX90)*$C$2*节奏总纲!Y84)+BF89</f>
        <v>176.48132716753332</v>
      </c>
      <c r="BG90" s="51">
        <f>IF($AX90&lt;F$10,0,求节点(F$10:F$14,$I$19:$I$23,$AX90)*$C$2*节奏总纲!Z84)+BG89</f>
        <v>116.99260577385225</v>
      </c>
      <c r="BH90" s="51">
        <f>IF($AX90&lt;G$10,0,求节点(G$10:G$14,$I$19:$I$23,$AX90)*$C$2*节奏总纲!AA84)+BH89</f>
        <v>65.103286612563267</v>
      </c>
      <c r="BI90" s="65">
        <f>IF($AX90&lt;C$10,0,求节点(C$10:C$14,$J$19:$J$23,$AX90)*$C$2*节奏总纲!W84)+BI89+军团势力点排行奖励设计!W90-军团势力点排行奖励设计!W89</f>
        <v>28.601999283542568</v>
      </c>
      <c r="BJ90" s="65">
        <f>IF($AX90&lt;D$10,0,求节点(D$10:D$14,$J$19:$J$23,$AX90)*$C$2*节奏总纲!X84)+BJ89+军团势力点排行奖励设计!X90-军团势力点排行奖励设计!X89</f>
        <v>29.365993863312436</v>
      </c>
      <c r="BK90" s="65">
        <f>IF($AX90&lt;E$10,0,求节点(E$10:E$14,$J$19:$J$23,$AX90)*$C$2*节奏总纲!Y84)+BK89+军团势力点排行奖励设计!Y90-军团势力点排行奖励设计!Y89</f>
        <v>30.995257385637142</v>
      </c>
      <c r="BL90" s="65">
        <f>IF($AX90&lt;F$10,0,求节点(F$10:F$14,$J$19:$J$23,$AX90)*$C$2*节奏总纲!Z84)+BL89+军团势力点排行奖励设计!Z90-军团势力点排行奖励设计!Z89</f>
        <v>34.493470248332287</v>
      </c>
      <c r="BM90" s="65">
        <f>IF($AX90&lt;G$10,0,求节点(G$10:G$14,$J$19:$J$23,$AX90)*$C$2*节奏总纲!AA84)+BM89+军团势力点排行奖励设计!AA90-军团势力点排行奖励设计!AA89</f>
        <v>27.825374498743653</v>
      </c>
      <c r="BN90" s="65">
        <f>IF($AX90&lt;C$10,0,求节点(C$10:C$14,$K$19:$K$23,$AX90)*$C$2*节奏总纲!W84)+BN89</f>
        <v>0</v>
      </c>
      <c r="BO90" s="65">
        <f>IF($AX90&lt;D$10,0,求节点(D$10:D$14,$K$19:$K$23,$AX90)*$C$2*节奏总纲!X84)+BO89</f>
        <v>0</v>
      </c>
      <c r="BP90" s="65">
        <f>IF($AX90&lt;E$10,0,求节点(E$10:E$14,$K$19:$K$23,$AX90)*$C$2*节奏总纲!Y84)+BP89</f>
        <v>0</v>
      </c>
      <c r="BQ90" s="65">
        <f>IF($AX90&lt;F$10,0,求节点(F$10:F$14,$K$19:$K$23,$AX90)*$C$2*节奏总纲!Z84)+BQ89</f>
        <v>0</v>
      </c>
      <c r="BR90" s="65">
        <f>IF($AX90&lt;G$10,0,求节点(G$10:G$14,$K$19:$K$23,$AX90)*$C$2*节奏总纲!AA84)+BR89</f>
        <v>0</v>
      </c>
      <c r="BS90" s="65">
        <f>IF($AX90&lt;C$10,0,求节点(C$10:C$14,$L$19:$L$23,$AX90)*$C$2*节奏总纲!W84)+BS89+军团势力点排行奖励设计!AB90-军团势力点排行奖励设计!AB89</f>
        <v>2.4385600732490396</v>
      </c>
      <c r="BT90" s="65">
        <f>IF($AX90&lt;D$10,0,求节点(D$10:D$14,$L$19:$L$23,$AX90)*$C$2*节奏总纲!X84)+BT89+军团势力点排行奖励设计!AC90-军团势力点排行奖励设计!AC89</f>
        <v>4.0310666500908114</v>
      </c>
      <c r="BU90" s="65">
        <f>IF($AX90&lt;E$10,0,求节点(E$10:E$14,$L$19:$L$23,$AX90)*$C$2*节奏总纲!Y84)+BU89+军团势力点排行奖励设计!AD90-军团势力点排行奖励设计!AD89</f>
        <v>4.5488228474491983</v>
      </c>
      <c r="BV90" s="65">
        <f>IF($AX90&lt;F$10,0,求节点(F$10:F$14,$L$19:$L$23,$AX90)*$C$2*节奏总纲!Z84)+BV89+军团势力点排行奖励设计!AE90-军团势力点排行奖励设计!AE89</f>
        <v>4.5488228474491983</v>
      </c>
      <c r="BW90" s="65">
        <f>IF($AX90&lt;G$10,0,求节点(G$10:G$14,$L$19:$L$23,$AX90)*$C$2*节奏总纲!AA84)+BW89+军团势力点排行奖励设计!AF90-军团势力点排行奖励设计!AF89</f>
        <v>4.5488228474491983</v>
      </c>
      <c r="BX90" s="65">
        <f>IF($AX90&lt;C$10,0,求节点(C$10:C$14,$M$19:$M$23,$AX90)*$C$2*节奏总纲!W84)+BX89</f>
        <v>0</v>
      </c>
      <c r="BY90" s="65">
        <f>IF($AX90&lt;D$10,0,求节点(D$10:D$14,$M$19:$M$23,$AX90)*$C$2*节奏总纲!X84)+BY89</f>
        <v>0</v>
      </c>
      <c r="BZ90" s="65">
        <f>IF($AX90&lt;E$10,0,求节点(E$10:E$14,$M$19:$M$23,$AX90)*$C$2*节奏总纲!Y84)+BZ89</f>
        <v>0</v>
      </c>
      <c r="CA90" s="65">
        <f>IF($AX90&lt;F$10,0,求节点(F$10:F$14,$M$19:$M$23,$AX90)*$C$2*节奏总纲!Z84)+CA89</f>
        <v>0</v>
      </c>
      <c r="CB90" s="65">
        <f>IF($AX90&lt;G$10,0,求节点(G$10:G$14,$M$19:$M$23,$AX90)*$C$2*节奏总纲!AA84)+CB89</f>
        <v>0</v>
      </c>
      <c r="CF90" s="51">
        <v>81</v>
      </c>
      <c r="CG90" s="65">
        <f t="shared" si="143"/>
        <v>804.18564111893329</v>
      </c>
      <c r="CH90" s="65">
        <f t="shared" si="144"/>
        <v>662.1940843176119</v>
      </c>
      <c r="CI90" s="65">
        <f t="shared" si="145"/>
        <v>474.92946284913205</v>
      </c>
      <c r="CJ90" s="65">
        <f t="shared" si="146"/>
        <v>264.33334080902091</v>
      </c>
      <c r="CK90" s="65">
        <f t="shared" si="147"/>
        <v>141.04563777962349</v>
      </c>
      <c r="CL90" s="65">
        <f t="shared" si="148"/>
        <v>2590.4778258792117</v>
      </c>
      <c r="CM90" s="65">
        <f t="shared" si="149"/>
        <v>2225.2933387122193</v>
      </c>
      <c r="CN90" s="65">
        <f t="shared" si="150"/>
        <v>1764.8132716753332</v>
      </c>
      <c r="CO90" s="65">
        <f t="shared" si="151"/>
        <v>1169.9260577385226</v>
      </c>
      <c r="CP90" s="65">
        <f t="shared" si="152"/>
        <v>651.03286612563261</v>
      </c>
      <c r="CQ90" s="65">
        <f t="shared" si="153"/>
        <v>858.05997850627705</v>
      </c>
      <c r="CR90" s="65">
        <f t="shared" si="154"/>
        <v>880.97981589937308</v>
      </c>
      <c r="CS90" s="65">
        <f t="shared" si="155"/>
        <v>929.85772156911423</v>
      </c>
      <c r="CT90" s="65">
        <f t="shared" si="156"/>
        <v>1034.8041074499686</v>
      </c>
      <c r="CU90" s="65">
        <f t="shared" si="157"/>
        <v>834.76123496230957</v>
      </c>
      <c r="CV90" s="65">
        <f t="shared" si="158"/>
        <v>0</v>
      </c>
      <c r="CW90" s="65">
        <f t="shared" si="159"/>
        <v>0</v>
      </c>
      <c r="CX90" s="65">
        <f t="shared" si="160"/>
        <v>0</v>
      </c>
      <c r="CY90" s="65">
        <f t="shared" si="161"/>
        <v>0</v>
      </c>
      <c r="CZ90" s="65">
        <f t="shared" si="162"/>
        <v>0</v>
      </c>
      <c r="DA90" s="65">
        <f t="shared" si="163"/>
        <v>121.92800366245197</v>
      </c>
      <c r="DB90" s="65">
        <f t="shared" si="164"/>
        <v>201.55333250454058</v>
      </c>
      <c r="DC90" s="65">
        <f t="shared" si="165"/>
        <v>227.44114237245992</v>
      </c>
      <c r="DD90" s="65">
        <f t="shared" si="166"/>
        <v>227.44114237245992</v>
      </c>
      <c r="DE90" s="65">
        <f t="shared" si="167"/>
        <v>227.44114237245992</v>
      </c>
      <c r="DF90" s="65">
        <f t="shared" si="168"/>
        <v>0</v>
      </c>
      <c r="DG90" s="65">
        <f t="shared" si="169"/>
        <v>0</v>
      </c>
      <c r="DH90" s="65">
        <f t="shared" si="170"/>
        <v>0</v>
      </c>
      <c r="DI90" s="65">
        <f t="shared" si="171"/>
        <v>0</v>
      </c>
      <c r="DJ90" s="65">
        <f t="shared" si="172"/>
        <v>0</v>
      </c>
      <c r="DN90" s="51">
        <v>81</v>
      </c>
      <c r="DO90" s="65">
        <f t="shared" si="173"/>
        <v>4.0212435704209479</v>
      </c>
      <c r="DP90" s="65">
        <f t="shared" si="174"/>
        <v>4.1604850774306961</v>
      </c>
      <c r="DQ90" s="65">
        <f t="shared" si="175"/>
        <v>4.5159481769947618</v>
      </c>
      <c r="DR90" s="65">
        <f t="shared" si="176"/>
        <v>5.2259496518972481</v>
      </c>
      <c r="DS90" s="65">
        <f t="shared" si="177"/>
        <v>5.4157603763885112</v>
      </c>
      <c r="DT90" s="65">
        <f t="shared" si="178"/>
        <v>1.0958973505630001</v>
      </c>
      <c r="DU90" s="65">
        <f t="shared" si="179"/>
        <v>1.1128505835406</v>
      </c>
      <c r="DV90" s="65">
        <f t="shared" si="180"/>
        <v>1.2046986338078851</v>
      </c>
      <c r="DW90" s="65">
        <f t="shared" si="181"/>
        <v>1.3984877919720751</v>
      </c>
      <c r="DX90" s="65">
        <f t="shared" si="182"/>
        <v>1.4088247965346157</v>
      </c>
      <c r="DY90" s="65">
        <f t="shared" si="183"/>
        <v>0.99999999999999944</v>
      </c>
      <c r="DZ90" s="65">
        <f t="shared" si="184"/>
        <v>0.99999999999999967</v>
      </c>
      <c r="EA90" s="65">
        <f t="shared" si="185"/>
        <v>1.0000000000000002</v>
      </c>
      <c r="EB90" s="65">
        <f t="shared" si="186"/>
        <v>1</v>
      </c>
      <c r="EC90" s="65">
        <f t="shared" si="187"/>
        <v>1</v>
      </c>
      <c r="ED90" s="65">
        <f t="shared" si="188"/>
        <v>0</v>
      </c>
      <c r="EE90" s="65">
        <f t="shared" si="189"/>
        <v>0</v>
      </c>
      <c r="EF90" s="65">
        <f t="shared" si="190"/>
        <v>0</v>
      </c>
      <c r="EG90" s="65">
        <f t="shared" si="191"/>
        <v>0</v>
      </c>
      <c r="EH90" s="65">
        <f t="shared" si="192"/>
        <v>0</v>
      </c>
      <c r="EI90" s="65">
        <f t="shared" si="193"/>
        <v>0.99999999999999989</v>
      </c>
      <c r="EJ90" s="65">
        <f t="shared" si="194"/>
        <v>0.99999999999999967</v>
      </c>
      <c r="EK90" s="65">
        <f t="shared" si="195"/>
        <v>1.0000000000000002</v>
      </c>
      <c r="EL90" s="65">
        <f t="shared" si="196"/>
        <v>1.0000000000000002</v>
      </c>
      <c r="EM90" s="65">
        <f t="shared" si="197"/>
        <v>1.0000000000000002</v>
      </c>
      <c r="EN90" s="65">
        <f t="shared" si="198"/>
        <v>0</v>
      </c>
      <c r="EO90" s="65">
        <f t="shared" si="199"/>
        <v>0</v>
      </c>
      <c r="EP90" s="65">
        <f t="shared" si="200"/>
        <v>0</v>
      </c>
      <c r="EQ90" s="65">
        <f t="shared" si="201"/>
        <v>0</v>
      </c>
      <c r="ER90" s="65">
        <f t="shared" si="202"/>
        <v>0</v>
      </c>
      <c r="EV90" s="51">
        <v>81</v>
      </c>
      <c r="EW90" s="65">
        <f t="shared" si="203"/>
        <v>238.55146300016301</v>
      </c>
      <c r="EX90" s="65">
        <f t="shared" si="204"/>
        <v>199.19761702488898</v>
      </c>
      <c r="EY90" s="65">
        <f t="shared" si="205"/>
        <v>147.93029072008639</v>
      </c>
      <c r="EZ90" s="65">
        <f t="shared" si="206"/>
        <v>87.964449893959852</v>
      </c>
      <c r="FA90" s="65">
        <f t="shared" si="207"/>
        <v>47.740113539693681</v>
      </c>
      <c r="FB90" s="65">
        <f t="shared" si="208"/>
        <v>195.63444745331608</v>
      </c>
      <c r="FC90" s="65">
        <f t="shared" si="209"/>
        <v>170.45353064151155</v>
      </c>
      <c r="FD90" s="65">
        <f t="shared" si="210"/>
        <v>139.03455771009189</v>
      </c>
      <c r="FE90" s="65">
        <f t="shared" si="211"/>
        <v>99.141559165862702</v>
      </c>
      <c r="FF90" s="65">
        <f t="shared" si="212"/>
        <v>59.484987878166109</v>
      </c>
      <c r="FG90" s="65">
        <f t="shared" si="213"/>
        <v>13.60246769956886</v>
      </c>
      <c r="FH90" s="65">
        <f t="shared" si="214"/>
        <v>14.424017233517835</v>
      </c>
      <c r="FI90" s="65">
        <f t="shared" si="215"/>
        <v>15.312512677771474</v>
      </c>
      <c r="FJ90" s="65">
        <f t="shared" si="216"/>
        <v>16.886708465984288</v>
      </c>
      <c r="FK90" s="65">
        <f t="shared" si="217"/>
        <v>13.886065378669404</v>
      </c>
      <c r="FL90" s="65">
        <f t="shared" si="218"/>
        <v>1.9178119788269354</v>
      </c>
      <c r="FM90" s="65">
        <f t="shared" si="219"/>
        <v>2.2745130231837836</v>
      </c>
      <c r="FN90" s="65">
        <f t="shared" si="220"/>
        <v>2.4595274387716968</v>
      </c>
      <c r="FO90" s="65">
        <f t="shared" si="221"/>
        <v>2.6344380819064543</v>
      </c>
      <c r="FP90" s="65">
        <f t="shared" si="222"/>
        <v>2.3010332944270226</v>
      </c>
      <c r="FQ90" s="65">
        <f t="shared" si="223"/>
        <v>1.0973520329620676</v>
      </c>
      <c r="FR90" s="65">
        <f t="shared" si="224"/>
        <v>1.8139799925408644</v>
      </c>
      <c r="FS90" s="65">
        <f t="shared" si="225"/>
        <v>2.0469702813521393</v>
      </c>
      <c r="FT90" s="65">
        <f t="shared" si="226"/>
        <v>2.0469702813521393</v>
      </c>
      <c r="FU90" s="65">
        <f t="shared" si="227"/>
        <v>2.0469702813521393</v>
      </c>
      <c r="FV90" s="65">
        <f t="shared" si="228"/>
        <v>0.12192800366245196</v>
      </c>
      <c r="FW90" s="65">
        <f t="shared" si="229"/>
        <v>0.20155333250454049</v>
      </c>
      <c r="FX90" s="65">
        <f t="shared" si="230"/>
        <v>0.22744114237245994</v>
      </c>
      <c r="FY90" s="65">
        <f t="shared" si="231"/>
        <v>0.22744114237245994</v>
      </c>
      <c r="FZ90" s="65">
        <f t="shared" si="232"/>
        <v>0.22744114237245994</v>
      </c>
      <c r="GB90" s="65">
        <f t="shared" si="233"/>
        <v>238.55146300016301</v>
      </c>
      <c r="GC90" s="65">
        <f t="shared" si="234"/>
        <v>195.63444745331608</v>
      </c>
      <c r="GD90" s="65">
        <f t="shared" si="235"/>
        <v>13.60246769956886</v>
      </c>
      <c r="GE90" s="65">
        <f t="shared" si="236"/>
        <v>1.9178119788269354</v>
      </c>
      <c r="GF90" s="65">
        <f t="shared" si="237"/>
        <v>1.0973520329620676</v>
      </c>
      <c r="GG90" s="65">
        <f t="shared" si="238"/>
        <v>0.12192800366245196</v>
      </c>
      <c r="GH90" s="65">
        <f t="shared" si="239"/>
        <v>199.19761702488898</v>
      </c>
      <c r="GI90" s="65">
        <f t="shared" si="240"/>
        <v>170.45353064151155</v>
      </c>
      <c r="GJ90" s="65">
        <f t="shared" si="241"/>
        <v>14.424017233517835</v>
      </c>
      <c r="GK90" s="65">
        <f t="shared" si="242"/>
        <v>2.2745130231837836</v>
      </c>
      <c r="GL90" s="65">
        <f t="shared" si="243"/>
        <v>1.8139799925408644</v>
      </c>
      <c r="GM90" s="65">
        <f t="shared" si="244"/>
        <v>0.20155333250454049</v>
      </c>
      <c r="GN90" s="65">
        <f t="shared" si="245"/>
        <v>147.93029072008639</v>
      </c>
      <c r="GO90" s="65">
        <f t="shared" si="246"/>
        <v>139.03455771009189</v>
      </c>
      <c r="GP90" s="65">
        <f t="shared" si="247"/>
        <v>15.312512677771474</v>
      </c>
      <c r="GQ90" s="65">
        <f t="shared" si="248"/>
        <v>2.4595274387716968</v>
      </c>
      <c r="GR90" s="65">
        <f t="shared" si="249"/>
        <v>2.0469702813521393</v>
      </c>
      <c r="GS90" s="65">
        <f t="shared" si="250"/>
        <v>0.22744114237245994</v>
      </c>
      <c r="GT90" s="65">
        <f t="shared" si="251"/>
        <v>87.964449893959852</v>
      </c>
      <c r="GU90" s="65">
        <f t="shared" si="252"/>
        <v>99.141559165862702</v>
      </c>
      <c r="GV90" s="65">
        <f t="shared" si="253"/>
        <v>16.886708465984288</v>
      </c>
      <c r="GW90" s="65">
        <f t="shared" si="254"/>
        <v>2.6344380819064543</v>
      </c>
      <c r="GX90" s="65">
        <f t="shared" si="255"/>
        <v>2.0469702813521393</v>
      </c>
      <c r="GY90" s="65">
        <f t="shared" si="256"/>
        <v>0.22744114237245994</v>
      </c>
      <c r="GZ90" s="65">
        <f t="shared" si="257"/>
        <v>47.740113539693681</v>
      </c>
      <c r="HA90" s="65">
        <f t="shared" si="258"/>
        <v>59.484987878166109</v>
      </c>
      <c r="HB90" s="65">
        <f t="shared" si="259"/>
        <v>13.886065378669404</v>
      </c>
      <c r="HC90" s="65">
        <f t="shared" si="260"/>
        <v>2.3010332944270226</v>
      </c>
      <c r="HD90" s="65">
        <f t="shared" si="261"/>
        <v>2.0469702813521393</v>
      </c>
      <c r="HE90" s="65">
        <f t="shared" si="262"/>
        <v>0.22744114237245994</v>
      </c>
      <c r="HM90" s="51">
        <v>81</v>
      </c>
      <c r="HN90" s="72">
        <f>(EW90-EW89)*$D$46+(FB90-FB89)*$D$47+(FG90-FG89)*$D$48+(FL90-FL89)*$D$49+IF($HM90&lt;C$10,0,求节点(C$10:C$14,$H$28:$H$32,$HM90)*$C$2*节奏总纲!W84)+HN89</f>
        <v>19909.724401586278</v>
      </c>
      <c r="HO90" s="72">
        <f>(EX90-EX89)*$D$46+(FC90-FC89)*$D$47+(FH90-FH89)*$D$48+(FM90-FM89)*$D$49+IF($HM90&lt;D$10,0,求节点(D$10:D$14,$H$28:$H$32,$HM90)*$C$2*节奏总纲!X84)+HO89</f>
        <v>17390.674608182992</v>
      </c>
      <c r="HP90" s="72">
        <f>(EY90-EY89)*$D$46+(FD90-FD89)*$D$47+(FI90-FI89)*$D$48+(FN90-FN89)*$D$49+IF($HM90&lt;E$10,0,求节点(E$10:E$14,$H$28:$H$32,$HM90)*$C$2*节奏总纲!Y84)+HP89</f>
        <v>14813.471703954669</v>
      </c>
      <c r="HQ90" s="72">
        <f>(EZ90-EZ89)*$D$46+(FE90-FE89)*$D$47+(FJ90-FJ89)*$D$48+(FO90-FO89)*$D$49+IF($HM90&lt;F$10,0,求节点(F$10:F$14,$H$28:$H$32,$HM90)*$C$2*节奏总纲!Z84)+HQ89</f>
        <v>11388.028173594761</v>
      </c>
      <c r="HR90" s="72">
        <f>(FA90-FA89)*$D$46+(FF90-FF89)*$D$47+(FK90-FK89)*$D$48+(FP90-FP89)*$D$49+IF($HM90&lt;G$10,0,求节点(G$10:G$14,$H$28:$H$32,$HM90)*$C$2*节奏总纲!AA84)+HR89</f>
        <v>6613.0655709388966</v>
      </c>
      <c r="HV90" s="72">
        <v>81</v>
      </c>
      <c r="HW90" s="72">
        <f>IF($HV90&lt;C$10,0,求节点(C$10:C$14,$I$28:$I$32,$HV90)*$C$2*节奏总纲!W84)+HW89</f>
        <v>66571468.772058517</v>
      </c>
      <c r="HX90" s="72">
        <f>IF($HV90&lt;D$10,0,求节点(D$10:D$14,$I$28:$I$32,$HV90)*$C$2*节奏总纲!X84)+HX89</f>
        <v>58524057.353057407</v>
      </c>
      <c r="HY90" s="72">
        <f>IF($HV90&lt;E$10,0,求节点(E$10:E$14,$I$28:$I$32,$HV90)*$C$2*节奏总纲!Y84)+HY89</f>
        <v>52596036.836120039</v>
      </c>
      <c r="HZ90" s="72">
        <f>IF($HV90&lt;F$10,0,求节点(F$10:F$14,$I$28:$I$32,$HV90)*$C$2*节奏总纲!Z84)+HZ89</f>
        <v>43632571.26037731</v>
      </c>
      <c r="IA90" s="72">
        <f>IF($HV90&lt;G$10,0,求节点(G$10:G$14,$I$28:$I$32,$HV90)*$C$2*节奏总纲!AA84)+IA89</f>
        <v>24513266.310436781</v>
      </c>
    </row>
    <row r="91" spans="16:235" x14ac:dyDescent="0.15">
      <c r="P91" s="49">
        <v>82</v>
      </c>
      <c r="Q91" s="51">
        <f>IF($P91&lt;C$10,0,求节点(C$10:C$14,$H$10:$H$14,$P91)*$C$2*节奏总纲!W85)+Q90</f>
        <v>3426.0692487680103</v>
      </c>
      <c r="R91" s="51">
        <f>IF($P91&lt;D$10,0,求节点(D$10:D$14,$H$10:$H$14,$P91)*$C$2*节奏总纲!X85)+R90</f>
        <v>2907.5719916160242</v>
      </c>
      <c r="S91" s="51">
        <f>IF($P91&lt;E$10,0,求节点(E$10:E$14,$H$10:$H$14,$P91)*$C$2*节奏总纲!Y85)+S90</f>
        <v>2240.2788498398991</v>
      </c>
      <c r="T91" s="51">
        <f>IF($P91&lt;F$10,0,求节点(F$10:F$14,$H$10:$H$14,$P91)*$C$2*节奏总纲!Z85)+T90</f>
        <v>1420.4637606669448</v>
      </c>
      <c r="U91" s="51">
        <f>IF($P91&lt;G$10,0,求节点(G$10:G$14,$H$10:$H$14,$P91)*$C$2*节奏总纲!AA85)+U90</f>
        <v>785.39481670296755</v>
      </c>
      <c r="V91" s="51">
        <f>IF($P91&lt;C$10,0,求节点(C$10:C$14,$I$10:$I$14,$P91)*$C$2*节奏总纲!W85)+V90</f>
        <v>3134.289373122474</v>
      </c>
      <c r="W91" s="51">
        <f>IF($P91&lt;D$10,0,求节点(D$10:D$14,$I$10:$I$14,$P91)*$C$2*节奏总纲!X85)+W90</f>
        <v>2728.2977553511291</v>
      </c>
      <c r="X91" s="51">
        <f>IF($P91&lt;E$10,0,求节点(E$10:E$14,$I$10:$I$14,$P91)*$C$2*节奏总纲!Y85)+X90</f>
        <v>2331.6225268556927</v>
      </c>
      <c r="Y91" s="51">
        <f>IF($P91&lt;F$10,0,求节点(F$10:F$14,$I$10:$I$14,$P91)*$C$2*节奏总纲!Z85)+Y90</f>
        <v>1786.90563692404</v>
      </c>
      <c r="Z91" s="51">
        <f>IF($P91&lt;G$10,0,求节点(G$10:G$14,$I$10:$I$14,$P91)*$C$2*节奏总纲!AA85)+Z90</f>
        <v>997.801967801866</v>
      </c>
      <c r="AA91" s="65">
        <f>IF($P91&lt;C$10,0,求节点(C$10:C$14,$J$10:$J$14,$P91)*$C$2*节奏总纲!W85)+AA90+军团势力点排行奖励设计!M91-军团势力点排行奖励设计!M90</f>
        <v>1017.4737197617261</v>
      </c>
      <c r="AB91" s="65">
        <f>IF($P91&lt;D$10,0,求节点(D$10:D$14,$J$10:$J$14,$P91)*$C$2*节奏总纲!X85)+AB90+军团势力点排行奖励设计!N91-军团势力点排行奖励设计!N90</f>
        <v>1040.3063297459371</v>
      </c>
      <c r="AC91" s="65">
        <f>IF($P91&lt;E$10,0,求节点(E$10:E$14,$J$10:$J$14,$P91)*$C$2*节奏总纲!Y85)+AC90+军团势力点排行奖励设计!O91-军团势力点排行奖励设计!O90</f>
        <v>1098.6199288097905</v>
      </c>
      <c r="AD91" s="65">
        <f>IF($P91&lt;F$10,0,求节点(F$10:F$14,$J$10:$J$14,$P91)*$C$2*节奏总纲!Z85)+AD90+军团势力点排行奖励设计!P91-军团势力点排行奖励设计!P90</f>
        <v>1205.2412304190036</v>
      </c>
      <c r="AE91" s="65">
        <f>IF($P91&lt;G$10,0,求节点(G$10:G$14,$J$10:$J$14,$P91)*$C$2*节奏总纲!AA85)+AE90+军团势力点排行奖励设计!Q91-军团势力点排行奖励设计!Q90</f>
        <v>952.57634283728862</v>
      </c>
      <c r="AF91" s="65">
        <f>IF($P91&lt;C$10,0,求节点(C$10:C$14,$K$10:$K$14,$P91)*$C$2*节奏总纲!W85)+AF90</f>
        <v>0</v>
      </c>
      <c r="AG91" s="65">
        <f>IF($P91&lt;D$10,0,求节点(D$10:D$14,$K$10:$K$14,$P91)*$C$2*节奏总纲!X85)+AG90</f>
        <v>0</v>
      </c>
      <c r="AH91" s="65">
        <f>IF($P91&lt;E$10,0,求节点(E$10:E$14,$K$10:$K$14,$P91)*$C$2*节奏总纲!Y85)+AH90</f>
        <v>0</v>
      </c>
      <c r="AI91" s="65">
        <f>IF($P91&lt;F$10,0,求节点(F$10:F$14,$K$10:$K$14,$P91)*$C$2*节奏总纲!Z85)+AI90</f>
        <v>0</v>
      </c>
      <c r="AJ91" s="65">
        <f>IF($P91&lt;G$10,0,求节点(G$10:G$14,$K$10:$K$14,$P91)*$C$2*节奏总纲!AA85)+AJ90</f>
        <v>0</v>
      </c>
      <c r="AK91" s="65">
        <f>IF($P91&lt;C$10,0,求节点(C$10:C$14,$L$10:$L$14,$P91)*$C$2*节奏总纲!W85)+AK90+军团势力点排行奖励设计!R91-军团势力点排行奖励设计!R90</f>
        <v>133.18101650242318</v>
      </c>
      <c r="AL91" s="65">
        <f>IF($P91&lt;D$10,0,求节点(D$10:D$14,$L$10:$L$14,$P91)*$C$2*节奏总纲!X85)+AL90+军团势力点排行奖励设计!S91-军团势力点排行奖励设计!S90</f>
        <v>220.74409553815778</v>
      </c>
      <c r="AM91" s="65">
        <f>IF($P91&lt;E$10,0,求节点(E$10:E$14,$L$10:$L$14,$P91)*$C$2*节奏总纲!Y85)+AM90+军团势力点排行奖励设计!T91-军团势力点排行奖励设计!T90</f>
        <v>250.93307260587648</v>
      </c>
      <c r="AN91" s="65">
        <f>IF($P91&lt;F$10,0,求节点(F$10:F$14,$L$10:$L$14,$P91)*$C$2*节奏总纲!Z85)+AN90+军团势力点排行奖励设计!U91-军团势力点排行奖励设计!U90</f>
        <v>250.93307260587648</v>
      </c>
      <c r="AO91" s="65">
        <f>IF($P91&lt;G$10,0,求节点(G$10:G$14,$L$10:$L$14,$P91)*$C$2*节奏总纲!AA85)+AO90+军团势力点排行奖励设计!V91-军团势力点排行奖励设计!V90</f>
        <v>250.93307260587648</v>
      </c>
      <c r="AP91" s="65">
        <f>IF($P91&lt;C$10,0,求节点(C$10:C$14,$M$10:$M$14,$P91)*$C$2*节奏总纲!W85)+AP90</f>
        <v>0</v>
      </c>
      <c r="AQ91" s="65">
        <f>IF($P91&lt;D$10,0,求节点(D$10:D$14,$M$10:$M$14,$P91)*$C$2*节奏总纲!X85)+AQ90</f>
        <v>0</v>
      </c>
      <c r="AR91" s="65">
        <f>IF($P91&lt;E$10,0,求节点(E$10:E$14,$M$10:$M$14,$P91)*$C$2*节奏总纲!Y85)+AR90</f>
        <v>0</v>
      </c>
      <c r="AS91" s="65">
        <f>IF($P91&lt;F$10,0,求节点(F$10:F$14,$M$10:$M$14,$P91)*$C$2*节奏总纲!Z85)+AS90</f>
        <v>0</v>
      </c>
      <c r="AT91" s="65">
        <f>IF($P91&lt;G$10,0,求节点(G$10:G$14,$M$10:$M$14,$P91)*$C$2*节奏总纲!AA85)+AT90</f>
        <v>0</v>
      </c>
      <c r="AX91" s="51">
        <v>82</v>
      </c>
      <c r="AY91" s="51">
        <f>IF($AX91&lt;C$10,0,求节点(C$10:C$14,$H$19:$H$23,$AX91)*$C$2*节奏总纲!W85)+AY90</f>
        <v>160.83712822378666</v>
      </c>
      <c r="AZ91" s="51">
        <f>IF($AX91&lt;D$10,0,求节点(D$10:D$14,$H$19:$H$23,$AX91)*$C$2*节奏总纲!X85)+AZ90</f>
        <v>132.43881686352239</v>
      </c>
      <c r="BA91" s="51">
        <f>IF($AX91&lt;E$10,0,求节点(E$10:E$14,$H$19:$H$23,$AX91)*$C$2*节奏总纲!Y85)+BA90</f>
        <v>94.985892569826404</v>
      </c>
      <c r="BB91" s="51">
        <f>IF($AX91&lt;F$10,0,求节点(F$10:F$14,$H$19:$H$23,$AX91)*$C$2*节奏总纲!Z85)+BB90</f>
        <v>52.866668161804185</v>
      </c>
      <c r="BC91" s="51">
        <f>IF($AX91&lt;G$10,0,求节点(G$10:G$14,$H$19:$H$23,$AX91)*$C$2*节奏总纲!AA85)+BC90</f>
        <v>28.209127555924699</v>
      </c>
      <c r="BD91" s="51">
        <f>IF($AX91&lt;C$10,0,求节点(C$10:C$14,$I$19:$I$23,$AX91)*$C$2*节奏总纲!W85)+BD90</f>
        <v>278.27207358728634</v>
      </c>
      <c r="BE91" s="51">
        <f>IF($AX91&lt;D$10,0,求节点(D$10:D$14,$I$19:$I$23,$AX91)*$C$2*节奏总纲!X85)+BE90</f>
        <v>237.78167241619349</v>
      </c>
      <c r="BF91" s="51">
        <f>IF($AX91&lt;E$10,0,求节点(E$10:E$14,$I$19:$I$23,$AX91)*$C$2*节奏总纲!Y85)+BF90</f>
        <v>186.03352795605929</v>
      </c>
      <c r="BG91" s="51">
        <f>IF($AX91&lt;F$10,0,求节点(F$10:F$14,$I$19:$I$23,$AX91)*$C$2*节奏总纲!Z85)+BG90</f>
        <v>120.89970880197278</v>
      </c>
      <c r="BH91" s="51">
        <f>IF($AX91&lt;G$10,0,求节点(G$10:G$14,$I$19:$I$23,$AX91)*$C$2*节奏总纲!AA85)+BH90</f>
        <v>67.255830647926885</v>
      </c>
      <c r="BI91" s="65">
        <f>IF($AX91&lt;C$10,0,求节点(C$10:C$14,$J$19:$J$23,$AX91)*$C$2*节奏总纲!W85)+BI90+军团势力点排行奖励设计!W91-军团势力点排行奖励设计!W90</f>
        <v>33.915790658724219</v>
      </c>
      <c r="BJ91" s="65">
        <f>IF($AX91&lt;D$10,0,求节点(D$10:D$14,$J$19:$J$23,$AX91)*$C$2*节奏总纲!X85)+BJ90+军团势力点排行奖励设计!X91-军团势力点排行奖励设计!X90</f>
        <v>34.676877658197917</v>
      </c>
      <c r="BK91" s="65">
        <f>IF($AX91&lt;E$10,0,求节点(E$10:E$14,$J$19:$J$23,$AX91)*$C$2*节奏总纲!Y85)+BK90+军团势力点排行奖励设计!Y91-军团势力点排行奖励设计!Y90</f>
        <v>36.620664293659686</v>
      </c>
      <c r="BL91" s="65">
        <f>IF($AX91&lt;F$10,0,求节点(F$10:F$14,$J$19:$J$23,$AX91)*$C$2*节奏总纲!Z85)+BL90+军团势力点排行奖励设计!Z91-军团势力点排行奖励设计!Z90</f>
        <v>40.17470768063346</v>
      </c>
      <c r="BM91" s="65">
        <f>IF($AX91&lt;G$10,0,求节点(G$10:G$14,$J$19:$J$23,$AX91)*$C$2*节奏总纲!AA85)+BM90+军团势力点排行奖励设计!AA91-军团势力点排行奖励设计!AA90</f>
        <v>31.752544761242959</v>
      </c>
      <c r="BN91" s="65">
        <f>IF($AX91&lt;C$10,0,求节点(C$10:C$14,$K$19:$K$23,$AX91)*$C$2*节奏总纲!W85)+BN90</f>
        <v>0</v>
      </c>
      <c r="BO91" s="65">
        <f>IF($AX91&lt;D$10,0,求节点(D$10:D$14,$K$19:$K$23,$AX91)*$C$2*节奏总纲!X85)+BO90</f>
        <v>0</v>
      </c>
      <c r="BP91" s="65">
        <f>IF($AX91&lt;E$10,0,求节点(E$10:E$14,$K$19:$K$23,$AX91)*$C$2*节奏总纲!Y85)+BP90</f>
        <v>0</v>
      </c>
      <c r="BQ91" s="65">
        <f>IF($AX91&lt;F$10,0,求节点(F$10:F$14,$K$19:$K$23,$AX91)*$C$2*节奏总纲!Z85)+BQ90</f>
        <v>0</v>
      </c>
      <c r="BR91" s="65">
        <f>IF($AX91&lt;G$10,0,求节点(G$10:G$14,$K$19:$K$23,$AX91)*$C$2*节奏总纲!AA85)+BR90</f>
        <v>0</v>
      </c>
      <c r="BS91" s="65">
        <f>IF($AX91&lt;C$10,0,求节点(C$10:C$14,$L$19:$L$23,$AX91)*$C$2*节奏总纲!W85)+BS90+军团势力点排行奖励设计!AB91-军团势力点排行奖励设计!AB90</f>
        <v>2.6636203300484649</v>
      </c>
      <c r="BT91" s="65">
        <f>IF($AX91&lt;D$10,0,求节点(D$10:D$14,$L$19:$L$23,$AX91)*$C$2*节奏总纲!X85)+BT90+军团势力点排行奖励设计!AC91-军团势力点排行奖励设计!AC90</f>
        <v>4.4148819107631558</v>
      </c>
      <c r="BU91" s="65">
        <f>IF($AX91&lt;E$10,0,求节点(E$10:E$14,$L$19:$L$23,$AX91)*$C$2*节奏总纲!Y85)+BU90+军团势力点排行奖励设计!AD91-军团势力点排行奖励设计!AD90</f>
        <v>5.0186614521175272</v>
      </c>
      <c r="BV91" s="65">
        <f>IF($AX91&lt;F$10,0,求节点(F$10:F$14,$L$19:$L$23,$AX91)*$C$2*节奏总纲!Z85)+BV90+军团势力点排行奖励设计!AE91-军团势力点排行奖励设计!AE90</f>
        <v>5.0186614521175272</v>
      </c>
      <c r="BW91" s="65">
        <f>IF($AX91&lt;G$10,0,求节点(G$10:G$14,$L$19:$L$23,$AX91)*$C$2*节奏总纲!AA85)+BW90+军团势力点排行奖励设计!AF91-军团势力点排行奖励设计!AF90</f>
        <v>5.0186614521175272</v>
      </c>
      <c r="BX91" s="65">
        <f>IF($AX91&lt;C$10,0,求节点(C$10:C$14,$M$19:$M$23,$AX91)*$C$2*节奏总纲!W85)+BX90</f>
        <v>0</v>
      </c>
      <c r="BY91" s="65">
        <f>IF($AX91&lt;D$10,0,求节点(D$10:D$14,$M$19:$M$23,$AX91)*$C$2*节奏总纲!X85)+BY90</f>
        <v>0</v>
      </c>
      <c r="BZ91" s="65">
        <f>IF($AX91&lt;E$10,0,求节点(E$10:E$14,$M$19:$M$23,$AX91)*$C$2*节奏总纲!Y85)+BZ90</f>
        <v>0</v>
      </c>
      <c r="CA91" s="65">
        <f>IF($AX91&lt;F$10,0,求节点(F$10:F$14,$M$19:$M$23,$AX91)*$C$2*节奏总纲!Z85)+CA90</f>
        <v>0</v>
      </c>
      <c r="CB91" s="65">
        <f>IF($AX91&lt;G$10,0,求节点(G$10:G$14,$M$19:$M$23,$AX91)*$C$2*节奏总纲!AA85)+CB90</f>
        <v>0</v>
      </c>
      <c r="CF91" s="51">
        <v>82</v>
      </c>
      <c r="CG91" s="65">
        <f t="shared" si="143"/>
        <v>804.18564111893329</v>
      </c>
      <c r="CH91" s="65">
        <f t="shared" si="144"/>
        <v>662.1940843176119</v>
      </c>
      <c r="CI91" s="65">
        <f t="shared" si="145"/>
        <v>474.92946284913205</v>
      </c>
      <c r="CJ91" s="65">
        <f t="shared" si="146"/>
        <v>264.33334080902091</v>
      </c>
      <c r="CK91" s="65">
        <f t="shared" si="147"/>
        <v>141.04563777962349</v>
      </c>
      <c r="CL91" s="65">
        <f t="shared" si="148"/>
        <v>2782.7207358728633</v>
      </c>
      <c r="CM91" s="65">
        <f t="shared" si="149"/>
        <v>2377.8167241619349</v>
      </c>
      <c r="CN91" s="65">
        <f t="shared" si="150"/>
        <v>1860.3352795605929</v>
      </c>
      <c r="CO91" s="65">
        <f t="shared" si="151"/>
        <v>1208.9970880197277</v>
      </c>
      <c r="CP91" s="65">
        <f t="shared" si="152"/>
        <v>672.55830647926882</v>
      </c>
      <c r="CQ91" s="65">
        <f t="shared" si="153"/>
        <v>1017.4737197617266</v>
      </c>
      <c r="CR91" s="65">
        <f t="shared" si="154"/>
        <v>1040.3063297459375</v>
      </c>
      <c r="CS91" s="65">
        <f t="shared" si="155"/>
        <v>1098.6199288097905</v>
      </c>
      <c r="CT91" s="65">
        <f t="shared" si="156"/>
        <v>1205.2412304190038</v>
      </c>
      <c r="CU91" s="65">
        <f t="shared" si="157"/>
        <v>952.57634283728873</v>
      </c>
      <c r="CV91" s="65">
        <f t="shared" si="158"/>
        <v>0</v>
      </c>
      <c r="CW91" s="65">
        <f t="shared" si="159"/>
        <v>0</v>
      </c>
      <c r="CX91" s="65">
        <f t="shared" si="160"/>
        <v>0</v>
      </c>
      <c r="CY91" s="65">
        <f t="shared" si="161"/>
        <v>0</v>
      </c>
      <c r="CZ91" s="65">
        <f t="shared" si="162"/>
        <v>0</v>
      </c>
      <c r="DA91" s="65">
        <f t="shared" si="163"/>
        <v>133.18101650242323</v>
      </c>
      <c r="DB91" s="65">
        <f t="shared" si="164"/>
        <v>220.74409553815778</v>
      </c>
      <c r="DC91" s="65">
        <f t="shared" si="165"/>
        <v>250.93307260587636</v>
      </c>
      <c r="DD91" s="65">
        <f t="shared" si="166"/>
        <v>250.93307260587636</v>
      </c>
      <c r="DE91" s="65">
        <f t="shared" si="167"/>
        <v>250.93307260587636</v>
      </c>
      <c r="DF91" s="65">
        <f t="shared" si="168"/>
        <v>0</v>
      </c>
      <c r="DG91" s="65">
        <f t="shared" si="169"/>
        <v>0</v>
      </c>
      <c r="DH91" s="65">
        <f t="shared" si="170"/>
        <v>0</v>
      </c>
      <c r="DI91" s="65">
        <f t="shared" si="171"/>
        <v>0</v>
      </c>
      <c r="DJ91" s="65">
        <f t="shared" si="172"/>
        <v>0</v>
      </c>
      <c r="DN91" s="51">
        <v>82</v>
      </c>
      <c r="DO91" s="65">
        <f t="shared" si="173"/>
        <v>4.260296470850963</v>
      </c>
      <c r="DP91" s="65">
        <f t="shared" si="174"/>
        <v>4.3908154126931898</v>
      </c>
      <c r="DQ91" s="65">
        <f t="shared" si="175"/>
        <v>4.7170770084473679</v>
      </c>
      <c r="DR91" s="65">
        <f t="shared" si="176"/>
        <v>5.3737593461326565</v>
      </c>
      <c r="DS91" s="65">
        <f t="shared" si="177"/>
        <v>5.5683736772498156</v>
      </c>
      <c r="DT91" s="65">
        <f t="shared" si="178"/>
        <v>1.1263398920047696</v>
      </c>
      <c r="DU91" s="65">
        <f t="shared" si="179"/>
        <v>1.1473961502700432</v>
      </c>
      <c r="DV91" s="65">
        <f t="shared" si="180"/>
        <v>1.2533345749409304</v>
      </c>
      <c r="DW91" s="65">
        <f t="shared" si="181"/>
        <v>1.478006568114151</v>
      </c>
      <c r="DX91" s="65">
        <f t="shared" si="182"/>
        <v>1.4835917692031697</v>
      </c>
      <c r="DY91" s="65">
        <f t="shared" si="183"/>
        <v>0.99999999999999956</v>
      </c>
      <c r="DZ91" s="65">
        <f t="shared" si="184"/>
        <v>0.99999999999999956</v>
      </c>
      <c r="EA91" s="65">
        <f t="shared" si="185"/>
        <v>1</v>
      </c>
      <c r="EB91" s="65">
        <f t="shared" si="186"/>
        <v>0.99999999999999978</v>
      </c>
      <c r="EC91" s="65">
        <f t="shared" si="187"/>
        <v>0.99999999999999989</v>
      </c>
      <c r="ED91" s="65">
        <f t="shared" si="188"/>
        <v>0</v>
      </c>
      <c r="EE91" s="65">
        <f t="shared" si="189"/>
        <v>0</v>
      </c>
      <c r="EF91" s="65">
        <f t="shared" si="190"/>
        <v>0</v>
      </c>
      <c r="EG91" s="65">
        <f t="shared" si="191"/>
        <v>0</v>
      </c>
      <c r="EH91" s="65">
        <f t="shared" si="192"/>
        <v>0</v>
      </c>
      <c r="EI91" s="65">
        <f t="shared" si="193"/>
        <v>0.99999999999999956</v>
      </c>
      <c r="EJ91" s="65">
        <f t="shared" si="194"/>
        <v>1</v>
      </c>
      <c r="EK91" s="65">
        <f t="shared" si="195"/>
        <v>1.0000000000000004</v>
      </c>
      <c r="EL91" s="65">
        <f t="shared" si="196"/>
        <v>1.0000000000000004</v>
      </c>
      <c r="EM91" s="65">
        <f t="shared" si="197"/>
        <v>1.0000000000000004</v>
      </c>
      <c r="EN91" s="65">
        <f t="shared" si="198"/>
        <v>0</v>
      </c>
      <c r="EO91" s="65">
        <f t="shared" si="199"/>
        <v>0</v>
      </c>
      <c r="EP91" s="65">
        <f t="shared" si="200"/>
        <v>0</v>
      </c>
      <c r="EQ91" s="65">
        <f t="shared" si="201"/>
        <v>0</v>
      </c>
      <c r="ER91" s="65">
        <f t="shared" si="202"/>
        <v>0</v>
      </c>
      <c r="EV91" s="51">
        <v>82</v>
      </c>
      <c r="EW91" s="65">
        <f t="shared" si="203"/>
        <v>244.31875029997258</v>
      </c>
      <c r="EX91" s="65">
        <f t="shared" si="204"/>
        <v>203.77331858838045</v>
      </c>
      <c r="EY91" s="65">
        <f t="shared" si="205"/>
        <v>150.79595095664419</v>
      </c>
      <c r="EZ91" s="65">
        <f t="shared" si="206"/>
        <v>89.136580802396026</v>
      </c>
      <c r="FA91" s="65">
        <f t="shared" si="207"/>
        <v>48.385876750302764</v>
      </c>
      <c r="FB91" s="65">
        <f t="shared" si="208"/>
        <v>211.74834684046255</v>
      </c>
      <c r="FC91" s="65">
        <f t="shared" si="209"/>
        <v>183.78560952043438</v>
      </c>
      <c r="FD91" s="65">
        <f t="shared" si="210"/>
        <v>148.53380171607134</v>
      </c>
      <c r="FE91" s="65">
        <f t="shared" si="211"/>
        <v>104.71715000169766</v>
      </c>
      <c r="FF91" s="65">
        <f t="shared" si="212"/>
        <v>62.955353834170296</v>
      </c>
      <c r="FG91" s="65">
        <f t="shared" si="213"/>
        <v>16.06119189544043</v>
      </c>
      <c r="FH91" s="65">
        <f t="shared" si="214"/>
        <v>16.929059519418004</v>
      </c>
      <c r="FI91" s="65">
        <f t="shared" si="215"/>
        <v>17.984897367782118</v>
      </c>
      <c r="FJ91" s="65">
        <f t="shared" si="216"/>
        <v>19.58421689192031</v>
      </c>
      <c r="FK91" s="65">
        <f t="shared" si="217"/>
        <v>15.794243578194589</v>
      </c>
      <c r="FL91" s="65">
        <f t="shared" si="218"/>
        <v>2.2285135989459031</v>
      </c>
      <c r="FM91" s="65">
        <f t="shared" si="219"/>
        <v>2.6168202650625263</v>
      </c>
      <c r="FN91" s="65">
        <f t="shared" si="220"/>
        <v>2.8347655051064899</v>
      </c>
      <c r="FO91" s="65">
        <f t="shared" si="221"/>
        <v>3.0124676744551784</v>
      </c>
      <c r="FP91" s="65">
        <f t="shared" si="222"/>
        <v>2.5913595284856532</v>
      </c>
      <c r="FQ91" s="65">
        <f t="shared" si="223"/>
        <v>1.1986291485218086</v>
      </c>
      <c r="FR91" s="65">
        <f t="shared" si="224"/>
        <v>1.9866968598434203</v>
      </c>
      <c r="FS91" s="65">
        <f t="shared" si="225"/>
        <v>2.2583976534528873</v>
      </c>
      <c r="FT91" s="65">
        <f t="shared" si="226"/>
        <v>2.2583976534528873</v>
      </c>
      <c r="FU91" s="65">
        <f t="shared" si="227"/>
        <v>2.2583976534528873</v>
      </c>
      <c r="FV91" s="65">
        <f t="shared" si="228"/>
        <v>0.13318101650242317</v>
      </c>
      <c r="FW91" s="65">
        <f t="shared" si="229"/>
        <v>0.2207440955381578</v>
      </c>
      <c r="FX91" s="65">
        <f t="shared" si="230"/>
        <v>0.25093307260587638</v>
      </c>
      <c r="FY91" s="65">
        <f t="shared" si="231"/>
        <v>0.25093307260587638</v>
      </c>
      <c r="FZ91" s="65">
        <f t="shared" si="232"/>
        <v>0.25093307260587638</v>
      </c>
      <c r="GB91" s="65">
        <f t="shared" si="233"/>
        <v>244.31875029997258</v>
      </c>
      <c r="GC91" s="65">
        <f t="shared" si="234"/>
        <v>211.74834684046255</v>
      </c>
      <c r="GD91" s="65">
        <f t="shared" si="235"/>
        <v>16.06119189544043</v>
      </c>
      <c r="GE91" s="65">
        <f t="shared" si="236"/>
        <v>2.2285135989459031</v>
      </c>
      <c r="GF91" s="65">
        <f t="shared" si="237"/>
        <v>1.1986291485218086</v>
      </c>
      <c r="GG91" s="65">
        <f t="shared" si="238"/>
        <v>0.13318101650242317</v>
      </c>
      <c r="GH91" s="65">
        <f t="shared" si="239"/>
        <v>203.77331858838045</v>
      </c>
      <c r="GI91" s="65">
        <f t="shared" si="240"/>
        <v>183.78560952043438</v>
      </c>
      <c r="GJ91" s="65">
        <f t="shared" si="241"/>
        <v>16.929059519418004</v>
      </c>
      <c r="GK91" s="65">
        <f t="shared" si="242"/>
        <v>2.6168202650625263</v>
      </c>
      <c r="GL91" s="65">
        <f t="shared" si="243"/>
        <v>1.9866968598434203</v>
      </c>
      <c r="GM91" s="65">
        <f t="shared" si="244"/>
        <v>0.2207440955381578</v>
      </c>
      <c r="GN91" s="65">
        <f t="shared" si="245"/>
        <v>150.79595095664419</v>
      </c>
      <c r="GO91" s="65">
        <f t="shared" si="246"/>
        <v>148.53380171607134</v>
      </c>
      <c r="GP91" s="65">
        <f t="shared" si="247"/>
        <v>17.984897367782118</v>
      </c>
      <c r="GQ91" s="65">
        <f t="shared" si="248"/>
        <v>2.8347655051064899</v>
      </c>
      <c r="GR91" s="65">
        <f t="shared" si="249"/>
        <v>2.2583976534528873</v>
      </c>
      <c r="GS91" s="65">
        <f t="shared" si="250"/>
        <v>0.25093307260587638</v>
      </c>
      <c r="GT91" s="65">
        <f t="shared" si="251"/>
        <v>89.136580802396026</v>
      </c>
      <c r="GU91" s="65">
        <f t="shared" si="252"/>
        <v>104.71715000169766</v>
      </c>
      <c r="GV91" s="65">
        <f t="shared" si="253"/>
        <v>19.58421689192031</v>
      </c>
      <c r="GW91" s="65">
        <f t="shared" si="254"/>
        <v>3.0124676744551784</v>
      </c>
      <c r="GX91" s="65">
        <f t="shared" si="255"/>
        <v>2.2583976534528873</v>
      </c>
      <c r="GY91" s="65">
        <f t="shared" si="256"/>
        <v>0.25093307260587638</v>
      </c>
      <c r="GZ91" s="65">
        <f t="shared" si="257"/>
        <v>48.385876750302764</v>
      </c>
      <c r="HA91" s="65">
        <f t="shared" si="258"/>
        <v>62.955353834170296</v>
      </c>
      <c r="HB91" s="65">
        <f t="shared" si="259"/>
        <v>15.794243578194589</v>
      </c>
      <c r="HC91" s="65">
        <f t="shared" si="260"/>
        <v>2.5913595284856532</v>
      </c>
      <c r="HD91" s="65">
        <f t="shared" si="261"/>
        <v>2.2583976534528873</v>
      </c>
      <c r="HE91" s="65">
        <f t="shared" si="262"/>
        <v>0.25093307260587638</v>
      </c>
      <c r="HM91" s="51">
        <v>82</v>
      </c>
      <c r="HN91" s="72">
        <f>(EW91-EW90)*$D$46+(FB91-FB90)*$D$47+(FG91-FG90)*$D$48+(FL91-FL90)*$D$49+IF($HM91&lt;C$10,0,求节点(C$10:C$14,$H$28:$H$32,$HM91)*$C$2*节奏总纲!W85)+HN90</f>
        <v>21773.281614998799</v>
      </c>
      <c r="HO91" s="72">
        <f>(EX91-EX90)*$D$46+(FC91-FC90)*$D$47+(FH91-FH90)*$D$48+(FM91-FM90)*$D$49+IF($HM91&lt;D$10,0,求节点(D$10:D$14,$H$28:$H$32,$HM91)*$C$2*节奏总纲!X85)+HO90</f>
        <v>19005.789984658</v>
      </c>
      <c r="HP91" s="72">
        <f>(EY91-EY90)*$D$46+(FD91-FD90)*$D$47+(FI91-FI90)*$D$48+(FN91-FN90)*$D$49+IF($HM91&lt;E$10,0,求节点(E$10:E$14,$H$28:$H$32,$HM91)*$C$2*节奏总纲!Y85)+HP90</f>
        <v>16173.904704110504</v>
      </c>
      <c r="HQ91" s="72">
        <f>(EZ91-EZ90)*$D$46+(FE91-FE90)*$D$47+(FJ91-FJ90)*$D$48+(FO91-FO90)*$D$49+IF($HM91&lt;F$10,0,求节点(F$10:F$14,$H$28:$H$32,$HM91)*$C$2*节奏总纲!Z85)+HQ90</f>
        <v>12434.748800228363</v>
      </c>
      <c r="HR91" s="72">
        <f>(FA91-FA90)*$D$46+(FF91-FF90)*$D$47+(FK91-FK90)*$D$48+(FP91-FP90)*$D$49+IF($HM91&lt;G$10,0,求节点(G$10:G$14,$H$28:$H$32,$HM91)*$C$2*节奏总纲!AA85)+HR90</f>
        <v>7199.1398297803171</v>
      </c>
      <c r="HV91" s="72">
        <v>82</v>
      </c>
      <c r="HW91" s="72">
        <f>IF($HV91&lt;C$10,0,求节点(C$10:C$14,$I$28:$I$32,$HV91)*$C$2*节奏总纲!W85)+HW90</f>
        <v>74542274.054155275</v>
      </c>
      <c r="HX91" s="72">
        <f>IF($HV91&lt;D$10,0,求节点(D$10:D$14,$I$28:$I$32,$HV91)*$C$2*节奏总纲!X85)+HX90</f>
        <v>65548740.236712135</v>
      </c>
      <c r="HY91" s="72">
        <f>IF($HV91&lt;E$10,0,求节点(E$10:E$14,$I$28:$I$32,$HV91)*$C$2*节奏总纲!Y85)+HY90</f>
        <v>58907772.260110632</v>
      </c>
      <c r="HZ91" s="72">
        <f>IF($HV91&lt;F$10,0,求节点(F$10:F$14,$I$28:$I$32,$HV91)*$C$2*节奏总纲!Z85)+HZ90</f>
        <v>48882283.761421174</v>
      </c>
      <c r="IA91" s="72">
        <f>IF($HV91&lt;G$10,0,求节点(G$10:G$14,$I$28:$I$32,$HV91)*$C$2*节奏总纲!AA85)+IA90</f>
        <v>27307186.409167018</v>
      </c>
    </row>
    <row r="92" spans="16:235" x14ac:dyDescent="0.15">
      <c r="P92" s="49">
        <v>83</v>
      </c>
      <c r="Q92" s="51">
        <f>IF($P92&lt;C$10,0,求节点(C$10:C$14,$H$10:$H$14,$P92)*$C$2*节奏总纲!W86)+Q91</f>
        <v>3615.6211186431879</v>
      </c>
      <c r="R92" s="51">
        <f>IF($P92&lt;D$10,0,求节点(D$10:D$14,$H$10:$H$14,$P92)*$C$2*节奏总纲!X86)+R91</f>
        <v>3059.0551420475658</v>
      </c>
      <c r="S92" s="51">
        <f>IF($P92&lt;E$10,0,求节点(E$10:E$14,$H$10:$H$14,$P92)*$C$2*节奏总纲!Y86)+S91</f>
        <v>2332.848005199216</v>
      </c>
      <c r="T92" s="51">
        <f>IF($P92&lt;F$10,0,求节点(F$10:F$14,$H$10:$H$14,$P92)*$C$2*节奏总纲!Z86)+T91</f>
        <v>1452.4649753668657</v>
      </c>
      <c r="U92" s="51">
        <f>IF($P92&lt;G$10,0,求节点(G$10:G$14,$H$10:$H$14,$P92)*$C$2*节奏总纲!AA86)+U91</f>
        <v>804.16629555957377</v>
      </c>
      <c r="V92" s="51">
        <f>IF($P92&lt;C$10,0,求节点(C$10:C$14,$I$10:$I$14,$P92)*$C$2*节奏总纲!W86)+V91</f>
        <v>3450.8822371783463</v>
      </c>
      <c r="W92" s="51">
        <f>IF($P92&lt;D$10,0,求节点(D$10:D$14,$I$10:$I$14,$P92)*$C$2*节奏总纲!X86)+W91</f>
        <v>3004.1269685962134</v>
      </c>
      <c r="X92" s="51">
        <f>IF($P92&lt;E$10,0,求节点(E$10:E$14,$I$10:$I$14,$P92)*$C$2*节奏总纲!Y86)+X91</f>
        <v>2559.2798162710828</v>
      </c>
      <c r="Y92" s="51">
        <f>IF($P92&lt;F$10,0,求节点(F$10:F$14,$I$10:$I$14,$P92)*$C$2*节奏总纲!Z86)+Y91</f>
        <v>1948.4105464030185</v>
      </c>
      <c r="Z92" s="51">
        <f>IF($P92&lt;G$10,0,求节点(G$10:G$14,$I$10:$I$14,$P92)*$C$2*节奏总纲!AA86)+Z91</f>
        <v>1087.2430817390095</v>
      </c>
      <c r="AA92" s="65">
        <f>IF($P92&lt;C$10,0,求节点(C$10:C$14,$J$10:$J$14,$P92)*$C$2*节奏总纲!W86)+AA91+军团势力点排行奖励设计!M92-军团势力点排行奖励设计!M91</f>
        <v>1204.8181166197298</v>
      </c>
      <c r="AB92" s="65">
        <f>IF($P92&lt;D$10,0,求节点(D$10:D$14,$J$10:$J$14,$P92)*$C$2*节奏总纲!X86)+AB91+军团势力点排行奖励设计!N92-军团势力点排行奖励设计!N91</f>
        <v>1230.3260147606898</v>
      </c>
      <c r="AC92" s="65">
        <f>IF($P92&lt;E$10,0,求节点(E$10:E$14,$J$10:$J$14,$P92)*$C$2*节奏总纲!Y86)+AC91+军团势力点排行奖励设计!O92-军团势力点排行奖励设计!O91</f>
        <v>1298.7530026988318</v>
      </c>
      <c r="AD92" s="65">
        <f>IF($P92&lt;F$10,0,求节点(F$10:F$14,$J$10:$J$14,$P92)*$C$2*节奏总纲!Z86)+AD91+军团势力点排行奖励设计!P92-军团势力点排行奖励设计!P91</f>
        <v>1399.7898650310301</v>
      </c>
      <c r="AE92" s="65">
        <f>IF($P92&lt;G$10,0,求节点(G$10:G$14,$J$10:$J$14,$P92)*$C$2*节奏总纲!AA86)+AE91+军团势力点排行奖励设计!Q92-军团势力点排行奖励设计!Q91</f>
        <v>1088.2909177507945</v>
      </c>
      <c r="AF92" s="65">
        <f>IF($P92&lt;C$10,0,求节点(C$10:C$14,$K$10:$K$14,$P92)*$C$2*节奏总纲!W86)+AF91</f>
        <v>0</v>
      </c>
      <c r="AG92" s="65">
        <f>IF($P92&lt;D$10,0,求节点(D$10:D$14,$K$10:$K$14,$P92)*$C$2*节奏总纲!X86)+AG91</f>
        <v>0</v>
      </c>
      <c r="AH92" s="65">
        <f>IF($P92&lt;E$10,0,求节点(E$10:E$14,$K$10:$K$14,$P92)*$C$2*节奏总纲!Y86)+AH91</f>
        <v>0</v>
      </c>
      <c r="AI92" s="65">
        <f>IF($P92&lt;F$10,0,求节点(F$10:F$14,$K$10:$K$14,$P92)*$C$2*节奏总纲!Z86)+AI91</f>
        <v>0</v>
      </c>
      <c r="AJ92" s="65">
        <f>IF($P92&lt;G$10,0,求节点(G$10:G$14,$K$10:$K$14,$P92)*$C$2*节奏总纲!AA86)+AJ91</f>
        <v>0</v>
      </c>
      <c r="AK92" s="65">
        <f>IF($P92&lt;C$10,0,求节点(C$10:C$14,$L$10:$L$14,$P92)*$C$2*节奏总纲!W86)+AK91+军团势力点排行奖励设计!R92-军团势力点排行奖励设计!R91</f>
        <v>145.24169703788499</v>
      </c>
      <c r="AL92" s="65">
        <f>IF($P92&lt;D$10,0,求节点(D$10:D$14,$L$10:$L$14,$P92)*$C$2*节奏总纲!X86)+AL91+军团势力点排行奖励设计!S92-军团势力点排行奖励设计!S91</f>
        <v>241.75965464254512</v>
      </c>
      <c r="AM92" s="65">
        <f>IF($P92&lt;E$10,0,求节点(E$10:E$14,$L$10:$L$14,$P92)*$C$2*节奏总纲!Y86)+AM91+军团势力点排行奖励设计!T92-军团势力点排行奖励设计!T91</f>
        <v>276.95104853906389</v>
      </c>
      <c r="AN92" s="65">
        <f>IF($P92&lt;F$10,0,求节点(F$10:F$14,$L$10:$L$14,$P92)*$C$2*节奏总纲!Z86)+AN91+军团势力点排行奖励设计!U92-军团势力点排行奖励设计!U91</f>
        <v>276.95104853906389</v>
      </c>
      <c r="AO92" s="65">
        <f>IF($P92&lt;G$10,0,求节点(G$10:G$14,$L$10:$L$14,$P92)*$C$2*节奏总纲!AA86)+AO91+军团势力点排行奖励设计!V92-军团势力点排行奖励设计!V91</f>
        <v>276.95104853906389</v>
      </c>
      <c r="AP92" s="65">
        <f>IF($P92&lt;C$10,0,求节点(C$10:C$14,$M$10:$M$14,$P92)*$C$2*节奏总纲!W86)+AP91</f>
        <v>0</v>
      </c>
      <c r="AQ92" s="65">
        <f>IF($P92&lt;D$10,0,求节点(D$10:D$14,$M$10:$M$14,$P92)*$C$2*节奏总纲!X86)+AQ91</f>
        <v>0</v>
      </c>
      <c r="AR92" s="65">
        <f>IF($P92&lt;E$10,0,求节点(E$10:E$14,$M$10:$M$14,$P92)*$C$2*节奏总纲!Y86)+AR91</f>
        <v>0</v>
      </c>
      <c r="AS92" s="65">
        <f>IF($P92&lt;F$10,0,求节点(F$10:F$14,$M$10:$M$14,$P92)*$C$2*节奏总纲!Z86)+AS91</f>
        <v>0</v>
      </c>
      <c r="AT92" s="65">
        <f>IF($P92&lt;G$10,0,求节点(G$10:G$14,$M$10:$M$14,$P92)*$C$2*节奏总纲!AA86)+AT91</f>
        <v>0</v>
      </c>
      <c r="AX92" s="51">
        <v>83</v>
      </c>
      <c r="AY92" s="51">
        <f>IF($AX92&lt;C$10,0,求节点(C$10:C$14,$H$19:$H$23,$AX92)*$C$2*节奏总纲!W86)+AY91</f>
        <v>160.83712822378666</v>
      </c>
      <c r="AZ92" s="51">
        <f>IF($AX92&lt;D$10,0,求节点(D$10:D$14,$H$19:$H$23,$AX92)*$C$2*节奏总纲!X86)+AZ91</f>
        <v>132.43881686352239</v>
      </c>
      <c r="BA92" s="51">
        <f>IF($AX92&lt;E$10,0,求节点(E$10:E$14,$H$19:$H$23,$AX92)*$C$2*节奏总纲!Y86)+BA91</f>
        <v>94.985892569826404</v>
      </c>
      <c r="BB92" s="51">
        <f>IF($AX92&lt;F$10,0,求节点(F$10:F$14,$H$19:$H$23,$AX92)*$C$2*节奏总纲!Z86)+BB91</f>
        <v>52.866668161804185</v>
      </c>
      <c r="BC92" s="51">
        <f>IF($AX92&lt;G$10,0,求节点(G$10:G$14,$H$19:$H$23,$AX92)*$C$2*节奏总纲!AA86)+BC91</f>
        <v>28.209127555924699</v>
      </c>
      <c r="BD92" s="51">
        <f>IF($AX92&lt;C$10,0,求节点(C$10:C$14,$I$19:$I$23,$AX92)*$C$2*节奏总纲!W86)+BD91</f>
        <v>297.22726057480412</v>
      </c>
      <c r="BE92" s="51">
        <f>IF($AX92&lt;D$10,0,求节点(D$10:D$14,$I$19:$I$23,$AX92)*$C$2*节奏总纲!X86)+BE91</f>
        <v>252.92998745934764</v>
      </c>
      <c r="BF92" s="51">
        <f>IF($AX92&lt;E$10,0,求节点(E$10:E$14,$I$19:$I$23,$AX92)*$C$2*节奏总纲!Y86)+BF91</f>
        <v>195.290443491991</v>
      </c>
      <c r="BG92" s="51">
        <f>IF($AX92&lt;F$10,0,求节点(F$10:F$14,$I$19:$I$23,$AX92)*$C$2*节奏总纲!Z86)+BG91</f>
        <v>124.09983027196486</v>
      </c>
      <c r="BH92" s="51">
        <f>IF($AX92&lt;G$10,0,求节点(G$10:G$14,$I$19:$I$23,$AX92)*$C$2*节奏总纲!AA86)+BH91</f>
        <v>69.132978533587504</v>
      </c>
      <c r="BI92" s="65">
        <f>IF($AX92&lt;C$10,0,求节点(C$10:C$14,$J$19:$J$23,$AX92)*$C$2*节奏总纲!W86)+BI91+军团势力点排行奖励设计!W92-军团势力点排行奖励设计!W91</f>
        <v>40.160603887324342</v>
      </c>
      <c r="BJ92" s="65">
        <f>IF($AX92&lt;D$10,0,求节点(D$10:D$14,$J$19:$J$23,$AX92)*$C$2*节奏总纲!X86)+BJ91+军团势力点排行奖励设计!X92-军团势力点排行奖励设计!X91</f>
        <v>41.010867158689685</v>
      </c>
      <c r="BK92" s="65">
        <f>IF($AX92&lt;E$10,0,求节点(E$10:E$14,$J$19:$J$23,$AX92)*$C$2*节奏总纲!Y86)+BK91+军团势力点排行奖励设计!Y92-军团势力点排行奖励设计!Y91</f>
        <v>43.291766756627723</v>
      </c>
      <c r="BL92" s="65">
        <f>IF($AX92&lt;F$10,0,求节点(F$10:F$14,$J$19:$J$23,$AX92)*$C$2*节奏总纲!Z86)+BL91+军团势力点排行奖励设计!Z92-军团势力点排行奖励设计!Z91</f>
        <v>46.659662167701001</v>
      </c>
      <c r="BM92" s="65">
        <f>IF($AX92&lt;G$10,0,求节点(G$10:G$14,$J$19:$J$23,$AX92)*$C$2*节奏总纲!AA86)+BM91+军团势力点排行奖励设计!AA92-军团势力点排行奖励设计!AA91</f>
        <v>36.276363925026487</v>
      </c>
      <c r="BN92" s="65">
        <f>IF($AX92&lt;C$10,0,求节点(C$10:C$14,$K$19:$K$23,$AX92)*$C$2*节奏总纲!W86)+BN91</f>
        <v>0</v>
      </c>
      <c r="BO92" s="65">
        <f>IF($AX92&lt;D$10,0,求节点(D$10:D$14,$K$19:$K$23,$AX92)*$C$2*节奏总纲!X86)+BO91</f>
        <v>0</v>
      </c>
      <c r="BP92" s="65">
        <f>IF($AX92&lt;E$10,0,求节点(E$10:E$14,$K$19:$K$23,$AX92)*$C$2*节奏总纲!Y86)+BP91</f>
        <v>0</v>
      </c>
      <c r="BQ92" s="65">
        <f>IF($AX92&lt;F$10,0,求节点(F$10:F$14,$K$19:$K$23,$AX92)*$C$2*节奏总纲!Z86)+BQ91</f>
        <v>0</v>
      </c>
      <c r="BR92" s="65">
        <f>IF($AX92&lt;G$10,0,求节点(G$10:G$14,$K$19:$K$23,$AX92)*$C$2*节奏总纲!AA86)+BR91</f>
        <v>0</v>
      </c>
      <c r="BS92" s="65">
        <f>IF($AX92&lt;C$10,0,求节点(C$10:C$14,$L$19:$L$23,$AX92)*$C$2*节奏总纲!W86)+BS91+军团势力点排行奖励设计!AB92-军团势力点排行奖励设计!AB91</f>
        <v>2.9048339407577011</v>
      </c>
      <c r="BT92" s="65">
        <f>IF($AX92&lt;D$10,0,求节点(D$10:D$14,$L$19:$L$23,$AX92)*$C$2*节奏总纲!X86)+BT91+军团势力点排行奖励设计!AC92-军团势力点排行奖励设计!AC91</f>
        <v>4.8351930928509033</v>
      </c>
      <c r="BU92" s="65">
        <f>IF($AX92&lt;E$10,0,求节点(E$10:E$14,$L$19:$L$23,$AX92)*$C$2*节奏总纲!Y86)+BU91+军团势力点排行奖励设计!AD92-军团势力点排行奖励设计!AD91</f>
        <v>5.5390209707812756</v>
      </c>
      <c r="BV92" s="65">
        <f>IF($AX92&lt;F$10,0,求节点(F$10:F$14,$L$19:$L$23,$AX92)*$C$2*节奏总纲!Z86)+BV91+军团势力点排行奖励设计!AE92-军团势力点排行奖励设计!AE91</f>
        <v>5.5390209707812756</v>
      </c>
      <c r="BW92" s="65">
        <f>IF($AX92&lt;G$10,0,求节点(G$10:G$14,$L$19:$L$23,$AX92)*$C$2*节奏总纲!AA86)+BW91+军团势力点排行奖励设计!AF92-军团势力点排行奖励设计!AF91</f>
        <v>5.5390209707812756</v>
      </c>
      <c r="BX92" s="65">
        <f>IF($AX92&lt;C$10,0,求节点(C$10:C$14,$M$19:$M$23,$AX92)*$C$2*节奏总纲!W86)+BX91</f>
        <v>0</v>
      </c>
      <c r="BY92" s="65">
        <f>IF($AX92&lt;D$10,0,求节点(D$10:D$14,$M$19:$M$23,$AX92)*$C$2*节奏总纲!X86)+BY91</f>
        <v>0</v>
      </c>
      <c r="BZ92" s="65">
        <f>IF($AX92&lt;E$10,0,求节点(E$10:E$14,$M$19:$M$23,$AX92)*$C$2*节奏总纲!Y86)+BZ91</f>
        <v>0</v>
      </c>
      <c r="CA92" s="65">
        <f>IF($AX92&lt;F$10,0,求节点(F$10:F$14,$M$19:$M$23,$AX92)*$C$2*节奏总纲!Z86)+CA91</f>
        <v>0</v>
      </c>
      <c r="CB92" s="65">
        <f>IF($AX92&lt;G$10,0,求节点(G$10:G$14,$M$19:$M$23,$AX92)*$C$2*节奏总纲!AA86)+CB91</f>
        <v>0</v>
      </c>
      <c r="CF92" s="51">
        <v>83</v>
      </c>
      <c r="CG92" s="65">
        <f t="shared" si="143"/>
        <v>804.18564111893329</v>
      </c>
      <c r="CH92" s="65">
        <f t="shared" si="144"/>
        <v>662.1940843176119</v>
      </c>
      <c r="CI92" s="65">
        <f t="shared" si="145"/>
        <v>474.92946284913205</v>
      </c>
      <c r="CJ92" s="65">
        <f t="shared" si="146"/>
        <v>264.33334080902091</v>
      </c>
      <c r="CK92" s="65">
        <f t="shared" si="147"/>
        <v>141.04563777962349</v>
      </c>
      <c r="CL92" s="65">
        <f t="shared" si="148"/>
        <v>2972.2726057480413</v>
      </c>
      <c r="CM92" s="65">
        <f t="shared" si="149"/>
        <v>2529.2998745934765</v>
      </c>
      <c r="CN92" s="65">
        <f t="shared" si="150"/>
        <v>1952.90443491991</v>
      </c>
      <c r="CO92" s="65">
        <f t="shared" si="151"/>
        <v>1240.9983027196486</v>
      </c>
      <c r="CP92" s="65">
        <f t="shared" si="152"/>
        <v>691.32978533587504</v>
      </c>
      <c r="CQ92" s="65">
        <f t="shared" si="153"/>
        <v>1204.8181166197303</v>
      </c>
      <c r="CR92" s="65">
        <f t="shared" si="154"/>
        <v>1230.3260147606904</v>
      </c>
      <c r="CS92" s="65">
        <f t="shared" si="155"/>
        <v>1298.7530026988318</v>
      </c>
      <c r="CT92" s="65">
        <f t="shared" si="156"/>
        <v>1399.7898650310301</v>
      </c>
      <c r="CU92" s="65">
        <f t="shared" si="157"/>
        <v>1088.2909177507945</v>
      </c>
      <c r="CV92" s="65">
        <f t="shared" si="158"/>
        <v>0</v>
      </c>
      <c r="CW92" s="65">
        <f t="shared" si="159"/>
        <v>0</v>
      </c>
      <c r="CX92" s="65">
        <f t="shared" si="160"/>
        <v>0</v>
      </c>
      <c r="CY92" s="65">
        <f t="shared" si="161"/>
        <v>0</v>
      </c>
      <c r="CZ92" s="65">
        <f t="shared" si="162"/>
        <v>0</v>
      </c>
      <c r="DA92" s="65">
        <f t="shared" si="163"/>
        <v>145.24169703788505</v>
      </c>
      <c r="DB92" s="65">
        <f t="shared" si="164"/>
        <v>241.75965464254517</v>
      </c>
      <c r="DC92" s="65">
        <f t="shared" si="165"/>
        <v>276.95104853906378</v>
      </c>
      <c r="DD92" s="65">
        <f t="shared" si="166"/>
        <v>276.95104853906378</v>
      </c>
      <c r="DE92" s="65">
        <f t="shared" si="167"/>
        <v>276.95104853906378</v>
      </c>
      <c r="DF92" s="65">
        <f t="shared" si="168"/>
        <v>0</v>
      </c>
      <c r="DG92" s="65">
        <f t="shared" si="169"/>
        <v>0</v>
      </c>
      <c r="DH92" s="65">
        <f t="shared" si="170"/>
        <v>0</v>
      </c>
      <c r="DI92" s="65">
        <f t="shared" si="171"/>
        <v>0</v>
      </c>
      <c r="DJ92" s="65">
        <f t="shared" si="172"/>
        <v>0</v>
      </c>
      <c r="DN92" s="51">
        <v>83</v>
      </c>
      <c r="DO92" s="65">
        <f t="shared" si="173"/>
        <v>4.4960030791055416</v>
      </c>
      <c r="DP92" s="65">
        <f t="shared" si="174"/>
        <v>4.6195748565164374</v>
      </c>
      <c r="DQ92" s="65">
        <f t="shared" si="175"/>
        <v>4.9119883849789243</v>
      </c>
      <c r="DR92" s="65">
        <f t="shared" si="176"/>
        <v>5.4948232066429412</v>
      </c>
      <c r="DS92" s="65">
        <f t="shared" si="177"/>
        <v>5.7014616560920652</v>
      </c>
      <c r="DT92" s="65">
        <f t="shared" si="178"/>
        <v>1.1610248099399523</v>
      </c>
      <c r="DU92" s="65">
        <f t="shared" si="179"/>
        <v>1.1877306438719741</v>
      </c>
      <c r="DV92" s="65">
        <f t="shared" si="180"/>
        <v>1.3104992597223739</v>
      </c>
      <c r="DW92" s="65">
        <f t="shared" si="181"/>
        <v>1.5700348196553335</v>
      </c>
      <c r="DX92" s="65">
        <f t="shared" si="182"/>
        <v>1.5726836956848089</v>
      </c>
      <c r="DY92" s="65">
        <f t="shared" si="183"/>
        <v>0.99999999999999967</v>
      </c>
      <c r="DZ92" s="65">
        <f t="shared" si="184"/>
        <v>0.99999999999999944</v>
      </c>
      <c r="EA92" s="65">
        <f t="shared" si="185"/>
        <v>1</v>
      </c>
      <c r="EB92" s="65">
        <f t="shared" si="186"/>
        <v>1</v>
      </c>
      <c r="EC92" s="65">
        <f t="shared" si="187"/>
        <v>1</v>
      </c>
      <c r="ED92" s="65">
        <f t="shared" si="188"/>
        <v>0</v>
      </c>
      <c r="EE92" s="65">
        <f t="shared" si="189"/>
        <v>0</v>
      </c>
      <c r="EF92" s="65">
        <f t="shared" si="190"/>
        <v>0</v>
      </c>
      <c r="EG92" s="65">
        <f t="shared" si="191"/>
        <v>0</v>
      </c>
      <c r="EH92" s="65">
        <f t="shared" si="192"/>
        <v>0</v>
      </c>
      <c r="EI92" s="65">
        <f t="shared" si="193"/>
        <v>0.99999999999999956</v>
      </c>
      <c r="EJ92" s="65">
        <f t="shared" si="194"/>
        <v>0.99999999999999978</v>
      </c>
      <c r="EK92" s="65">
        <f t="shared" si="195"/>
        <v>1.0000000000000004</v>
      </c>
      <c r="EL92" s="65">
        <f t="shared" si="196"/>
        <v>1.0000000000000004</v>
      </c>
      <c r="EM92" s="65">
        <f t="shared" si="197"/>
        <v>1.0000000000000004</v>
      </c>
      <c r="EN92" s="65">
        <f t="shared" si="198"/>
        <v>0</v>
      </c>
      <c r="EO92" s="65">
        <f t="shared" si="199"/>
        <v>0</v>
      </c>
      <c r="EP92" s="65">
        <f t="shared" si="200"/>
        <v>0</v>
      </c>
      <c r="EQ92" s="65">
        <f t="shared" si="201"/>
        <v>0</v>
      </c>
      <c r="ER92" s="65">
        <f t="shared" si="202"/>
        <v>0</v>
      </c>
      <c r="EV92" s="51">
        <v>83</v>
      </c>
      <c r="EW92" s="65">
        <f t="shared" si="203"/>
        <v>250.00530639622789</v>
      </c>
      <c r="EX92" s="65">
        <f t="shared" si="204"/>
        <v>208.31781310132669</v>
      </c>
      <c r="EY92" s="65">
        <f t="shared" si="205"/>
        <v>153.5730256174237</v>
      </c>
      <c r="EZ92" s="65">
        <f t="shared" si="206"/>
        <v>90.096617243393638</v>
      </c>
      <c r="FA92" s="65">
        <f t="shared" si="207"/>
        <v>48.949021116000949</v>
      </c>
      <c r="FB92" s="65">
        <f t="shared" si="208"/>
        <v>228.13938434602503</v>
      </c>
      <c r="FC92" s="65">
        <f t="shared" si="209"/>
        <v>197.55642480088818</v>
      </c>
      <c r="FD92" s="65">
        <f t="shared" si="210"/>
        <v>158.34919382270755</v>
      </c>
      <c r="FE92" s="65">
        <f t="shared" si="211"/>
        <v>110.1997122742259</v>
      </c>
      <c r="FF92" s="65">
        <f t="shared" si="212"/>
        <v>66.531266936024494</v>
      </c>
      <c r="FG92" s="65">
        <f t="shared" si="213"/>
        <v>18.943721931523257</v>
      </c>
      <c r="FH92" s="65">
        <f t="shared" si="214"/>
        <v>19.90544814926562</v>
      </c>
      <c r="FI92" s="65">
        <f t="shared" si="215"/>
        <v>21.143001331716857</v>
      </c>
      <c r="FJ92" s="65">
        <f t="shared" si="216"/>
        <v>22.658554266699831</v>
      </c>
      <c r="FK92" s="65">
        <f t="shared" si="217"/>
        <v>17.986070057496303</v>
      </c>
      <c r="FL92" s="65">
        <f t="shared" si="218"/>
        <v>2.5889969825177568</v>
      </c>
      <c r="FM92" s="65">
        <f t="shared" si="219"/>
        <v>3.0175819765046636</v>
      </c>
      <c r="FN92" s="65">
        <f t="shared" si="220"/>
        <v>3.2723925319876415</v>
      </c>
      <c r="FO92" s="65">
        <f t="shared" si="221"/>
        <v>3.4407873025413052</v>
      </c>
      <c r="FP92" s="65">
        <f t="shared" si="222"/>
        <v>2.9216223904075793</v>
      </c>
      <c r="FQ92" s="65">
        <f t="shared" si="223"/>
        <v>1.3071752733409649</v>
      </c>
      <c r="FR92" s="65">
        <f t="shared" si="224"/>
        <v>2.1758368917829061</v>
      </c>
      <c r="FS92" s="65">
        <f t="shared" si="225"/>
        <v>2.492559436851574</v>
      </c>
      <c r="FT92" s="65">
        <f t="shared" si="226"/>
        <v>2.492559436851574</v>
      </c>
      <c r="FU92" s="65">
        <f t="shared" si="227"/>
        <v>2.492559436851574</v>
      </c>
      <c r="FV92" s="65">
        <f t="shared" si="228"/>
        <v>0.145241697037885</v>
      </c>
      <c r="FW92" s="65">
        <f t="shared" si="229"/>
        <v>0.24175965464254512</v>
      </c>
      <c r="FX92" s="65">
        <f t="shared" si="230"/>
        <v>0.27695104853906377</v>
      </c>
      <c r="FY92" s="65">
        <f t="shared" si="231"/>
        <v>0.27695104853906377</v>
      </c>
      <c r="FZ92" s="65">
        <f t="shared" si="232"/>
        <v>0.27695104853906377</v>
      </c>
      <c r="GB92" s="65">
        <f t="shared" si="233"/>
        <v>250.00530639622789</v>
      </c>
      <c r="GC92" s="65">
        <f t="shared" si="234"/>
        <v>228.13938434602503</v>
      </c>
      <c r="GD92" s="65">
        <f t="shared" si="235"/>
        <v>18.943721931523257</v>
      </c>
      <c r="GE92" s="65">
        <f t="shared" si="236"/>
        <v>2.5889969825177568</v>
      </c>
      <c r="GF92" s="65">
        <f t="shared" si="237"/>
        <v>1.3071752733409649</v>
      </c>
      <c r="GG92" s="65">
        <f t="shared" si="238"/>
        <v>0.145241697037885</v>
      </c>
      <c r="GH92" s="65">
        <f t="shared" si="239"/>
        <v>208.31781310132669</v>
      </c>
      <c r="GI92" s="65">
        <f t="shared" si="240"/>
        <v>197.55642480088818</v>
      </c>
      <c r="GJ92" s="65">
        <f t="shared" si="241"/>
        <v>19.90544814926562</v>
      </c>
      <c r="GK92" s="65">
        <f t="shared" si="242"/>
        <v>3.0175819765046636</v>
      </c>
      <c r="GL92" s="65">
        <f t="shared" si="243"/>
        <v>2.1758368917829061</v>
      </c>
      <c r="GM92" s="65">
        <f t="shared" si="244"/>
        <v>0.24175965464254512</v>
      </c>
      <c r="GN92" s="65">
        <f t="shared" si="245"/>
        <v>153.5730256174237</v>
      </c>
      <c r="GO92" s="65">
        <f t="shared" si="246"/>
        <v>158.34919382270755</v>
      </c>
      <c r="GP92" s="65">
        <f t="shared" si="247"/>
        <v>21.143001331716857</v>
      </c>
      <c r="GQ92" s="65">
        <f t="shared" si="248"/>
        <v>3.2723925319876415</v>
      </c>
      <c r="GR92" s="65">
        <f t="shared" si="249"/>
        <v>2.492559436851574</v>
      </c>
      <c r="GS92" s="65">
        <f t="shared" si="250"/>
        <v>0.27695104853906377</v>
      </c>
      <c r="GT92" s="65">
        <f t="shared" si="251"/>
        <v>90.096617243393638</v>
      </c>
      <c r="GU92" s="65">
        <f t="shared" si="252"/>
        <v>110.1997122742259</v>
      </c>
      <c r="GV92" s="65">
        <f t="shared" si="253"/>
        <v>22.658554266699831</v>
      </c>
      <c r="GW92" s="65">
        <f t="shared" si="254"/>
        <v>3.4407873025413052</v>
      </c>
      <c r="GX92" s="65">
        <f t="shared" si="255"/>
        <v>2.492559436851574</v>
      </c>
      <c r="GY92" s="65">
        <f t="shared" si="256"/>
        <v>0.27695104853906377</v>
      </c>
      <c r="GZ92" s="65">
        <f t="shared" si="257"/>
        <v>48.949021116000949</v>
      </c>
      <c r="HA92" s="65">
        <f t="shared" si="258"/>
        <v>66.531266936024494</v>
      </c>
      <c r="HB92" s="65">
        <f t="shared" si="259"/>
        <v>17.986070057496303</v>
      </c>
      <c r="HC92" s="65">
        <f t="shared" si="260"/>
        <v>2.9216223904075793</v>
      </c>
      <c r="HD92" s="65">
        <f t="shared" si="261"/>
        <v>2.492559436851574</v>
      </c>
      <c r="HE92" s="65">
        <f t="shared" si="262"/>
        <v>0.27695104853906377</v>
      </c>
      <c r="HM92" s="51">
        <v>83</v>
      </c>
      <c r="HN92" s="72">
        <f>(EW92-EW91)*$D$46+(FB92-FB91)*$D$47+(FG92-FG91)*$D$48+(FL92-FL91)*$D$49+IF($HM92&lt;C$10,0,求节点(C$10:C$14,$H$28:$H$32,$HM92)*$C$2*节奏总纲!W86)+HN91</f>
        <v>23788.290953493179</v>
      </c>
      <c r="HO92" s="72">
        <f>(EX92-EX91)*$D$46+(FC92-FC91)*$D$47+(FH92-FH91)*$D$48+(FM92-FM91)*$D$49+IF($HM92&lt;D$10,0,求节点(D$10:D$14,$H$28:$H$32,$HM92)*$C$2*节奏总纲!X86)+HO91</f>
        <v>20791.165269178982</v>
      </c>
      <c r="HP92" s="72">
        <f>(EY92-EY91)*$D$46+(FD92-FD91)*$D$47+(FI92-FI91)*$D$48+(FN92-FN91)*$D$49+IF($HM92&lt;E$10,0,求节点(E$10:E$14,$H$28:$H$32,$HM92)*$C$2*节奏总纲!Y86)+HP91</f>
        <v>17694.816595264085</v>
      </c>
      <c r="HQ92" s="72">
        <f>(EZ92-EZ91)*$D$46+(FE92-FE91)*$D$47+(FJ92-FJ91)*$D$48+(FO92-FO91)*$D$49+IF($HM92&lt;F$10,0,求节点(F$10:F$14,$H$28:$H$32,$HM92)*$C$2*节奏总纲!Z86)+HQ91</f>
        <v>13568.629018124217</v>
      </c>
      <c r="HR92" s="72">
        <f>(FA92-FA91)*$D$46+(FF92-FF91)*$D$47+(FK92-FK91)*$D$48+(FP92-FP91)*$D$49+IF($HM92&lt;G$10,0,求节点(G$10:G$14,$H$28:$H$32,$HM92)*$C$2*节奏总纲!AA86)+HR91</f>
        <v>7854.7840279454558</v>
      </c>
      <c r="HV92" s="72">
        <v>83</v>
      </c>
      <c r="HW92" s="72">
        <f>IF($HV92&lt;C$10,0,求节点(C$10:C$14,$I$28:$I$32,$HV92)*$C$2*节奏总纲!W86)+HW91</f>
        <v>83414951.218886614</v>
      </c>
      <c r="HX92" s="72">
        <f>IF($HV92&lt;D$10,0,求节点(D$10:D$14,$I$28:$I$32,$HV92)*$C$2*节奏总纲!X86)+HX91</f>
        <v>73552245.757884666</v>
      </c>
      <c r="HY92" s="72">
        <f>IF($HV92&lt;E$10,0,求节点(E$10:E$14,$I$28:$I$32,$HV92)*$C$2*节奏总纲!Y86)+HY91</f>
        <v>66162680.729539886</v>
      </c>
      <c r="HZ92" s="72">
        <f>IF($HV92&lt;F$10,0,求节点(F$10:F$14,$I$28:$I$32,$HV92)*$C$2*节奏总纲!Z86)+HZ91</f>
        <v>54702455.846581906</v>
      </c>
      <c r="IA92" s="72">
        <f>IF($HV92&lt;G$10,0,求节点(G$10:G$14,$I$28:$I$32,$HV92)*$C$2*节奏总纲!AA86)+IA91</f>
        <v>30509401.38952063</v>
      </c>
    </row>
    <row r="93" spans="16:235" x14ac:dyDescent="0.15">
      <c r="P93" s="49">
        <v>84</v>
      </c>
      <c r="Q93" s="51">
        <f>IF($P93&lt;C$10,0,求节点(C$10:C$14,$H$10:$H$14,$P93)*$C$2*节奏总纲!W87)+Q92</f>
        <v>3801.1053319863172</v>
      </c>
      <c r="R93" s="51">
        <f>IF($P93&lt;D$10,0,求节点(D$10:D$14,$H$10:$H$14,$P93)*$C$2*节奏总纲!X87)+R92</f>
        <v>3204.8357910554614</v>
      </c>
      <c r="S93" s="51">
        <f>IF($P93&lt;E$10,0,求节点(E$10:E$14,$H$10:$H$14,$P93)*$C$2*节奏总纲!Y87)+S92</f>
        <v>2415.0132498849457</v>
      </c>
      <c r="T93" s="51">
        <f>IF($P93&lt;F$10,0,求节点(F$10:F$14,$H$10:$H$14,$P93)*$C$2*节奏总纲!Z87)+T92</f>
        <v>1475.9155481068051</v>
      </c>
      <c r="U93" s="51">
        <f>IF($P93&lt;G$10,0,求节点(G$10:G$14,$H$10:$H$14,$P93)*$C$2*节奏总纲!AA87)+U92</f>
        <v>818.95533879316577</v>
      </c>
      <c r="V93" s="51">
        <f>IF($P93&lt;C$10,0,求节点(C$10:C$14,$I$10:$I$14,$P93)*$C$2*节奏总纲!W87)+V92</f>
        <v>3790.198067301777</v>
      </c>
      <c r="W93" s="51">
        <f>IF($P93&lt;D$10,0,求节点(D$10:D$14,$I$10:$I$14,$P93)*$C$2*节奏总纲!X87)+W92</f>
        <v>3299.9235957605797</v>
      </c>
      <c r="X93" s="51">
        <f>IF($P93&lt;E$10,0,求节点(E$10:E$14,$I$10:$I$14,$P93)*$C$2*节奏总纲!Y87)+X92</f>
        <v>2795.0290024099686</v>
      </c>
      <c r="Y93" s="51">
        <f>IF($P93&lt;F$10,0,求节点(F$10:F$14,$I$10:$I$14,$P93)*$C$2*节奏总纲!Z87)+Y92</f>
        <v>2119.3843405713415</v>
      </c>
      <c r="Z93" s="51">
        <f>IF($P93&lt;G$10,0,求节点(G$10:G$14,$I$10:$I$14,$P93)*$C$2*节奏总纲!AA87)+Z92</f>
        <v>1184.0800369487883</v>
      </c>
      <c r="AA93" s="65">
        <f>IF($P93&lt;C$10,0,求节点(C$10:C$14,$J$10:$J$14,$P93)*$C$2*节奏总纲!W87)+AA92+军团势力点排行奖励设计!M93-军团势力点排行奖励设计!M92</f>
        <v>1423.2813200902083</v>
      </c>
      <c r="AB93" s="65">
        <f>IF($P93&lt;D$10,0,求节点(D$10:D$14,$J$10:$J$14,$P93)*$C$2*节奏总纲!X87)+AB92+军团势力点排行奖励设计!N93-军团势力点排行奖励设计!N92</f>
        <v>1450.7697612896286</v>
      </c>
      <c r="AC93" s="65">
        <f>IF($P93&lt;E$10,0,求节点(E$10:E$14,$J$10:$J$14,$P93)*$C$2*节奏总纲!Y87)+AC92+军团势力点排行奖励设计!O93-军团势力点排行奖励设计!O92</f>
        <v>1519.6938544773836</v>
      </c>
      <c r="AD93" s="65">
        <f>IF($P93&lt;F$10,0,求节点(F$10:F$14,$J$10:$J$14,$P93)*$C$2*节奏总纲!Z87)+AD92+军团势力点排行奖励设计!P93-军团势力点排行奖励设计!P92</f>
        <v>1614.6699967848097</v>
      </c>
      <c r="AE93" s="65">
        <f>IF($P93&lt;G$10,0,求节点(G$10:G$14,$J$10:$J$14,$P93)*$C$2*节奏总纲!AA87)+AE92+军团势力点排行奖励设计!Q93-军团势力点排行奖励设计!Q92</f>
        <v>1237.6957400523772</v>
      </c>
      <c r="AF93" s="65">
        <f>IF($P93&lt;C$10,0,求节点(C$10:C$14,$K$10:$K$14,$P93)*$C$2*节奏总纲!W87)+AF92</f>
        <v>0</v>
      </c>
      <c r="AG93" s="65">
        <f>IF($P93&lt;D$10,0,求节点(D$10:D$14,$K$10:$K$14,$P93)*$C$2*节奏总纲!X87)+AG92</f>
        <v>0</v>
      </c>
      <c r="AH93" s="65">
        <f>IF($P93&lt;E$10,0,求节点(E$10:E$14,$K$10:$K$14,$P93)*$C$2*节奏总纲!Y87)+AH92</f>
        <v>0</v>
      </c>
      <c r="AI93" s="65">
        <f>IF($P93&lt;F$10,0,求节点(F$10:F$14,$K$10:$K$14,$P93)*$C$2*节奏总纲!Z87)+AI92</f>
        <v>0</v>
      </c>
      <c r="AJ93" s="65">
        <f>IF($P93&lt;G$10,0,求节点(G$10:G$14,$K$10:$K$14,$P93)*$C$2*节奏总纲!AA87)+AJ92</f>
        <v>0</v>
      </c>
      <c r="AK93" s="65">
        <f>IF($P93&lt;C$10,0,求节点(C$10:C$14,$L$10:$L$14,$P93)*$C$2*节奏总纲!W87)+AK92+军团势力点排行奖励设计!R93-军团势力点排行奖励设计!R92</f>
        <v>158.16801437592042</v>
      </c>
      <c r="AL93" s="65">
        <f>IF($P93&lt;D$10,0,求节点(D$10:D$14,$L$10:$L$14,$P93)*$C$2*节奏总纲!X87)+AL92+军团势力点排行奖励设计!S93-军团势力点排行奖励设计!S92</f>
        <v>264.29654052173493</v>
      </c>
      <c r="AM93" s="65">
        <f>IF($P93&lt;E$10,0,求节点(E$10:E$14,$L$10:$L$14,$P93)*$C$2*节奏总纲!Y87)+AM92+军团势力点排行奖励设计!T93-军团势力点排行奖励设计!T92</f>
        <v>303.89381266922226</v>
      </c>
      <c r="AN93" s="65">
        <f>IF($P93&lt;F$10,0,求节点(F$10:F$14,$L$10:$L$14,$P93)*$C$2*节奏总纲!Z87)+AN92+军团势力点排行奖励设计!U93-军团势力点排行奖励设计!U92</f>
        <v>303.89381266922226</v>
      </c>
      <c r="AO93" s="65">
        <f>IF($P93&lt;G$10,0,求节点(G$10:G$14,$L$10:$L$14,$P93)*$C$2*节奏总纲!AA87)+AO92+军团势力点排行奖励设计!V93-军团势力点排行奖励设计!V92</f>
        <v>303.89381266922226</v>
      </c>
      <c r="AP93" s="65">
        <f>IF($P93&lt;C$10,0,求节点(C$10:C$14,$M$10:$M$14,$P93)*$C$2*节奏总纲!W87)+AP92</f>
        <v>0</v>
      </c>
      <c r="AQ93" s="65">
        <f>IF($P93&lt;D$10,0,求节点(D$10:D$14,$M$10:$M$14,$P93)*$C$2*节奏总纲!X87)+AQ92</f>
        <v>0</v>
      </c>
      <c r="AR93" s="65">
        <f>IF($P93&lt;E$10,0,求节点(E$10:E$14,$M$10:$M$14,$P93)*$C$2*节奏总纲!Y87)+AR92</f>
        <v>0</v>
      </c>
      <c r="AS93" s="65">
        <f>IF($P93&lt;F$10,0,求节点(F$10:F$14,$M$10:$M$14,$P93)*$C$2*节奏总纲!Z87)+AS92</f>
        <v>0</v>
      </c>
      <c r="AT93" s="65">
        <f>IF($P93&lt;G$10,0,求节点(G$10:G$14,$M$10:$M$14,$P93)*$C$2*节奏总纲!AA87)+AT92</f>
        <v>0</v>
      </c>
      <c r="AX93" s="51">
        <v>84</v>
      </c>
      <c r="AY93" s="51">
        <f>IF($AX93&lt;C$10,0,求节点(C$10:C$14,$H$19:$H$23,$AX93)*$C$2*节奏总纲!W87)+AY92</f>
        <v>160.83712822378666</v>
      </c>
      <c r="AZ93" s="51">
        <f>IF($AX93&lt;D$10,0,求节点(D$10:D$14,$H$19:$H$23,$AX93)*$C$2*节奏总纲!X87)+AZ92</f>
        <v>132.43881686352239</v>
      </c>
      <c r="BA93" s="51">
        <f>IF($AX93&lt;E$10,0,求节点(E$10:E$14,$H$19:$H$23,$AX93)*$C$2*节奏总纲!Y87)+BA92</f>
        <v>94.985892569826404</v>
      </c>
      <c r="BB93" s="51">
        <f>IF($AX93&lt;F$10,0,求节点(F$10:F$14,$H$19:$H$23,$AX93)*$C$2*节奏总纲!Z87)+BB92</f>
        <v>52.866668161804185</v>
      </c>
      <c r="BC93" s="51">
        <f>IF($AX93&lt;G$10,0,求节点(G$10:G$14,$H$19:$H$23,$AX93)*$C$2*节奏总纲!AA87)+BC92</f>
        <v>28.209127555924699</v>
      </c>
      <c r="BD93" s="51">
        <f>IF($AX93&lt;C$10,0,求节点(C$10:C$14,$I$19:$I$23,$AX93)*$C$2*节奏总纲!W87)+BD92</f>
        <v>315.77568190911705</v>
      </c>
      <c r="BE93" s="51">
        <f>IF($AX93&lt;D$10,0,求节点(D$10:D$14,$I$19:$I$23,$AX93)*$C$2*节奏总纲!X87)+BE92</f>
        <v>267.50805236013719</v>
      </c>
      <c r="BF93" s="51">
        <f>IF($AX93&lt;E$10,0,求节点(E$10:E$14,$I$19:$I$23,$AX93)*$C$2*节奏总纲!Y87)+BF92</f>
        <v>203.50696796056397</v>
      </c>
      <c r="BG93" s="51">
        <f>IF($AX93&lt;F$10,0,求节点(F$10:F$14,$I$19:$I$23,$AX93)*$C$2*节奏总纲!Z87)+BG92</f>
        <v>126.44488754595881</v>
      </c>
      <c r="BH93" s="51">
        <f>IF($AX93&lt;G$10,0,求节点(G$10:G$14,$I$19:$I$23,$AX93)*$C$2*节奏总纲!AA87)+BH92</f>
        <v>70.611882856946707</v>
      </c>
      <c r="BI93" s="65">
        <f>IF($AX93&lt;C$10,0,求节点(C$10:C$14,$J$19:$J$23,$AX93)*$C$2*节奏总纲!W87)+BI92+军团势力点排行奖励设计!W93-军团势力点排行奖励设计!W92</f>
        <v>47.442710669673637</v>
      </c>
      <c r="BJ93" s="65">
        <f>IF($AX93&lt;D$10,0,求节点(D$10:D$14,$J$19:$J$23,$AX93)*$C$2*节奏总纲!X87)+BJ92+军团势力点排行奖励设计!X93-军团势力点排行奖励设计!X92</f>
        <v>48.358992042987651</v>
      </c>
      <c r="BK93" s="65">
        <f>IF($AX93&lt;E$10,0,求节点(E$10:E$14,$J$19:$J$23,$AX93)*$C$2*节奏总纲!Y87)+BK92+军团势力点排行奖励设计!Y93-军团势力点排行奖励设计!Y92</f>
        <v>50.656461815912785</v>
      </c>
      <c r="BL93" s="65">
        <f>IF($AX93&lt;F$10,0,求节点(F$10:F$14,$J$19:$J$23,$AX93)*$C$2*节奏总纲!Z87)+BL92+军团势力点排行奖励设计!Z93-军团势力点排行奖励设计!Z92</f>
        <v>53.822333226160303</v>
      </c>
      <c r="BM93" s="65">
        <f>IF($AX93&lt;G$10,0,求节点(G$10:G$14,$J$19:$J$23,$AX93)*$C$2*节奏总纲!AA87)+BM92+军团势力点排行奖励设计!AA93-军团势力点排行奖励设计!AA92</f>
        <v>41.256524668412574</v>
      </c>
      <c r="BN93" s="65">
        <f>IF($AX93&lt;C$10,0,求节点(C$10:C$14,$K$19:$K$23,$AX93)*$C$2*节奏总纲!W87)+BN92</f>
        <v>0</v>
      </c>
      <c r="BO93" s="65">
        <f>IF($AX93&lt;D$10,0,求节点(D$10:D$14,$K$19:$K$23,$AX93)*$C$2*节奏总纲!X87)+BO92</f>
        <v>0</v>
      </c>
      <c r="BP93" s="65">
        <f>IF($AX93&lt;E$10,0,求节点(E$10:E$14,$K$19:$K$23,$AX93)*$C$2*节奏总纲!Y87)+BP92</f>
        <v>0</v>
      </c>
      <c r="BQ93" s="65">
        <f>IF($AX93&lt;F$10,0,求节点(F$10:F$14,$K$19:$K$23,$AX93)*$C$2*节奏总纲!Z87)+BQ92</f>
        <v>0</v>
      </c>
      <c r="BR93" s="65">
        <f>IF($AX93&lt;G$10,0,求节点(G$10:G$14,$K$19:$K$23,$AX93)*$C$2*节奏总纲!AA87)+BR92</f>
        <v>0</v>
      </c>
      <c r="BS93" s="65">
        <f>IF($AX93&lt;C$10,0,求节点(C$10:C$14,$L$19:$L$23,$AX93)*$C$2*节奏总纲!W87)+BS92+军团势力点排行奖励设计!AB93-军团势力点排行奖励设计!AB92</f>
        <v>3.1633602875184104</v>
      </c>
      <c r="BT93" s="65">
        <f>IF($AX93&lt;D$10,0,求节点(D$10:D$14,$L$19:$L$23,$AX93)*$C$2*节奏总纲!X87)+BT92+军团势力点排行奖励设计!AC93-军团势力点排行奖励设计!AC92</f>
        <v>5.2859308104347003</v>
      </c>
      <c r="BU93" s="65">
        <f>IF($AX93&lt;E$10,0,求节点(E$10:E$14,$L$19:$L$23,$AX93)*$C$2*节奏总纲!Y87)+BU92+军团势力点排行奖励设计!AD93-军团势力点排行奖励设计!AD92</f>
        <v>6.077876253384443</v>
      </c>
      <c r="BV93" s="65">
        <f>IF($AX93&lt;F$10,0,求节点(F$10:F$14,$L$19:$L$23,$AX93)*$C$2*节奏总纲!Z87)+BV92+军团势力点排行奖励设计!AE93-军团势力点排行奖励设计!AE92</f>
        <v>6.077876253384443</v>
      </c>
      <c r="BW93" s="65">
        <f>IF($AX93&lt;G$10,0,求节点(G$10:G$14,$L$19:$L$23,$AX93)*$C$2*节奏总纲!AA87)+BW92+军团势力点排行奖励设计!AF93-军团势力点排行奖励设计!AF92</f>
        <v>6.077876253384443</v>
      </c>
      <c r="BX93" s="65">
        <f>IF($AX93&lt;C$10,0,求节点(C$10:C$14,$M$19:$M$23,$AX93)*$C$2*节奏总纲!W87)+BX92</f>
        <v>0</v>
      </c>
      <c r="BY93" s="65">
        <f>IF($AX93&lt;D$10,0,求节点(D$10:D$14,$M$19:$M$23,$AX93)*$C$2*节奏总纲!X87)+BY92</f>
        <v>0</v>
      </c>
      <c r="BZ93" s="65">
        <f>IF($AX93&lt;E$10,0,求节点(E$10:E$14,$M$19:$M$23,$AX93)*$C$2*节奏总纲!Y87)+BZ92</f>
        <v>0</v>
      </c>
      <c r="CA93" s="65">
        <f>IF($AX93&lt;F$10,0,求节点(F$10:F$14,$M$19:$M$23,$AX93)*$C$2*节奏总纲!Z87)+CA92</f>
        <v>0</v>
      </c>
      <c r="CB93" s="65">
        <f>IF($AX93&lt;G$10,0,求节点(G$10:G$14,$M$19:$M$23,$AX93)*$C$2*节奏总纲!AA87)+CB92</f>
        <v>0</v>
      </c>
      <c r="CF93" s="51">
        <v>84</v>
      </c>
      <c r="CG93" s="65">
        <f t="shared" si="143"/>
        <v>804.18564111893329</v>
      </c>
      <c r="CH93" s="65">
        <f t="shared" si="144"/>
        <v>662.1940843176119</v>
      </c>
      <c r="CI93" s="65">
        <f t="shared" si="145"/>
        <v>474.92946284913205</v>
      </c>
      <c r="CJ93" s="65">
        <f t="shared" si="146"/>
        <v>264.33334080902091</v>
      </c>
      <c r="CK93" s="65">
        <f t="shared" si="147"/>
        <v>141.04563777962349</v>
      </c>
      <c r="CL93" s="65">
        <f t="shared" si="148"/>
        <v>3157.7568190911707</v>
      </c>
      <c r="CM93" s="65">
        <f t="shared" si="149"/>
        <v>2675.0805236013721</v>
      </c>
      <c r="CN93" s="65">
        <f t="shared" si="150"/>
        <v>2035.0696796056397</v>
      </c>
      <c r="CO93" s="65">
        <f t="shared" si="151"/>
        <v>1264.4488754595882</v>
      </c>
      <c r="CP93" s="65">
        <f t="shared" si="152"/>
        <v>706.11882856946704</v>
      </c>
      <c r="CQ93" s="65">
        <f t="shared" si="153"/>
        <v>1423.2813200902092</v>
      </c>
      <c r="CR93" s="65">
        <f t="shared" si="154"/>
        <v>1450.7697612896295</v>
      </c>
      <c r="CS93" s="65">
        <f t="shared" si="155"/>
        <v>1519.6938544773836</v>
      </c>
      <c r="CT93" s="65">
        <f t="shared" si="156"/>
        <v>1614.6699967848092</v>
      </c>
      <c r="CU93" s="65">
        <f t="shared" si="157"/>
        <v>1237.6957400523772</v>
      </c>
      <c r="CV93" s="65">
        <f t="shared" si="158"/>
        <v>0</v>
      </c>
      <c r="CW93" s="65">
        <f t="shared" si="159"/>
        <v>0</v>
      </c>
      <c r="CX93" s="65">
        <f t="shared" si="160"/>
        <v>0</v>
      </c>
      <c r="CY93" s="65">
        <f t="shared" si="161"/>
        <v>0</v>
      </c>
      <c r="CZ93" s="65">
        <f t="shared" si="162"/>
        <v>0</v>
      </c>
      <c r="DA93" s="65">
        <f t="shared" si="163"/>
        <v>158.16801437592051</v>
      </c>
      <c r="DB93" s="65">
        <f t="shared" si="164"/>
        <v>264.29654052173504</v>
      </c>
      <c r="DC93" s="65">
        <f t="shared" si="165"/>
        <v>303.89381266922214</v>
      </c>
      <c r="DD93" s="65">
        <f t="shared" si="166"/>
        <v>303.89381266922214</v>
      </c>
      <c r="DE93" s="65">
        <f t="shared" si="167"/>
        <v>303.89381266922214</v>
      </c>
      <c r="DF93" s="65">
        <f t="shared" si="168"/>
        <v>0</v>
      </c>
      <c r="DG93" s="65">
        <f t="shared" si="169"/>
        <v>0</v>
      </c>
      <c r="DH93" s="65">
        <f t="shared" si="170"/>
        <v>0</v>
      </c>
      <c r="DI93" s="65">
        <f t="shared" si="171"/>
        <v>0</v>
      </c>
      <c r="DJ93" s="65">
        <f t="shared" si="172"/>
        <v>0</v>
      </c>
      <c r="DN93" s="51">
        <v>84</v>
      </c>
      <c r="DO93" s="65">
        <f t="shared" si="173"/>
        <v>4.726651580967685</v>
      </c>
      <c r="DP93" s="65">
        <f t="shared" si="174"/>
        <v>4.8397227745669618</v>
      </c>
      <c r="DQ93" s="65">
        <f t="shared" si="175"/>
        <v>5.0849935386133502</v>
      </c>
      <c r="DR93" s="65">
        <f t="shared" si="176"/>
        <v>5.5835391161387555</v>
      </c>
      <c r="DS93" s="65">
        <f t="shared" si="177"/>
        <v>5.8063145495697013</v>
      </c>
      <c r="DT93" s="65">
        <f t="shared" si="178"/>
        <v>1.200281809031966</v>
      </c>
      <c r="DU93" s="65">
        <f t="shared" si="179"/>
        <v>1.2335791639341018</v>
      </c>
      <c r="DV93" s="65">
        <f t="shared" si="180"/>
        <v>1.3734315981512708</v>
      </c>
      <c r="DW93" s="65">
        <f t="shared" si="181"/>
        <v>1.6761328842188346</v>
      </c>
      <c r="DX93" s="65">
        <f t="shared" si="182"/>
        <v>1.6768849505792496</v>
      </c>
      <c r="DY93" s="65">
        <f t="shared" si="183"/>
        <v>0.99999999999999933</v>
      </c>
      <c r="DZ93" s="65">
        <f t="shared" si="184"/>
        <v>0.99999999999999933</v>
      </c>
      <c r="EA93" s="65">
        <f t="shared" si="185"/>
        <v>1</v>
      </c>
      <c r="EB93" s="65">
        <f t="shared" si="186"/>
        <v>1.0000000000000002</v>
      </c>
      <c r="EC93" s="65">
        <f t="shared" si="187"/>
        <v>1</v>
      </c>
      <c r="ED93" s="65">
        <f t="shared" si="188"/>
        <v>0</v>
      </c>
      <c r="EE93" s="65">
        <f t="shared" si="189"/>
        <v>0</v>
      </c>
      <c r="EF93" s="65">
        <f t="shared" si="190"/>
        <v>0</v>
      </c>
      <c r="EG93" s="65">
        <f t="shared" si="191"/>
        <v>0</v>
      </c>
      <c r="EH93" s="65">
        <f t="shared" si="192"/>
        <v>0</v>
      </c>
      <c r="EI93" s="65">
        <f t="shared" si="193"/>
        <v>0.99999999999999944</v>
      </c>
      <c r="EJ93" s="65">
        <f t="shared" si="194"/>
        <v>0.99999999999999956</v>
      </c>
      <c r="EK93" s="65">
        <f t="shared" si="195"/>
        <v>1.0000000000000004</v>
      </c>
      <c r="EL93" s="65">
        <f t="shared" si="196"/>
        <v>1.0000000000000004</v>
      </c>
      <c r="EM93" s="65">
        <f t="shared" si="197"/>
        <v>1.0000000000000004</v>
      </c>
      <c r="EN93" s="65">
        <f t="shared" si="198"/>
        <v>0</v>
      </c>
      <c r="EO93" s="65">
        <f t="shared" si="199"/>
        <v>0</v>
      </c>
      <c r="EP93" s="65">
        <f t="shared" si="200"/>
        <v>0</v>
      </c>
      <c r="EQ93" s="65">
        <f t="shared" si="201"/>
        <v>0</v>
      </c>
      <c r="ER93" s="65">
        <f t="shared" si="202"/>
        <v>0</v>
      </c>
      <c r="EV93" s="51">
        <v>84</v>
      </c>
      <c r="EW93" s="65">
        <f t="shared" si="203"/>
        <v>255.56983279652178</v>
      </c>
      <c r="EX93" s="65">
        <f t="shared" si="204"/>
        <v>212.69123257156355</v>
      </c>
      <c r="EY93" s="65">
        <f t="shared" si="205"/>
        <v>156.03798295799561</v>
      </c>
      <c r="EZ93" s="65">
        <f t="shared" si="206"/>
        <v>90.800134425591835</v>
      </c>
      <c r="FA93" s="65">
        <f t="shared" si="207"/>
        <v>49.39269241300871</v>
      </c>
      <c r="FB93" s="65">
        <f t="shared" si="208"/>
        <v>244.76433267121874</v>
      </c>
      <c r="FC93" s="65">
        <f t="shared" si="209"/>
        <v>211.43513267358983</v>
      </c>
      <c r="FD93" s="65">
        <f t="shared" si="210"/>
        <v>167.78310848035116</v>
      </c>
      <c r="FE93" s="65">
        <f t="shared" si="211"/>
        <v>115.42258789525131</v>
      </c>
      <c r="FF93" s="65">
        <f t="shared" si="212"/>
        <v>70.056580334068983</v>
      </c>
      <c r="FG93" s="65">
        <f t="shared" si="213"/>
        <v>22.298227887608647</v>
      </c>
      <c r="FH93" s="65">
        <f t="shared" si="214"/>
        <v>23.347325662474837</v>
      </c>
      <c r="FI93" s="65">
        <f t="shared" si="215"/>
        <v>24.618770693176089</v>
      </c>
      <c r="FJ93" s="65">
        <f t="shared" si="216"/>
        <v>26.043412827787471</v>
      </c>
      <c r="FK93" s="65">
        <f t="shared" si="217"/>
        <v>20.388798976800992</v>
      </c>
      <c r="FL93" s="65">
        <f t="shared" si="218"/>
        <v>3.0048075909873622</v>
      </c>
      <c r="FM93" s="65">
        <f t="shared" si="219"/>
        <v>3.4751357642363208</v>
      </c>
      <c r="FN93" s="65">
        <f t="shared" si="220"/>
        <v>3.7483983414725284</v>
      </c>
      <c r="FO93" s="65">
        <f t="shared" si="221"/>
        <v>3.906691911984904</v>
      </c>
      <c r="FP93" s="65">
        <f t="shared" si="222"/>
        <v>3.2784014840975173</v>
      </c>
      <c r="FQ93" s="65">
        <f t="shared" si="223"/>
        <v>1.423512129383284</v>
      </c>
      <c r="FR93" s="65">
        <f t="shared" si="224"/>
        <v>2.378668864695614</v>
      </c>
      <c r="FS93" s="65">
        <f t="shared" si="225"/>
        <v>2.7350443140229994</v>
      </c>
      <c r="FT93" s="65">
        <f t="shared" si="226"/>
        <v>2.7350443140229994</v>
      </c>
      <c r="FU93" s="65">
        <f t="shared" si="227"/>
        <v>2.7350443140229994</v>
      </c>
      <c r="FV93" s="65">
        <f t="shared" si="228"/>
        <v>0.15816801437592043</v>
      </c>
      <c r="FW93" s="65">
        <f t="shared" si="229"/>
        <v>0.2642965405217349</v>
      </c>
      <c r="FX93" s="65">
        <f t="shared" si="230"/>
        <v>0.30389381266922216</v>
      </c>
      <c r="FY93" s="65">
        <f t="shared" si="231"/>
        <v>0.30389381266922216</v>
      </c>
      <c r="FZ93" s="65">
        <f t="shared" si="232"/>
        <v>0.30389381266922216</v>
      </c>
      <c r="GB93" s="65">
        <f t="shared" si="233"/>
        <v>255.56983279652178</v>
      </c>
      <c r="GC93" s="65">
        <f t="shared" si="234"/>
        <v>244.76433267121874</v>
      </c>
      <c r="GD93" s="65">
        <f t="shared" si="235"/>
        <v>22.298227887608647</v>
      </c>
      <c r="GE93" s="65">
        <f t="shared" si="236"/>
        <v>3.0048075909873622</v>
      </c>
      <c r="GF93" s="65">
        <f t="shared" si="237"/>
        <v>1.423512129383284</v>
      </c>
      <c r="GG93" s="65">
        <f t="shared" si="238"/>
        <v>0.15816801437592043</v>
      </c>
      <c r="GH93" s="65">
        <f t="shared" si="239"/>
        <v>212.69123257156355</v>
      </c>
      <c r="GI93" s="65">
        <f t="shared" si="240"/>
        <v>211.43513267358983</v>
      </c>
      <c r="GJ93" s="65">
        <f t="shared" si="241"/>
        <v>23.347325662474837</v>
      </c>
      <c r="GK93" s="65">
        <f t="shared" si="242"/>
        <v>3.4751357642363208</v>
      </c>
      <c r="GL93" s="65">
        <f t="shared" si="243"/>
        <v>2.378668864695614</v>
      </c>
      <c r="GM93" s="65">
        <f t="shared" si="244"/>
        <v>0.2642965405217349</v>
      </c>
      <c r="GN93" s="65">
        <f t="shared" si="245"/>
        <v>156.03798295799561</v>
      </c>
      <c r="GO93" s="65">
        <f t="shared" si="246"/>
        <v>167.78310848035116</v>
      </c>
      <c r="GP93" s="65">
        <f t="shared" si="247"/>
        <v>24.618770693176089</v>
      </c>
      <c r="GQ93" s="65">
        <f t="shared" si="248"/>
        <v>3.7483983414725284</v>
      </c>
      <c r="GR93" s="65">
        <f t="shared" si="249"/>
        <v>2.7350443140229994</v>
      </c>
      <c r="GS93" s="65">
        <f t="shared" si="250"/>
        <v>0.30389381266922216</v>
      </c>
      <c r="GT93" s="65">
        <f t="shared" si="251"/>
        <v>90.800134425591835</v>
      </c>
      <c r="GU93" s="65">
        <f t="shared" si="252"/>
        <v>115.42258789525131</v>
      </c>
      <c r="GV93" s="65">
        <f t="shared" si="253"/>
        <v>26.043412827787471</v>
      </c>
      <c r="GW93" s="65">
        <f t="shared" si="254"/>
        <v>3.906691911984904</v>
      </c>
      <c r="GX93" s="65">
        <f t="shared" si="255"/>
        <v>2.7350443140229994</v>
      </c>
      <c r="GY93" s="65">
        <f t="shared" si="256"/>
        <v>0.30389381266922216</v>
      </c>
      <c r="GZ93" s="65">
        <f t="shared" si="257"/>
        <v>49.39269241300871</v>
      </c>
      <c r="HA93" s="65">
        <f t="shared" si="258"/>
        <v>70.056580334068983</v>
      </c>
      <c r="HB93" s="65">
        <f t="shared" si="259"/>
        <v>20.388798976800992</v>
      </c>
      <c r="HC93" s="65">
        <f t="shared" si="260"/>
        <v>3.2784014840975173</v>
      </c>
      <c r="HD93" s="65">
        <f t="shared" si="261"/>
        <v>2.7350443140229994</v>
      </c>
      <c r="HE93" s="65">
        <f t="shared" si="262"/>
        <v>0.30389381266922216</v>
      </c>
      <c r="HM93" s="51">
        <v>84</v>
      </c>
      <c r="HN93" s="72">
        <f>(EW93-EW92)*$D$46+(FB93-FB92)*$D$47+(FG93-FG92)*$D$48+(FL93-FL92)*$D$49+IF($HM93&lt;C$10,0,求节点(C$10:C$14,$H$28:$H$32,$HM93)*$C$2*节奏总纲!W87)+HN92</f>
        <v>25966.892919525359</v>
      </c>
      <c r="HO93" s="72">
        <f>(EX93-EX92)*$D$46+(FC93-FC92)*$D$47+(FH93-FH92)*$D$48+(FM93-FM92)*$D$49+IF($HM93&lt;D$10,0,求节点(D$10:D$14,$H$28:$H$32,$HM93)*$C$2*节奏总纲!X87)+HO92</f>
        <v>22723.675552862409</v>
      </c>
      <c r="HP93" s="72">
        <f>(EY93-EY92)*$D$46+(FD93-FD92)*$D$47+(FI93-FI92)*$D$48+(FN93-FN92)*$D$49+IF($HM93&lt;E$10,0,求节点(E$10:E$14,$H$28:$H$32,$HM93)*$C$2*节奏总纲!Y87)+HP92</f>
        <v>19284.486535507014</v>
      </c>
      <c r="HQ93" s="72">
        <f>(EZ93-EZ92)*$D$46+(FE93-FE92)*$D$47+(FJ93-FJ92)*$D$48+(FO93-FO92)*$D$49+IF($HM93&lt;F$10,0,求节点(F$10:F$14,$H$28:$H$32,$HM93)*$C$2*节奏总纲!Z87)+HQ92</f>
        <v>14778.687527790114</v>
      </c>
      <c r="HR93" s="72">
        <f>(FA93-FA92)*$D$46+(FF93-FF92)*$D$47+(FK93-FK92)*$D$48+(FP93-FP92)*$D$49+IF($HM93&lt;G$10,0,求节点(G$10:G$14,$H$28:$H$32,$HM93)*$C$2*节奏总纲!AA87)+HR92</f>
        <v>8567.5375130647808</v>
      </c>
      <c r="HV93" s="72">
        <v>84</v>
      </c>
      <c r="HW93" s="72">
        <f>IF($HV93&lt;C$10,0,求节点(C$10:C$14,$I$28:$I$32,$HV93)*$C$2*节奏总纲!W87)+HW92</f>
        <v>93277900.156961262</v>
      </c>
      <c r="HX93" s="72">
        <f>IF($HV93&lt;D$10,0,求节点(D$10:D$14,$I$28:$I$32,$HV93)*$C$2*节奏总纲!X87)+HX92</f>
        <v>82468497.864301413</v>
      </c>
      <c r="HY93" s="72">
        <f>IF($HV93&lt;E$10,0,求节点(E$10:E$14,$I$28:$I$32,$HV93)*$C$2*节奏总纲!Y87)+HY92</f>
        <v>73949343.281380728</v>
      </c>
      <c r="HZ93" s="72">
        <f>IF($HV93&lt;F$10,0,求节点(F$10:F$14,$I$28:$I$32,$HV93)*$C$2*节奏总纲!Z87)+HZ92</f>
        <v>61072396.158516034</v>
      </c>
      <c r="IA93" s="72">
        <f>IF($HV93&lt;G$10,0,求节点(G$10:G$14,$I$28:$I$32,$HV93)*$C$2*节奏总纲!AA87)+IA92</f>
        <v>34087098.733239941</v>
      </c>
    </row>
    <row r="94" spans="16:235" x14ac:dyDescent="0.15">
      <c r="P94" s="49">
        <v>85</v>
      </c>
      <c r="Q94" s="51">
        <f>IF($P94&lt;C$10,0,求节点(C$10:C$14,$H$10:$H$14,$P94)*$C$2*节奏总纲!W88)+Q93</f>
        <v>3980.9615260352725</v>
      </c>
      <c r="R94" s="51">
        <f>IF($P94&lt;D$10,0,求节点(D$10:D$14,$H$10:$H$14,$P94)*$C$2*节奏总纲!X88)+R93</f>
        <v>3338.8031259574577</v>
      </c>
      <c r="S94" s="51">
        <f>IF($P94&lt;E$10,0,求节点(E$10:E$14,$H$10:$H$14,$P94)*$C$2*节奏总纲!Y88)+S93</f>
        <v>2487.538083620143</v>
      </c>
      <c r="T94" s="51">
        <f>IF($P94&lt;F$10,0,求节点(F$10:F$14,$H$10:$H$14,$P94)*$C$2*节奏总纲!Z88)+T93</f>
        <v>1490.3083642882714</v>
      </c>
      <c r="U94" s="51">
        <f>IF($P94&lt;G$10,0,求节点(G$10:G$14,$H$10:$H$14,$P94)*$C$2*节奏总纲!AA88)+U93</f>
        <v>828.82569348548623</v>
      </c>
      <c r="V94" s="51">
        <f>IF($P94&lt;C$10,0,求节点(C$10:C$14,$I$10:$I$14,$P94)*$C$2*节奏总纲!W88)+V93</f>
        <v>4153.8677694465487</v>
      </c>
      <c r="W94" s="51">
        <f>IF($P94&lt;D$10,0,求节点(D$10:D$14,$I$10:$I$14,$P94)*$C$2*节奏总纲!X88)+W93</f>
        <v>3606.8433420640595</v>
      </c>
      <c r="X94" s="51">
        <f>IF($P94&lt;E$10,0,求节点(E$10:E$14,$I$10:$I$14,$P94)*$C$2*节奏总纲!Y88)+X93</f>
        <v>3044.7356114755453</v>
      </c>
      <c r="Y94" s="51">
        <f>IF($P94&lt;F$10,0,求节点(F$10:F$14,$I$10:$I$14,$P94)*$C$2*节奏总纲!Z88)+Y93</f>
        <v>2308.3313316247018</v>
      </c>
      <c r="Z94" s="51">
        <f>IF($P94&lt;G$10,0,求节点(G$10:G$14,$I$10:$I$14,$P94)*$C$2*节奏总纲!AA88)+Z93</f>
        <v>1287.3622323579034</v>
      </c>
      <c r="AA94" s="65">
        <f>IF($P94&lt;C$10,0,求节点(C$10:C$14,$J$10:$J$14,$P94)*$C$2*节奏总纲!W88)+AA93+军团势力点排行奖励设计!M94-军团势力点排行奖励设计!M93</f>
        <v>1676.3652476421717</v>
      </c>
      <c r="AB94" s="65">
        <f>IF($P94&lt;D$10,0,求节点(D$10:D$14,$J$10:$J$14,$P94)*$C$2*节奏总纲!X88)+AB93+军团势力点排行奖励设计!N94-军团势力点排行奖励设计!N93</f>
        <v>1696.7983027633686</v>
      </c>
      <c r="AC94" s="65">
        <f>IF($P94&lt;E$10,0,求节点(E$10:E$14,$J$10:$J$14,$P94)*$C$2*节奏总纲!Y88)+AC93+军团势力点排行奖励设计!O94-军团势力点排行奖励设计!O93</f>
        <v>1768.2203752550704</v>
      </c>
      <c r="AD94" s="65">
        <f>IF($P94&lt;F$10,0,求节点(F$10:F$14,$J$10:$J$14,$P94)*$C$2*节奏总纲!Z88)+AD93+军团势力点排行奖励设计!P94-军团势力点排行奖励设计!P93</f>
        <v>1860.5689171040108</v>
      </c>
      <c r="AE94" s="65">
        <f>IF($P94&lt;G$10,0,求节点(G$10:G$14,$J$10:$J$14,$P94)*$C$2*节奏总纲!AA88)+AE93+军团势力点排行奖励设计!Q94-军团势力点排行奖励设计!Q93</f>
        <v>1402.4523262164794</v>
      </c>
      <c r="AF94" s="65">
        <f>IF($P94&lt;C$10,0,求节点(C$10:C$14,$K$10:$K$14,$P94)*$C$2*节奏总纲!W88)+AF93</f>
        <v>0</v>
      </c>
      <c r="AG94" s="65">
        <f>IF($P94&lt;D$10,0,求节点(D$10:D$14,$K$10:$K$14,$P94)*$C$2*节奏总纲!X88)+AG93</f>
        <v>0</v>
      </c>
      <c r="AH94" s="65">
        <f>IF($P94&lt;E$10,0,求节点(E$10:E$14,$K$10:$K$14,$P94)*$C$2*节奏总纲!Y88)+AH93</f>
        <v>0</v>
      </c>
      <c r="AI94" s="65">
        <f>IF($P94&lt;F$10,0,求节点(F$10:F$14,$K$10:$K$14,$P94)*$C$2*节奏总纲!Z88)+AI93</f>
        <v>0</v>
      </c>
      <c r="AJ94" s="65">
        <f>IF($P94&lt;G$10,0,求节点(G$10:G$14,$K$10:$K$14,$P94)*$C$2*节奏总纲!AA88)+AJ93</f>
        <v>0</v>
      </c>
      <c r="AK94" s="65">
        <f>IF($P94&lt;C$10,0,求节点(C$10:C$14,$L$10:$L$14,$P94)*$C$2*节奏总纲!W88)+AK93+军团势力点排行奖励设计!R94-军团势力点排行奖励设计!R93</f>
        <v>172.0220982671498</v>
      </c>
      <c r="AL94" s="65">
        <f>IF($P94&lt;D$10,0,求节点(D$10:D$14,$L$10:$L$14,$P94)*$C$2*节奏总纲!X88)+AL93+军团势力点排行奖励设计!S94-军团势力点排行奖励设计!S93</f>
        <v>287.68090214485721</v>
      </c>
      <c r="AM94" s="65">
        <f>IF($P94&lt;E$10,0,求节点(E$10:E$14,$L$10:$L$14,$P94)*$C$2*节奏总纲!Y88)+AM93+军团势力点排行奖励设计!T94-军团势力点排行奖励设计!T93</f>
        <v>332.43171084814526</v>
      </c>
      <c r="AN94" s="65">
        <f>IF($P94&lt;F$10,0,求节点(F$10:F$14,$L$10:$L$14,$P94)*$C$2*节奏总纲!Z88)+AN93+军团势力点排行奖励设计!U94-军团势力点排行奖励设计!U93</f>
        <v>332.43171084814526</v>
      </c>
      <c r="AO94" s="65">
        <f>IF($P94&lt;G$10,0,求节点(G$10:G$14,$L$10:$L$14,$P94)*$C$2*节奏总纲!AA88)+AO93+军团势力点排行奖励设计!V94-军团势力点排行奖励设计!V93</f>
        <v>332.43171084814526</v>
      </c>
      <c r="AP94" s="65">
        <f>IF($P94&lt;C$10,0,求节点(C$10:C$14,$M$10:$M$14,$P94)*$C$2*节奏总纲!W88)+AP93</f>
        <v>0</v>
      </c>
      <c r="AQ94" s="65">
        <f>IF($P94&lt;D$10,0,求节点(D$10:D$14,$M$10:$M$14,$P94)*$C$2*节奏总纲!X88)+AQ93</f>
        <v>0</v>
      </c>
      <c r="AR94" s="65">
        <f>IF($P94&lt;E$10,0,求节点(E$10:E$14,$M$10:$M$14,$P94)*$C$2*节奏总纲!Y88)+AR93</f>
        <v>0</v>
      </c>
      <c r="AS94" s="65">
        <f>IF($P94&lt;F$10,0,求节点(F$10:F$14,$M$10:$M$14,$P94)*$C$2*节奏总纲!Z88)+AS93</f>
        <v>0</v>
      </c>
      <c r="AT94" s="65">
        <f>IF($P94&lt;G$10,0,求节点(G$10:G$14,$M$10:$M$14,$P94)*$C$2*节奏总纲!AA88)+AT93</f>
        <v>0</v>
      </c>
      <c r="AX94" s="51">
        <v>85</v>
      </c>
      <c r="AY94" s="51">
        <f>IF($AX94&lt;C$10,0,求节点(C$10:C$14,$H$19:$H$23,$AX94)*$C$2*节奏总纲!W88)+AY93</f>
        <v>160.83712822378666</v>
      </c>
      <c r="AZ94" s="51">
        <f>IF($AX94&lt;D$10,0,求节点(D$10:D$14,$H$19:$H$23,$AX94)*$C$2*节奏总纲!X88)+AZ93</f>
        <v>132.43881686352239</v>
      </c>
      <c r="BA94" s="51">
        <f>IF($AX94&lt;E$10,0,求节点(E$10:E$14,$H$19:$H$23,$AX94)*$C$2*节奏总纲!Y88)+BA93</f>
        <v>94.985892569826404</v>
      </c>
      <c r="BB94" s="51">
        <f>IF($AX94&lt;F$10,0,求节点(F$10:F$14,$H$19:$H$23,$AX94)*$C$2*节奏总纲!Z88)+BB93</f>
        <v>52.866668161804185</v>
      </c>
      <c r="BC94" s="51">
        <f>IF($AX94&lt;G$10,0,求节点(G$10:G$14,$H$19:$H$23,$AX94)*$C$2*节奏总纲!AA88)+BC93</f>
        <v>28.209127555924699</v>
      </c>
      <c r="BD94" s="51">
        <f>IF($AX94&lt;C$10,0,求节点(C$10:C$14,$I$19:$I$23,$AX94)*$C$2*节奏总纲!W88)+BD93</f>
        <v>333.7613013140126</v>
      </c>
      <c r="BE94" s="51">
        <f>IF($AX94&lt;D$10,0,求节点(D$10:D$14,$I$19:$I$23,$AX94)*$C$2*节奏总纲!X88)+BE93</f>
        <v>280.90478585033685</v>
      </c>
      <c r="BF94" s="51">
        <f>IF($AX94&lt;E$10,0,求节点(E$10:E$14,$I$19:$I$23,$AX94)*$C$2*节奏总纲!Y88)+BF93</f>
        <v>210.75945133408371</v>
      </c>
      <c r="BG94" s="51">
        <f>IF($AX94&lt;F$10,0,求节点(F$10:F$14,$I$19:$I$23,$AX94)*$C$2*节奏总纲!Z88)+BG93</f>
        <v>127.88416916410543</v>
      </c>
      <c r="BH94" s="51">
        <f>IF($AX94&lt;G$10,0,求节点(G$10:G$14,$I$19:$I$23,$AX94)*$C$2*节奏总纲!AA88)+BH93</f>
        <v>71.598918326178747</v>
      </c>
      <c r="BI94" s="65">
        <f>IF($AX94&lt;C$10,0,求节点(C$10:C$14,$J$19:$J$23,$AX94)*$C$2*节奏总纲!W88)+BI93+军团势力点排行奖励设计!W94-军团势力点排行奖励设计!W93</f>
        <v>55.878841588072419</v>
      </c>
      <c r="BJ94" s="65">
        <f>IF($AX94&lt;D$10,0,求节点(D$10:D$14,$J$19:$J$23,$AX94)*$C$2*节奏总纲!X88)+BJ93+军团势力点排行奖励设计!X94-军团势力点排行奖励设计!X93</f>
        <v>56.559943425445653</v>
      </c>
      <c r="BK94" s="65">
        <f>IF($AX94&lt;E$10,0,求节点(E$10:E$14,$J$19:$J$23,$AX94)*$C$2*节奏总纲!Y88)+BK93+军团势力点排行奖励设计!Y94-军团势力点排行奖励设计!Y93</f>
        <v>58.940679175169009</v>
      </c>
      <c r="BL94" s="65">
        <f>IF($AX94&lt;F$10,0,求节点(F$10:F$14,$J$19:$J$23,$AX94)*$C$2*节奏总纲!Z88)+BL93+军团势力点排行奖励设计!Z94-军团势力点排行奖励设计!Z93</f>
        <v>62.018963903467011</v>
      </c>
      <c r="BM94" s="65">
        <f>IF($AX94&lt;G$10,0,求节点(G$10:G$14,$J$19:$J$23,$AX94)*$C$2*节奏总纲!AA88)+BM93+军团势力点排行奖励设计!AA94-军团势力点排行奖励设计!AA93</f>
        <v>46.748410873882648</v>
      </c>
      <c r="BN94" s="65">
        <f>IF($AX94&lt;C$10,0,求节点(C$10:C$14,$K$19:$K$23,$AX94)*$C$2*节奏总纲!W88)+BN93</f>
        <v>0</v>
      </c>
      <c r="BO94" s="65">
        <f>IF($AX94&lt;D$10,0,求节点(D$10:D$14,$K$19:$K$23,$AX94)*$C$2*节奏总纲!X88)+BO93</f>
        <v>0</v>
      </c>
      <c r="BP94" s="65">
        <f>IF($AX94&lt;E$10,0,求节点(E$10:E$14,$K$19:$K$23,$AX94)*$C$2*节奏总纲!Y88)+BP93</f>
        <v>0</v>
      </c>
      <c r="BQ94" s="65">
        <f>IF($AX94&lt;F$10,0,求节点(F$10:F$14,$K$19:$K$23,$AX94)*$C$2*节奏总纲!Z88)+BQ93</f>
        <v>0</v>
      </c>
      <c r="BR94" s="65">
        <f>IF($AX94&lt;G$10,0,求节点(G$10:G$14,$K$19:$K$23,$AX94)*$C$2*节奏总纲!AA88)+BR93</f>
        <v>0</v>
      </c>
      <c r="BS94" s="65">
        <f>IF($AX94&lt;C$10,0,求节点(C$10:C$14,$L$19:$L$23,$AX94)*$C$2*节奏总纲!W88)+BS93+军团势力点排行奖励设计!AB94-军团势力点排行奖励设计!AB93</f>
        <v>3.4404419653429987</v>
      </c>
      <c r="BT94" s="65">
        <f>IF($AX94&lt;D$10,0,求节点(D$10:D$14,$L$19:$L$23,$AX94)*$C$2*节奏总纲!X88)+BT93+军团势力点排行奖励设计!AC94-军团势力点排行奖励设计!AC93</f>
        <v>5.7536180428971448</v>
      </c>
      <c r="BU94" s="65">
        <f>IF($AX94&lt;E$10,0,求节点(E$10:E$14,$L$19:$L$23,$AX94)*$C$2*节奏总纲!Y88)+BU93+军团势力点排行奖励设计!AD94-军团势力点排行奖励设计!AD93</f>
        <v>6.6486342169629031</v>
      </c>
      <c r="BV94" s="65">
        <f>IF($AX94&lt;F$10,0,求节点(F$10:F$14,$L$19:$L$23,$AX94)*$C$2*节奏总纲!Z88)+BV93+军团势力点排行奖励设计!AE94-军团势力点排行奖励设计!AE93</f>
        <v>6.6486342169629031</v>
      </c>
      <c r="BW94" s="65">
        <f>IF($AX94&lt;G$10,0,求节点(G$10:G$14,$L$19:$L$23,$AX94)*$C$2*节奏总纲!AA88)+BW93+军团势力点排行奖励设计!AF94-军团势力点排行奖励设计!AF93</f>
        <v>6.6486342169629031</v>
      </c>
      <c r="BX94" s="65">
        <f>IF($AX94&lt;C$10,0,求节点(C$10:C$14,$M$19:$M$23,$AX94)*$C$2*节奏总纲!W88)+BX93</f>
        <v>0</v>
      </c>
      <c r="BY94" s="65">
        <f>IF($AX94&lt;D$10,0,求节点(D$10:D$14,$M$19:$M$23,$AX94)*$C$2*节奏总纲!X88)+BY93</f>
        <v>0</v>
      </c>
      <c r="BZ94" s="65">
        <f>IF($AX94&lt;E$10,0,求节点(E$10:E$14,$M$19:$M$23,$AX94)*$C$2*节奏总纲!Y88)+BZ93</f>
        <v>0</v>
      </c>
      <c r="CA94" s="65">
        <f>IF($AX94&lt;F$10,0,求节点(F$10:F$14,$M$19:$M$23,$AX94)*$C$2*节奏总纲!Z88)+CA93</f>
        <v>0</v>
      </c>
      <c r="CB94" s="65">
        <f>IF($AX94&lt;G$10,0,求节点(G$10:G$14,$M$19:$M$23,$AX94)*$C$2*节奏总纲!AA88)+CB93</f>
        <v>0</v>
      </c>
      <c r="CF94" s="51">
        <v>85</v>
      </c>
      <c r="CG94" s="65">
        <f t="shared" si="143"/>
        <v>804.18564111893329</v>
      </c>
      <c r="CH94" s="65">
        <f t="shared" si="144"/>
        <v>662.1940843176119</v>
      </c>
      <c r="CI94" s="65">
        <f t="shared" si="145"/>
        <v>474.92946284913205</v>
      </c>
      <c r="CJ94" s="65">
        <f t="shared" si="146"/>
        <v>264.33334080902091</v>
      </c>
      <c r="CK94" s="65">
        <f t="shared" si="147"/>
        <v>141.04563777962349</v>
      </c>
      <c r="CL94" s="65">
        <f t="shared" si="148"/>
        <v>3337.613013140126</v>
      </c>
      <c r="CM94" s="65">
        <f t="shared" si="149"/>
        <v>2809.0478585033684</v>
      </c>
      <c r="CN94" s="65">
        <f t="shared" si="150"/>
        <v>2107.5945133408372</v>
      </c>
      <c r="CO94" s="65">
        <f t="shared" si="151"/>
        <v>1278.8416916410542</v>
      </c>
      <c r="CP94" s="65">
        <f t="shared" si="152"/>
        <v>715.9891832617875</v>
      </c>
      <c r="CQ94" s="65">
        <f t="shared" si="153"/>
        <v>1676.3652476421726</v>
      </c>
      <c r="CR94" s="65">
        <f t="shared" si="154"/>
        <v>1696.7983027633695</v>
      </c>
      <c r="CS94" s="65">
        <f t="shared" si="155"/>
        <v>1768.2203752550704</v>
      </c>
      <c r="CT94" s="65">
        <f t="shared" si="156"/>
        <v>1860.5689171040103</v>
      </c>
      <c r="CU94" s="65">
        <f t="shared" si="157"/>
        <v>1402.4523262164794</v>
      </c>
      <c r="CV94" s="65">
        <f t="shared" si="158"/>
        <v>0</v>
      </c>
      <c r="CW94" s="65">
        <f t="shared" si="159"/>
        <v>0</v>
      </c>
      <c r="CX94" s="65">
        <f t="shared" si="160"/>
        <v>0</v>
      </c>
      <c r="CY94" s="65">
        <f t="shared" si="161"/>
        <v>0</v>
      </c>
      <c r="CZ94" s="65">
        <f t="shared" si="162"/>
        <v>0</v>
      </c>
      <c r="DA94" s="65">
        <f t="shared" si="163"/>
        <v>172.02209826714994</v>
      </c>
      <c r="DB94" s="65">
        <f t="shared" si="164"/>
        <v>287.68090214485721</v>
      </c>
      <c r="DC94" s="65">
        <f t="shared" si="165"/>
        <v>332.43171084814514</v>
      </c>
      <c r="DD94" s="65">
        <f t="shared" si="166"/>
        <v>332.43171084814514</v>
      </c>
      <c r="DE94" s="65">
        <f t="shared" si="167"/>
        <v>332.43171084814514</v>
      </c>
      <c r="DF94" s="65">
        <f t="shared" si="168"/>
        <v>0</v>
      </c>
      <c r="DG94" s="65">
        <f t="shared" si="169"/>
        <v>0</v>
      </c>
      <c r="DH94" s="65">
        <f t="shared" si="170"/>
        <v>0</v>
      </c>
      <c r="DI94" s="65">
        <f t="shared" si="171"/>
        <v>0</v>
      </c>
      <c r="DJ94" s="65">
        <f t="shared" si="172"/>
        <v>0</v>
      </c>
      <c r="DN94" s="51">
        <v>85</v>
      </c>
      <c r="DO94" s="65">
        <f t="shared" si="173"/>
        <v>4.9503016747429305</v>
      </c>
      <c r="DP94" s="65">
        <f t="shared" si="174"/>
        <v>5.0420310374685391</v>
      </c>
      <c r="DQ94" s="65">
        <f t="shared" si="175"/>
        <v>5.2377000759170507</v>
      </c>
      <c r="DR94" s="65">
        <f t="shared" si="176"/>
        <v>5.637988608349672</v>
      </c>
      <c r="DS94" s="65">
        <f t="shared" si="177"/>
        <v>5.876294414581495</v>
      </c>
      <c r="DT94" s="65">
        <f t="shared" si="178"/>
        <v>1.2445624322211237</v>
      </c>
      <c r="DU94" s="65">
        <f t="shared" si="179"/>
        <v>1.2840092172675721</v>
      </c>
      <c r="DV94" s="65">
        <f t="shared" si="180"/>
        <v>1.4446496193659215</v>
      </c>
      <c r="DW94" s="65">
        <f t="shared" si="181"/>
        <v>1.8050172642264819</v>
      </c>
      <c r="DX94" s="65">
        <f t="shared" si="182"/>
        <v>1.798019107625547</v>
      </c>
      <c r="DY94" s="65">
        <f t="shared" si="183"/>
        <v>0.99999999999999944</v>
      </c>
      <c r="DZ94" s="65">
        <f t="shared" si="184"/>
        <v>0.99999999999999944</v>
      </c>
      <c r="EA94" s="65">
        <f t="shared" si="185"/>
        <v>1</v>
      </c>
      <c r="EB94" s="65">
        <f t="shared" si="186"/>
        <v>1.0000000000000002</v>
      </c>
      <c r="EC94" s="65">
        <f t="shared" si="187"/>
        <v>1</v>
      </c>
      <c r="ED94" s="65">
        <f t="shared" si="188"/>
        <v>0</v>
      </c>
      <c r="EE94" s="65">
        <f t="shared" si="189"/>
        <v>0</v>
      </c>
      <c r="EF94" s="65">
        <f t="shared" si="190"/>
        <v>0</v>
      </c>
      <c r="EG94" s="65">
        <f t="shared" si="191"/>
        <v>0</v>
      </c>
      <c r="EH94" s="65">
        <f t="shared" si="192"/>
        <v>0</v>
      </c>
      <c r="EI94" s="65">
        <f t="shared" si="193"/>
        <v>0.99999999999999922</v>
      </c>
      <c r="EJ94" s="65">
        <f t="shared" si="194"/>
        <v>1</v>
      </c>
      <c r="EK94" s="65">
        <f t="shared" si="195"/>
        <v>1.0000000000000004</v>
      </c>
      <c r="EL94" s="65">
        <f t="shared" si="196"/>
        <v>1.0000000000000004</v>
      </c>
      <c r="EM94" s="65">
        <f t="shared" si="197"/>
        <v>1.0000000000000004</v>
      </c>
      <c r="EN94" s="65">
        <f t="shared" si="198"/>
        <v>0</v>
      </c>
      <c r="EO94" s="65">
        <f t="shared" si="199"/>
        <v>0</v>
      </c>
      <c r="EP94" s="65">
        <f t="shared" si="200"/>
        <v>0</v>
      </c>
      <c r="EQ94" s="65">
        <f t="shared" si="201"/>
        <v>0</v>
      </c>
      <c r="ER94" s="65">
        <f t="shared" si="202"/>
        <v>0</v>
      </c>
      <c r="EV94" s="51">
        <v>85</v>
      </c>
      <c r="EW94" s="65">
        <f t="shared" si="203"/>
        <v>260.96551861799043</v>
      </c>
      <c r="EX94" s="65">
        <f t="shared" si="204"/>
        <v>216.71025261862343</v>
      </c>
      <c r="EY94" s="65">
        <f t="shared" si="205"/>
        <v>158.21372797005151</v>
      </c>
      <c r="EZ94" s="65">
        <f t="shared" si="206"/>
        <v>91.23191891103582</v>
      </c>
      <c r="FA94" s="65">
        <f t="shared" si="207"/>
        <v>49.688803053778322</v>
      </c>
      <c r="FB94" s="65">
        <f t="shared" si="208"/>
        <v>261.57233171384502</v>
      </c>
      <c r="FC94" s="65">
        <f t="shared" si="209"/>
        <v>224.9133218079586</v>
      </c>
      <c r="FD94" s="65">
        <f t="shared" si="210"/>
        <v>177.00195552144308</v>
      </c>
      <c r="FE94" s="65">
        <f t="shared" si="211"/>
        <v>120.5284003666073</v>
      </c>
      <c r="FF94" s="65">
        <f t="shared" si="212"/>
        <v>73.493448265266437</v>
      </c>
      <c r="FG94" s="65">
        <f t="shared" si="213"/>
        <v>26.177611304235477</v>
      </c>
      <c r="FH94" s="65">
        <f t="shared" si="214"/>
        <v>27.178059954319675</v>
      </c>
      <c r="FI94" s="65">
        <f t="shared" si="215"/>
        <v>28.517895893914925</v>
      </c>
      <c r="FJ94" s="65">
        <f t="shared" si="216"/>
        <v>29.903124021649027</v>
      </c>
      <c r="FK94" s="65">
        <f t="shared" si="217"/>
        <v>23.031375158336061</v>
      </c>
      <c r="FL94" s="65">
        <f t="shared" si="218"/>
        <v>3.4820304724722186</v>
      </c>
      <c r="FM94" s="65">
        <f t="shared" si="219"/>
        <v>3.9787207798517104</v>
      </c>
      <c r="FN94" s="65">
        <f t="shared" si="220"/>
        <v>4.2767608021510313</v>
      </c>
      <c r="FO94" s="65">
        <f t="shared" si="221"/>
        <v>4.4306750385659317</v>
      </c>
      <c r="FP94" s="65">
        <f t="shared" si="222"/>
        <v>3.6671473870867133</v>
      </c>
      <c r="FQ94" s="65">
        <f t="shared" si="223"/>
        <v>1.5481988844043482</v>
      </c>
      <c r="FR94" s="65">
        <f t="shared" si="224"/>
        <v>2.5891281193037154</v>
      </c>
      <c r="FS94" s="65">
        <f t="shared" si="225"/>
        <v>2.9918853976333066</v>
      </c>
      <c r="FT94" s="65">
        <f t="shared" si="226"/>
        <v>2.9918853976333066</v>
      </c>
      <c r="FU94" s="65">
        <f t="shared" si="227"/>
        <v>2.9918853976333066</v>
      </c>
      <c r="FV94" s="65">
        <f t="shared" si="228"/>
        <v>0.17202209826714981</v>
      </c>
      <c r="FW94" s="65">
        <f t="shared" si="229"/>
        <v>0.28768090214485725</v>
      </c>
      <c r="FX94" s="65">
        <f t="shared" si="230"/>
        <v>0.33243171084814516</v>
      </c>
      <c r="FY94" s="65">
        <f t="shared" si="231"/>
        <v>0.33243171084814516</v>
      </c>
      <c r="FZ94" s="65">
        <f t="shared" si="232"/>
        <v>0.33243171084814516</v>
      </c>
      <c r="GB94" s="65">
        <f t="shared" si="233"/>
        <v>260.96551861799043</v>
      </c>
      <c r="GC94" s="65">
        <f t="shared" si="234"/>
        <v>261.57233171384502</v>
      </c>
      <c r="GD94" s="65">
        <f t="shared" si="235"/>
        <v>26.177611304235477</v>
      </c>
      <c r="GE94" s="65">
        <f t="shared" si="236"/>
        <v>3.4820304724722186</v>
      </c>
      <c r="GF94" s="65">
        <f t="shared" si="237"/>
        <v>1.5481988844043482</v>
      </c>
      <c r="GG94" s="65">
        <f t="shared" si="238"/>
        <v>0.17202209826714981</v>
      </c>
      <c r="GH94" s="65">
        <f t="shared" si="239"/>
        <v>216.71025261862343</v>
      </c>
      <c r="GI94" s="65">
        <f t="shared" si="240"/>
        <v>224.9133218079586</v>
      </c>
      <c r="GJ94" s="65">
        <f t="shared" si="241"/>
        <v>27.178059954319675</v>
      </c>
      <c r="GK94" s="65">
        <f t="shared" si="242"/>
        <v>3.9787207798517104</v>
      </c>
      <c r="GL94" s="65">
        <f t="shared" si="243"/>
        <v>2.5891281193037154</v>
      </c>
      <c r="GM94" s="65">
        <f t="shared" si="244"/>
        <v>0.28768090214485725</v>
      </c>
      <c r="GN94" s="65">
        <f t="shared" si="245"/>
        <v>158.21372797005151</v>
      </c>
      <c r="GO94" s="65">
        <f t="shared" si="246"/>
        <v>177.00195552144308</v>
      </c>
      <c r="GP94" s="65">
        <f t="shared" si="247"/>
        <v>28.517895893914925</v>
      </c>
      <c r="GQ94" s="65">
        <f t="shared" si="248"/>
        <v>4.2767608021510313</v>
      </c>
      <c r="GR94" s="65">
        <f t="shared" si="249"/>
        <v>2.9918853976333066</v>
      </c>
      <c r="GS94" s="65">
        <f t="shared" si="250"/>
        <v>0.33243171084814516</v>
      </c>
      <c r="GT94" s="65">
        <f t="shared" si="251"/>
        <v>91.23191891103582</v>
      </c>
      <c r="GU94" s="65">
        <f t="shared" si="252"/>
        <v>120.5284003666073</v>
      </c>
      <c r="GV94" s="65">
        <f t="shared" si="253"/>
        <v>29.903124021649027</v>
      </c>
      <c r="GW94" s="65">
        <f t="shared" si="254"/>
        <v>4.4306750385659317</v>
      </c>
      <c r="GX94" s="65">
        <f t="shared" si="255"/>
        <v>2.9918853976333066</v>
      </c>
      <c r="GY94" s="65">
        <f t="shared" si="256"/>
        <v>0.33243171084814516</v>
      </c>
      <c r="GZ94" s="65">
        <f t="shared" si="257"/>
        <v>49.688803053778322</v>
      </c>
      <c r="HA94" s="65">
        <f t="shared" si="258"/>
        <v>73.493448265266437</v>
      </c>
      <c r="HB94" s="65">
        <f t="shared" si="259"/>
        <v>23.031375158336061</v>
      </c>
      <c r="HC94" s="65">
        <f t="shared" si="260"/>
        <v>3.6671473870867133</v>
      </c>
      <c r="HD94" s="65">
        <f t="shared" si="261"/>
        <v>2.9918853976333066</v>
      </c>
      <c r="HE94" s="65">
        <f t="shared" si="262"/>
        <v>0.33243171084814516</v>
      </c>
      <c r="HM94" s="51">
        <v>85</v>
      </c>
      <c r="HN94" s="72">
        <f>(EW94-EW93)*$D$46+(FB94-FB93)*$D$47+(FG94-FG93)*$D$48+(FL94-FL93)*$D$49+IF($HM94&lt;C$10,0,求节点(C$10:C$14,$H$28:$H$32,$HM94)*$C$2*节奏总纲!W88)+HN93</f>
        <v>28322.190552338699</v>
      </c>
      <c r="HO94" s="72">
        <f>(EX94-EX93)*$D$46+(FC94-FC93)*$D$47+(FH94-FH93)*$D$48+(FM94-FM93)*$D$49+IF($HM94&lt;D$10,0,求节点(D$10:D$14,$H$28:$H$32,$HM94)*$C$2*节奏总纲!X88)+HO93</f>
        <v>24747.419399517508</v>
      </c>
      <c r="HP94" s="72">
        <f>(EY94-EY93)*$D$46+(FD94-FD93)*$D$47+(FI94-FI93)*$D$48+(FN94-FN93)*$D$49+IF($HM94&lt;E$10,0,求节点(E$10:E$14,$H$28:$H$32,$HM94)*$C$2*节奏总纲!Y88)+HP93</f>
        <v>20983.840823057002</v>
      </c>
      <c r="HQ94" s="72">
        <f>(EZ94-EZ93)*$D$46+(FE94-FE93)*$D$47+(FJ94-FJ93)*$D$48+(FO94-FO93)*$D$49+IF($HM94&lt;F$10,0,求节点(F$10:F$14,$H$28:$H$32,$HM94)*$C$2*节奏总纲!Z88)+HQ93</f>
        <v>16125.24612443096</v>
      </c>
      <c r="HR94" s="72">
        <f>(FA94-FA93)*$D$46+(FF94-FF93)*$D$47+(FK94-FK93)*$D$48+(FP94-FP93)*$D$49+IF($HM94&lt;G$10,0,求节点(G$10:G$14,$H$28:$H$32,$HM94)*$C$2*节奏总纲!AA88)+HR93</f>
        <v>9333.574114801635</v>
      </c>
      <c r="HV94" s="72">
        <v>85</v>
      </c>
      <c r="HW94" s="72">
        <f>IF($HV94&lt;C$10,0,求节点(C$10:C$14,$I$28:$I$32,$HV94)*$C$2*节奏总纲!W88)+HW93</f>
        <v>104227564.36177301</v>
      </c>
      <c r="HX94" s="72">
        <f>IF($HV94&lt;D$10,0,求节点(D$10:D$14,$I$28:$I$32,$HV94)*$C$2*节奏总纲!X88)+HX93</f>
        <v>92065941.018400669</v>
      </c>
      <c r="HY94" s="72">
        <f>IF($HV94&lt;E$10,0,求节点(E$10:E$14,$I$28:$I$32,$HV94)*$C$2*节奏总纲!Y88)+HY93</f>
        <v>82487110.969299838</v>
      </c>
      <c r="HZ94" s="72">
        <f>IF($HV94&lt;F$10,0,求节点(F$10:F$14,$I$28:$I$32,$HV94)*$C$2*节奏总纲!Z88)+HZ93</f>
        <v>68342419.477021113</v>
      </c>
      <c r="IA94" s="72">
        <f>IF($HV94&lt;G$10,0,求节点(G$10:G$14,$I$28:$I$32,$HV94)*$C$2*节奏总纲!AA88)+IA93</f>
        <v>38020979.455758139</v>
      </c>
    </row>
    <row r="95" spans="16:235" x14ac:dyDescent="0.15">
      <c r="P95" s="49">
        <v>86</v>
      </c>
      <c r="Q95" s="51">
        <f>IF($P95&lt;C$10,0,求节点(C$10:C$14,$H$10:$H$14,$P95)*$C$2*节奏总纲!W89)+Q94</f>
        <v>4153.4263069989938</v>
      </c>
      <c r="R95" s="51">
        <f>IF($P95&lt;D$10,0,求节点(D$10:D$14,$H$10:$H$14,$P95)*$C$2*节奏总纲!X89)+R94</f>
        <v>3465.8480119313144</v>
      </c>
      <c r="S95" s="51">
        <f>IF($P95&lt;E$10,0,求节点(E$10:E$14,$H$10:$H$14,$P95)*$C$2*节奏总纲!Y89)+S94</f>
        <v>2551.3668117658067</v>
      </c>
      <c r="T95" s="51">
        <f>IF($P95&lt;F$10,0,求节点(F$10:F$14,$H$10:$H$14,$P95)*$C$2*节奏总纲!Z89)+T94</f>
        <v>1493.4571370726665</v>
      </c>
      <c r="U95" s="51">
        <f>IF($P95&lt;G$10,0,求节点(G$10:G$14,$H$10:$H$14,$P95)*$C$2*节奏总纲!AA89)+U94</f>
        <v>832.52028829515666</v>
      </c>
      <c r="V95" s="51">
        <f>IF($P95&lt;C$10,0,求节点(C$10:C$14,$I$10:$I$14,$P95)*$C$2*节奏总纲!W89)+V94</f>
        <v>4543.6393053337924</v>
      </c>
      <c r="W95" s="51">
        <f>IF($P95&lt;D$10,0,求节点(D$10:D$14,$I$10:$I$14,$P95)*$C$2*节奏总纲!X89)+W94</f>
        <v>3941.0499455029462</v>
      </c>
      <c r="X95" s="51">
        <f>IF($P95&lt;E$10,0,求节点(E$10:E$14,$I$10:$I$14,$P95)*$C$2*节奏总纲!Y89)+X94</f>
        <v>3319.4424678265837</v>
      </c>
      <c r="Y95" s="51">
        <f>IF($P95&lt;F$10,0,求节点(F$10:F$14,$I$10:$I$14,$P95)*$C$2*节奏总纲!Z89)+Y94</f>
        <v>2515.6403230092246</v>
      </c>
      <c r="Z95" s="51">
        <f>IF($P95&lt;G$10,0,求节点(G$10:G$14,$I$10:$I$14,$P95)*$C$2*节奏总纲!AA89)+Z94</f>
        <v>1383.5439695113807</v>
      </c>
      <c r="AA95" s="65">
        <f>IF($P95&lt;C$10,0,求节点(C$10:C$14,$J$10:$J$14,$P95)*$C$2*节奏总纲!W89)+AA94+军团势力点排行奖励设计!M95-军团势力点排行奖励设计!M94</f>
        <v>1967.9141998775494</v>
      </c>
      <c r="AB95" s="65">
        <f>IF($P95&lt;D$10,0,求节点(D$10:D$14,$J$10:$J$14,$P95)*$C$2*节奏总纲!X89)+AB94+军团势力点排行奖励设计!N95-军团势力点排行奖励设计!N94</f>
        <v>1983.5330210471811</v>
      </c>
      <c r="AC95" s="65">
        <f>IF($P95&lt;E$10,0,求节点(E$10:E$14,$J$10:$J$14,$P95)*$C$2*节奏总纲!Y89)+AC94+军团势力点排行奖励设计!O95-军团势力点排行奖励设计!O94</f>
        <v>2057.586176703599</v>
      </c>
      <c r="AD95" s="65">
        <f>IF($P95&lt;F$10,0,求节点(F$10:F$14,$J$10:$J$14,$P95)*$C$2*节奏总纲!Z89)+AD94+军团势力点排行奖励设计!P95-军团势力点排行奖励设计!P94</f>
        <v>2143.2168089472925</v>
      </c>
      <c r="AE95" s="65">
        <f>IF($P95&lt;G$10,0,求节点(G$10:G$14,$J$10:$J$14,$P95)*$C$2*节奏总纲!AA89)+AE94+军团势力点排行奖励设计!Q95-军团势力点排行奖励设计!Q94</f>
        <v>1573.42714180344</v>
      </c>
      <c r="AF95" s="65">
        <f>IF($P95&lt;C$10,0,求节点(C$10:C$14,$K$10:$K$14,$P95)*$C$2*节奏总纲!W89)+AF94</f>
        <v>0</v>
      </c>
      <c r="AG95" s="65">
        <f>IF($P95&lt;D$10,0,求节点(D$10:D$14,$K$10:$K$14,$P95)*$C$2*节奏总纲!X89)+AG94</f>
        <v>0</v>
      </c>
      <c r="AH95" s="65">
        <f>IF($P95&lt;E$10,0,求节点(E$10:E$14,$K$10:$K$14,$P95)*$C$2*节奏总纲!Y89)+AH94</f>
        <v>0</v>
      </c>
      <c r="AI95" s="65">
        <f>IF($P95&lt;F$10,0,求节点(F$10:F$14,$K$10:$K$14,$P95)*$C$2*节奏总纲!Z89)+AI94</f>
        <v>0</v>
      </c>
      <c r="AJ95" s="65">
        <f>IF($P95&lt;G$10,0,求节点(G$10:G$14,$K$10:$K$14,$P95)*$C$2*节奏总纲!AA89)+AJ94</f>
        <v>0</v>
      </c>
      <c r="AK95" s="65">
        <f>IF($P95&lt;C$10,0,求节点(C$10:C$14,$L$10:$L$14,$P95)*$C$2*节奏总纲!W89)+AK94+军团势力点排行奖励设计!R95-军团势力点排行奖励设计!R94</f>
        <v>186.870537729521</v>
      </c>
      <c r="AL95" s="65">
        <f>IF($P95&lt;D$10,0,求节点(D$10:D$14,$L$10:$L$14,$P95)*$C$2*节奏总纲!X89)+AL94+军团势力点排行奖励设计!S95-军团势力点排行奖励设计!S94</f>
        <v>313.1442624068676</v>
      </c>
      <c r="AM95" s="65">
        <f>IF($P95&lt;E$10,0,求节点(E$10:E$14,$L$10:$L$14,$P95)*$C$2*节奏总纲!Y89)+AM94+军团势力点排行奖励设计!T95-军团势力点排行奖励设计!T94</f>
        <v>363.82678014540681</v>
      </c>
      <c r="AN95" s="65">
        <f>IF($P95&lt;F$10,0,求节点(F$10:F$14,$L$10:$L$14,$P95)*$C$2*节奏总纲!Z89)+AN94+军团势力点排行奖励设计!U95-军团势力点排行奖励设计!U94</f>
        <v>363.82678014540681</v>
      </c>
      <c r="AO95" s="65">
        <f>IF($P95&lt;G$10,0,求节点(G$10:G$14,$L$10:$L$14,$P95)*$C$2*节奏总纲!AA89)+AO94+军团势力点排行奖励设计!V95-军团势力点排行奖励设计!V94</f>
        <v>363.82678014540681</v>
      </c>
      <c r="AP95" s="65">
        <f>IF($P95&lt;C$10,0,求节点(C$10:C$14,$M$10:$M$14,$P95)*$C$2*节奏总纲!W89)+AP94</f>
        <v>0</v>
      </c>
      <c r="AQ95" s="65">
        <f>IF($P95&lt;D$10,0,求节点(D$10:D$14,$M$10:$M$14,$P95)*$C$2*节奏总纲!X89)+AQ94</f>
        <v>0</v>
      </c>
      <c r="AR95" s="65">
        <f>IF($P95&lt;E$10,0,求节点(E$10:E$14,$M$10:$M$14,$P95)*$C$2*节奏总纲!Y89)+AR94</f>
        <v>0</v>
      </c>
      <c r="AS95" s="65">
        <f>IF($P95&lt;F$10,0,求节点(F$10:F$14,$M$10:$M$14,$P95)*$C$2*节奏总纲!Z89)+AS94</f>
        <v>0</v>
      </c>
      <c r="AT95" s="65">
        <f>IF($P95&lt;G$10,0,求节点(G$10:G$14,$M$10:$M$14,$P95)*$C$2*节奏总纲!AA89)+AT94</f>
        <v>0</v>
      </c>
      <c r="AX95" s="51">
        <v>86</v>
      </c>
      <c r="AY95" s="51">
        <f>IF($AX95&lt;C$10,0,求节点(C$10:C$14,$H$19:$H$23,$AX95)*$C$2*节奏总纲!W89)+AY94</f>
        <v>160.83712822378666</v>
      </c>
      <c r="AZ95" s="51">
        <f>IF($AX95&lt;D$10,0,求节点(D$10:D$14,$H$19:$H$23,$AX95)*$C$2*节奏总纲!X89)+AZ94</f>
        <v>132.43881686352239</v>
      </c>
      <c r="BA95" s="51">
        <f>IF($AX95&lt;E$10,0,求节点(E$10:E$14,$H$19:$H$23,$AX95)*$C$2*节奏总纲!Y89)+BA94</f>
        <v>94.985892569826404</v>
      </c>
      <c r="BB95" s="51">
        <f>IF($AX95&lt;F$10,0,求节点(F$10:F$14,$H$19:$H$23,$AX95)*$C$2*节奏总纲!Z89)+BB94</f>
        <v>52.866668161804185</v>
      </c>
      <c r="BC95" s="51">
        <f>IF($AX95&lt;G$10,0,求节点(G$10:G$14,$H$19:$H$23,$AX95)*$C$2*节奏总纲!AA89)+BC94</f>
        <v>28.209127555924699</v>
      </c>
      <c r="BD95" s="51">
        <f>IF($AX95&lt;C$10,0,求节点(C$10:C$14,$I$19:$I$23,$AX95)*$C$2*节奏总纲!W89)+BD94</f>
        <v>351.00777941038479</v>
      </c>
      <c r="BE95" s="51">
        <f>IF($AX95&lt;D$10,0,求节点(D$10:D$14,$I$19:$I$23,$AX95)*$C$2*节奏总纲!X89)+BE94</f>
        <v>293.6092744477225</v>
      </c>
      <c r="BF95" s="51">
        <f>IF($AX95&lt;E$10,0,求节点(E$10:E$14,$I$19:$I$23,$AX95)*$C$2*节奏总纲!Y89)+BF94</f>
        <v>217.14232414865009</v>
      </c>
      <c r="BG95" s="51">
        <f>IF($AX95&lt;F$10,0,求节点(F$10:F$14,$I$19:$I$23,$AX95)*$C$2*节奏总纲!Z89)+BG94</f>
        <v>128.19904644254493</v>
      </c>
      <c r="BH95" s="51">
        <f>IF($AX95&lt;G$10,0,求节点(G$10:G$14,$I$19:$I$23,$AX95)*$C$2*节奏总纲!AA89)+BH94</f>
        <v>71.968377807145785</v>
      </c>
      <c r="BI95" s="65">
        <f>IF($AX95&lt;C$10,0,求节点(C$10:C$14,$J$19:$J$23,$AX95)*$C$2*节奏总纲!W89)+BI94+军团势力点排行奖励设计!W95-军团势力点排行奖励设计!W94</f>
        <v>65.597139995918354</v>
      </c>
      <c r="BJ95" s="65">
        <f>IF($AX95&lt;D$10,0,求节点(D$10:D$14,$J$19:$J$23,$AX95)*$C$2*节奏总纲!X89)+BJ94+军团势力点排行奖励设计!X95-军团势力点排行奖励设计!X94</f>
        <v>66.117767368239413</v>
      </c>
      <c r="BK95" s="65">
        <f>IF($AX95&lt;E$10,0,求节点(E$10:E$14,$J$19:$J$23,$AX95)*$C$2*节奏总纲!Y89)+BK94+军团势力点排行奖励设计!Y95-军团势力点排行奖励设计!Y94</f>
        <v>68.586205890119956</v>
      </c>
      <c r="BL95" s="65">
        <f>IF($AX95&lt;F$10,0,求节点(F$10:F$14,$J$19:$J$23,$AX95)*$C$2*节奏总纲!Z89)+BL94+军团势力点排行奖励设计!Z95-军团势力点排行奖励设计!Z94</f>
        <v>71.440560298243085</v>
      </c>
      <c r="BM95" s="65">
        <f>IF($AX95&lt;G$10,0,求节点(G$10:G$14,$J$19:$J$23,$AX95)*$C$2*节奏总纲!AA89)+BM94+军团势力点排行奖励设计!AA95-军团势力点排行奖励设计!AA94</f>
        <v>52.447571393448001</v>
      </c>
      <c r="BN95" s="65">
        <f>IF($AX95&lt;C$10,0,求节点(C$10:C$14,$K$19:$K$23,$AX95)*$C$2*节奏总纲!W89)+BN94</f>
        <v>0</v>
      </c>
      <c r="BO95" s="65">
        <f>IF($AX95&lt;D$10,0,求节点(D$10:D$14,$K$19:$K$23,$AX95)*$C$2*节奏总纲!X89)+BO94</f>
        <v>0</v>
      </c>
      <c r="BP95" s="65">
        <f>IF($AX95&lt;E$10,0,求节点(E$10:E$14,$K$19:$K$23,$AX95)*$C$2*节奏总纲!Y89)+BP94</f>
        <v>0</v>
      </c>
      <c r="BQ95" s="65">
        <f>IF($AX95&lt;F$10,0,求节点(F$10:F$14,$K$19:$K$23,$AX95)*$C$2*节奏总纲!Z89)+BQ94</f>
        <v>0</v>
      </c>
      <c r="BR95" s="65">
        <f>IF($AX95&lt;G$10,0,求节点(G$10:G$14,$K$19:$K$23,$AX95)*$C$2*节奏总纲!AA89)+BR94</f>
        <v>0</v>
      </c>
      <c r="BS95" s="65">
        <f>IF($AX95&lt;C$10,0,求节点(C$10:C$14,$L$19:$L$23,$AX95)*$C$2*节奏总纲!W89)+BS94+军团势力点排行奖励设计!AB95-军团势力点排行奖励设计!AB94</f>
        <v>3.7374107545904232</v>
      </c>
      <c r="BT95" s="65">
        <f>IF($AX95&lt;D$10,0,求节点(D$10:D$14,$L$19:$L$23,$AX95)*$C$2*节奏总纲!X89)+BT94+军团势力点排行奖励设计!AC95-军团势力点排行奖励设计!AC94</f>
        <v>6.262885248137354</v>
      </c>
      <c r="BU95" s="65">
        <f>IF($AX95&lt;E$10,0,求节点(E$10:E$14,$L$19:$L$23,$AX95)*$C$2*节奏总纲!Y89)+BU94+军团势力点排行奖励设计!AD95-军团势力点排行奖励设计!AD94</f>
        <v>7.2765356029081358</v>
      </c>
      <c r="BV95" s="65">
        <f>IF($AX95&lt;F$10,0,求节点(F$10:F$14,$L$19:$L$23,$AX95)*$C$2*节奏总纲!Z89)+BV94+军团势力点排行奖励设计!AE95-军团势力点排行奖励设计!AE94</f>
        <v>7.2765356029081358</v>
      </c>
      <c r="BW95" s="65">
        <f>IF($AX95&lt;G$10,0,求节点(G$10:G$14,$L$19:$L$23,$AX95)*$C$2*节奏总纲!AA89)+BW94+军团势力点排行奖励设计!AF95-军团势力点排行奖励设计!AF94</f>
        <v>7.2765356029081358</v>
      </c>
      <c r="BX95" s="65">
        <f>IF($AX95&lt;C$10,0,求节点(C$10:C$14,$M$19:$M$23,$AX95)*$C$2*节奏总纲!W89)+BX94</f>
        <v>0</v>
      </c>
      <c r="BY95" s="65">
        <f>IF($AX95&lt;D$10,0,求节点(D$10:D$14,$M$19:$M$23,$AX95)*$C$2*节奏总纲!X89)+BY94</f>
        <v>0</v>
      </c>
      <c r="BZ95" s="65">
        <f>IF($AX95&lt;E$10,0,求节点(E$10:E$14,$M$19:$M$23,$AX95)*$C$2*节奏总纲!Y89)+BZ94</f>
        <v>0</v>
      </c>
      <c r="CA95" s="65">
        <f>IF($AX95&lt;F$10,0,求节点(F$10:F$14,$M$19:$M$23,$AX95)*$C$2*节奏总纲!Z89)+CA94</f>
        <v>0</v>
      </c>
      <c r="CB95" s="65">
        <f>IF($AX95&lt;G$10,0,求节点(G$10:G$14,$M$19:$M$23,$AX95)*$C$2*节奏总纲!AA89)+CB94</f>
        <v>0</v>
      </c>
      <c r="CF95" s="51">
        <v>86</v>
      </c>
      <c r="CG95" s="65">
        <f t="shared" si="143"/>
        <v>804.18564111893329</v>
      </c>
      <c r="CH95" s="65">
        <f t="shared" si="144"/>
        <v>662.1940843176119</v>
      </c>
      <c r="CI95" s="65">
        <f t="shared" si="145"/>
        <v>474.92946284913205</v>
      </c>
      <c r="CJ95" s="65">
        <f t="shared" si="146"/>
        <v>264.33334080902091</v>
      </c>
      <c r="CK95" s="65">
        <f t="shared" si="147"/>
        <v>141.04563777962349</v>
      </c>
      <c r="CL95" s="65">
        <f t="shared" si="148"/>
        <v>3510.0777941038477</v>
      </c>
      <c r="CM95" s="65">
        <f t="shared" si="149"/>
        <v>2936.0927444772251</v>
      </c>
      <c r="CN95" s="65">
        <f t="shared" si="150"/>
        <v>2171.423241486501</v>
      </c>
      <c r="CO95" s="65">
        <f t="shared" si="151"/>
        <v>1281.9904644254493</v>
      </c>
      <c r="CP95" s="65">
        <f t="shared" si="152"/>
        <v>719.68377807145782</v>
      </c>
      <c r="CQ95" s="65">
        <f t="shared" si="153"/>
        <v>1967.9141998775506</v>
      </c>
      <c r="CR95" s="65">
        <f t="shared" si="154"/>
        <v>1983.5330210471825</v>
      </c>
      <c r="CS95" s="65">
        <f t="shared" si="155"/>
        <v>2057.5861767035985</v>
      </c>
      <c r="CT95" s="65">
        <f t="shared" si="156"/>
        <v>2143.2168089472925</v>
      </c>
      <c r="CU95" s="65">
        <f t="shared" si="157"/>
        <v>1573.42714180344</v>
      </c>
      <c r="CV95" s="65">
        <f t="shared" si="158"/>
        <v>0</v>
      </c>
      <c r="CW95" s="65">
        <f t="shared" si="159"/>
        <v>0</v>
      </c>
      <c r="CX95" s="65">
        <f t="shared" si="160"/>
        <v>0</v>
      </c>
      <c r="CY95" s="65">
        <f t="shared" si="161"/>
        <v>0</v>
      </c>
      <c r="CZ95" s="65">
        <f t="shared" si="162"/>
        <v>0</v>
      </c>
      <c r="DA95" s="65">
        <f t="shared" si="163"/>
        <v>186.87053772952115</v>
      </c>
      <c r="DB95" s="65">
        <f t="shared" si="164"/>
        <v>313.14426240686771</v>
      </c>
      <c r="DC95" s="65">
        <f t="shared" si="165"/>
        <v>363.82678014540681</v>
      </c>
      <c r="DD95" s="65">
        <f t="shared" si="166"/>
        <v>363.82678014540681</v>
      </c>
      <c r="DE95" s="65">
        <f t="shared" si="167"/>
        <v>363.82678014540681</v>
      </c>
      <c r="DF95" s="65">
        <f t="shared" si="168"/>
        <v>0</v>
      </c>
      <c r="DG95" s="65">
        <f t="shared" si="169"/>
        <v>0</v>
      </c>
      <c r="DH95" s="65">
        <f t="shared" si="170"/>
        <v>0</v>
      </c>
      <c r="DI95" s="65">
        <f t="shared" si="171"/>
        <v>0</v>
      </c>
      <c r="DJ95" s="65">
        <f t="shared" si="172"/>
        <v>0</v>
      </c>
      <c r="DN95" s="51">
        <v>86</v>
      </c>
      <c r="DO95" s="65">
        <f t="shared" si="173"/>
        <v>5.1647605908754741</v>
      </c>
      <c r="DP95" s="65">
        <f t="shared" si="174"/>
        <v>5.2338854937111909</v>
      </c>
      <c r="DQ95" s="65">
        <f t="shared" si="175"/>
        <v>5.3720963034383988</v>
      </c>
      <c r="DR95" s="65">
        <f t="shared" si="176"/>
        <v>5.6499007370836329</v>
      </c>
      <c r="DS95" s="65">
        <f t="shared" si="177"/>
        <v>5.9024887362764566</v>
      </c>
      <c r="DT95" s="65">
        <f t="shared" si="178"/>
        <v>1.2944554428298138</v>
      </c>
      <c r="DU95" s="65">
        <f t="shared" si="179"/>
        <v>1.3422770629150051</v>
      </c>
      <c r="DV95" s="65">
        <f t="shared" si="180"/>
        <v>1.5286943624837404</v>
      </c>
      <c r="DW95" s="65">
        <f t="shared" si="181"/>
        <v>1.9622925386864412</v>
      </c>
      <c r="DX95" s="65">
        <f t="shared" si="182"/>
        <v>1.9224331736625691</v>
      </c>
      <c r="DY95" s="65">
        <f t="shared" si="183"/>
        <v>0.99999999999999944</v>
      </c>
      <c r="DZ95" s="65">
        <f t="shared" si="184"/>
        <v>0.99999999999999933</v>
      </c>
      <c r="EA95" s="65">
        <f t="shared" si="185"/>
        <v>1.0000000000000002</v>
      </c>
      <c r="EB95" s="65">
        <f t="shared" si="186"/>
        <v>1</v>
      </c>
      <c r="EC95" s="65">
        <f t="shared" si="187"/>
        <v>1</v>
      </c>
      <c r="ED95" s="65">
        <f t="shared" si="188"/>
        <v>0</v>
      </c>
      <c r="EE95" s="65">
        <f t="shared" si="189"/>
        <v>0</v>
      </c>
      <c r="EF95" s="65">
        <f t="shared" si="190"/>
        <v>0</v>
      </c>
      <c r="EG95" s="65">
        <f t="shared" si="191"/>
        <v>0</v>
      </c>
      <c r="EH95" s="65">
        <f t="shared" si="192"/>
        <v>0</v>
      </c>
      <c r="EI95" s="65">
        <f t="shared" si="193"/>
        <v>0.99999999999999922</v>
      </c>
      <c r="EJ95" s="65">
        <f t="shared" si="194"/>
        <v>0.99999999999999967</v>
      </c>
      <c r="EK95" s="65">
        <f t="shared" si="195"/>
        <v>1</v>
      </c>
      <c r="EL95" s="65">
        <f t="shared" si="196"/>
        <v>1</v>
      </c>
      <c r="EM95" s="65">
        <f t="shared" si="197"/>
        <v>1</v>
      </c>
      <c r="EN95" s="65">
        <f t="shared" si="198"/>
        <v>0</v>
      </c>
      <c r="EO95" s="65">
        <f t="shared" si="199"/>
        <v>0</v>
      </c>
      <c r="EP95" s="65">
        <f t="shared" si="200"/>
        <v>0</v>
      </c>
      <c r="EQ95" s="65">
        <f t="shared" si="201"/>
        <v>0</v>
      </c>
      <c r="ER95" s="65">
        <f t="shared" si="202"/>
        <v>0</v>
      </c>
      <c r="EV95" s="51">
        <v>86</v>
      </c>
      <c r="EW95" s="65">
        <f t="shared" si="203"/>
        <v>266.13946204690211</v>
      </c>
      <c r="EX95" s="65">
        <f t="shared" si="204"/>
        <v>220.52159919783912</v>
      </c>
      <c r="EY95" s="65">
        <f t="shared" si="205"/>
        <v>160.12858981442145</v>
      </c>
      <c r="EZ95" s="65">
        <f t="shared" si="206"/>
        <v>91.326382094567663</v>
      </c>
      <c r="FA95" s="65">
        <f t="shared" si="207"/>
        <v>49.799640898068432</v>
      </c>
      <c r="FB95" s="65">
        <f t="shared" si="208"/>
        <v>278.5040155852285</v>
      </c>
      <c r="FC95" s="65">
        <f t="shared" si="209"/>
        <v>238.58537579752542</v>
      </c>
      <c r="FD95" s="65">
        <f t="shared" si="210"/>
        <v>186.29272984911503</v>
      </c>
      <c r="FE95" s="65">
        <f t="shared" si="211"/>
        <v>125.45961265890298</v>
      </c>
      <c r="FF95" s="65">
        <f t="shared" si="212"/>
        <v>76.601650161726042</v>
      </c>
      <c r="FG95" s="65">
        <f t="shared" si="213"/>
        <v>30.639936224540367</v>
      </c>
      <c r="FH95" s="65">
        <f t="shared" si="214"/>
        <v>31.631860890148925</v>
      </c>
      <c r="FI95" s="65">
        <f t="shared" si="215"/>
        <v>33.046753331426423</v>
      </c>
      <c r="FJ95" s="65">
        <f t="shared" si="216"/>
        <v>34.331212815081827</v>
      </c>
      <c r="FK95" s="65">
        <f t="shared" si="217"/>
        <v>25.784367807924042</v>
      </c>
      <c r="FL95" s="65">
        <f t="shared" si="218"/>
        <v>4.0273391507139999</v>
      </c>
      <c r="FM95" s="65">
        <f t="shared" si="219"/>
        <v>4.5584654180394395</v>
      </c>
      <c r="FN95" s="65">
        <f t="shared" si="220"/>
        <v>4.8846174150876251</v>
      </c>
      <c r="FO95" s="65">
        <f t="shared" si="221"/>
        <v>5.0273351354937823</v>
      </c>
      <c r="FP95" s="65">
        <f t="shared" si="222"/>
        <v>4.0776856902540271</v>
      </c>
      <c r="FQ95" s="65">
        <f t="shared" si="223"/>
        <v>1.681834839565689</v>
      </c>
      <c r="FR95" s="65">
        <f t="shared" si="224"/>
        <v>2.8182983616618085</v>
      </c>
      <c r="FS95" s="65">
        <f t="shared" si="225"/>
        <v>3.274441021308661</v>
      </c>
      <c r="FT95" s="65">
        <f t="shared" si="226"/>
        <v>3.274441021308661</v>
      </c>
      <c r="FU95" s="65">
        <f t="shared" si="227"/>
        <v>3.274441021308661</v>
      </c>
      <c r="FV95" s="65">
        <f t="shared" si="228"/>
        <v>0.186870537729521</v>
      </c>
      <c r="FW95" s="65">
        <f t="shared" si="229"/>
        <v>0.31314426240686766</v>
      </c>
      <c r="FX95" s="65">
        <f t="shared" si="230"/>
        <v>0.36382678014540681</v>
      </c>
      <c r="FY95" s="65">
        <f t="shared" si="231"/>
        <v>0.36382678014540681</v>
      </c>
      <c r="FZ95" s="65">
        <f t="shared" si="232"/>
        <v>0.36382678014540681</v>
      </c>
      <c r="GB95" s="65">
        <f t="shared" si="233"/>
        <v>266.13946204690211</v>
      </c>
      <c r="GC95" s="65">
        <f t="shared" si="234"/>
        <v>278.5040155852285</v>
      </c>
      <c r="GD95" s="65">
        <f t="shared" si="235"/>
        <v>30.639936224540367</v>
      </c>
      <c r="GE95" s="65">
        <f t="shared" si="236"/>
        <v>4.0273391507139999</v>
      </c>
      <c r="GF95" s="65">
        <f t="shared" si="237"/>
        <v>1.681834839565689</v>
      </c>
      <c r="GG95" s="65">
        <f t="shared" si="238"/>
        <v>0.186870537729521</v>
      </c>
      <c r="GH95" s="65">
        <f t="shared" si="239"/>
        <v>220.52159919783912</v>
      </c>
      <c r="GI95" s="65">
        <f t="shared" si="240"/>
        <v>238.58537579752542</v>
      </c>
      <c r="GJ95" s="65">
        <f t="shared" si="241"/>
        <v>31.631860890148925</v>
      </c>
      <c r="GK95" s="65">
        <f t="shared" si="242"/>
        <v>4.5584654180394395</v>
      </c>
      <c r="GL95" s="65">
        <f t="shared" si="243"/>
        <v>2.8182983616618085</v>
      </c>
      <c r="GM95" s="65">
        <f t="shared" si="244"/>
        <v>0.31314426240686766</v>
      </c>
      <c r="GN95" s="65">
        <f t="shared" si="245"/>
        <v>160.12858981442145</v>
      </c>
      <c r="GO95" s="65">
        <f t="shared" si="246"/>
        <v>186.29272984911503</v>
      </c>
      <c r="GP95" s="65">
        <f t="shared" si="247"/>
        <v>33.046753331426423</v>
      </c>
      <c r="GQ95" s="65">
        <f t="shared" si="248"/>
        <v>4.8846174150876251</v>
      </c>
      <c r="GR95" s="65">
        <f t="shared" si="249"/>
        <v>3.274441021308661</v>
      </c>
      <c r="GS95" s="65">
        <f t="shared" si="250"/>
        <v>0.36382678014540681</v>
      </c>
      <c r="GT95" s="65">
        <f t="shared" si="251"/>
        <v>91.326382094567663</v>
      </c>
      <c r="GU95" s="65">
        <f t="shared" si="252"/>
        <v>125.45961265890298</v>
      </c>
      <c r="GV95" s="65">
        <f t="shared" si="253"/>
        <v>34.331212815081827</v>
      </c>
      <c r="GW95" s="65">
        <f t="shared" si="254"/>
        <v>5.0273351354937823</v>
      </c>
      <c r="GX95" s="65">
        <f t="shared" si="255"/>
        <v>3.274441021308661</v>
      </c>
      <c r="GY95" s="65">
        <f t="shared" si="256"/>
        <v>0.36382678014540681</v>
      </c>
      <c r="GZ95" s="65">
        <f t="shared" si="257"/>
        <v>49.799640898068432</v>
      </c>
      <c r="HA95" s="65">
        <f t="shared" si="258"/>
        <v>76.601650161726042</v>
      </c>
      <c r="HB95" s="65">
        <f t="shared" si="259"/>
        <v>25.784367807924042</v>
      </c>
      <c r="HC95" s="65">
        <f t="shared" si="260"/>
        <v>4.0776856902540271</v>
      </c>
      <c r="HD95" s="65">
        <f t="shared" si="261"/>
        <v>3.274441021308661</v>
      </c>
      <c r="HE95" s="65">
        <f t="shared" si="262"/>
        <v>0.36382678014540681</v>
      </c>
      <c r="HM95" s="51">
        <v>86</v>
      </c>
      <c r="HN95" s="72">
        <f>(EW95-EW94)*$D$46+(FB95-FB94)*$D$47+(FG95-FG94)*$D$48+(FL95-FL94)*$D$49+IF($HM95&lt;C$10,0,求节点(C$10:C$14,$H$28:$H$32,$HM95)*$C$2*节奏总纲!W89)+HN94</f>
        <v>30868.325056211965</v>
      </c>
      <c r="HO95" s="72">
        <f>(EX95-EX94)*$D$46+(FC95-FC94)*$D$47+(FH95-FH94)*$D$48+(FM95-FM94)*$D$49+IF($HM95&lt;D$10,0,求节点(D$10:D$14,$H$28:$H$32,$HM95)*$C$2*节奏总纲!X89)+HO94</f>
        <v>26971.299190191748</v>
      </c>
      <c r="HP95" s="72">
        <f>(EY95-EY94)*$D$46+(FD95-FD94)*$D$47+(FI95-FI94)*$D$48+(FN95-FN94)*$D$49+IF($HM95&lt;E$10,0,求节点(E$10:E$14,$H$28:$H$32,$HM95)*$C$2*节奏总纲!Y89)+HP94</f>
        <v>22870.459262000953</v>
      </c>
      <c r="HQ95" s="72">
        <f>(EZ95-EZ94)*$D$46+(FE95-FE94)*$D$47+(FJ95-FJ94)*$D$48+(FO95-FO94)*$D$49+IF($HM95&lt;F$10,0,求节点(F$10:F$14,$H$28:$H$32,$HM95)*$C$2*节奏总纲!Z89)+HQ94</f>
        <v>17616.442304858148</v>
      </c>
      <c r="HR95" s="72">
        <f>(FA95-FA94)*$D$46+(FF95-FF94)*$D$47+(FK95-FK94)*$D$48+(FP95-FP94)*$D$49+IF($HM95&lt;G$10,0,求节点(G$10:G$14,$H$28:$H$32,$HM95)*$C$2*节奏总纲!AA89)+HR94</f>
        <v>10064.814875676217</v>
      </c>
      <c r="HV95" s="72">
        <v>86</v>
      </c>
      <c r="HW95" s="72">
        <f>IF($HV95&lt;C$10,0,求节点(C$10:C$14,$I$28:$I$32,$HV95)*$C$2*节奏总纲!W89)+HW94</f>
        <v>116369130.17798834</v>
      </c>
      <c r="HX95" s="72">
        <f>IF($HV95&lt;D$10,0,求节点(D$10:D$14,$I$28:$I$32,$HV95)*$C$2*节奏总纲!X89)+HX94</f>
        <v>102893307.436479</v>
      </c>
      <c r="HY95" s="72">
        <f>IF($HV95&lt;E$10,0,求节点(E$10:E$14,$I$28:$I$32,$HV95)*$C$2*节奏总纲!Y89)+HY94</f>
        <v>92198810.660428092</v>
      </c>
      <c r="HZ95" s="72">
        <f>IF($HV95&lt;F$10,0,求节点(F$10:F$14,$I$28:$I$32,$HV95)*$C$2*节奏总纲!Z89)+HZ94</f>
        <v>76571803.676714137</v>
      </c>
      <c r="IA95" s="72">
        <f>IF($HV95&lt;G$10,0,求节点(G$10:G$14,$I$28:$I$32,$HV95)*$C$2*节奏总纲!AA89)+IA94</f>
        <v>41794357.045703828</v>
      </c>
    </row>
    <row r="96" spans="16:235" x14ac:dyDescent="0.15">
      <c r="P96" s="49">
        <v>87</v>
      </c>
      <c r="Q96" s="51">
        <f>IF($P96&lt;C$10,0,求节点(C$10:C$14,$H$10:$H$14,$P96)*$C$2*节奏总纲!W90)+Q95</f>
        <v>4316.5121436770314</v>
      </c>
      <c r="R96" s="51">
        <f>IF($P96&lt;D$10,0,求节点(D$10:D$14,$H$10:$H$14,$P96)*$C$2*节奏总纲!X90)+R95</f>
        <v>3583.7874836596056</v>
      </c>
      <c r="S96" s="51">
        <f>IF($P96&lt;E$10,0,求节点(E$10:E$14,$H$10:$H$14,$P96)*$C$2*节奏总纲!Y90)+S95</f>
        <v>2604.0913646092645</v>
      </c>
      <c r="T96" s="51">
        <f>IF($P96&lt;F$10,0,求节点(F$10:F$14,$H$10:$H$14,$P96)*$C$2*节奏总纲!Z90)+T95</f>
        <v>1493.4571370726665</v>
      </c>
      <c r="U96" s="51">
        <f>IF($P96&lt;G$10,0,求节点(G$10:G$14,$H$10:$H$14,$P96)*$C$2*节奏总纲!AA90)+U95</f>
        <v>832.52028829515666</v>
      </c>
      <c r="V96" s="51">
        <f>IF($P96&lt;C$10,0,求节点(C$10:C$14,$I$10:$I$14,$P96)*$C$2*节奏总纲!W90)+V95</f>
        <v>4961.3860939497463</v>
      </c>
      <c r="W96" s="51">
        <f>IF($P96&lt;D$10,0,求节点(D$10:D$14,$I$10:$I$14,$P96)*$C$2*节奏总纲!X90)+W95</f>
        <v>4305.2992831209249</v>
      </c>
      <c r="X96" s="51">
        <f>IF($P96&lt;E$10,0,求节点(E$10:E$14,$I$10:$I$14,$P96)*$C$2*节奏总纲!Y90)+X95</f>
        <v>3621.9978967046677</v>
      </c>
      <c r="Y96" s="51">
        <f>IF($P96&lt;F$10,0,求节点(F$10:F$14,$I$10:$I$14,$P96)*$C$2*节奏总纲!Z90)+Y95</f>
        <v>2702.6369696289603</v>
      </c>
      <c r="Z96" s="51">
        <f>IF($P96&lt;G$10,0,求节点(G$10:G$14,$I$10:$I$14,$P96)*$C$2*节奏总纲!AA90)+Z95</f>
        <v>1482.8497933858123</v>
      </c>
      <c r="AA96" s="65">
        <f>IF($P96&lt;C$10,0,求节点(C$10:C$14,$J$10:$J$14,$P96)*$C$2*节奏总纲!W90)+AA95+军团势力点排行奖励设计!M96-军团势力点排行奖励设计!M95</f>
        <v>2302.1459686946946</v>
      </c>
      <c r="AB96" s="65">
        <f>IF($P96&lt;D$10,0,求节点(D$10:D$14,$J$10:$J$14,$P96)*$C$2*节奏总纲!X90)+AB95+军团势力点排行奖励设计!N96-军团势力点排行奖励设计!N95</f>
        <v>2316.5689197030533</v>
      </c>
      <c r="AC96" s="65">
        <f>IF($P96&lt;E$10,0,求节点(E$10:E$14,$J$10:$J$14,$P96)*$C$2*节奏总纲!Y90)+AC95+军团势力点排行奖励设计!O96-军团势力点排行奖励设计!O95</f>
        <v>2393.8614609891065</v>
      </c>
      <c r="AD96" s="65">
        <f>IF($P96&lt;F$10,0,求节点(F$10:F$14,$J$10:$J$14,$P96)*$C$2*节奏总纲!Z90)+AD95+军团势力点排行奖励设计!P96-军团势力点排行奖励设计!P95</f>
        <v>2416.6578638179094</v>
      </c>
      <c r="AE96" s="65">
        <f>IF($P96&lt;G$10,0,求节点(G$10:G$14,$J$10:$J$14,$P96)*$C$2*节奏总纲!AA90)+AE95+军团势力点排行奖励设计!Q96-军团势力点排行奖励设计!Q95</f>
        <v>1759.1773739287528</v>
      </c>
      <c r="AF96" s="65">
        <f>IF($P96&lt;C$10,0,求节点(C$10:C$14,$K$10:$K$14,$P96)*$C$2*节奏总纲!W90)+AF95</f>
        <v>0</v>
      </c>
      <c r="AG96" s="65">
        <f>IF($P96&lt;D$10,0,求节点(D$10:D$14,$K$10:$K$14,$P96)*$C$2*节奏总纲!X90)+AG95</f>
        <v>0</v>
      </c>
      <c r="AH96" s="65">
        <f>IF($P96&lt;E$10,0,求节点(E$10:E$14,$K$10:$K$14,$P96)*$C$2*节奏总纲!Y90)+AH95</f>
        <v>0</v>
      </c>
      <c r="AI96" s="65">
        <f>IF($P96&lt;F$10,0,求节点(F$10:F$14,$K$10:$K$14,$P96)*$C$2*节奏总纲!Z90)+AI95</f>
        <v>21.603646687918296</v>
      </c>
      <c r="AJ96" s="65">
        <f>IF($P96&lt;G$10,0,求节点(G$10:G$14,$K$10:$K$14,$P96)*$C$2*节奏总纲!AA90)+AJ95</f>
        <v>5.4643022218403674</v>
      </c>
      <c r="AK96" s="65">
        <f>IF($P96&lt;C$10,0,求节点(C$10:C$14,$L$10:$L$14,$P96)*$C$2*节奏总纲!W90)+AK95+军团势力点排行奖励设计!R96-军团势力点排行奖励设计!R95</f>
        <v>202.78470110536691</v>
      </c>
      <c r="AL96" s="65">
        <f>IF($P96&lt;D$10,0,求节点(D$10:D$14,$L$10:$L$14,$P96)*$C$2*节奏总纲!X90)+AL95+军团势力点排行奖励设计!S96-军团势力点排行奖励设计!S95</f>
        <v>340.89659289204684</v>
      </c>
      <c r="AM96" s="65">
        <f>IF($P96&lt;E$10,0,求节点(E$10:E$14,$L$10:$L$14,$P96)*$C$2*节奏总纲!Y90)+AM95+军团势力点排行奖励设计!T96-军团势力点排行奖励设计!T95</f>
        <v>398.40454344575937</v>
      </c>
      <c r="AN96" s="65">
        <f>IF($P96&lt;F$10,0,求节点(F$10:F$14,$L$10:$L$14,$P96)*$C$2*节奏总纲!Z90)+AN95+军团势力点排行奖励设计!U96-军团势力点排行奖励设计!U95</f>
        <v>398.40454344575937</v>
      </c>
      <c r="AO96" s="65">
        <f>IF($P96&lt;G$10,0,求节点(G$10:G$14,$L$10:$L$14,$P96)*$C$2*节奏总纲!AA90)+AO95+军团势力点排行奖励设计!V96-军团势力点排行奖励设计!V95</f>
        <v>398.40454344575937</v>
      </c>
      <c r="AP96" s="65">
        <f>IF($P96&lt;C$10,0,求节点(C$10:C$14,$M$10:$M$14,$P96)*$C$2*节奏总纲!W90)+AP95</f>
        <v>0</v>
      </c>
      <c r="AQ96" s="65">
        <f>IF($P96&lt;D$10,0,求节点(D$10:D$14,$M$10:$M$14,$P96)*$C$2*节奏总纲!X90)+AQ95</f>
        <v>0</v>
      </c>
      <c r="AR96" s="65">
        <f>IF($P96&lt;E$10,0,求节点(E$10:E$14,$M$10:$M$14,$P96)*$C$2*节奏总纲!Y90)+AR95</f>
        <v>0</v>
      </c>
      <c r="AS96" s="65">
        <f>IF($P96&lt;F$10,0,求节点(F$10:F$14,$M$10:$M$14,$P96)*$C$2*节奏总纲!Z90)+AS95</f>
        <v>0</v>
      </c>
      <c r="AT96" s="65">
        <f>IF($P96&lt;G$10,0,求节点(G$10:G$14,$M$10:$M$14,$P96)*$C$2*节奏总纲!AA90)+AT95</f>
        <v>0</v>
      </c>
      <c r="AX96" s="51">
        <v>87</v>
      </c>
      <c r="AY96" s="51">
        <f>IF($AX96&lt;C$10,0,求节点(C$10:C$14,$H$19:$H$23,$AX96)*$C$2*节奏总纲!W90)+AY95</f>
        <v>160.83712822378666</v>
      </c>
      <c r="AZ96" s="51">
        <f>IF($AX96&lt;D$10,0,求节点(D$10:D$14,$H$19:$H$23,$AX96)*$C$2*节奏总纲!X90)+AZ95</f>
        <v>132.43881686352239</v>
      </c>
      <c r="BA96" s="51">
        <f>IF($AX96&lt;E$10,0,求节点(E$10:E$14,$H$19:$H$23,$AX96)*$C$2*节奏总纲!Y90)+BA95</f>
        <v>94.985892569826404</v>
      </c>
      <c r="BB96" s="51">
        <f>IF($AX96&lt;F$10,0,求节点(F$10:F$14,$H$19:$H$23,$AX96)*$C$2*节奏总纲!Z90)+BB95</f>
        <v>52.866668161804185</v>
      </c>
      <c r="BC96" s="51">
        <f>IF($AX96&lt;G$10,0,求节点(G$10:G$14,$H$19:$H$23,$AX96)*$C$2*节奏总纲!AA90)+BC95</f>
        <v>28.209127555924699</v>
      </c>
      <c r="BD96" s="51">
        <f>IF($AX96&lt;C$10,0,求节点(C$10:C$14,$I$19:$I$23,$AX96)*$C$2*节奏总纲!W90)+BD95</f>
        <v>367.3163630781886</v>
      </c>
      <c r="BE96" s="51">
        <f>IF($AX96&lt;D$10,0,求节点(D$10:D$14,$I$19:$I$23,$AX96)*$C$2*节奏总纲!X90)+BE95</f>
        <v>305.40322162055162</v>
      </c>
      <c r="BF96" s="51">
        <f>IF($AX96&lt;E$10,0,求节点(E$10:E$14,$I$19:$I$23,$AX96)*$C$2*节奏总纲!Y90)+BF95</f>
        <v>222.41477943299586</v>
      </c>
      <c r="BG96" s="51">
        <f>IF($AX96&lt;F$10,0,求节点(F$10:F$14,$I$19:$I$23,$AX96)*$C$2*节奏总纲!Z90)+BG95</f>
        <v>128.19904644254493</v>
      </c>
      <c r="BH96" s="51">
        <f>IF($AX96&lt;G$10,0,求节点(G$10:G$14,$I$19:$I$23,$AX96)*$C$2*节奏总纲!AA90)+BH95</f>
        <v>71.968377807145785</v>
      </c>
      <c r="BI96" s="65">
        <f>IF($AX96&lt;C$10,0,求节点(C$10:C$14,$J$19:$J$23,$AX96)*$C$2*节奏总纲!W90)+BI95+军团势力点排行奖励设计!W96-军团势力点排行奖励设计!W95</f>
        <v>76.738198956489882</v>
      </c>
      <c r="BJ96" s="65">
        <f>IF($AX96&lt;D$10,0,求节点(D$10:D$14,$J$19:$J$23,$AX96)*$C$2*节奏总纲!X90)+BJ95+军团势力点排行奖励设计!X96-军团势力点排行奖励设计!X95</f>
        <v>77.218963990101827</v>
      </c>
      <c r="BK96" s="65">
        <f>IF($AX96&lt;E$10,0,求节点(E$10:E$14,$J$19:$J$23,$AX96)*$C$2*节奏总纲!Y90)+BK95+军团势力点排行奖励设计!Y96-军团势力点排行奖励设计!Y95</f>
        <v>79.795382032970195</v>
      </c>
      <c r="BL96" s="65">
        <f>IF($AX96&lt;F$10,0,求节点(F$10:F$14,$J$19:$J$23,$AX96)*$C$2*节奏总纲!Z90)+BL95+军团势力点排行奖励设计!Z96-军团势力点排行奖励设计!Z95</f>
        <v>80.55526212726366</v>
      </c>
      <c r="BM96" s="65">
        <f>IF($AX96&lt;G$10,0,求节点(G$10:G$14,$J$19:$J$23,$AX96)*$C$2*节奏总纲!AA90)+BM95+军团势力点排行奖励设计!AA96-军团势力点排行奖励设计!AA95</f>
        <v>58.639245797625087</v>
      </c>
      <c r="BN96" s="65">
        <f>IF($AX96&lt;C$10,0,求节点(C$10:C$14,$K$19:$K$23,$AX96)*$C$2*节奏总纲!W90)+BN95</f>
        <v>0</v>
      </c>
      <c r="BO96" s="65">
        <f>IF($AX96&lt;D$10,0,求节点(D$10:D$14,$K$19:$K$23,$AX96)*$C$2*节奏总纲!X90)+BO95</f>
        <v>0</v>
      </c>
      <c r="BP96" s="65">
        <f>IF($AX96&lt;E$10,0,求节点(E$10:E$14,$K$19:$K$23,$AX96)*$C$2*节奏总纲!Y90)+BP95</f>
        <v>0</v>
      </c>
      <c r="BQ96" s="65">
        <f>IF($AX96&lt;F$10,0,求节点(F$10:F$14,$K$19:$K$23,$AX96)*$C$2*节奏总纲!Z90)+BQ95</f>
        <v>0.72012155626394303</v>
      </c>
      <c r="BR96" s="65">
        <f>IF($AX96&lt;G$10,0,求节点(G$10:G$14,$K$19:$K$23,$AX96)*$C$2*节奏总纲!AA90)+BR95</f>
        <v>0.18214340739467891</v>
      </c>
      <c r="BS96" s="65">
        <f>IF($AX96&lt;C$10,0,求节点(C$10:C$14,$L$19:$L$23,$AX96)*$C$2*节奏总纲!W90)+BS95+军团势力点排行奖励设计!AB96-军团势力点排行奖励设计!AB95</f>
        <v>4.0556940221073399</v>
      </c>
      <c r="BT96" s="65">
        <f>IF($AX96&lt;D$10,0,求节点(D$10:D$14,$L$19:$L$23,$AX96)*$C$2*节奏总纲!X90)+BT95+军团势力点排行奖励设计!AC96-军团势力点排行奖励设计!AC95</f>
        <v>6.8179318578409411</v>
      </c>
      <c r="BU96" s="65">
        <f>IF($AX96&lt;E$10,0,求节点(E$10:E$14,$L$19:$L$23,$AX96)*$C$2*节奏总纲!Y90)+BU95+军团势力点排行奖励设计!AD96-军团势力点排行奖励设计!AD95</f>
        <v>7.968090868915187</v>
      </c>
      <c r="BV96" s="65">
        <f>IF($AX96&lt;F$10,0,求节点(F$10:F$14,$L$19:$L$23,$AX96)*$C$2*节奏总纲!Z90)+BV95+军团势力点排行奖励设计!AE96-军团势力点排行奖励设计!AE95</f>
        <v>7.968090868915187</v>
      </c>
      <c r="BW96" s="65">
        <f>IF($AX96&lt;G$10,0,求节点(G$10:G$14,$L$19:$L$23,$AX96)*$C$2*节奏总纲!AA90)+BW95+军团势力点排行奖励设计!AF96-军团势力点排行奖励设计!AF95</f>
        <v>7.968090868915187</v>
      </c>
      <c r="BX96" s="65">
        <f>IF($AX96&lt;C$10,0,求节点(C$10:C$14,$M$19:$M$23,$AX96)*$C$2*节奏总纲!W90)+BX95</f>
        <v>0</v>
      </c>
      <c r="BY96" s="65">
        <f>IF($AX96&lt;D$10,0,求节点(D$10:D$14,$M$19:$M$23,$AX96)*$C$2*节奏总纲!X90)+BY95</f>
        <v>0</v>
      </c>
      <c r="BZ96" s="65">
        <f>IF($AX96&lt;E$10,0,求节点(E$10:E$14,$M$19:$M$23,$AX96)*$C$2*节奏总纲!Y90)+BZ95</f>
        <v>0</v>
      </c>
      <c r="CA96" s="65">
        <f>IF($AX96&lt;F$10,0,求节点(F$10:F$14,$M$19:$M$23,$AX96)*$C$2*节奏总纲!Z90)+CA95</f>
        <v>0</v>
      </c>
      <c r="CB96" s="65">
        <f>IF($AX96&lt;G$10,0,求节点(G$10:G$14,$M$19:$M$23,$AX96)*$C$2*节奏总纲!AA90)+CB95</f>
        <v>0</v>
      </c>
      <c r="CF96" s="51">
        <v>87</v>
      </c>
      <c r="CG96" s="65">
        <f t="shared" si="143"/>
        <v>804.18564111893329</v>
      </c>
      <c r="CH96" s="65">
        <f t="shared" si="144"/>
        <v>662.1940843176119</v>
      </c>
      <c r="CI96" s="65">
        <f t="shared" si="145"/>
        <v>474.92946284913205</v>
      </c>
      <c r="CJ96" s="65">
        <f t="shared" si="146"/>
        <v>264.33334080902091</v>
      </c>
      <c r="CK96" s="65">
        <f t="shared" si="147"/>
        <v>141.04563777962349</v>
      </c>
      <c r="CL96" s="65">
        <f t="shared" si="148"/>
        <v>3673.1636307818862</v>
      </c>
      <c r="CM96" s="65">
        <f t="shared" si="149"/>
        <v>3054.0322162055163</v>
      </c>
      <c r="CN96" s="65">
        <f t="shared" si="150"/>
        <v>2224.1477943299587</v>
      </c>
      <c r="CO96" s="65">
        <f t="shared" si="151"/>
        <v>1281.9904644254493</v>
      </c>
      <c r="CP96" s="65">
        <f t="shared" si="152"/>
        <v>719.68377807145782</v>
      </c>
      <c r="CQ96" s="65">
        <f t="shared" si="153"/>
        <v>2302.1459686946964</v>
      </c>
      <c r="CR96" s="65">
        <f t="shared" si="154"/>
        <v>2316.5689197030547</v>
      </c>
      <c r="CS96" s="65">
        <f t="shared" si="155"/>
        <v>2393.861460989106</v>
      </c>
      <c r="CT96" s="65">
        <f t="shared" si="156"/>
        <v>2416.6578638179099</v>
      </c>
      <c r="CU96" s="65">
        <f t="shared" si="157"/>
        <v>1759.1773739287526</v>
      </c>
      <c r="CV96" s="65">
        <f t="shared" si="158"/>
        <v>0</v>
      </c>
      <c r="CW96" s="65">
        <f t="shared" si="159"/>
        <v>0</v>
      </c>
      <c r="CX96" s="65">
        <f t="shared" si="160"/>
        <v>0</v>
      </c>
      <c r="CY96" s="65">
        <f t="shared" si="161"/>
        <v>21.603646687918292</v>
      </c>
      <c r="CZ96" s="65">
        <f t="shared" si="162"/>
        <v>5.4643022218403674</v>
      </c>
      <c r="DA96" s="65">
        <f t="shared" si="163"/>
        <v>202.78470110536699</v>
      </c>
      <c r="DB96" s="65">
        <f t="shared" si="164"/>
        <v>340.89659289204707</v>
      </c>
      <c r="DC96" s="65">
        <f t="shared" si="165"/>
        <v>398.40454344575937</v>
      </c>
      <c r="DD96" s="65">
        <f t="shared" si="166"/>
        <v>398.40454344575937</v>
      </c>
      <c r="DE96" s="65">
        <f t="shared" si="167"/>
        <v>398.40454344575937</v>
      </c>
      <c r="DF96" s="65">
        <f t="shared" si="168"/>
        <v>0</v>
      </c>
      <c r="DG96" s="65">
        <f t="shared" si="169"/>
        <v>0</v>
      </c>
      <c r="DH96" s="65">
        <f t="shared" si="170"/>
        <v>0</v>
      </c>
      <c r="DI96" s="65">
        <f t="shared" si="171"/>
        <v>0</v>
      </c>
      <c r="DJ96" s="65">
        <f t="shared" si="172"/>
        <v>0</v>
      </c>
      <c r="DN96" s="51">
        <v>87</v>
      </c>
      <c r="DO96" s="65">
        <f t="shared" si="173"/>
        <v>5.3675568462912286</v>
      </c>
      <c r="DP96" s="65">
        <f t="shared" si="174"/>
        <v>5.4119895790864438</v>
      </c>
      <c r="DQ96" s="65">
        <f t="shared" si="175"/>
        <v>5.4831118477829417</v>
      </c>
      <c r="DR96" s="65">
        <f t="shared" si="176"/>
        <v>5.6499007370836329</v>
      </c>
      <c r="DS96" s="65">
        <f t="shared" si="177"/>
        <v>5.9024887362764566</v>
      </c>
      <c r="DT96" s="65">
        <f t="shared" si="178"/>
        <v>1.3507119727453152</v>
      </c>
      <c r="DU96" s="65">
        <f t="shared" si="179"/>
        <v>1.4097098453237817</v>
      </c>
      <c r="DV96" s="65">
        <f t="shared" si="180"/>
        <v>1.6284879565729677</v>
      </c>
      <c r="DW96" s="65">
        <f t="shared" si="181"/>
        <v>2.1081568425239445</v>
      </c>
      <c r="DX96" s="65">
        <f t="shared" si="182"/>
        <v>2.0604185318160377</v>
      </c>
      <c r="DY96" s="65">
        <f t="shared" si="183"/>
        <v>0.99999999999999922</v>
      </c>
      <c r="DZ96" s="65">
        <f t="shared" si="184"/>
        <v>0.99999999999999944</v>
      </c>
      <c r="EA96" s="65">
        <f t="shared" si="185"/>
        <v>1.0000000000000002</v>
      </c>
      <c r="EB96" s="65">
        <f t="shared" si="186"/>
        <v>0.99999999999999978</v>
      </c>
      <c r="EC96" s="65">
        <f t="shared" si="187"/>
        <v>1.0000000000000002</v>
      </c>
      <c r="ED96" s="65">
        <f t="shared" si="188"/>
        <v>0</v>
      </c>
      <c r="EE96" s="65">
        <f t="shared" si="189"/>
        <v>0</v>
      </c>
      <c r="EF96" s="65">
        <f t="shared" si="190"/>
        <v>0</v>
      </c>
      <c r="EG96" s="65">
        <f t="shared" si="191"/>
        <v>1.0000000000000002</v>
      </c>
      <c r="EH96" s="65">
        <f t="shared" si="192"/>
        <v>1</v>
      </c>
      <c r="EI96" s="65">
        <f t="shared" si="193"/>
        <v>0.99999999999999956</v>
      </c>
      <c r="EJ96" s="65">
        <f t="shared" si="194"/>
        <v>0.99999999999999933</v>
      </c>
      <c r="EK96" s="65">
        <f t="shared" si="195"/>
        <v>1</v>
      </c>
      <c r="EL96" s="65">
        <f t="shared" si="196"/>
        <v>1</v>
      </c>
      <c r="EM96" s="65">
        <f t="shared" si="197"/>
        <v>1</v>
      </c>
      <c r="EN96" s="65">
        <f t="shared" si="198"/>
        <v>0</v>
      </c>
      <c r="EO96" s="65">
        <f t="shared" si="199"/>
        <v>0</v>
      </c>
      <c r="EP96" s="65">
        <f t="shared" si="200"/>
        <v>0</v>
      </c>
      <c r="EQ96" s="65">
        <f t="shared" si="201"/>
        <v>0</v>
      </c>
      <c r="ER96" s="65">
        <f t="shared" si="202"/>
        <v>0</v>
      </c>
      <c r="EV96" s="51">
        <v>87</v>
      </c>
      <c r="EW96" s="65">
        <f t="shared" si="203"/>
        <v>271.03203714724327</v>
      </c>
      <c r="EX96" s="65">
        <f t="shared" si="204"/>
        <v>224.05978334968788</v>
      </c>
      <c r="EY96" s="65">
        <f t="shared" si="205"/>
        <v>161.71032639972515</v>
      </c>
      <c r="EZ96" s="65">
        <f t="shared" si="206"/>
        <v>91.326382094567663</v>
      </c>
      <c r="FA96" s="65">
        <f t="shared" si="207"/>
        <v>49.799640898068432</v>
      </c>
      <c r="FB96" s="65">
        <f t="shared" si="208"/>
        <v>295.49055363297691</v>
      </c>
      <c r="FC96" s="65">
        <f t="shared" si="209"/>
        <v>252.39173712943702</v>
      </c>
      <c r="FD96" s="65">
        <f t="shared" si="210"/>
        <v>195.58803661958217</v>
      </c>
      <c r="FE96" s="65">
        <f t="shared" si="211"/>
        <v>130.37702435154526</v>
      </c>
      <c r="FF96" s="65">
        <f t="shared" si="212"/>
        <v>79.788559067511926</v>
      </c>
      <c r="FG96" s="65">
        <f t="shared" si="213"/>
        <v>35.748897737052623</v>
      </c>
      <c r="FH96" s="65">
        <f t="shared" si="214"/>
        <v>36.793913352898088</v>
      </c>
      <c r="FI96" s="65">
        <f t="shared" si="215"/>
        <v>38.298349175511149</v>
      </c>
      <c r="FJ96" s="65">
        <f t="shared" si="216"/>
        <v>38.856331684822379</v>
      </c>
      <c r="FK96" s="65">
        <f t="shared" si="217"/>
        <v>28.832730891824248</v>
      </c>
      <c r="FL96" s="65">
        <f t="shared" si="218"/>
        <v>4.648048752245959</v>
      </c>
      <c r="FM96" s="65">
        <f t="shared" si="219"/>
        <v>5.2245345710732769</v>
      </c>
      <c r="FN96" s="65">
        <f t="shared" si="220"/>
        <v>5.5833872754315479</v>
      </c>
      <c r="FO96" s="65">
        <f t="shared" si="221"/>
        <v>5.7654055913990092</v>
      </c>
      <c r="FP96" s="65">
        <f t="shared" si="222"/>
        <v>4.5620091451432279</v>
      </c>
      <c r="FQ96" s="65">
        <f t="shared" si="223"/>
        <v>1.8250623099483021</v>
      </c>
      <c r="FR96" s="65">
        <f t="shared" si="224"/>
        <v>3.0680693360284215</v>
      </c>
      <c r="FS96" s="65">
        <f t="shared" si="225"/>
        <v>3.5856408910118343</v>
      </c>
      <c r="FT96" s="65">
        <f t="shared" si="226"/>
        <v>3.5856408910118343</v>
      </c>
      <c r="FU96" s="65">
        <f t="shared" si="227"/>
        <v>3.5856408910118343</v>
      </c>
      <c r="FV96" s="65">
        <f t="shared" si="228"/>
        <v>0.20278470110536692</v>
      </c>
      <c r="FW96" s="65">
        <f t="shared" si="229"/>
        <v>0.34089659289204688</v>
      </c>
      <c r="FX96" s="65">
        <f t="shared" si="230"/>
        <v>0.39840454344575937</v>
      </c>
      <c r="FY96" s="65">
        <f t="shared" si="231"/>
        <v>0.39840454344575937</v>
      </c>
      <c r="FZ96" s="65">
        <f t="shared" si="232"/>
        <v>0.39840454344575937</v>
      </c>
      <c r="GB96" s="65">
        <f t="shared" si="233"/>
        <v>271.03203714724327</v>
      </c>
      <c r="GC96" s="65">
        <f t="shared" si="234"/>
        <v>295.49055363297691</v>
      </c>
      <c r="GD96" s="65">
        <f t="shared" si="235"/>
        <v>35.748897737052623</v>
      </c>
      <c r="GE96" s="65">
        <f t="shared" si="236"/>
        <v>4.648048752245959</v>
      </c>
      <c r="GF96" s="65">
        <f t="shared" si="237"/>
        <v>1.8250623099483021</v>
      </c>
      <c r="GG96" s="65">
        <f t="shared" si="238"/>
        <v>0.20278470110536692</v>
      </c>
      <c r="GH96" s="65">
        <f t="shared" si="239"/>
        <v>224.05978334968788</v>
      </c>
      <c r="GI96" s="65">
        <f t="shared" si="240"/>
        <v>252.39173712943702</v>
      </c>
      <c r="GJ96" s="65">
        <f t="shared" si="241"/>
        <v>36.793913352898088</v>
      </c>
      <c r="GK96" s="65">
        <f t="shared" si="242"/>
        <v>5.2245345710732769</v>
      </c>
      <c r="GL96" s="65">
        <f t="shared" si="243"/>
        <v>3.0680693360284215</v>
      </c>
      <c r="GM96" s="65">
        <f t="shared" si="244"/>
        <v>0.34089659289204688</v>
      </c>
      <c r="GN96" s="65">
        <f t="shared" si="245"/>
        <v>161.71032639972515</v>
      </c>
      <c r="GO96" s="65">
        <f t="shared" si="246"/>
        <v>195.58803661958217</v>
      </c>
      <c r="GP96" s="65">
        <f t="shared" si="247"/>
        <v>38.298349175511149</v>
      </c>
      <c r="GQ96" s="65">
        <f t="shared" si="248"/>
        <v>5.5833872754315479</v>
      </c>
      <c r="GR96" s="65">
        <f t="shared" si="249"/>
        <v>3.5856408910118343</v>
      </c>
      <c r="GS96" s="65">
        <f t="shared" si="250"/>
        <v>0.39840454344575937</v>
      </c>
      <c r="GT96" s="65">
        <f t="shared" si="251"/>
        <v>91.326382094567663</v>
      </c>
      <c r="GU96" s="65">
        <f t="shared" si="252"/>
        <v>130.37702435154526</v>
      </c>
      <c r="GV96" s="65">
        <f t="shared" si="253"/>
        <v>38.856331684822379</v>
      </c>
      <c r="GW96" s="65">
        <f t="shared" si="254"/>
        <v>5.7654055913990092</v>
      </c>
      <c r="GX96" s="65">
        <f t="shared" si="255"/>
        <v>3.5856408910118343</v>
      </c>
      <c r="GY96" s="65">
        <f t="shared" si="256"/>
        <v>0.39840454344575937</v>
      </c>
      <c r="GZ96" s="65">
        <f t="shared" si="257"/>
        <v>49.799640898068432</v>
      </c>
      <c r="HA96" s="65">
        <f t="shared" si="258"/>
        <v>79.788559067511926</v>
      </c>
      <c r="HB96" s="65">
        <f t="shared" si="259"/>
        <v>28.832730891824248</v>
      </c>
      <c r="HC96" s="65">
        <f t="shared" si="260"/>
        <v>4.5620091451432279</v>
      </c>
      <c r="HD96" s="65">
        <f t="shared" si="261"/>
        <v>3.5856408910118343</v>
      </c>
      <c r="HE96" s="65">
        <f t="shared" si="262"/>
        <v>0.39840454344575937</v>
      </c>
      <c r="HM96" s="51">
        <v>87</v>
      </c>
      <c r="HN96" s="72">
        <f>(EW96-EW95)*$D$46+(FB96-FB95)*$D$47+(FG96-FG95)*$D$48+(FL96-FL95)*$D$49+IF($HM96&lt;C$10,0,求节点(C$10:C$14,$H$28:$H$32,$HM96)*$C$2*节奏总纲!W90)+HN95</f>
        <v>33620.557326469585</v>
      </c>
      <c r="HO96" s="72">
        <f>(EX96-EX95)*$D$46+(FC96-FC95)*$D$47+(FH96-FH95)*$D$48+(FM96-FM95)*$D$49+IF($HM96&lt;D$10,0,求节点(D$10:D$14,$H$28:$H$32,$HM96)*$C$2*节奏总纲!X90)+HO95</f>
        <v>29417.12059042546</v>
      </c>
      <c r="HP96" s="72">
        <f>(EY96-EY95)*$D$46+(FD96-FD95)*$D$47+(FI96-FI95)*$D$48+(FN96-FN95)*$D$49+IF($HM96&lt;E$10,0,求节点(E$10:E$14,$H$28:$H$32,$HM96)*$C$2*节奏总纲!Y90)+HP95</f>
        <v>24967.198451478427</v>
      </c>
      <c r="HQ96" s="72">
        <f>(EZ96-EZ95)*$D$46+(FE96-FE95)*$D$47+(FJ96-FJ95)*$D$48+(FO96-FO95)*$D$49+IF($HM96&lt;F$10,0,求节点(F$10:F$14,$H$28:$H$32,$HM96)*$C$2*节奏总纲!Z90)+HQ95</f>
        <v>19073.73663793653</v>
      </c>
      <c r="HR96" s="72">
        <f>(FA96-FA95)*$D$46+(FF96-FF95)*$D$47+(FK96-FK95)*$D$48+(FP96-FP95)*$D$49+IF($HM96&lt;G$10,0,求节点(G$10:G$14,$H$28:$H$32,$HM96)*$C$2*节奏总纲!AA90)+HR95</f>
        <v>10852.951427308682</v>
      </c>
      <c r="HV96" s="72">
        <v>87</v>
      </c>
      <c r="HW96" s="72">
        <f>IF($HV96&lt;C$10,0,求节点(C$10:C$14,$I$28:$I$32,$HV96)*$C$2*节奏总纲!W90)+HW95</f>
        <v>129817284.98906574</v>
      </c>
      <c r="HX96" s="72">
        <f>IF($HV96&lt;D$10,0,求节点(D$10:D$14,$I$28:$I$32,$HV96)*$C$2*节奏总纲!X90)+HX95</f>
        <v>115104491.50663231</v>
      </c>
      <c r="HY96" s="72">
        <f>IF($HV96&lt;E$10,0,求节点(E$10:E$14,$I$28:$I$32,$HV96)*$C$2*节奏总纲!Y90)+HY95</f>
        <v>103246536.75868231</v>
      </c>
      <c r="HZ96" s="72">
        <f>IF($HV96&lt;F$10,0,求节点(F$10:F$14,$I$28:$I$32,$HV96)*$C$2*节奏总纲!Z90)+HZ95</f>
        <v>84915815.409020305</v>
      </c>
      <c r="IA96" s="72">
        <f>IF($HV96&lt;G$10,0,求节点(G$10:G$14,$I$28:$I$32,$HV96)*$C$2*节奏总纲!AA90)+IA95</f>
        <v>45985162.089554705</v>
      </c>
    </row>
    <row r="97" spans="16:235" x14ac:dyDescent="0.15">
      <c r="P97" s="49">
        <v>88</v>
      </c>
      <c r="Q97" s="51">
        <f>IF($P97&lt;C$10,0,求节点(C$10:C$14,$H$10:$H$14,$P97)*$C$2*节奏总纲!W91)+Q96</f>
        <v>4467.984277223185</v>
      </c>
      <c r="R97" s="51">
        <f>IF($P97&lt;D$10,0,求节点(D$10:D$14,$H$10:$H$14,$P97)*$C$2*节奏总纲!X91)+R96</f>
        <v>3690.0488890402044</v>
      </c>
      <c r="S97" s="51">
        <f>IF($P97&lt;E$10,0,求节点(E$10:E$14,$H$10:$H$14,$P97)*$C$2*节奏总纲!Y91)+S96</f>
        <v>2639.8219034512681</v>
      </c>
      <c r="T97" s="51">
        <f>IF($P97&lt;F$10,0,求节点(F$10:F$14,$H$10:$H$14,$P97)*$C$2*节奏总纲!Z91)+T96</f>
        <v>1493.4571370726665</v>
      </c>
      <c r="U97" s="51">
        <f>IF($P97&lt;G$10,0,求节点(G$10:G$14,$H$10:$H$14,$P97)*$C$2*节奏总纲!AA91)+U96</f>
        <v>832.52028829515666</v>
      </c>
      <c r="V97" s="51">
        <f>IF($P97&lt;C$10,0,求节点(C$10:C$14,$I$10:$I$14,$P97)*$C$2*节奏总纲!W91)+V96</f>
        <v>5409.1160160480958</v>
      </c>
      <c r="W97" s="51">
        <f>IF($P97&lt;D$10,0,求节点(D$10:D$14,$I$10:$I$14,$P97)*$C$2*节奏总纲!X91)+W96</f>
        <v>4702.6321691668418</v>
      </c>
      <c r="X97" s="51">
        <f>IF($P97&lt;E$10,0,求节点(E$10:E$14,$I$10:$I$14,$P97)*$C$2*节奏总纲!Y91)+X96</f>
        <v>3929.5529518082476</v>
      </c>
      <c r="Y97" s="51">
        <f>IF($P97&lt;F$10,0,求节点(F$10:F$14,$I$10:$I$14,$P97)*$C$2*节奏总纲!Z91)+Y96</f>
        <v>2878.3916149299585</v>
      </c>
      <c r="Z97" s="51">
        <f>IF($P97&lt;G$10,0,求节点(G$10:G$14,$I$10:$I$14,$P97)*$C$2*节奏总纲!AA91)+Z96</f>
        <v>1582.3265658287642</v>
      </c>
      <c r="AA97" s="65">
        <f>IF($P97&lt;C$10,0,求节点(C$10:C$14,$J$10:$J$14,$P97)*$C$2*节奏总纲!W91)+AA96+军团势力点排行奖励设计!M97-军团势力点排行奖励设计!M96</f>
        <v>2683.6856471703859</v>
      </c>
      <c r="AB97" s="65">
        <f>IF($P97&lt;D$10,0,求节点(D$10:D$14,$J$10:$J$14,$P97)*$C$2*节奏总纲!X91)+AB96+军团势力点排行奖励设计!N97-军团势力点排行奖励设计!N96</f>
        <v>2702.2434684745431</v>
      </c>
      <c r="AC97" s="65">
        <f>IF($P97&lt;E$10,0,求节点(E$10:E$14,$J$10:$J$14,$P97)*$C$2*节奏总纲!Y91)+AC96+军团势力点排行奖励设计!O97-军团势力点排行奖励设计!O96</f>
        <v>2753.55885013742</v>
      </c>
      <c r="AD97" s="65">
        <f>IF($P97&lt;F$10,0,求节点(F$10:F$14,$J$10:$J$14,$P97)*$C$2*节奏总纲!Z91)+AD96+军团势力点排行奖励设计!P97-军团势力点排行奖励设计!P96</f>
        <v>2680.2853820056448</v>
      </c>
      <c r="AE97" s="65">
        <f>IF($P97&lt;G$10,0,求节点(G$10:G$14,$J$10:$J$14,$P97)*$C$2*节奏总纲!AA91)+AE96+军团势力点排行奖励设计!Q97-军团势力点排行奖励设计!Q96</f>
        <v>1946.5270192584417</v>
      </c>
      <c r="AF97" s="65">
        <f>IF($P97&lt;C$10,0,求节点(C$10:C$14,$K$10:$K$14,$P97)*$C$2*节奏总纲!W91)+AF96</f>
        <v>0</v>
      </c>
      <c r="AG97" s="65">
        <f>IF($P97&lt;D$10,0,求节点(D$10:D$14,$K$10:$K$14,$P97)*$C$2*节奏总纲!X91)+AG96</f>
        <v>0</v>
      </c>
      <c r="AH97" s="65">
        <f>IF($P97&lt;E$10,0,求节点(E$10:E$14,$K$10:$K$14,$P97)*$C$2*节奏总纲!Y91)+AH96</f>
        <v>0</v>
      </c>
      <c r="AI97" s="65">
        <f>IF($P97&lt;F$10,0,求节点(F$10:F$14,$K$10:$K$14,$P97)*$C$2*节奏总纲!Z91)+AI96</f>
        <v>72.89302231295234</v>
      </c>
      <c r="AJ97" s="65">
        <f>IF($P97&lt;G$10,0,求节点(G$10:G$14,$K$10:$K$14,$P97)*$C$2*节奏总纲!AA91)+AJ96</f>
        <v>29.660740562358747</v>
      </c>
      <c r="AK97" s="65">
        <f>IF($P97&lt;C$10,0,求节点(C$10:C$14,$L$10:$L$14,$P97)*$C$2*节奏总纲!W91)+AK96+军团势力点排行奖励设计!R97-军团势力点排行奖励设计!R96</f>
        <v>219.8410790900659</v>
      </c>
      <c r="AL97" s="65">
        <f>IF($P97&lt;D$10,0,求节点(D$10:D$14,$L$10:$L$14,$P97)*$C$2*节奏总纲!X91)+AL96+军团势力点排行奖励设计!S97-军团势力点排行奖励设计!S96</f>
        <v>371.16957468602146</v>
      </c>
      <c r="AM97" s="65">
        <f>IF($P97&lt;E$10,0,求节点(E$10:E$14,$L$10:$L$14,$P97)*$C$2*节奏总纲!Y91)+AM96+军团势力点排行奖励设计!T97-军团势力点排行奖励设计!T96</f>
        <v>433.55369260045416</v>
      </c>
      <c r="AN97" s="65">
        <f>IF($P97&lt;F$10,0,求节点(F$10:F$14,$L$10:$L$14,$P97)*$C$2*节奏总纲!Z91)+AN96+军团势力点排行奖励设计!U97-军团势力点排行奖励设计!U96</f>
        <v>433.55369260045416</v>
      </c>
      <c r="AO97" s="65">
        <f>IF($P97&lt;G$10,0,求节点(G$10:G$14,$L$10:$L$14,$P97)*$C$2*节奏总纲!AA91)+AO96+军团势力点排行奖励设计!V97-军团势力点排行奖励设计!V96</f>
        <v>433.55369260045416</v>
      </c>
      <c r="AP97" s="65">
        <f>IF($P97&lt;C$10,0,求节点(C$10:C$14,$M$10:$M$14,$P97)*$C$2*节奏总纲!W91)+AP96</f>
        <v>0</v>
      </c>
      <c r="AQ97" s="65">
        <f>IF($P97&lt;D$10,0,求节点(D$10:D$14,$M$10:$M$14,$P97)*$C$2*节奏总纲!X91)+AQ96</f>
        <v>0</v>
      </c>
      <c r="AR97" s="65">
        <f>IF($P97&lt;E$10,0,求节点(E$10:E$14,$M$10:$M$14,$P97)*$C$2*节奏总纲!Y91)+AR96</f>
        <v>0</v>
      </c>
      <c r="AS97" s="65">
        <f>IF($P97&lt;F$10,0,求节点(F$10:F$14,$M$10:$M$14,$P97)*$C$2*节奏总纲!Z91)+AS96</f>
        <v>0</v>
      </c>
      <c r="AT97" s="65">
        <f>IF($P97&lt;G$10,0,求节点(G$10:G$14,$M$10:$M$14,$P97)*$C$2*节奏总纲!AA91)+AT96</f>
        <v>0</v>
      </c>
      <c r="AX97" s="51">
        <v>88</v>
      </c>
      <c r="AY97" s="51">
        <f>IF($AX97&lt;C$10,0,求节点(C$10:C$14,$H$19:$H$23,$AX97)*$C$2*节奏总纲!W91)+AY96</f>
        <v>160.83712822378666</v>
      </c>
      <c r="AZ97" s="51">
        <f>IF($AX97&lt;D$10,0,求节点(D$10:D$14,$H$19:$H$23,$AX97)*$C$2*节奏总纲!X91)+AZ96</f>
        <v>132.43881686352239</v>
      </c>
      <c r="BA97" s="51">
        <f>IF($AX97&lt;E$10,0,求节点(E$10:E$14,$H$19:$H$23,$AX97)*$C$2*节奏总纲!Y91)+BA96</f>
        <v>94.985892569826404</v>
      </c>
      <c r="BB97" s="51">
        <f>IF($AX97&lt;F$10,0,求节点(F$10:F$14,$H$19:$H$23,$AX97)*$C$2*节奏总纲!Z91)+BB96</f>
        <v>52.866668161804185</v>
      </c>
      <c r="BC97" s="51">
        <f>IF($AX97&lt;G$10,0,求节点(G$10:G$14,$H$19:$H$23,$AX97)*$C$2*节奏总纲!AA91)+BC96</f>
        <v>28.209127555924699</v>
      </c>
      <c r="BD97" s="51">
        <f>IF($AX97&lt;C$10,0,求节点(C$10:C$14,$I$19:$I$23,$AX97)*$C$2*节奏总纲!W91)+BD96</f>
        <v>382.46357643280402</v>
      </c>
      <c r="BE97" s="51">
        <f>IF($AX97&lt;D$10,0,求节点(D$10:D$14,$I$19:$I$23,$AX97)*$C$2*节奏总纲!X91)+BE96</f>
        <v>316.02936215861149</v>
      </c>
      <c r="BF97" s="51">
        <f>IF($AX97&lt;E$10,0,求节点(E$10:E$14,$I$19:$I$23,$AX97)*$C$2*节奏总纲!Y91)+BF96</f>
        <v>225.98783331719625</v>
      </c>
      <c r="BG97" s="51">
        <f>IF($AX97&lt;F$10,0,求节点(F$10:F$14,$I$19:$I$23,$AX97)*$C$2*节奏总纲!Z91)+BG96</f>
        <v>128.19904644254493</v>
      </c>
      <c r="BH97" s="51">
        <f>IF($AX97&lt;G$10,0,求节点(G$10:G$14,$I$19:$I$23,$AX97)*$C$2*节奏总纲!AA91)+BH96</f>
        <v>71.968377807145785</v>
      </c>
      <c r="BI97" s="65">
        <f>IF($AX97&lt;C$10,0,求节点(C$10:C$14,$J$19:$J$23,$AX97)*$C$2*节奏总纲!W91)+BI96+军团势力点排行奖励设计!W97-军团势力点排行奖励设计!W96</f>
        <v>89.456188239012917</v>
      </c>
      <c r="BJ97" s="65">
        <f>IF($AX97&lt;D$10,0,求节点(D$10:D$14,$J$19:$J$23,$AX97)*$C$2*节奏总纲!X91)+BJ96+军团势力点排行奖励设计!X97-军团势力点排行奖励设计!X96</f>
        <v>90.074782282484804</v>
      </c>
      <c r="BK97" s="65">
        <f>IF($AX97&lt;E$10,0,求节点(E$10:E$14,$J$19:$J$23,$AX97)*$C$2*节奏总纲!Y91)+BK96+军团势力点排行奖励设计!Y97-军团势力点排行奖励设计!Y96</f>
        <v>91.785295004580661</v>
      </c>
      <c r="BL97" s="65">
        <f>IF($AX97&lt;F$10,0,求节点(F$10:F$14,$J$19:$J$23,$AX97)*$C$2*节奏总纲!Z91)+BL96+军团势力点排行奖励设计!Z97-军团势力点排行奖励设计!Z96</f>
        <v>89.342846066854833</v>
      </c>
      <c r="BM97" s="65">
        <f>IF($AX97&lt;G$10,0,求节点(G$10:G$14,$J$19:$J$23,$AX97)*$C$2*节奏总纲!AA91)+BM96+军团势力点排行奖励设计!AA97-军团势力点排行奖励设计!AA96</f>
        <v>64.884233975281404</v>
      </c>
      <c r="BN97" s="65">
        <f>IF($AX97&lt;C$10,0,求节点(C$10:C$14,$K$19:$K$23,$AX97)*$C$2*节奏总纲!W91)+BN96</f>
        <v>0</v>
      </c>
      <c r="BO97" s="65">
        <f>IF($AX97&lt;D$10,0,求节点(D$10:D$14,$K$19:$K$23,$AX97)*$C$2*节奏总纲!X91)+BO96</f>
        <v>0</v>
      </c>
      <c r="BP97" s="65">
        <f>IF($AX97&lt;E$10,0,求节点(E$10:E$14,$K$19:$K$23,$AX97)*$C$2*节奏总纲!Y91)+BP96</f>
        <v>0</v>
      </c>
      <c r="BQ97" s="65">
        <f>IF($AX97&lt;F$10,0,求节点(F$10:F$14,$K$19:$K$23,$AX97)*$C$2*节奏总纲!Z91)+BQ96</f>
        <v>2.4297674104317446</v>
      </c>
      <c r="BR97" s="65">
        <f>IF($AX97&lt;G$10,0,求节点(G$10:G$14,$K$19:$K$23,$AX97)*$C$2*节奏总纲!AA91)+BR96</f>
        <v>0.98869135207862502</v>
      </c>
      <c r="BS97" s="65">
        <f>IF($AX97&lt;C$10,0,求节点(C$10:C$14,$L$19:$L$23,$AX97)*$C$2*节奏总纲!W91)+BS96+军团势力点排行奖励设计!AB97-军团势力点排行奖励设计!AB96</f>
        <v>4.396821581801321</v>
      </c>
      <c r="BT97" s="65">
        <f>IF($AX97&lt;D$10,0,求节点(D$10:D$14,$L$19:$L$23,$AX97)*$C$2*节奏总纲!X91)+BT96+军团势力点排行奖励设计!AC97-军团势力点排行奖励设计!AC96</f>
        <v>7.4233914937204339</v>
      </c>
      <c r="BU97" s="65">
        <f>IF($AX97&lt;E$10,0,求节点(E$10:E$14,$L$19:$L$23,$AX97)*$C$2*节奏总纲!Y91)+BU96+军团势力点排行奖励设计!AD97-军团势力点排行奖励设计!AD96</f>
        <v>8.6710738520090835</v>
      </c>
      <c r="BV97" s="65">
        <f>IF($AX97&lt;F$10,0,求节点(F$10:F$14,$L$19:$L$23,$AX97)*$C$2*节奏总纲!Z91)+BV96+军团势力点排行奖励设计!AE97-军团势力点排行奖励设计!AE96</f>
        <v>8.6710738520090835</v>
      </c>
      <c r="BW97" s="65">
        <f>IF($AX97&lt;G$10,0,求节点(G$10:G$14,$L$19:$L$23,$AX97)*$C$2*节奏总纲!AA91)+BW96+军团势力点排行奖励设计!AF97-军团势力点排行奖励设计!AF96</f>
        <v>8.6710738520090835</v>
      </c>
      <c r="BX97" s="65">
        <f>IF($AX97&lt;C$10,0,求节点(C$10:C$14,$M$19:$M$23,$AX97)*$C$2*节奏总纲!W91)+BX96</f>
        <v>0</v>
      </c>
      <c r="BY97" s="65">
        <f>IF($AX97&lt;D$10,0,求节点(D$10:D$14,$M$19:$M$23,$AX97)*$C$2*节奏总纲!X91)+BY96</f>
        <v>0</v>
      </c>
      <c r="BZ97" s="65">
        <f>IF($AX97&lt;E$10,0,求节点(E$10:E$14,$M$19:$M$23,$AX97)*$C$2*节奏总纲!Y91)+BZ96</f>
        <v>0</v>
      </c>
      <c r="CA97" s="65">
        <f>IF($AX97&lt;F$10,0,求节点(F$10:F$14,$M$19:$M$23,$AX97)*$C$2*节奏总纲!Z91)+CA96</f>
        <v>0</v>
      </c>
      <c r="CB97" s="65">
        <f>IF($AX97&lt;G$10,0,求节点(G$10:G$14,$M$19:$M$23,$AX97)*$C$2*节奏总纲!AA91)+CB96</f>
        <v>0</v>
      </c>
      <c r="CF97" s="51">
        <v>88</v>
      </c>
      <c r="CG97" s="65">
        <f t="shared" si="143"/>
        <v>804.18564111893329</v>
      </c>
      <c r="CH97" s="65">
        <f t="shared" si="144"/>
        <v>662.1940843176119</v>
      </c>
      <c r="CI97" s="65">
        <f t="shared" si="145"/>
        <v>474.92946284913205</v>
      </c>
      <c r="CJ97" s="65">
        <f t="shared" si="146"/>
        <v>264.33334080902091</v>
      </c>
      <c r="CK97" s="65">
        <f t="shared" si="147"/>
        <v>141.04563777962349</v>
      </c>
      <c r="CL97" s="65">
        <f t="shared" si="148"/>
        <v>3824.6357643280403</v>
      </c>
      <c r="CM97" s="65">
        <f t="shared" si="149"/>
        <v>3160.293621586115</v>
      </c>
      <c r="CN97" s="65">
        <f t="shared" si="150"/>
        <v>2259.8783331719624</v>
      </c>
      <c r="CO97" s="65">
        <f t="shared" si="151"/>
        <v>1281.9904644254493</v>
      </c>
      <c r="CP97" s="65">
        <f t="shared" si="152"/>
        <v>719.68377807145782</v>
      </c>
      <c r="CQ97" s="65">
        <f t="shared" si="153"/>
        <v>2683.6856471703877</v>
      </c>
      <c r="CR97" s="65">
        <f t="shared" si="154"/>
        <v>2702.243468474544</v>
      </c>
      <c r="CS97" s="65">
        <f t="shared" si="155"/>
        <v>2753.55885013742</v>
      </c>
      <c r="CT97" s="65">
        <f t="shared" si="156"/>
        <v>2680.2853820056448</v>
      </c>
      <c r="CU97" s="65">
        <f t="shared" si="157"/>
        <v>1946.5270192584421</v>
      </c>
      <c r="CV97" s="65">
        <f t="shared" si="158"/>
        <v>0</v>
      </c>
      <c r="CW97" s="65">
        <f t="shared" si="159"/>
        <v>0</v>
      </c>
      <c r="CX97" s="65">
        <f t="shared" si="160"/>
        <v>0</v>
      </c>
      <c r="CY97" s="65">
        <f t="shared" si="161"/>
        <v>72.89302231295234</v>
      </c>
      <c r="CZ97" s="65">
        <f t="shared" si="162"/>
        <v>29.66074056235875</v>
      </c>
      <c r="DA97" s="65">
        <f t="shared" si="163"/>
        <v>219.84107909006605</v>
      </c>
      <c r="DB97" s="65">
        <f t="shared" si="164"/>
        <v>371.16957468602169</v>
      </c>
      <c r="DC97" s="65">
        <f t="shared" si="165"/>
        <v>433.55369260045416</v>
      </c>
      <c r="DD97" s="65">
        <f t="shared" si="166"/>
        <v>433.55369260045416</v>
      </c>
      <c r="DE97" s="65">
        <f t="shared" si="167"/>
        <v>433.55369260045416</v>
      </c>
      <c r="DF97" s="65">
        <f t="shared" si="168"/>
        <v>0</v>
      </c>
      <c r="DG97" s="65">
        <f t="shared" si="169"/>
        <v>0</v>
      </c>
      <c r="DH97" s="65">
        <f t="shared" si="170"/>
        <v>0</v>
      </c>
      <c r="DI97" s="65">
        <f t="shared" si="171"/>
        <v>0</v>
      </c>
      <c r="DJ97" s="65">
        <f t="shared" si="172"/>
        <v>0</v>
      </c>
      <c r="DN97" s="51">
        <v>88</v>
      </c>
      <c r="DO97" s="65">
        <f t="shared" si="173"/>
        <v>5.5559115318280128</v>
      </c>
      <c r="DP97" s="65">
        <f t="shared" si="174"/>
        <v>5.572458251182935</v>
      </c>
      <c r="DQ97" s="65">
        <f t="shared" si="175"/>
        <v>5.5583452069172727</v>
      </c>
      <c r="DR97" s="65">
        <f t="shared" si="176"/>
        <v>5.6499007370836329</v>
      </c>
      <c r="DS97" s="65">
        <f t="shared" si="177"/>
        <v>5.9024887362764566</v>
      </c>
      <c r="DT97" s="65">
        <f t="shared" si="178"/>
        <v>1.4142826531347978</v>
      </c>
      <c r="DU97" s="65">
        <f t="shared" si="179"/>
        <v>1.4880364713727596</v>
      </c>
      <c r="DV97" s="65">
        <f t="shared" si="180"/>
        <v>1.738833854074229</v>
      </c>
      <c r="DW97" s="65">
        <f t="shared" si="181"/>
        <v>2.2452519693428217</v>
      </c>
      <c r="DX97" s="65">
        <f t="shared" si="182"/>
        <v>2.1986414228606583</v>
      </c>
      <c r="DY97" s="65">
        <f t="shared" si="183"/>
        <v>0.99999999999999933</v>
      </c>
      <c r="DZ97" s="65">
        <f t="shared" si="184"/>
        <v>0.99999999999999967</v>
      </c>
      <c r="EA97" s="65">
        <f t="shared" si="185"/>
        <v>1</v>
      </c>
      <c r="EB97" s="65">
        <f t="shared" si="186"/>
        <v>1</v>
      </c>
      <c r="EC97" s="65">
        <f t="shared" si="187"/>
        <v>0.99999999999999978</v>
      </c>
      <c r="ED97" s="65">
        <f t="shared" si="188"/>
        <v>0</v>
      </c>
      <c r="EE97" s="65">
        <f t="shared" si="189"/>
        <v>0</v>
      </c>
      <c r="EF97" s="65">
        <f t="shared" si="190"/>
        <v>0</v>
      </c>
      <c r="EG97" s="65">
        <f t="shared" si="191"/>
        <v>1</v>
      </c>
      <c r="EH97" s="65">
        <f t="shared" si="192"/>
        <v>0.99999999999999989</v>
      </c>
      <c r="EI97" s="65">
        <f t="shared" si="193"/>
        <v>0.99999999999999933</v>
      </c>
      <c r="EJ97" s="65">
        <f t="shared" si="194"/>
        <v>0.99999999999999933</v>
      </c>
      <c r="EK97" s="65">
        <f t="shared" si="195"/>
        <v>1</v>
      </c>
      <c r="EL97" s="65">
        <f t="shared" si="196"/>
        <v>1</v>
      </c>
      <c r="EM97" s="65">
        <f t="shared" si="197"/>
        <v>1</v>
      </c>
      <c r="EN97" s="65">
        <f t="shared" si="198"/>
        <v>0</v>
      </c>
      <c r="EO97" s="65">
        <f t="shared" si="199"/>
        <v>0</v>
      </c>
      <c r="EP97" s="65">
        <f t="shared" si="200"/>
        <v>0</v>
      </c>
      <c r="EQ97" s="65">
        <f t="shared" si="201"/>
        <v>0</v>
      </c>
      <c r="ER97" s="65">
        <f t="shared" si="202"/>
        <v>0</v>
      </c>
      <c r="EV97" s="51">
        <v>88</v>
      </c>
      <c r="EW97" s="65">
        <f t="shared" si="203"/>
        <v>275.57620115362784</v>
      </c>
      <c r="EX97" s="65">
        <f t="shared" si="204"/>
        <v>227.24762551110584</v>
      </c>
      <c r="EY97" s="65">
        <f t="shared" si="205"/>
        <v>162.78224256498527</v>
      </c>
      <c r="EZ97" s="65">
        <f t="shared" si="206"/>
        <v>91.326382094567663</v>
      </c>
      <c r="FA97" s="65">
        <f t="shared" si="207"/>
        <v>49.799640898068432</v>
      </c>
      <c r="FB97" s="65">
        <f t="shared" si="208"/>
        <v>312.45259762246923</v>
      </c>
      <c r="FC97" s="65">
        <f t="shared" si="209"/>
        <v>266.25794465227045</v>
      </c>
      <c r="FD97" s="65">
        <f t="shared" si="210"/>
        <v>204.0841308243277</v>
      </c>
      <c r="FE97" s="65">
        <f t="shared" si="211"/>
        <v>135.62563924842473</v>
      </c>
      <c r="FF97" s="65">
        <f t="shared" si="212"/>
        <v>83.314327128682052</v>
      </c>
      <c r="FG97" s="65">
        <f t="shared" si="213"/>
        <v>41.574331182096181</v>
      </c>
      <c r="FH97" s="65">
        <f t="shared" si="214"/>
        <v>42.76066947523428</v>
      </c>
      <c r="FI97" s="65">
        <f t="shared" si="215"/>
        <v>43.904704907664019</v>
      </c>
      <c r="FJ97" s="65">
        <f t="shared" si="216"/>
        <v>43.534533108816923</v>
      </c>
      <c r="FK97" s="65">
        <f t="shared" si="217"/>
        <v>32.095834850102939</v>
      </c>
      <c r="FL97" s="65">
        <f t="shared" si="218"/>
        <v>5.3521737283109072</v>
      </c>
      <c r="FM97" s="65">
        <f t="shared" si="219"/>
        <v>5.9884174128683254</v>
      </c>
      <c r="FN97" s="65">
        <f t="shared" si="220"/>
        <v>6.3234795206308503</v>
      </c>
      <c r="FO97" s="65">
        <f t="shared" si="221"/>
        <v>6.6873105558309076</v>
      </c>
      <c r="FP97" s="65">
        <f t="shared" si="222"/>
        <v>5.1761647395816119</v>
      </c>
      <c r="FQ97" s="65">
        <f t="shared" si="223"/>
        <v>1.9785697118105934</v>
      </c>
      <c r="FR97" s="65">
        <f t="shared" si="224"/>
        <v>3.3405261721741928</v>
      </c>
      <c r="FS97" s="65">
        <f t="shared" si="225"/>
        <v>3.9019832334040876</v>
      </c>
      <c r="FT97" s="65">
        <f t="shared" si="226"/>
        <v>3.9019832334040876</v>
      </c>
      <c r="FU97" s="65">
        <f t="shared" si="227"/>
        <v>3.9019832334040876</v>
      </c>
      <c r="FV97" s="65">
        <f t="shared" si="228"/>
        <v>0.21984107909006592</v>
      </c>
      <c r="FW97" s="65">
        <f t="shared" si="229"/>
        <v>0.37116957468602146</v>
      </c>
      <c r="FX97" s="65">
        <f t="shared" si="230"/>
        <v>0.43355369260045418</v>
      </c>
      <c r="FY97" s="65">
        <f t="shared" si="231"/>
        <v>0.43355369260045418</v>
      </c>
      <c r="FZ97" s="65">
        <f t="shared" si="232"/>
        <v>0.43355369260045418</v>
      </c>
      <c r="GB97" s="65">
        <f t="shared" si="233"/>
        <v>275.57620115362784</v>
      </c>
      <c r="GC97" s="65">
        <f t="shared" si="234"/>
        <v>312.45259762246923</v>
      </c>
      <c r="GD97" s="65">
        <f t="shared" si="235"/>
        <v>41.574331182096181</v>
      </c>
      <c r="GE97" s="65">
        <f t="shared" si="236"/>
        <v>5.3521737283109072</v>
      </c>
      <c r="GF97" s="65">
        <f t="shared" si="237"/>
        <v>1.9785697118105934</v>
      </c>
      <c r="GG97" s="65">
        <f t="shared" si="238"/>
        <v>0.21984107909006592</v>
      </c>
      <c r="GH97" s="65">
        <f t="shared" si="239"/>
        <v>227.24762551110584</v>
      </c>
      <c r="GI97" s="65">
        <f t="shared" si="240"/>
        <v>266.25794465227045</v>
      </c>
      <c r="GJ97" s="65">
        <f t="shared" si="241"/>
        <v>42.76066947523428</v>
      </c>
      <c r="GK97" s="65">
        <f t="shared" si="242"/>
        <v>5.9884174128683254</v>
      </c>
      <c r="GL97" s="65">
        <f t="shared" si="243"/>
        <v>3.3405261721741928</v>
      </c>
      <c r="GM97" s="65">
        <f t="shared" si="244"/>
        <v>0.37116957468602146</v>
      </c>
      <c r="GN97" s="65">
        <f t="shared" si="245"/>
        <v>162.78224256498527</v>
      </c>
      <c r="GO97" s="65">
        <f t="shared" si="246"/>
        <v>204.0841308243277</v>
      </c>
      <c r="GP97" s="65">
        <f t="shared" si="247"/>
        <v>43.904704907664019</v>
      </c>
      <c r="GQ97" s="65">
        <f t="shared" si="248"/>
        <v>6.3234795206308503</v>
      </c>
      <c r="GR97" s="65">
        <f t="shared" si="249"/>
        <v>3.9019832334040876</v>
      </c>
      <c r="GS97" s="65">
        <f t="shared" si="250"/>
        <v>0.43355369260045418</v>
      </c>
      <c r="GT97" s="65">
        <f t="shared" si="251"/>
        <v>91.326382094567663</v>
      </c>
      <c r="GU97" s="65">
        <f t="shared" si="252"/>
        <v>135.62563924842473</v>
      </c>
      <c r="GV97" s="65">
        <f t="shared" si="253"/>
        <v>43.534533108816923</v>
      </c>
      <c r="GW97" s="65">
        <f t="shared" si="254"/>
        <v>6.6873105558309076</v>
      </c>
      <c r="GX97" s="65">
        <f t="shared" si="255"/>
        <v>3.9019832334040876</v>
      </c>
      <c r="GY97" s="65">
        <f t="shared" si="256"/>
        <v>0.43355369260045418</v>
      </c>
      <c r="GZ97" s="65">
        <f t="shared" si="257"/>
        <v>49.799640898068432</v>
      </c>
      <c r="HA97" s="65">
        <f t="shared" si="258"/>
        <v>83.314327128682052</v>
      </c>
      <c r="HB97" s="65">
        <f t="shared" si="259"/>
        <v>32.095834850102939</v>
      </c>
      <c r="HC97" s="65">
        <f t="shared" si="260"/>
        <v>5.1761647395816119</v>
      </c>
      <c r="HD97" s="65">
        <f t="shared" si="261"/>
        <v>3.9019832334040876</v>
      </c>
      <c r="HE97" s="65">
        <f t="shared" si="262"/>
        <v>0.43355369260045418</v>
      </c>
      <c r="HM97" s="51">
        <v>88</v>
      </c>
      <c r="HN97" s="72">
        <f>(EW97-EW96)*$D$46+(FB97-FB96)*$D$47+(FG97-FG96)*$D$48+(FL97-FL96)*$D$49+IF($HM97&lt;C$10,0,求节点(C$10:C$14,$H$28:$H$32,$HM97)*$C$2*节奏总纲!W91)+HN96</f>
        <v>36595.355830265566</v>
      </c>
      <c r="HO97" s="72">
        <f>(EX97-EX96)*$D$46+(FC97-FC96)*$D$47+(FH97-FH96)*$D$48+(FM97-FM96)*$D$49+IF($HM97&lt;D$10,0,求节点(D$10:D$14,$H$28:$H$32,$HM97)*$C$2*节奏总纲!X91)+HO96</f>
        <v>32109.119819436786</v>
      </c>
      <c r="HP97" s="72">
        <f>(EY97-EY96)*$D$46+(FD97-FD96)*$D$47+(FI97-FI96)*$D$48+(FN97-FN96)*$D$49+IF($HM97&lt;E$10,0,求节点(E$10:E$14,$H$28:$H$32,$HM97)*$C$2*节奏总纲!Y91)+HP96</f>
        <v>27117.760936729966</v>
      </c>
      <c r="HQ97" s="72">
        <f>(EZ97-EZ96)*$D$46+(FE97-FE96)*$D$47+(FJ97-FJ96)*$D$48+(FO97-FO96)*$D$49+IF($HM97&lt;F$10,0,求节点(F$10:F$14,$H$28:$H$32,$HM97)*$C$2*节奏总纲!Z91)+HQ96</f>
        <v>20584.267728935989</v>
      </c>
      <c r="HR97" s="72">
        <f>(FA97-FA96)*$D$46+(FF97-FF96)*$D$47+(FK97-FK96)*$D$48+(FP97-FP96)*$D$49+IF($HM97&lt;G$10,0,求节点(G$10:G$14,$H$28:$H$32,$HM97)*$C$2*节奏总纲!AA91)+HR96</f>
        <v>11724.847658878592</v>
      </c>
      <c r="HV97" s="72">
        <v>88</v>
      </c>
      <c r="HW97" s="72">
        <f>IF($HV97&lt;C$10,0,求节点(C$10:C$14,$I$28:$I$32,$HV97)*$C$2*节奏总纲!W91)+HW96</f>
        <v>144697039.20207664</v>
      </c>
      <c r="HX97" s="72">
        <f>IF($HV97&lt;D$10,0,求节点(D$10:D$14,$I$28:$I$32,$HV97)*$C$2*节奏总纲!X91)+HX96</f>
        <v>128872578.84085703</v>
      </c>
      <c r="HY97" s="72">
        <f>IF($HV97&lt;E$10,0,求节点(E$10:E$14,$I$28:$I$32,$HV97)*$C$2*节奏总纲!Y91)+HY96</f>
        <v>114834128.18598543</v>
      </c>
      <c r="HZ97" s="72">
        <f>IF($HV97&lt;F$10,0,求节点(F$10:F$14,$I$28:$I$32,$HV97)*$C$2*节奏总纲!Z91)+HZ96</f>
        <v>93997576.246061593</v>
      </c>
      <c r="IA97" s="72">
        <f>IF($HV97&lt;G$10,0,求节点(G$10:G$14,$I$28:$I$32,$HV97)*$C$2*节奏总纲!AA91)+IA96</f>
        <v>50932090.520893514</v>
      </c>
    </row>
    <row r="98" spans="16:235" x14ac:dyDescent="0.15">
      <c r="P98" s="49">
        <v>89</v>
      </c>
      <c r="Q98" s="51">
        <f>IF($P98&lt;C$10,0,求节点(C$10:C$14,$H$10:$H$14,$P98)*$C$2*节奏总纲!W92)+Q97</f>
        <v>4605.3354710048434</v>
      </c>
      <c r="R98" s="51">
        <f>IF($P98&lt;D$10,0,求节点(D$10:D$14,$H$10:$H$14,$P98)*$C$2*节奏总纲!X92)+R97</f>
        <v>3775.5741179617899</v>
      </c>
      <c r="S98" s="51">
        <f>IF($P98&lt;E$10,0,求节点(E$10:E$14,$H$10:$H$14,$P98)*$C$2*节奏总纲!Y92)+S97</f>
        <v>2656.9836629856904</v>
      </c>
      <c r="T98" s="51">
        <f>IF($P98&lt;F$10,0,求节点(F$10:F$14,$H$10:$H$14,$P98)*$C$2*节奏总纲!Z92)+T97</f>
        <v>1493.4571370726665</v>
      </c>
      <c r="U98" s="51">
        <f>IF($P98&lt;G$10,0,求节点(G$10:G$14,$H$10:$H$14,$P98)*$C$2*节奏总纲!AA92)+U97</f>
        <v>832.52028829515666</v>
      </c>
      <c r="V98" s="51">
        <f>IF($P98&lt;C$10,0,求节点(C$10:C$14,$I$10:$I$14,$P98)*$C$2*节奏总纲!W92)+V97</f>
        <v>5888.9810649365436</v>
      </c>
      <c r="W98" s="51">
        <f>IF($P98&lt;D$10,0,求节点(D$10:D$14,$I$10:$I$14,$P98)*$C$2*节奏总纲!X92)+W97</f>
        <v>5107.8004387401234</v>
      </c>
      <c r="X98" s="51">
        <f>IF($P98&lt;E$10,0,求节点(E$10:E$14,$I$10:$I$14,$P98)*$C$2*节奏总纲!Y92)+X97</f>
        <v>4224.9969092936435</v>
      </c>
      <c r="Y98" s="51">
        <f>IF($P98&lt;F$10,0,求节点(F$10:F$14,$I$10:$I$14,$P98)*$C$2*节奏总纲!Z92)+Y97</f>
        <v>3050.0195123481335</v>
      </c>
      <c r="Z98" s="51">
        <f>IF($P98&lt;G$10,0,求节点(G$10:G$14,$I$10:$I$14,$P98)*$C$2*节奏总纲!AA92)+Z97</f>
        <v>1672.6080336853506</v>
      </c>
      <c r="AA98" s="65">
        <f>IF($P98&lt;C$10,0,求节点(C$10:C$14,$J$10:$J$14,$P98)*$C$2*节奏总纲!W92)+AA97+军团势力点排行奖励设计!M98-军团势力点排行奖励设计!M97</f>
        <v>3117.6023687321176</v>
      </c>
      <c r="AB98" s="65">
        <f>IF($P98&lt;D$10,0,求节点(D$10:D$14,$J$10:$J$14,$P98)*$C$2*节奏总纲!X92)+AB97+军团势力点排行奖励设计!N98-军团势力点排行奖励设计!N97</f>
        <v>3118.3551447389254</v>
      </c>
      <c r="AC98" s="65">
        <f>IF($P98&lt;E$10,0,求节点(E$10:E$14,$J$10:$J$14,$P98)*$C$2*节奏总纲!Y92)+AC97+军团势力点排行奖励设计!O98-军团势力点排行奖励设计!O97</f>
        <v>3116.2536073699348</v>
      </c>
      <c r="AD98" s="65">
        <f>IF($P98&lt;F$10,0,求节点(F$10:F$14,$J$10:$J$14,$P98)*$C$2*节奏总纲!Z92)+AD97+军团势力点排行奖励设计!P98-军团势力点排行奖励设计!P97</f>
        <v>2936.3258387053611</v>
      </c>
      <c r="AE98" s="65">
        <f>IF($P98&lt;G$10,0,求节点(G$10:G$14,$J$10:$J$14,$P98)*$C$2*节奏总纲!AA92)+AE97+军团势力点排行奖励设计!Q98-军团势力点排行奖励设计!Q97</f>
        <v>2121.2210463965694</v>
      </c>
      <c r="AF98" s="65">
        <f>IF($P98&lt;C$10,0,求节点(C$10:C$14,$K$10:$K$14,$P98)*$C$2*节奏总纲!W92)+AF97</f>
        <v>0</v>
      </c>
      <c r="AG98" s="65">
        <f>IF($P98&lt;D$10,0,求节点(D$10:D$14,$K$10:$K$14,$P98)*$C$2*节奏总纲!X92)+AG97</f>
        <v>0</v>
      </c>
      <c r="AH98" s="65">
        <f>IF($P98&lt;E$10,0,求节点(E$10:E$14,$K$10:$K$14,$P98)*$C$2*节奏总纲!Y92)+AH97</f>
        <v>0</v>
      </c>
      <c r="AI98" s="65">
        <f>IF($P98&lt;F$10,0,求节点(F$10:F$14,$K$10:$K$14,$P98)*$C$2*节奏总纲!Z92)+AI97</f>
        <v>158.73637749179807</v>
      </c>
      <c r="AJ98" s="65">
        <f>IF($P98&lt;G$10,0,求节点(G$10:G$14,$K$10:$K$14,$P98)*$C$2*节奏总纲!AA92)+AJ97</f>
        <v>72.038881683369681</v>
      </c>
      <c r="AK98" s="65">
        <f>IF($P98&lt;C$10,0,求节点(C$10:C$14,$L$10:$L$14,$P98)*$C$2*节奏总纲!W92)+AK97+军团势力点排行奖励设计!R98-军团势力点排行奖励设计!R97</f>
        <v>238.12165238105439</v>
      </c>
      <c r="AL98" s="65">
        <f>IF($P98&lt;D$10,0,求节点(D$10:D$14,$L$10:$L$14,$P98)*$C$2*节奏总纲!X92)+AL97+军团势力点排行奖励设计!S98-军团势力点排行奖励设计!S97</f>
        <v>402.03953808208104</v>
      </c>
      <c r="AM98" s="65">
        <f>IF($P98&lt;E$10,0,求节点(E$10:E$14,$L$10:$L$14,$P98)*$C$2*节奏总纲!Y92)+AM97+军团势力点排行奖励设计!T98-军团势力点排行奖励设计!T97</f>
        <v>467.31871631307081</v>
      </c>
      <c r="AN98" s="65">
        <f>IF($P98&lt;F$10,0,求节点(F$10:F$14,$L$10:$L$14,$P98)*$C$2*节奏总纲!Z92)+AN97+军团势力点排行奖励设计!U98-军团势力点排行奖励设计!U97</f>
        <v>467.31871631307081</v>
      </c>
      <c r="AO98" s="65">
        <f>IF($P98&lt;G$10,0,求节点(G$10:G$14,$L$10:$L$14,$P98)*$C$2*节奏总纲!AA92)+AO97+军团势力点排行奖励设计!V98-军团势力点排行奖励设计!V97</f>
        <v>467.31871631307081</v>
      </c>
      <c r="AP98" s="65">
        <f>IF($P98&lt;C$10,0,求节点(C$10:C$14,$M$10:$M$14,$P98)*$C$2*节奏总纲!W92)+AP97</f>
        <v>0</v>
      </c>
      <c r="AQ98" s="65">
        <f>IF($P98&lt;D$10,0,求节点(D$10:D$14,$M$10:$M$14,$P98)*$C$2*节奏总纲!X92)+AQ97</f>
        <v>0</v>
      </c>
      <c r="AR98" s="65">
        <f>IF($P98&lt;E$10,0,求节点(E$10:E$14,$M$10:$M$14,$P98)*$C$2*节奏总纲!Y92)+AR97</f>
        <v>0</v>
      </c>
      <c r="AS98" s="65">
        <f>IF($P98&lt;F$10,0,求节点(F$10:F$14,$M$10:$M$14,$P98)*$C$2*节奏总纲!Z92)+AS97</f>
        <v>0</v>
      </c>
      <c r="AT98" s="65">
        <f>IF($P98&lt;G$10,0,求节点(G$10:G$14,$M$10:$M$14,$P98)*$C$2*节奏总纲!AA92)+AT97</f>
        <v>0</v>
      </c>
      <c r="AX98" s="51">
        <v>89</v>
      </c>
      <c r="AY98" s="51">
        <f>IF($AX98&lt;C$10,0,求节点(C$10:C$14,$H$19:$H$23,$AX98)*$C$2*节奏总纲!W92)+AY97</f>
        <v>160.83712822378666</v>
      </c>
      <c r="AZ98" s="51">
        <f>IF($AX98&lt;D$10,0,求节点(D$10:D$14,$H$19:$H$23,$AX98)*$C$2*节奏总纲!X92)+AZ97</f>
        <v>132.43881686352239</v>
      </c>
      <c r="BA98" s="51">
        <f>IF($AX98&lt;E$10,0,求节点(E$10:E$14,$H$19:$H$23,$AX98)*$C$2*节奏总纲!Y92)+BA97</f>
        <v>94.985892569826404</v>
      </c>
      <c r="BB98" s="51">
        <f>IF($AX98&lt;F$10,0,求节点(F$10:F$14,$H$19:$H$23,$AX98)*$C$2*节奏总纲!Z92)+BB97</f>
        <v>52.866668161804185</v>
      </c>
      <c r="BC98" s="51">
        <f>IF($AX98&lt;G$10,0,求节点(G$10:G$14,$H$19:$H$23,$AX98)*$C$2*节奏总纲!AA92)+BC97</f>
        <v>28.209127555924699</v>
      </c>
      <c r="BD98" s="51">
        <f>IF($AX98&lt;C$10,0,求节点(C$10:C$14,$I$19:$I$23,$AX98)*$C$2*节奏总纲!W92)+BD97</f>
        <v>396.19869581096987</v>
      </c>
      <c r="BE98" s="51">
        <f>IF($AX98&lt;D$10,0,求节点(D$10:D$14,$I$19:$I$23,$AX98)*$C$2*节奏总纲!X92)+BE97</f>
        <v>324.58188505077004</v>
      </c>
      <c r="BF98" s="51">
        <f>IF($AX98&lt;E$10,0,求节点(E$10:E$14,$I$19:$I$23,$AX98)*$C$2*节奏总纲!Y92)+BF97</f>
        <v>227.70400927063847</v>
      </c>
      <c r="BG98" s="51">
        <f>IF($AX98&lt;F$10,0,求节点(F$10:F$14,$I$19:$I$23,$AX98)*$C$2*节奏总纲!Z92)+BG97</f>
        <v>128.19904644254493</v>
      </c>
      <c r="BH98" s="51">
        <f>IF($AX98&lt;G$10,0,求节点(G$10:G$14,$I$19:$I$23,$AX98)*$C$2*节奏总纲!AA92)+BH97</f>
        <v>71.968377807145785</v>
      </c>
      <c r="BI98" s="65">
        <f>IF($AX98&lt;C$10,0,求节点(C$10:C$14,$J$19:$J$23,$AX98)*$C$2*节奏总纲!W92)+BI97+军团势力点排行奖励设计!W98-军团势力点排行奖励设计!W97</f>
        <v>103.92007895773727</v>
      </c>
      <c r="BJ98" s="65">
        <f>IF($AX98&lt;D$10,0,求节点(D$10:D$14,$J$19:$J$23,$AX98)*$C$2*节奏总纲!X92)+BJ97+军团势力点排行奖励设计!X98-军团势力点排行奖励设计!X97</f>
        <v>103.94517149129757</v>
      </c>
      <c r="BK98" s="65">
        <f>IF($AX98&lt;E$10,0,求节点(E$10:E$14,$J$19:$J$23,$AX98)*$C$2*节奏总纲!Y92)+BK97+军团势力点排行奖励设计!Y98-军团势力点排行奖励设计!Y97</f>
        <v>103.87512024566448</v>
      </c>
      <c r="BL98" s="65">
        <f>IF($AX98&lt;F$10,0,求节点(F$10:F$14,$J$19:$J$23,$AX98)*$C$2*节奏总纲!Z92)+BL97+军团势力点排行奖励设计!Z98-军团势力点排行奖励设计!Z97</f>
        <v>97.87752795684537</v>
      </c>
      <c r="BM98" s="65">
        <f>IF($AX98&lt;G$10,0,求节点(G$10:G$14,$J$19:$J$23,$AX98)*$C$2*节奏总纲!AA92)+BM97+军团势力点排行奖励设计!AA98-军团势力点排行奖励设计!AA97</f>
        <v>70.707368213219013</v>
      </c>
      <c r="BN98" s="65">
        <f>IF($AX98&lt;C$10,0,求节点(C$10:C$14,$K$19:$K$23,$AX98)*$C$2*节奏总纲!W92)+BN97</f>
        <v>0</v>
      </c>
      <c r="BO98" s="65">
        <f>IF($AX98&lt;D$10,0,求节点(D$10:D$14,$K$19:$K$23,$AX98)*$C$2*节奏总纲!X92)+BO97</f>
        <v>0</v>
      </c>
      <c r="BP98" s="65">
        <f>IF($AX98&lt;E$10,0,求节点(E$10:E$14,$K$19:$K$23,$AX98)*$C$2*节奏总纲!Y92)+BP97</f>
        <v>0</v>
      </c>
      <c r="BQ98" s="65">
        <f>IF($AX98&lt;F$10,0,求节点(F$10:F$14,$K$19:$K$23,$AX98)*$C$2*节奏总纲!Z92)+BQ97</f>
        <v>5.2912125830599361</v>
      </c>
      <c r="BR98" s="65">
        <f>IF($AX98&lt;G$10,0,求节点(G$10:G$14,$K$19:$K$23,$AX98)*$C$2*节奏总纲!AA92)+BR97</f>
        <v>2.4012960561123227</v>
      </c>
      <c r="BS98" s="65">
        <f>IF($AX98&lt;C$10,0,求节点(C$10:C$14,$L$19:$L$23,$AX98)*$C$2*节奏总纲!W92)+BS97+军团势力点排行奖励设计!AB98-军团势力点排行奖励设计!AB97</f>
        <v>4.7624330476210899</v>
      </c>
      <c r="BT98" s="65">
        <f>IF($AX98&lt;D$10,0,求节点(D$10:D$14,$L$19:$L$23,$AX98)*$C$2*节奏总纲!X92)+BT97+军团势力点排行奖励设计!AC98-军团势力点排行奖励设计!AC97</f>
        <v>8.0407907616416274</v>
      </c>
      <c r="BU98" s="65">
        <f>IF($AX98&lt;E$10,0,求节点(E$10:E$14,$L$19:$L$23,$AX98)*$C$2*节奏总纲!Y92)+BU97+军团势力点排行奖励设计!AD98-军团势力点排行奖励设计!AD97</f>
        <v>9.3463743262614152</v>
      </c>
      <c r="BV98" s="65">
        <f>IF($AX98&lt;F$10,0,求节点(F$10:F$14,$L$19:$L$23,$AX98)*$C$2*节奏总纲!Z92)+BV97+军团势力点排行奖励设计!AE98-军团势力点排行奖励设计!AE97</f>
        <v>9.3463743262614152</v>
      </c>
      <c r="BW98" s="65">
        <f>IF($AX98&lt;G$10,0,求节点(G$10:G$14,$L$19:$L$23,$AX98)*$C$2*节奏总纲!AA92)+BW97+军团势力点排行奖励设计!AF98-军团势力点排行奖励设计!AF97</f>
        <v>9.3463743262614152</v>
      </c>
      <c r="BX98" s="65">
        <f>IF($AX98&lt;C$10,0,求节点(C$10:C$14,$M$19:$M$23,$AX98)*$C$2*节奏总纲!W92)+BX97</f>
        <v>0</v>
      </c>
      <c r="BY98" s="65">
        <f>IF($AX98&lt;D$10,0,求节点(D$10:D$14,$M$19:$M$23,$AX98)*$C$2*节奏总纲!X92)+BY97</f>
        <v>0</v>
      </c>
      <c r="BZ98" s="65">
        <f>IF($AX98&lt;E$10,0,求节点(E$10:E$14,$M$19:$M$23,$AX98)*$C$2*节奏总纲!Y92)+BZ97</f>
        <v>0</v>
      </c>
      <c r="CA98" s="65">
        <f>IF($AX98&lt;F$10,0,求节点(F$10:F$14,$M$19:$M$23,$AX98)*$C$2*节奏总纲!Z92)+CA97</f>
        <v>0</v>
      </c>
      <c r="CB98" s="65">
        <f>IF($AX98&lt;G$10,0,求节点(G$10:G$14,$M$19:$M$23,$AX98)*$C$2*节奏总纲!AA92)+CB97</f>
        <v>0</v>
      </c>
      <c r="CF98" s="51">
        <v>89</v>
      </c>
      <c r="CG98" s="65">
        <f t="shared" si="143"/>
        <v>804.18564111893329</v>
      </c>
      <c r="CH98" s="65">
        <f t="shared" si="144"/>
        <v>662.1940843176119</v>
      </c>
      <c r="CI98" s="65">
        <f t="shared" si="145"/>
        <v>474.92946284913205</v>
      </c>
      <c r="CJ98" s="65">
        <f t="shared" si="146"/>
        <v>264.33334080902091</v>
      </c>
      <c r="CK98" s="65">
        <f t="shared" si="147"/>
        <v>141.04563777962349</v>
      </c>
      <c r="CL98" s="65">
        <f t="shared" si="148"/>
        <v>3961.9869581096987</v>
      </c>
      <c r="CM98" s="65">
        <f t="shared" si="149"/>
        <v>3245.8188505077005</v>
      </c>
      <c r="CN98" s="65">
        <f t="shared" si="150"/>
        <v>2277.0400927063847</v>
      </c>
      <c r="CO98" s="65">
        <f t="shared" si="151"/>
        <v>1281.9904644254493</v>
      </c>
      <c r="CP98" s="65">
        <f t="shared" si="152"/>
        <v>719.68377807145782</v>
      </c>
      <c r="CQ98" s="65">
        <f t="shared" si="153"/>
        <v>3117.6023687321181</v>
      </c>
      <c r="CR98" s="65">
        <f t="shared" si="154"/>
        <v>3118.3551447389273</v>
      </c>
      <c r="CS98" s="65">
        <f t="shared" si="155"/>
        <v>3116.2536073699343</v>
      </c>
      <c r="CT98" s="65">
        <f t="shared" si="156"/>
        <v>2936.3258387053611</v>
      </c>
      <c r="CU98" s="65">
        <f t="shared" si="157"/>
        <v>2121.2210463965703</v>
      </c>
      <c r="CV98" s="65">
        <f t="shared" si="158"/>
        <v>0</v>
      </c>
      <c r="CW98" s="65">
        <f t="shared" si="159"/>
        <v>0</v>
      </c>
      <c r="CX98" s="65">
        <f t="shared" si="160"/>
        <v>0</v>
      </c>
      <c r="CY98" s="65">
        <f t="shared" si="161"/>
        <v>158.73637749179809</v>
      </c>
      <c r="CZ98" s="65">
        <f t="shared" si="162"/>
        <v>72.038881683369681</v>
      </c>
      <c r="DA98" s="65">
        <f t="shared" si="163"/>
        <v>238.1216523810545</v>
      </c>
      <c r="DB98" s="65">
        <f t="shared" si="164"/>
        <v>402.03953808208138</v>
      </c>
      <c r="DC98" s="65">
        <f t="shared" si="165"/>
        <v>467.31871631307075</v>
      </c>
      <c r="DD98" s="65">
        <f t="shared" si="166"/>
        <v>467.31871631307075</v>
      </c>
      <c r="DE98" s="65">
        <f t="shared" si="167"/>
        <v>467.31871631307075</v>
      </c>
      <c r="DF98" s="65">
        <f t="shared" si="168"/>
        <v>0</v>
      </c>
      <c r="DG98" s="65">
        <f t="shared" si="169"/>
        <v>0</v>
      </c>
      <c r="DH98" s="65">
        <f t="shared" si="170"/>
        <v>0</v>
      </c>
      <c r="DI98" s="65">
        <f t="shared" si="171"/>
        <v>0</v>
      </c>
      <c r="DJ98" s="65">
        <f t="shared" si="172"/>
        <v>0</v>
      </c>
      <c r="DN98" s="51">
        <v>89</v>
      </c>
      <c r="DO98" s="65">
        <f t="shared" si="173"/>
        <v>5.7267069138377558</v>
      </c>
      <c r="DP98" s="65">
        <f t="shared" si="174"/>
        <v>5.701612574586048</v>
      </c>
      <c r="DQ98" s="65">
        <f t="shared" si="175"/>
        <v>5.5944805930680239</v>
      </c>
      <c r="DR98" s="65">
        <f t="shared" si="176"/>
        <v>5.6499007370836329</v>
      </c>
      <c r="DS98" s="65">
        <f t="shared" si="177"/>
        <v>5.9024887362764566</v>
      </c>
      <c r="DT98" s="65">
        <f t="shared" si="178"/>
        <v>1.4863706335232947</v>
      </c>
      <c r="DU98" s="65">
        <f t="shared" si="179"/>
        <v>1.5736554237896478</v>
      </c>
      <c r="DV98" s="65">
        <f t="shared" si="180"/>
        <v>1.8554776100898633</v>
      </c>
      <c r="DW98" s="65">
        <f t="shared" si="181"/>
        <v>2.3791280801102239</v>
      </c>
      <c r="DX98" s="65">
        <f t="shared" si="182"/>
        <v>2.3240874459716894</v>
      </c>
      <c r="DY98" s="65">
        <f t="shared" si="183"/>
        <v>0.99999999999999989</v>
      </c>
      <c r="DZ98" s="65">
        <f t="shared" si="184"/>
        <v>0.99999999999999944</v>
      </c>
      <c r="EA98" s="65">
        <f t="shared" si="185"/>
        <v>1.0000000000000002</v>
      </c>
      <c r="EB98" s="65">
        <f t="shared" si="186"/>
        <v>1</v>
      </c>
      <c r="EC98" s="65">
        <f t="shared" si="187"/>
        <v>0.99999999999999956</v>
      </c>
      <c r="ED98" s="65">
        <f t="shared" si="188"/>
        <v>0</v>
      </c>
      <c r="EE98" s="65">
        <f t="shared" si="189"/>
        <v>0</v>
      </c>
      <c r="EF98" s="65">
        <f t="shared" si="190"/>
        <v>0</v>
      </c>
      <c r="EG98" s="65">
        <f t="shared" si="191"/>
        <v>0.99999999999999978</v>
      </c>
      <c r="EH98" s="65">
        <f t="shared" si="192"/>
        <v>1</v>
      </c>
      <c r="EI98" s="65">
        <f t="shared" si="193"/>
        <v>0.99999999999999956</v>
      </c>
      <c r="EJ98" s="65">
        <f t="shared" si="194"/>
        <v>0.99999999999999911</v>
      </c>
      <c r="EK98" s="65">
        <f t="shared" si="195"/>
        <v>1.0000000000000002</v>
      </c>
      <c r="EL98" s="65">
        <f t="shared" si="196"/>
        <v>1.0000000000000002</v>
      </c>
      <c r="EM98" s="65">
        <f t="shared" si="197"/>
        <v>1.0000000000000002</v>
      </c>
      <c r="EN98" s="65">
        <f t="shared" si="198"/>
        <v>0</v>
      </c>
      <c r="EO98" s="65">
        <f t="shared" si="199"/>
        <v>0</v>
      </c>
      <c r="EP98" s="65">
        <f t="shared" si="200"/>
        <v>0</v>
      </c>
      <c r="EQ98" s="65">
        <f t="shared" si="201"/>
        <v>0</v>
      </c>
      <c r="ER98" s="65">
        <f t="shared" si="202"/>
        <v>0</v>
      </c>
      <c r="EV98" s="51">
        <v>89</v>
      </c>
      <c r="EW98" s="65">
        <f t="shared" si="203"/>
        <v>279.69673696707764</v>
      </c>
      <c r="EX98" s="65">
        <f t="shared" si="204"/>
        <v>229.8133823787534</v>
      </c>
      <c r="EY98" s="65">
        <f t="shared" si="205"/>
        <v>163.29709535101796</v>
      </c>
      <c r="EZ98" s="65">
        <f t="shared" si="206"/>
        <v>91.326382094567663</v>
      </c>
      <c r="FA98" s="65">
        <f t="shared" si="207"/>
        <v>49.799640898068432</v>
      </c>
      <c r="FB98" s="65">
        <f t="shared" si="208"/>
        <v>329.29912654654748</v>
      </c>
      <c r="FC98" s="65">
        <f t="shared" si="209"/>
        <v>279.17990528118776</v>
      </c>
      <c r="FD98" s="65">
        <f t="shared" si="210"/>
        <v>211.33036661227914</v>
      </c>
      <c r="FE98" s="65">
        <f t="shared" si="211"/>
        <v>141.32370277973408</v>
      </c>
      <c r="FF98" s="65">
        <f t="shared" si="212"/>
        <v>86.932196599667705</v>
      </c>
      <c r="FG98" s="65">
        <f t="shared" si="213"/>
        <v>48.192765445268094</v>
      </c>
      <c r="FH98" s="65">
        <f t="shared" si="214"/>
        <v>49.187564399576367</v>
      </c>
      <c r="FI98" s="65">
        <f t="shared" si="215"/>
        <v>49.547716408427441</v>
      </c>
      <c r="FJ98" s="65">
        <f t="shared" si="216"/>
        <v>48.436163653376823</v>
      </c>
      <c r="FK98" s="65">
        <f t="shared" si="217"/>
        <v>35.342616810660665</v>
      </c>
      <c r="FL98" s="65">
        <f t="shared" si="218"/>
        <v>6.1484905574110815</v>
      </c>
      <c r="FM98" s="65">
        <f t="shared" si="219"/>
        <v>6.8054167268932009</v>
      </c>
      <c r="FN98" s="65">
        <f t="shared" si="220"/>
        <v>7.0630308775355068</v>
      </c>
      <c r="FO98" s="65">
        <f t="shared" si="221"/>
        <v>7.8213937797065389</v>
      </c>
      <c r="FP98" s="65">
        <f t="shared" si="222"/>
        <v>5.8849024871356965</v>
      </c>
      <c r="FQ98" s="65">
        <f t="shared" si="223"/>
        <v>2.1430948714294895</v>
      </c>
      <c r="FR98" s="65">
        <f t="shared" si="224"/>
        <v>3.6183558427387292</v>
      </c>
      <c r="FS98" s="65">
        <f t="shared" si="225"/>
        <v>4.2058684468176368</v>
      </c>
      <c r="FT98" s="65">
        <f t="shared" si="226"/>
        <v>4.2058684468176368</v>
      </c>
      <c r="FU98" s="65">
        <f t="shared" si="227"/>
        <v>4.2058684468176368</v>
      </c>
      <c r="FV98" s="65">
        <f t="shared" si="228"/>
        <v>0.23812165238105443</v>
      </c>
      <c r="FW98" s="65">
        <f t="shared" si="229"/>
        <v>0.40203953808208104</v>
      </c>
      <c r="FX98" s="65">
        <f t="shared" si="230"/>
        <v>0.46731871631307076</v>
      </c>
      <c r="FY98" s="65">
        <f t="shared" si="231"/>
        <v>0.46731871631307076</v>
      </c>
      <c r="FZ98" s="65">
        <f t="shared" si="232"/>
        <v>0.46731871631307076</v>
      </c>
      <c r="GB98" s="65">
        <f t="shared" si="233"/>
        <v>279.69673696707764</v>
      </c>
      <c r="GC98" s="65">
        <f t="shared" si="234"/>
        <v>329.29912654654748</v>
      </c>
      <c r="GD98" s="65">
        <f t="shared" si="235"/>
        <v>48.192765445268094</v>
      </c>
      <c r="GE98" s="65">
        <f t="shared" si="236"/>
        <v>6.1484905574110815</v>
      </c>
      <c r="GF98" s="65">
        <f t="shared" si="237"/>
        <v>2.1430948714294895</v>
      </c>
      <c r="GG98" s="65">
        <f t="shared" si="238"/>
        <v>0.23812165238105443</v>
      </c>
      <c r="GH98" s="65">
        <f t="shared" si="239"/>
        <v>229.8133823787534</v>
      </c>
      <c r="GI98" s="65">
        <f t="shared" si="240"/>
        <v>279.17990528118776</v>
      </c>
      <c r="GJ98" s="65">
        <f t="shared" si="241"/>
        <v>49.187564399576367</v>
      </c>
      <c r="GK98" s="65">
        <f t="shared" si="242"/>
        <v>6.8054167268932009</v>
      </c>
      <c r="GL98" s="65">
        <f t="shared" si="243"/>
        <v>3.6183558427387292</v>
      </c>
      <c r="GM98" s="65">
        <f t="shared" si="244"/>
        <v>0.40203953808208104</v>
      </c>
      <c r="GN98" s="65">
        <f t="shared" si="245"/>
        <v>163.29709535101796</v>
      </c>
      <c r="GO98" s="65">
        <f t="shared" si="246"/>
        <v>211.33036661227914</v>
      </c>
      <c r="GP98" s="65">
        <f t="shared" si="247"/>
        <v>49.547716408427441</v>
      </c>
      <c r="GQ98" s="65">
        <f t="shared" si="248"/>
        <v>7.0630308775355068</v>
      </c>
      <c r="GR98" s="65">
        <f t="shared" si="249"/>
        <v>4.2058684468176368</v>
      </c>
      <c r="GS98" s="65">
        <f t="shared" si="250"/>
        <v>0.46731871631307076</v>
      </c>
      <c r="GT98" s="65">
        <f t="shared" si="251"/>
        <v>91.326382094567663</v>
      </c>
      <c r="GU98" s="65">
        <f t="shared" si="252"/>
        <v>141.32370277973408</v>
      </c>
      <c r="GV98" s="65">
        <f t="shared" si="253"/>
        <v>48.436163653376823</v>
      </c>
      <c r="GW98" s="65">
        <f t="shared" si="254"/>
        <v>7.8213937797065389</v>
      </c>
      <c r="GX98" s="65">
        <f t="shared" si="255"/>
        <v>4.2058684468176368</v>
      </c>
      <c r="GY98" s="65">
        <f t="shared" si="256"/>
        <v>0.46731871631307076</v>
      </c>
      <c r="GZ98" s="65">
        <f t="shared" si="257"/>
        <v>49.799640898068432</v>
      </c>
      <c r="HA98" s="65">
        <f t="shared" si="258"/>
        <v>86.932196599667705</v>
      </c>
      <c r="HB98" s="65">
        <f t="shared" si="259"/>
        <v>35.342616810660665</v>
      </c>
      <c r="HC98" s="65">
        <f t="shared" si="260"/>
        <v>5.8849024871356965</v>
      </c>
      <c r="HD98" s="65">
        <f t="shared" si="261"/>
        <v>4.2058684468176368</v>
      </c>
      <c r="HE98" s="65">
        <f t="shared" si="262"/>
        <v>0.46731871631307076</v>
      </c>
      <c r="HM98" s="51">
        <v>89</v>
      </c>
      <c r="HN98" s="72">
        <f>(EW98-EW97)*$D$46+(FB98-FB97)*$D$47+(FG98-FG97)*$D$48+(FL98-FL97)*$D$49+IF($HM98&lt;C$10,0,求节点(C$10:C$14,$H$28:$H$32,$HM98)*$C$2*节奏总纲!W92)+HN97</f>
        <v>39810.49133437316</v>
      </c>
      <c r="HO98" s="72">
        <f>(EX98-EX97)*$D$46+(FC98-FC97)*$D$47+(FH98-FH97)*$D$48+(FM98-FM97)*$D$49+IF($HM98&lt;D$10,0,求节点(D$10:D$14,$H$28:$H$32,$HM98)*$C$2*节奏总纲!X92)+HO97</f>
        <v>34878.711097514039</v>
      </c>
      <c r="HP98" s="72">
        <f>(EY98-EY97)*$D$46+(FD98-FD97)*$D$47+(FI98-FI97)*$D$48+(FN98-FN97)*$D$49+IF($HM98&lt;E$10,0,求节点(E$10:E$14,$H$28:$H$32,$HM98)*$C$2*节奏总纲!Y92)+HP97</f>
        <v>29202.05749986622</v>
      </c>
      <c r="HQ98" s="72">
        <f>(EZ98-EZ97)*$D$46+(FE98-FE97)*$D$47+(FJ98-FJ97)*$D$48+(FO98-FO97)*$D$49+IF($HM98&lt;F$10,0,求节点(F$10:F$14,$H$28:$H$32,$HM98)*$C$2*节奏总纲!Z92)+HQ97</f>
        <v>22212.896042621513</v>
      </c>
      <c r="HR98" s="72">
        <f>(FA98-FA97)*$D$46+(FF98-FF97)*$D$47+(FK98-FK97)*$D$48+(FP98-FP97)*$D$49+IF($HM98&lt;G$10,0,求节点(G$10:G$14,$H$28:$H$32,$HM98)*$C$2*节奏总纲!AA92)+HR97</f>
        <v>12609.259442975979</v>
      </c>
      <c r="HV98" s="72">
        <v>89</v>
      </c>
      <c r="HW98" s="72">
        <f>IF($HV98&lt;C$10,0,求节点(C$10:C$14,$I$28:$I$32,$HV98)*$C$2*节奏总纲!W92)+HW97</f>
        <v>161144617.28198138</v>
      </c>
      <c r="HX98" s="72">
        <f>IF($HV98&lt;D$10,0,求节点(D$10:D$14,$I$28:$I$32,$HV98)*$C$2*节奏总纲!X92)+HX97</f>
        <v>143368805.0453566</v>
      </c>
      <c r="HY98" s="72">
        <f>IF($HV98&lt;E$10,0,求节点(E$10:E$14,$I$28:$I$32,$HV98)*$C$2*节奏总纲!Y92)+HY97</f>
        <v>126308651.29471281</v>
      </c>
      <c r="HZ98" s="72">
        <f>IF($HV98&lt;F$10,0,求节点(F$10:F$14,$I$28:$I$32,$HV98)*$C$2*节奏总纲!Z92)+HZ97</f>
        <v>104296426.34994242</v>
      </c>
      <c r="IA98" s="72">
        <f>IF($HV98&lt;G$10,0,求节点(G$10:G$14,$I$28:$I$32,$HV98)*$C$2*节奏总纲!AA92)+IA97</f>
        <v>56238474.87999741</v>
      </c>
    </row>
    <row r="99" spans="16:235" x14ac:dyDescent="0.15">
      <c r="P99" s="49">
        <v>90</v>
      </c>
      <c r="Q99" s="51">
        <f>IF($P99&lt;C$10,0,求节点(C$10:C$14,$H$10:$H$14,$P99)*$C$2*节奏总纲!W93)+Q98</f>
        <v>4725.7584094582107</v>
      </c>
      <c r="R99" s="51">
        <f>IF($P99&lt;D$10,0,求节点(D$10:D$14,$H$10:$H$14,$P99)*$C$2*节奏总纲!X93)+R98</f>
        <v>3836.7255832716583</v>
      </c>
      <c r="S99" s="51">
        <f>IF($P99&lt;E$10,0,求节点(E$10:E$14,$H$10:$H$14,$P99)*$C$2*节奏总纲!Y93)+S98</f>
        <v>2656.9836629856904</v>
      </c>
      <c r="T99" s="51">
        <f>IF($P99&lt;F$10,0,求节点(F$10:F$14,$H$10:$H$14,$P99)*$C$2*节奏总纲!Z93)+T98</f>
        <v>1493.4571370726665</v>
      </c>
      <c r="U99" s="51">
        <f>IF($P99&lt;G$10,0,求节点(G$10:G$14,$H$10:$H$14,$P99)*$C$2*节奏总纲!AA93)+U98</f>
        <v>832.52028829515666</v>
      </c>
      <c r="V99" s="51">
        <f>IF($P99&lt;C$10,0,求节点(C$10:C$14,$I$10:$I$14,$P99)*$C$2*节奏总纲!W93)+V98</f>
        <v>6403.2876899338635</v>
      </c>
      <c r="W99" s="51">
        <f>IF($P99&lt;D$10,0,求节点(D$10:D$14,$I$10:$I$14,$P99)*$C$2*节奏总纲!X93)+W98</f>
        <v>5503.0025014128087</v>
      </c>
      <c r="X99" s="51">
        <f>IF($P99&lt;E$10,0,求节点(E$10:E$14,$I$10:$I$14,$P99)*$C$2*节奏总纲!Y93)+X98</f>
        <v>4547.8031415542737</v>
      </c>
      <c r="Y99" s="51">
        <f>IF($P99&lt;F$10,0,求节点(F$10:F$14,$I$10:$I$14,$P99)*$C$2*节奏总纲!Z93)+Y98</f>
        <v>3209.017684188093</v>
      </c>
      <c r="Z99" s="51">
        <f>IF($P99&lt;G$10,0,求节点(G$10:G$14,$I$10:$I$14,$P99)*$C$2*节奏总纲!AA93)+Z98</f>
        <v>1758.4878473369442</v>
      </c>
      <c r="AA99" s="65">
        <f>IF($P99&lt;C$10,0,求节点(C$10:C$14,$J$10:$J$14,$P99)*$C$2*节奏总纲!W93)+AA98+军团势力点排行奖励设计!M99-军团势力点排行奖励设计!M98</f>
        <v>3609.4492219422264</v>
      </c>
      <c r="AB99" s="65">
        <f>IF($P99&lt;D$10,0,求节点(D$10:D$14,$J$10:$J$14,$P99)*$C$2*节奏总纲!X93)+AB98+军团势力点排行奖励设计!N99-军团势力点排行奖励设计!N98</f>
        <v>3546.5014713095243</v>
      </c>
      <c r="AC99" s="65">
        <f>IF($P99&lt;E$10,0,求节点(E$10:E$14,$J$10:$J$14,$P99)*$C$2*节奏总纲!Y93)+AC98+军团势力点排行奖励设计!O99-军团势力点排行奖励设计!O98</f>
        <v>3531.2901917050312</v>
      </c>
      <c r="AD99" s="65">
        <f>IF($P99&lt;F$10,0,求节点(F$10:F$14,$J$10:$J$14,$P99)*$C$2*节奏总纲!Z93)+AD98+军团势力点排行奖励设计!P99-军团势力点排行奖励设计!P98</f>
        <v>3187.5543626197868</v>
      </c>
      <c r="AE99" s="65">
        <f>IF($P99&lt;G$10,0,求节点(G$10:G$14,$J$10:$J$14,$P99)*$C$2*节奏总纲!AA93)+AE98+军团势力点排行奖励设计!Q99-军团势力点排行奖励设计!Q98</f>
        <v>2299.331212122629</v>
      </c>
      <c r="AF99" s="65">
        <f>IF($P99&lt;C$10,0,求节点(C$10:C$14,$K$10:$K$14,$P99)*$C$2*节奏总纲!W93)+AF98</f>
        <v>0</v>
      </c>
      <c r="AG99" s="65">
        <f>IF($P99&lt;D$10,0,求节点(D$10:D$14,$K$10:$K$14,$P99)*$C$2*节奏总纲!X93)+AG98</f>
        <v>0</v>
      </c>
      <c r="AH99" s="65">
        <f>IF($P99&lt;E$10,0,求节点(E$10:E$14,$K$10:$K$14,$P99)*$C$2*节奏总纲!Y93)+AH98</f>
        <v>0</v>
      </c>
      <c r="AI99" s="65">
        <f>IF($P99&lt;F$10,0,求节点(F$10:F$14,$K$10:$K$14,$P99)*$C$2*节奏总纲!Z93)+AI98</f>
        <v>278.01497313417838</v>
      </c>
      <c r="AJ99" s="65">
        <f>IF($P99&lt;G$10,0,求节点(G$10:G$14,$K$10:$K$14,$P99)*$C$2*节奏总纲!AA93)+AJ98</f>
        <v>136.12928487871443</v>
      </c>
      <c r="AK99" s="65">
        <f>IF($P99&lt;C$10,0,求节点(C$10:C$14,$L$10:$L$14,$P99)*$C$2*节奏总纲!W93)+AK98+军团势力点排行奖励设计!R99-军团势力点排行奖励设计!R98</f>
        <v>257.71428571428567</v>
      </c>
      <c r="AL99" s="65">
        <f>IF($P99&lt;D$10,0,求节点(D$10:D$14,$L$10:$L$14,$P99)*$C$2*节奏总纲!X93)+AL98+军团势力点排行奖励设计!S99-军团势力点排行奖励设计!S98</f>
        <v>432.15017142857135</v>
      </c>
      <c r="AM99" s="65">
        <f>IF($P99&lt;E$10,0,求节点(E$10:E$14,$L$10:$L$14,$P99)*$C$2*节奏总纲!Y93)+AM98+军团势力点排行奖励设计!T99-军团势力点排行奖励设计!T98</f>
        <v>504.21085714285709</v>
      </c>
      <c r="AN99" s="65">
        <f>IF($P99&lt;F$10,0,求节点(F$10:F$14,$L$10:$L$14,$P99)*$C$2*节奏总纲!Z93)+AN98+军团势力点排行奖励设计!U99-军团势力点排行奖励设计!U98</f>
        <v>504.21085714285709</v>
      </c>
      <c r="AO99" s="65">
        <f>IF($P99&lt;G$10,0,求节点(G$10:G$14,$L$10:$L$14,$P99)*$C$2*节奏总纲!AA93)+AO98+军团势力点排行奖励设计!V99-军团势力点排行奖励设计!V98</f>
        <v>504.21085714285709</v>
      </c>
      <c r="AP99" s="65">
        <f>IF($P99&lt;C$10,0,求节点(C$10:C$14,$M$10:$M$14,$P99)*$C$2*节奏总纲!W93)+AP98</f>
        <v>0</v>
      </c>
      <c r="AQ99" s="65">
        <f>IF($P99&lt;D$10,0,求节点(D$10:D$14,$M$10:$M$14,$P99)*$C$2*节奏总纲!X93)+AQ98</f>
        <v>0</v>
      </c>
      <c r="AR99" s="65">
        <f>IF($P99&lt;E$10,0,求节点(E$10:E$14,$M$10:$M$14,$P99)*$C$2*节奏总纲!Y93)+AR98</f>
        <v>0</v>
      </c>
      <c r="AS99" s="65">
        <f>IF($P99&lt;F$10,0,求节点(F$10:F$14,$M$10:$M$14,$P99)*$C$2*节奏总纲!Z93)+AS98</f>
        <v>0</v>
      </c>
      <c r="AT99" s="65">
        <f>IF($P99&lt;G$10,0,求节点(G$10:G$14,$M$10:$M$14,$P99)*$C$2*节奏总纲!AA93)+AT98</f>
        <v>0</v>
      </c>
      <c r="AX99" s="51">
        <v>90</v>
      </c>
      <c r="AY99" s="51">
        <f>IF($AX99&lt;C$10,0,求节点(C$10:C$14,$H$19:$H$23,$AX99)*$C$2*节奏总纲!W93)+AY98</f>
        <v>160.83712822378666</v>
      </c>
      <c r="AZ99" s="51">
        <f>IF($AX99&lt;D$10,0,求节点(D$10:D$14,$H$19:$H$23,$AX99)*$C$2*节奏总纲!X93)+AZ98</f>
        <v>132.43881686352239</v>
      </c>
      <c r="BA99" s="51">
        <f>IF($AX99&lt;E$10,0,求节点(E$10:E$14,$H$19:$H$23,$AX99)*$C$2*节奏总纲!Y93)+BA98</f>
        <v>94.985892569826404</v>
      </c>
      <c r="BB99" s="51">
        <f>IF($AX99&lt;F$10,0,求节点(F$10:F$14,$H$19:$H$23,$AX99)*$C$2*节奏总纲!Z93)+BB98</f>
        <v>52.866668161804185</v>
      </c>
      <c r="BC99" s="51">
        <f>IF($AX99&lt;G$10,0,求节点(G$10:G$14,$H$19:$H$23,$AX99)*$C$2*节奏总纲!AA93)+BC98</f>
        <v>28.209127555924699</v>
      </c>
      <c r="BD99" s="51">
        <f>IF($AX99&lt;C$10,0,求节点(C$10:C$14,$I$19:$I$23,$AX99)*$C$2*节奏总纲!W93)+BD98</f>
        <v>408.24098965630662</v>
      </c>
      <c r="BE99" s="51">
        <f>IF($AX99&lt;D$10,0,求节点(D$10:D$14,$I$19:$I$23,$AX99)*$C$2*节奏总纲!X93)+BE98</f>
        <v>330.6970315817569</v>
      </c>
      <c r="BF99" s="51">
        <f>IF($AX99&lt;E$10,0,求节点(E$10:E$14,$I$19:$I$23,$AX99)*$C$2*节奏总纲!Y93)+BF98</f>
        <v>227.70400927063847</v>
      </c>
      <c r="BG99" s="51">
        <f>IF($AX99&lt;F$10,0,求节点(F$10:F$14,$I$19:$I$23,$AX99)*$C$2*节奏总纲!Z93)+BG98</f>
        <v>128.19904644254493</v>
      </c>
      <c r="BH99" s="51">
        <f>IF($AX99&lt;G$10,0,求节点(G$10:G$14,$I$19:$I$23,$AX99)*$C$2*节奏总纲!AA93)+BH98</f>
        <v>71.968377807145785</v>
      </c>
      <c r="BI99" s="65">
        <f>IF($AX99&lt;C$10,0,求节点(C$10:C$14,$J$19:$J$23,$AX99)*$C$2*节奏总纲!W93)+BI98+军团势力点排行奖励设计!W99-军团势力点排行奖励设计!W98</f>
        <v>120.31497406474089</v>
      </c>
      <c r="BJ99" s="65">
        <f>IF($AX99&lt;D$10,0,求节点(D$10:D$14,$J$19:$J$23,$AX99)*$C$2*节奏总纲!X93)+BJ98+军团势力点排行奖励设计!X99-军团势力点排行奖励设计!X98</f>
        <v>118.21671571031754</v>
      </c>
      <c r="BK99" s="65">
        <f>IF($AX99&lt;E$10,0,求节点(E$10:E$14,$J$19:$J$23,$AX99)*$C$2*节奏总纲!Y93)+BK98+军团势力点排行奖励设计!Y99-军团势力点排行奖励设计!Y98</f>
        <v>117.70967305683433</v>
      </c>
      <c r="BL99" s="65">
        <f>IF($AX99&lt;F$10,0,求节点(F$10:F$14,$J$19:$J$23,$AX99)*$C$2*节奏总纲!Z93)+BL98+军团势力点排行奖励设计!Z99-军团势力点排行奖励设计!Z98</f>
        <v>106.25181208732619</v>
      </c>
      <c r="BM99" s="65">
        <f>IF($AX99&lt;G$10,0,求节点(G$10:G$14,$J$19:$J$23,$AX99)*$C$2*节奏总纲!AA93)+BM98+军团势力点排行奖励设计!AA99-军团势力点排行奖励设计!AA98</f>
        <v>76.644373737420992</v>
      </c>
      <c r="BN99" s="65">
        <f>IF($AX99&lt;C$10,0,求节点(C$10:C$14,$K$19:$K$23,$AX99)*$C$2*节奏总纲!W93)+BN98</f>
        <v>0</v>
      </c>
      <c r="BO99" s="65">
        <f>IF($AX99&lt;D$10,0,求节点(D$10:D$14,$K$19:$K$23,$AX99)*$C$2*节奏总纲!X93)+BO98</f>
        <v>0</v>
      </c>
      <c r="BP99" s="65">
        <f>IF($AX99&lt;E$10,0,求节点(E$10:E$14,$K$19:$K$23,$AX99)*$C$2*节奏总纲!Y93)+BP98</f>
        <v>0</v>
      </c>
      <c r="BQ99" s="65">
        <f>IF($AX99&lt;F$10,0,求节点(F$10:F$14,$K$19:$K$23,$AX99)*$C$2*节奏总纲!Z93)+BQ98</f>
        <v>9.267165771139279</v>
      </c>
      <c r="BR99" s="65">
        <f>IF($AX99&lt;G$10,0,求节点(G$10:G$14,$K$19:$K$23,$AX99)*$C$2*节奏总纲!AA93)+BR98</f>
        <v>4.5376428292904807</v>
      </c>
      <c r="BS99" s="65">
        <f>IF($AX99&lt;C$10,0,求节点(C$10:C$14,$L$19:$L$23,$AX99)*$C$2*节奏总纲!W93)+BS98+军团势力点排行奖励设计!AB99-军团势力点排行奖励设计!AB98</f>
        <v>5.1542857142857139</v>
      </c>
      <c r="BT99" s="65">
        <f>IF($AX99&lt;D$10,0,求节点(D$10:D$14,$L$19:$L$23,$AX99)*$C$2*节奏总纲!X93)+BT98+军团势力点排行奖励设计!AC99-军团势力点排行奖励设计!AC98</f>
        <v>8.6430034285714328</v>
      </c>
      <c r="BU99" s="65">
        <f>IF($AX99&lt;E$10,0,求节点(E$10:E$14,$L$19:$L$23,$AX99)*$C$2*节奏总纲!Y93)+BU98+军团势力点排行奖励设计!AD99-军团势力点排行奖励设计!AD98</f>
        <v>10.084217142857142</v>
      </c>
      <c r="BV99" s="65">
        <f>IF($AX99&lt;F$10,0,求节点(F$10:F$14,$L$19:$L$23,$AX99)*$C$2*节奏总纲!Z93)+BV98+军团势力点排行奖励设计!AE99-军团势力点排行奖励设计!AE98</f>
        <v>10.084217142857142</v>
      </c>
      <c r="BW99" s="65">
        <f>IF($AX99&lt;G$10,0,求节点(G$10:G$14,$L$19:$L$23,$AX99)*$C$2*节奏总纲!AA93)+BW98+军团势力点排行奖励设计!AF99-军团势力点排行奖励设计!AF98</f>
        <v>10.084217142857142</v>
      </c>
      <c r="BX99" s="65">
        <f>IF($AX99&lt;C$10,0,求节点(C$10:C$14,$M$19:$M$23,$AX99)*$C$2*节奏总纲!W93)+BX98</f>
        <v>0</v>
      </c>
      <c r="BY99" s="65">
        <f>IF($AX99&lt;D$10,0,求节点(D$10:D$14,$M$19:$M$23,$AX99)*$C$2*节奏总纲!X93)+BY98</f>
        <v>0</v>
      </c>
      <c r="BZ99" s="65">
        <f>IF($AX99&lt;E$10,0,求节点(E$10:E$14,$M$19:$M$23,$AX99)*$C$2*节奏总纲!Y93)+BZ98</f>
        <v>0</v>
      </c>
      <c r="CA99" s="65">
        <f>IF($AX99&lt;F$10,0,求节点(F$10:F$14,$M$19:$M$23,$AX99)*$C$2*节奏总纲!Z93)+CA98</f>
        <v>0</v>
      </c>
      <c r="CB99" s="65">
        <f>IF($AX99&lt;G$10,0,求节点(G$10:G$14,$M$19:$M$23,$AX99)*$C$2*节奏总纲!AA93)+CB98</f>
        <v>0</v>
      </c>
      <c r="CF99" s="51">
        <v>90</v>
      </c>
      <c r="CG99" s="65">
        <f t="shared" si="143"/>
        <v>804.18564111893329</v>
      </c>
      <c r="CH99" s="65">
        <f t="shared" si="144"/>
        <v>662.1940843176119</v>
      </c>
      <c r="CI99" s="65">
        <f t="shared" si="145"/>
        <v>474.92946284913205</v>
      </c>
      <c r="CJ99" s="65">
        <f t="shared" si="146"/>
        <v>264.33334080902091</v>
      </c>
      <c r="CK99" s="65">
        <f t="shared" si="147"/>
        <v>141.04563777962349</v>
      </c>
      <c r="CL99" s="65">
        <f t="shared" si="148"/>
        <v>4082.4098965630665</v>
      </c>
      <c r="CM99" s="65">
        <f t="shared" si="149"/>
        <v>3306.9703158175689</v>
      </c>
      <c r="CN99" s="65">
        <f t="shared" si="150"/>
        <v>2277.0400927063847</v>
      </c>
      <c r="CO99" s="65">
        <f t="shared" si="151"/>
        <v>1281.9904644254493</v>
      </c>
      <c r="CP99" s="65">
        <f t="shared" si="152"/>
        <v>719.68377807145782</v>
      </c>
      <c r="CQ99" s="65">
        <f t="shared" si="153"/>
        <v>3609.4492219422268</v>
      </c>
      <c r="CR99" s="65">
        <f t="shared" si="154"/>
        <v>3546.5014713095261</v>
      </c>
      <c r="CS99" s="65">
        <f t="shared" si="155"/>
        <v>3531.2901917050299</v>
      </c>
      <c r="CT99" s="65">
        <f t="shared" si="156"/>
        <v>3187.5543626197855</v>
      </c>
      <c r="CU99" s="65">
        <f t="shared" si="157"/>
        <v>2299.3312121226299</v>
      </c>
      <c r="CV99" s="65">
        <f t="shared" si="158"/>
        <v>0</v>
      </c>
      <c r="CW99" s="65">
        <f t="shared" si="159"/>
        <v>0</v>
      </c>
      <c r="CX99" s="65">
        <f t="shared" si="160"/>
        <v>0</v>
      </c>
      <c r="CY99" s="65">
        <f t="shared" si="161"/>
        <v>278.01497313417838</v>
      </c>
      <c r="CZ99" s="65">
        <f t="shared" si="162"/>
        <v>136.12928487871443</v>
      </c>
      <c r="DA99" s="65">
        <f t="shared" si="163"/>
        <v>257.71428571428572</v>
      </c>
      <c r="DB99" s="65">
        <f t="shared" si="164"/>
        <v>432.15017142857164</v>
      </c>
      <c r="DC99" s="65">
        <f t="shared" si="165"/>
        <v>504.21085714285709</v>
      </c>
      <c r="DD99" s="65">
        <f t="shared" si="166"/>
        <v>504.21085714285709</v>
      </c>
      <c r="DE99" s="65">
        <f t="shared" si="167"/>
        <v>504.21085714285709</v>
      </c>
      <c r="DF99" s="65">
        <f t="shared" si="168"/>
        <v>0</v>
      </c>
      <c r="DG99" s="65">
        <f t="shared" si="169"/>
        <v>0</v>
      </c>
      <c r="DH99" s="65">
        <f t="shared" si="170"/>
        <v>0</v>
      </c>
      <c r="DI99" s="65">
        <f t="shared" si="171"/>
        <v>0</v>
      </c>
      <c r="DJ99" s="65">
        <f t="shared" si="172"/>
        <v>0</v>
      </c>
      <c r="DN99" s="51">
        <v>90</v>
      </c>
      <c r="DO99" s="65">
        <f t="shared" si="173"/>
        <v>5.8764521123292539</v>
      </c>
      <c r="DP99" s="65">
        <f t="shared" si="174"/>
        <v>5.7939593151536339</v>
      </c>
      <c r="DQ99" s="65">
        <f t="shared" si="175"/>
        <v>5.5944805930680239</v>
      </c>
      <c r="DR99" s="65">
        <f t="shared" si="176"/>
        <v>5.6499007370836329</v>
      </c>
      <c r="DS99" s="65">
        <f t="shared" si="177"/>
        <v>5.9024887362764566</v>
      </c>
      <c r="DT99" s="65">
        <f t="shared" si="178"/>
        <v>1.5685068016625956</v>
      </c>
      <c r="DU99" s="65">
        <f t="shared" si="179"/>
        <v>1.6640616564023567</v>
      </c>
      <c r="DV99" s="65">
        <f t="shared" si="180"/>
        <v>1.9972433318681555</v>
      </c>
      <c r="DW99" s="65">
        <f t="shared" si="181"/>
        <v>2.5031525375863706</v>
      </c>
      <c r="DX99" s="65">
        <f t="shared" si="182"/>
        <v>2.44341737429344</v>
      </c>
      <c r="DY99" s="65">
        <f t="shared" si="183"/>
        <v>0.99999999999999989</v>
      </c>
      <c r="DZ99" s="65">
        <f t="shared" si="184"/>
        <v>0.99999999999999944</v>
      </c>
      <c r="EA99" s="65">
        <f t="shared" si="185"/>
        <v>1.0000000000000004</v>
      </c>
      <c r="EB99" s="65">
        <f t="shared" si="186"/>
        <v>1.0000000000000004</v>
      </c>
      <c r="EC99" s="65">
        <f t="shared" si="187"/>
        <v>0.99999999999999956</v>
      </c>
      <c r="ED99" s="65">
        <f t="shared" si="188"/>
        <v>0</v>
      </c>
      <c r="EE99" s="65">
        <f t="shared" si="189"/>
        <v>0</v>
      </c>
      <c r="EF99" s="65">
        <f t="shared" si="190"/>
        <v>0</v>
      </c>
      <c r="EG99" s="65">
        <f t="shared" si="191"/>
        <v>1</v>
      </c>
      <c r="EH99" s="65">
        <f t="shared" si="192"/>
        <v>1</v>
      </c>
      <c r="EI99" s="65">
        <f t="shared" si="193"/>
        <v>0.99999999999999978</v>
      </c>
      <c r="EJ99" s="65">
        <f t="shared" si="194"/>
        <v>0.99999999999999933</v>
      </c>
      <c r="EK99" s="65">
        <f t="shared" si="195"/>
        <v>1</v>
      </c>
      <c r="EL99" s="65">
        <f t="shared" si="196"/>
        <v>1</v>
      </c>
      <c r="EM99" s="65">
        <f t="shared" si="197"/>
        <v>1</v>
      </c>
      <c r="EN99" s="65">
        <f t="shared" si="198"/>
        <v>0</v>
      </c>
      <c r="EO99" s="65">
        <f t="shared" si="199"/>
        <v>0</v>
      </c>
      <c r="EP99" s="65">
        <f t="shared" si="200"/>
        <v>0</v>
      </c>
      <c r="EQ99" s="65">
        <f t="shared" si="201"/>
        <v>0</v>
      </c>
      <c r="ER99" s="65">
        <f t="shared" si="202"/>
        <v>0</v>
      </c>
      <c r="EV99" s="51">
        <v>90</v>
      </c>
      <c r="EW99" s="65">
        <f t="shared" si="203"/>
        <v>283.30942512067861</v>
      </c>
      <c r="EX99" s="65">
        <f t="shared" si="204"/>
        <v>231.64792633804944</v>
      </c>
      <c r="EY99" s="65">
        <f t="shared" si="205"/>
        <v>163.29709535101796</v>
      </c>
      <c r="EZ99" s="65">
        <f t="shared" si="206"/>
        <v>91.326382094567663</v>
      </c>
      <c r="FA99" s="65">
        <f t="shared" si="207"/>
        <v>49.799640898068432</v>
      </c>
      <c r="FB99" s="65">
        <f t="shared" si="208"/>
        <v>345.92617979178505</v>
      </c>
      <c r="FC99" s="65">
        <f t="shared" si="209"/>
        <v>290.59627996238856</v>
      </c>
      <c r="FD99" s="65">
        <f t="shared" si="210"/>
        <v>218.24764301786408</v>
      </c>
      <c r="FE99" s="65">
        <f t="shared" si="211"/>
        <v>147.49882143901419</v>
      </c>
      <c r="FF99" s="65">
        <f t="shared" si="212"/>
        <v>90.968872748357782</v>
      </c>
      <c r="FG99" s="65">
        <f t="shared" si="213"/>
        <v>55.688024043419112</v>
      </c>
      <c r="FH99" s="65">
        <f t="shared" si="214"/>
        <v>55.790423098214291</v>
      </c>
      <c r="FI99" s="65">
        <f t="shared" si="215"/>
        <v>55.994618018432597</v>
      </c>
      <c r="FJ99" s="65">
        <f t="shared" si="216"/>
        <v>53.618730313495718</v>
      </c>
      <c r="FK99" s="65">
        <f t="shared" si="217"/>
        <v>38.876526173483725</v>
      </c>
      <c r="FL99" s="65">
        <f t="shared" si="218"/>
        <v>7.0466058460941863</v>
      </c>
      <c r="FM99" s="65">
        <f t="shared" si="219"/>
        <v>7.6394364712301597</v>
      </c>
      <c r="FN99" s="65">
        <f t="shared" si="220"/>
        <v>7.9023270814131461</v>
      </c>
      <c r="FO99" s="65">
        <f t="shared" si="221"/>
        <v>9.1828671871655949</v>
      </c>
      <c r="FP99" s="65">
        <f t="shared" si="222"/>
        <v>6.7565906813005725</v>
      </c>
      <c r="FQ99" s="65">
        <f t="shared" si="223"/>
        <v>2.319428571428571</v>
      </c>
      <c r="FR99" s="65">
        <f t="shared" si="224"/>
        <v>3.8893515428571424</v>
      </c>
      <c r="FS99" s="65">
        <f t="shared" si="225"/>
        <v>4.5378977142857142</v>
      </c>
      <c r="FT99" s="65">
        <f t="shared" si="226"/>
        <v>4.5378977142857142</v>
      </c>
      <c r="FU99" s="65">
        <f t="shared" si="227"/>
        <v>4.5378977142857142</v>
      </c>
      <c r="FV99" s="65">
        <f t="shared" si="228"/>
        <v>0.25771428571428567</v>
      </c>
      <c r="FW99" s="65">
        <f t="shared" si="229"/>
        <v>0.43215017142857137</v>
      </c>
      <c r="FX99" s="65">
        <f t="shared" si="230"/>
        <v>0.50421085714285707</v>
      </c>
      <c r="FY99" s="65">
        <f t="shared" si="231"/>
        <v>0.50421085714285707</v>
      </c>
      <c r="FZ99" s="65">
        <f t="shared" si="232"/>
        <v>0.50421085714285707</v>
      </c>
      <c r="GB99" s="65">
        <f t="shared" si="233"/>
        <v>283.30942512067861</v>
      </c>
      <c r="GC99" s="65">
        <f t="shared" si="234"/>
        <v>345.92617979178505</v>
      </c>
      <c r="GD99" s="65">
        <f t="shared" si="235"/>
        <v>55.688024043419112</v>
      </c>
      <c r="GE99" s="65">
        <f t="shared" si="236"/>
        <v>7.0466058460941863</v>
      </c>
      <c r="GF99" s="65">
        <f t="shared" si="237"/>
        <v>2.319428571428571</v>
      </c>
      <c r="GG99" s="65">
        <f t="shared" si="238"/>
        <v>0.25771428571428567</v>
      </c>
      <c r="GH99" s="65">
        <f t="shared" si="239"/>
        <v>231.64792633804944</v>
      </c>
      <c r="GI99" s="65">
        <f t="shared" si="240"/>
        <v>290.59627996238856</v>
      </c>
      <c r="GJ99" s="65">
        <f t="shared" si="241"/>
        <v>55.790423098214291</v>
      </c>
      <c r="GK99" s="65">
        <f t="shared" si="242"/>
        <v>7.6394364712301597</v>
      </c>
      <c r="GL99" s="65">
        <f t="shared" si="243"/>
        <v>3.8893515428571424</v>
      </c>
      <c r="GM99" s="65">
        <f t="shared" si="244"/>
        <v>0.43215017142857137</v>
      </c>
      <c r="GN99" s="65">
        <f t="shared" si="245"/>
        <v>163.29709535101796</v>
      </c>
      <c r="GO99" s="65">
        <f t="shared" si="246"/>
        <v>218.24764301786408</v>
      </c>
      <c r="GP99" s="65">
        <f t="shared" si="247"/>
        <v>55.994618018432597</v>
      </c>
      <c r="GQ99" s="65">
        <f t="shared" si="248"/>
        <v>7.9023270814131461</v>
      </c>
      <c r="GR99" s="65">
        <f t="shared" si="249"/>
        <v>4.5378977142857142</v>
      </c>
      <c r="GS99" s="65">
        <f t="shared" si="250"/>
        <v>0.50421085714285707</v>
      </c>
      <c r="GT99" s="65">
        <f t="shared" si="251"/>
        <v>91.326382094567663</v>
      </c>
      <c r="GU99" s="65">
        <f t="shared" si="252"/>
        <v>147.49882143901419</v>
      </c>
      <c r="GV99" s="65">
        <f t="shared" si="253"/>
        <v>53.618730313495718</v>
      </c>
      <c r="GW99" s="65">
        <f t="shared" si="254"/>
        <v>9.1828671871655949</v>
      </c>
      <c r="GX99" s="65">
        <f t="shared" si="255"/>
        <v>4.5378977142857142</v>
      </c>
      <c r="GY99" s="65">
        <f t="shared" si="256"/>
        <v>0.50421085714285707</v>
      </c>
      <c r="GZ99" s="65">
        <f t="shared" si="257"/>
        <v>49.799640898068432</v>
      </c>
      <c r="HA99" s="65">
        <f t="shared" si="258"/>
        <v>90.968872748357782</v>
      </c>
      <c r="HB99" s="65">
        <f t="shared" si="259"/>
        <v>38.876526173483725</v>
      </c>
      <c r="HC99" s="65">
        <f t="shared" si="260"/>
        <v>6.7565906813005725</v>
      </c>
      <c r="HD99" s="65">
        <f t="shared" si="261"/>
        <v>4.5378977142857142</v>
      </c>
      <c r="HE99" s="65">
        <f t="shared" si="262"/>
        <v>0.50421085714285707</v>
      </c>
      <c r="HM99" s="51">
        <v>90</v>
      </c>
      <c r="HN99" s="72">
        <f>(EW99-EW98)*$D$46+(FB99-FB98)*$D$47+(FG99-FG98)*$D$48+(FL99-FL98)*$D$49+IF($HM99&lt;C$10,0,求节点(C$10:C$14,$H$28:$H$32,$HM99)*$C$2*节奏总纲!W93)+HN98</f>
        <v>43285.139010136656</v>
      </c>
      <c r="HO99" s="72">
        <f>(EX99-EX98)*$D$46+(FC99-FC98)*$D$47+(FH99-FH98)*$D$48+(FM99-FM98)*$D$49+IF($HM99&lt;D$10,0,求节点(D$10:D$14,$H$28:$H$32,$HM99)*$C$2*节奏总纲!X93)+HO98</f>
        <v>37604.079980689879</v>
      </c>
      <c r="HP99" s="72">
        <f>(EY99-EY98)*$D$46+(FD99-FD98)*$D$47+(FI99-FI98)*$D$48+(FN99-FN98)*$D$49+IF($HM99&lt;E$10,0,求节点(E$10:E$14,$H$28:$H$32,$HM99)*$C$2*节奏总纲!Y93)+HP98</f>
        <v>31499.515570041163</v>
      </c>
      <c r="HQ99" s="72">
        <f>(EZ99-EZ98)*$D$46+(FE99-FE98)*$D$47+(FJ99-FJ98)*$D$48+(FO99-FO98)*$D$49+IF($HM99&lt;F$10,0,求节点(F$10:F$14,$H$28:$H$32,$HM99)*$C$2*节奏总纲!Z93)+HQ98</f>
        <v>23907.87294770552</v>
      </c>
      <c r="HR99" s="72">
        <f>(FA99-FA98)*$D$46+(FF99-FF98)*$D$47+(FK99-FK98)*$D$48+(FP99-FP98)*$D$49+IF($HM99&lt;G$10,0,求节点(G$10:G$14,$H$28:$H$32,$HM99)*$C$2*节奏总纲!AA93)+HR98</f>
        <v>13565.445399835666</v>
      </c>
      <c r="HV99" s="72">
        <v>90</v>
      </c>
      <c r="HW99" s="72">
        <f>IF($HV99&lt;C$10,0,求节点(C$10:C$14,$I$28:$I$32,$HV99)*$C$2*节奏总纲!W93)+HW98</f>
        <v>179308423.51280683</v>
      </c>
      <c r="HX99" s="72">
        <f>IF($HV99&lt;D$10,0,求节点(D$10:D$14,$I$28:$I$32,$HV99)*$C$2*节奏总纲!X93)+HX98</f>
        <v>157953858.24606663</v>
      </c>
      <c r="HY99" s="72">
        <f>IF($HV99&lt;E$10,0,求节点(E$10:E$14,$I$28:$I$32,$HV99)*$C$2*节奏总纲!Y93)+HY98</f>
        <v>139220900.58513802</v>
      </c>
      <c r="HZ99" s="72">
        <f>IF($HV99&lt;F$10,0,求节点(F$10:F$14,$I$28:$I$32,$HV99)*$C$2*节奏总纲!Z93)+HZ98</f>
        <v>115427497.049236</v>
      </c>
      <c r="IA99" s="72">
        <f>IF($HV99&lt;G$10,0,求节点(G$10:G$14,$I$28:$I$32,$HV99)*$C$2*节奏总纲!AA93)+IA98</f>
        <v>62237283.55387494</v>
      </c>
    </row>
    <row r="100" spans="16:235" x14ac:dyDescent="0.15">
      <c r="P100" s="49">
        <v>91</v>
      </c>
      <c r="Q100" s="51">
        <f>IF($P100&lt;C$10,0,求节点(C$10:C$14,$H$10:$H$14,$P100)*$C$2*节奏总纲!W94)+Q99</f>
        <v>4826.1155385342608</v>
      </c>
      <c r="R100" s="51">
        <f>IF($P100&lt;D$10,0,求节点(D$10:D$14,$H$10:$H$14,$P100)*$C$2*节奏总纲!X94)+R99</f>
        <v>3883.2232942444452</v>
      </c>
      <c r="S100" s="51">
        <f>IF($P100&lt;E$10,0,求节点(E$10:E$14,$H$10:$H$14,$P100)*$C$2*节奏总纲!Y94)+S99</f>
        <v>2656.9836629856904</v>
      </c>
      <c r="T100" s="51">
        <f>IF($P100&lt;F$10,0,求节点(F$10:F$14,$H$10:$H$14,$P100)*$C$2*节奏总纲!Z94)+T99</f>
        <v>1493.4571370726665</v>
      </c>
      <c r="U100" s="51">
        <f>IF($P100&lt;G$10,0,求节点(G$10:G$14,$H$10:$H$14,$P100)*$C$2*节奏总纲!AA94)+U99</f>
        <v>832.52028829515666</v>
      </c>
      <c r="V100" s="51">
        <f>IF($P100&lt;C$10,0,求节点(C$10:C$14,$I$10:$I$14,$P100)*$C$2*节奏总纲!W94)+V99</f>
        <v>6954.5078822125943</v>
      </c>
      <c r="W100" s="51">
        <f>IF($P100&lt;D$10,0,求节点(D$10:D$14,$I$10:$I$14,$P100)*$C$2*节奏总纲!X94)+W99</f>
        <v>5975.6186942725926</v>
      </c>
      <c r="X100" s="51">
        <f>IF($P100&lt;E$10,0,求节点(E$10:E$14,$I$10:$I$14,$P100)*$C$2*节奏总纲!Y94)+X99</f>
        <v>4881.3311207041497</v>
      </c>
      <c r="Y100" s="51">
        <f>IF($P100&lt;F$10,0,求节点(F$10:F$14,$I$10:$I$14,$P100)*$C$2*节奏总纲!Z94)+Y99</f>
        <v>3383.0564550808381</v>
      </c>
      <c r="Z100" s="51">
        <f>IF($P100&lt;G$10,0,求节点(G$10:G$14,$I$10:$I$14,$P100)*$C$2*节奏总纲!AA94)+Z99</f>
        <v>1849.7651149384451</v>
      </c>
      <c r="AA100" s="65">
        <f>IF($P100&lt;C$10,0,求节点(C$10:C$14,$J$10:$J$14,$P100)*$C$2*节奏总纲!W94)+AA99+军团势力点排行奖励设计!M100-军团势力点排行奖励设计!M99</f>
        <v>4165.3066074837134</v>
      </c>
      <c r="AB100" s="65">
        <f>IF($P100&lt;D$10,0,求节点(D$10:D$14,$J$10:$J$14,$P100)*$C$2*节奏总纲!X94)+AB99+军团势力点排行奖励设计!N100-军团势力点排行奖励设计!N99</f>
        <v>4085.1476181631365</v>
      </c>
      <c r="AC100" s="65">
        <f>IF($P100&lt;E$10,0,求节点(E$10:E$14,$J$10:$J$14,$P100)*$C$2*节奏总纲!Y94)+AC99+军团势力点排行奖励设计!O100-军团势力点排行奖励设计!O99</f>
        <v>3969.0300368107291</v>
      </c>
      <c r="AD100" s="65">
        <f>IF($P100&lt;F$10,0,求节点(F$10:F$14,$J$10:$J$14,$P100)*$C$2*节奏总纲!Z94)+AD99+军团势力点排行奖励设计!P100-军团势力点排行奖励设计!P99</f>
        <v>3465.8049994683533</v>
      </c>
      <c r="AE100" s="65">
        <f>IF($P100&lt;G$10,0,求节点(G$10:G$14,$J$10:$J$14,$P100)*$C$2*节奏总纲!AA94)+AE99+军团势力点排行奖励设计!Q100-军团势力点排行奖励设计!Q99</f>
        <v>2494.820345679952</v>
      </c>
      <c r="AF100" s="65">
        <f>IF($P100&lt;C$10,0,求节点(C$10:C$14,$K$10:$K$14,$P100)*$C$2*节奏总纲!W94)+AF99</f>
        <v>0</v>
      </c>
      <c r="AG100" s="65">
        <f>IF($P100&lt;D$10,0,求节点(D$10:D$14,$K$10:$K$14,$P100)*$C$2*节奏总纲!X94)+AG99</f>
        <v>0</v>
      </c>
      <c r="AH100" s="65">
        <f>IF($P100&lt;E$10,0,求节点(E$10:E$14,$K$10:$K$14,$P100)*$C$2*节奏总纲!Y94)+AH99</f>
        <v>62.427103390998823</v>
      </c>
      <c r="AI100" s="65">
        <f>IF($P100&lt;F$10,0,求节点(F$10:F$14,$K$10:$K$14,$P100)*$C$2*节奏总纲!Z94)+AI99</f>
        <v>461.75901074293557</v>
      </c>
      <c r="AJ100" s="65">
        <f>IF($P100&lt;G$10,0,求节点(G$10:G$14,$K$10:$K$14,$P100)*$C$2*节奏总纲!AA94)+AJ99</f>
        <v>235.9036535062275</v>
      </c>
      <c r="AK100" s="65">
        <f>IF($P100&lt;C$10,0,求节点(C$10:C$14,$L$10:$L$14,$P100)*$C$2*节奏总纲!W94)+AK99+军团势力点排行奖励设计!R100-军团势力点排行奖励设计!R99</f>
        <v>278.71315018204683</v>
      </c>
      <c r="AL100" s="65">
        <f>IF($P100&lt;D$10,0,求节点(D$10:D$14,$L$10:$L$14,$P100)*$C$2*节奏总纲!X94)+AL99+军团势力点排行奖励设计!S100-军团势力点排行奖励设计!S99</f>
        <v>468.1590242178882</v>
      </c>
      <c r="AM100" s="65">
        <f>IF($P100&lt;E$10,0,求节点(E$10:E$14,$L$10:$L$14,$P100)*$C$2*节奏总纲!Y94)+AM99+军团势力点排行奖励设计!T100-军团势力点排行奖励设计!T99</f>
        <v>545.89560352518583</v>
      </c>
      <c r="AN100" s="65">
        <f>IF($P100&lt;F$10,0,求节点(F$10:F$14,$L$10:$L$14,$P100)*$C$2*节奏总纲!Z94)+AN99+军团势力点排行奖励设计!U100-军团势力点排行奖励设计!U99</f>
        <v>545.89560352518583</v>
      </c>
      <c r="AO100" s="65">
        <f>IF($P100&lt;G$10,0,求节点(G$10:G$14,$L$10:$L$14,$P100)*$C$2*节奏总纲!AA94)+AO99+军团势力点排行奖励设计!V100-军团势力点排行奖励设计!V99</f>
        <v>545.89560352518583</v>
      </c>
      <c r="AP100" s="65">
        <f>IF($P100&lt;C$10,0,求节点(C$10:C$14,$M$10:$M$14,$P100)*$C$2*节奏总纲!W94)+AP99</f>
        <v>0</v>
      </c>
      <c r="AQ100" s="65">
        <f>IF($P100&lt;D$10,0,求节点(D$10:D$14,$M$10:$M$14,$P100)*$C$2*节奏总纲!X94)+AQ99</f>
        <v>0</v>
      </c>
      <c r="AR100" s="65">
        <f>IF($P100&lt;E$10,0,求节点(E$10:E$14,$M$10:$M$14,$P100)*$C$2*节奏总纲!Y94)+AR99</f>
        <v>0</v>
      </c>
      <c r="AS100" s="65">
        <f>IF($P100&lt;F$10,0,求节点(F$10:F$14,$M$10:$M$14,$P100)*$C$2*节奏总纲!Z94)+AS99</f>
        <v>0</v>
      </c>
      <c r="AT100" s="65">
        <f>IF($P100&lt;G$10,0,求节点(G$10:G$14,$M$10:$M$14,$P100)*$C$2*节奏总纲!AA94)+AT99</f>
        <v>0</v>
      </c>
      <c r="AX100" s="51">
        <v>91</v>
      </c>
      <c r="AY100" s="51">
        <f>IF($AX100&lt;C$10,0,求节点(C$10:C$14,$H$19:$H$23,$AX100)*$C$2*节奏总纲!W94)+AY99</f>
        <v>160.83712822378666</v>
      </c>
      <c r="AZ100" s="51">
        <f>IF($AX100&lt;D$10,0,求节点(D$10:D$14,$H$19:$H$23,$AX100)*$C$2*节奏总纲!X94)+AZ99</f>
        <v>132.43881686352239</v>
      </c>
      <c r="BA100" s="51">
        <f>IF($AX100&lt;E$10,0,求节点(E$10:E$14,$H$19:$H$23,$AX100)*$C$2*节奏总纲!Y94)+BA99</f>
        <v>94.985892569826404</v>
      </c>
      <c r="BB100" s="51">
        <f>IF($AX100&lt;F$10,0,求节点(F$10:F$14,$H$19:$H$23,$AX100)*$C$2*节奏总纲!Z94)+BB99</f>
        <v>52.866668161804185</v>
      </c>
      <c r="BC100" s="51">
        <f>IF($AX100&lt;G$10,0,求节点(G$10:G$14,$H$19:$H$23,$AX100)*$C$2*节奏总纲!AA94)+BC99</f>
        <v>28.209127555924699</v>
      </c>
      <c r="BD100" s="51">
        <f>IF($AX100&lt;C$10,0,求节点(C$10:C$14,$I$19:$I$23,$AX100)*$C$2*节奏总纲!W94)+BD99</f>
        <v>418.27670256391167</v>
      </c>
      <c r="BE100" s="51">
        <f>IF($AX100&lt;D$10,0,求节点(D$10:D$14,$I$19:$I$23,$AX100)*$C$2*节奏总纲!X94)+BE99</f>
        <v>335.34680267903559</v>
      </c>
      <c r="BF100" s="51">
        <f>IF($AX100&lt;E$10,0,求节点(E$10:E$14,$I$19:$I$23,$AX100)*$C$2*节奏总纲!Y94)+BF99</f>
        <v>227.70400927063847</v>
      </c>
      <c r="BG100" s="51">
        <f>IF($AX100&lt;F$10,0,求节点(F$10:F$14,$I$19:$I$23,$AX100)*$C$2*节奏总纲!Z94)+BG99</f>
        <v>128.19904644254493</v>
      </c>
      <c r="BH100" s="51">
        <f>IF($AX100&lt;G$10,0,求节点(G$10:G$14,$I$19:$I$23,$AX100)*$C$2*节奏总纲!AA94)+BH99</f>
        <v>71.968377807145785</v>
      </c>
      <c r="BI100" s="65">
        <f>IF($AX100&lt;C$10,0,求节点(C$10:C$14,$J$19:$J$23,$AX100)*$C$2*节奏总纲!W94)+BI99+军团势力点排行奖励设计!W100-军团势力点排行奖励设计!W99</f>
        <v>138.84355358279043</v>
      </c>
      <c r="BJ100" s="65">
        <f>IF($AX100&lt;D$10,0,求节点(D$10:D$14,$J$19:$J$23,$AX100)*$C$2*节奏总纲!X94)+BJ99+军团势力点排行奖励设计!X100-军团势力点排行奖励设计!X99</f>
        <v>136.1715872721046</v>
      </c>
      <c r="BK100" s="65">
        <f>IF($AX100&lt;E$10,0,求节点(E$10:E$14,$J$19:$J$23,$AX100)*$C$2*节奏总纲!Y94)+BK99+军团势力点排行奖励设计!Y100-军团势力点排行奖励设计!Y99</f>
        <v>132.30100122702424</v>
      </c>
      <c r="BL100" s="65">
        <f>IF($AX100&lt;F$10,0,求节点(F$10:F$14,$J$19:$J$23,$AX100)*$C$2*节奏总纲!Z94)+BL99+军团势力点排行奖励设计!Z100-军团势力点排行奖励设计!Z99</f>
        <v>115.52683331561174</v>
      </c>
      <c r="BM100" s="65">
        <f>IF($AX100&lt;G$10,0,求节点(G$10:G$14,$J$19:$J$23,$AX100)*$C$2*节奏总纲!AA94)+BM99+军团势力点排行奖励设计!AA100-军团势力点排行奖励设计!AA99</f>
        <v>83.160678189331733</v>
      </c>
      <c r="BN100" s="65">
        <f>IF($AX100&lt;C$10,0,求节点(C$10:C$14,$K$19:$K$23,$AX100)*$C$2*节奏总纲!W94)+BN99</f>
        <v>0</v>
      </c>
      <c r="BO100" s="65">
        <f>IF($AX100&lt;D$10,0,求节点(D$10:D$14,$K$19:$K$23,$AX100)*$C$2*节奏总纲!X94)+BO99</f>
        <v>0</v>
      </c>
      <c r="BP100" s="65">
        <f>IF($AX100&lt;E$10,0,求节点(E$10:E$14,$K$19:$K$23,$AX100)*$C$2*节奏总纲!Y94)+BP99</f>
        <v>2.0809034463666274</v>
      </c>
      <c r="BQ100" s="65">
        <f>IF($AX100&lt;F$10,0,求节点(F$10:F$14,$K$19:$K$23,$AX100)*$C$2*节奏总纲!Z94)+BQ99</f>
        <v>15.391967024764519</v>
      </c>
      <c r="BR100" s="65">
        <f>IF($AX100&lt;G$10,0,求节点(G$10:G$14,$K$19:$K$23,$AX100)*$C$2*节奏总纲!AA94)+BR99</f>
        <v>7.8634551168742499</v>
      </c>
      <c r="BS100" s="65">
        <f>IF($AX100&lt;C$10,0,求节点(C$10:C$14,$L$19:$L$23,$AX100)*$C$2*节奏总纲!W94)+BS99+军团势力点排行奖励设计!AB100-军团势力点排行奖励设计!AB99</f>
        <v>5.5742630036409366</v>
      </c>
      <c r="BT100" s="65">
        <f>IF($AX100&lt;D$10,0,求节点(D$10:D$14,$L$19:$L$23,$AX100)*$C$2*节奏总纲!X94)+BT99+军团势力点排行奖励设计!AC100-军团势力点排行奖励设计!AC99</f>
        <v>9.3631804843577697</v>
      </c>
      <c r="BU100" s="65">
        <f>IF($AX100&lt;E$10,0,求节点(E$10:E$14,$L$19:$L$23,$AX100)*$C$2*节奏总纲!Y94)+BU99+军团势力点排行奖励设计!AD100-军团势力点排行奖励设计!AD99</f>
        <v>10.917912070503718</v>
      </c>
      <c r="BV100" s="65">
        <f>IF($AX100&lt;F$10,0,求节点(F$10:F$14,$L$19:$L$23,$AX100)*$C$2*节奏总纲!Z94)+BV99+军团势力点排行奖励设计!AE100-军团势力点排行奖励设计!AE99</f>
        <v>10.917912070503718</v>
      </c>
      <c r="BW100" s="65">
        <f>IF($AX100&lt;G$10,0,求节点(G$10:G$14,$L$19:$L$23,$AX100)*$C$2*节奏总纲!AA94)+BW99+军团势力点排行奖励设计!AF100-军团势力点排行奖励设计!AF99</f>
        <v>10.917912070503718</v>
      </c>
      <c r="BX100" s="65">
        <f>IF($AX100&lt;C$10,0,求节点(C$10:C$14,$M$19:$M$23,$AX100)*$C$2*节奏总纲!W94)+BX99</f>
        <v>0</v>
      </c>
      <c r="BY100" s="65">
        <f>IF($AX100&lt;D$10,0,求节点(D$10:D$14,$M$19:$M$23,$AX100)*$C$2*节奏总纲!X94)+BY99</f>
        <v>0</v>
      </c>
      <c r="BZ100" s="65">
        <f>IF($AX100&lt;E$10,0,求节点(E$10:E$14,$M$19:$M$23,$AX100)*$C$2*节奏总纲!Y94)+BZ99</f>
        <v>0</v>
      </c>
      <c r="CA100" s="65">
        <f>IF($AX100&lt;F$10,0,求节点(F$10:F$14,$M$19:$M$23,$AX100)*$C$2*节奏总纲!Z94)+CA99</f>
        <v>0</v>
      </c>
      <c r="CB100" s="65">
        <f>IF($AX100&lt;G$10,0,求节点(G$10:G$14,$M$19:$M$23,$AX100)*$C$2*节奏总纲!AA94)+CB99</f>
        <v>0</v>
      </c>
      <c r="CF100" s="51">
        <v>91</v>
      </c>
      <c r="CG100" s="65">
        <f t="shared" si="143"/>
        <v>804.18564111893329</v>
      </c>
      <c r="CH100" s="65">
        <f t="shared" si="144"/>
        <v>662.1940843176119</v>
      </c>
      <c r="CI100" s="65">
        <f t="shared" si="145"/>
        <v>474.92946284913205</v>
      </c>
      <c r="CJ100" s="65">
        <f t="shared" si="146"/>
        <v>264.33334080902091</v>
      </c>
      <c r="CK100" s="65">
        <f t="shared" si="147"/>
        <v>141.04563777962349</v>
      </c>
      <c r="CL100" s="65">
        <f t="shared" si="148"/>
        <v>4182.7670256391166</v>
      </c>
      <c r="CM100" s="65">
        <f t="shared" si="149"/>
        <v>3353.4680267903559</v>
      </c>
      <c r="CN100" s="65">
        <f t="shared" si="150"/>
        <v>2277.0400927063847</v>
      </c>
      <c r="CO100" s="65">
        <f t="shared" si="151"/>
        <v>1281.9904644254493</v>
      </c>
      <c r="CP100" s="65">
        <f t="shared" si="152"/>
        <v>719.68377807145782</v>
      </c>
      <c r="CQ100" s="65">
        <f t="shared" si="153"/>
        <v>4165.3066074837134</v>
      </c>
      <c r="CR100" s="65">
        <f t="shared" si="154"/>
        <v>4085.1476181631378</v>
      </c>
      <c r="CS100" s="65">
        <f t="shared" si="155"/>
        <v>3969.0300368107273</v>
      </c>
      <c r="CT100" s="65">
        <f t="shared" si="156"/>
        <v>3465.804999468352</v>
      </c>
      <c r="CU100" s="65">
        <f t="shared" si="157"/>
        <v>2494.820345679952</v>
      </c>
      <c r="CV100" s="65">
        <f t="shared" si="158"/>
        <v>0</v>
      </c>
      <c r="CW100" s="65">
        <f t="shared" si="159"/>
        <v>0</v>
      </c>
      <c r="CX100" s="65">
        <f t="shared" si="160"/>
        <v>62.427103390998823</v>
      </c>
      <c r="CY100" s="65">
        <f t="shared" si="161"/>
        <v>461.75901074293557</v>
      </c>
      <c r="CZ100" s="65">
        <f t="shared" si="162"/>
        <v>235.9036535062275</v>
      </c>
      <c r="DA100" s="65">
        <f t="shared" si="163"/>
        <v>278.71315018204683</v>
      </c>
      <c r="DB100" s="65">
        <f t="shared" si="164"/>
        <v>468.15902421788849</v>
      </c>
      <c r="DC100" s="65">
        <f t="shared" si="165"/>
        <v>545.89560352518583</v>
      </c>
      <c r="DD100" s="65">
        <f t="shared" si="166"/>
        <v>545.89560352518583</v>
      </c>
      <c r="DE100" s="65">
        <f t="shared" si="167"/>
        <v>545.89560352518583</v>
      </c>
      <c r="DF100" s="65">
        <f t="shared" si="168"/>
        <v>0</v>
      </c>
      <c r="DG100" s="65">
        <f t="shared" si="169"/>
        <v>0</v>
      </c>
      <c r="DH100" s="65">
        <f t="shared" si="170"/>
        <v>0</v>
      </c>
      <c r="DI100" s="65">
        <f t="shared" si="171"/>
        <v>0</v>
      </c>
      <c r="DJ100" s="65">
        <f t="shared" si="172"/>
        <v>0</v>
      </c>
      <c r="DN100" s="51">
        <v>91</v>
      </c>
      <c r="DO100" s="65">
        <f t="shared" si="173"/>
        <v>6.0012455977444059</v>
      </c>
      <c r="DP100" s="65">
        <f t="shared" si="174"/>
        <v>5.8641769629308751</v>
      </c>
      <c r="DQ100" s="65">
        <f t="shared" si="175"/>
        <v>5.5944805930680239</v>
      </c>
      <c r="DR100" s="65">
        <f t="shared" si="176"/>
        <v>5.6499007370836329</v>
      </c>
      <c r="DS100" s="65">
        <f t="shared" si="177"/>
        <v>5.9024887362764566</v>
      </c>
      <c r="DT100" s="65">
        <f t="shared" si="178"/>
        <v>1.6626572409085973</v>
      </c>
      <c r="DU100" s="65">
        <f t="shared" si="179"/>
        <v>1.7819220718773121</v>
      </c>
      <c r="DV100" s="65">
        <f t="shared" si="180"/>
        <v>2.1437176869830274</v>
      </c>
      <c r="DW100" s="65">
        <f t="shared" si="181"/>
        <v>2.6389092188739682</v>
      </c>
      <c r="DX100" s="65">
        <f t="shared" si="182"/>
        <v>2.5702470603065071</v>
      </c>
      <c r="DY100" s="65">
        <f t="shared" si="183"/>
        <v>1</v>
      </c>
      <c r="DZ100" s="65">
        <f t="shared" si="184"/>
        <v>0.99999999999999967</v>
      </c>
      <c r="EA100" s="65">
        <f t="shared" si="185"/>
        <v>1.0000000000000004</v>
      </c>
      <c r="EB100" s="65">
        <f t="shared" si="186"/>
        <v>1.0000000000000004</v>
      </c>
      <c r="EC100" s="65">
        <f t="shared" si="187"/>
        <v>1</v>
      </c>
      <c r="ED100" s="65">
        <f t="shared" si="188"/>
        <v>0</v>
      </c>
      <c r="EE100" s="65">
        <f t="shared" si="189"/>
        <v>0</v>
      </c>
      <c r="EF100" s="65">
        <f t="shared" si="190"/>
        <v>1</v>
      </c>
      <c r="EG100" s="65">
        <f t="shared" si="191"/>
        <v>1</v>
      </c>
      <c r="EH100" s="65">
        <f t="shared" si="192"/>
        <v>1</v>
      </c>
      <c r="EI100" s="65">
        <f t="shared" si="193"/>
        <v>1</v>
      </c>
      <c r="EJ100" s="65">
        <f t="shared" si="194"/>
        <v>0.99999999999999944</v>
      </c>
      <c r="EK100" s="65">
        <f t="shared" si="195"/>
        <v>1</v>
      </c>
      <c r="EL100" s="65">
        <f t="shared" si="196"/>
        <v>1</v>
      </c>
      <c r="EM100" s="65">
        <f t="shared" si="197"/>
        <v>1</v>
      </c>
      <c r="EN100" s="65">
        <f t="shared" si="198"/>
        <v>0</v>
      </c>
      <c r="EO100" s="65">
        <f t="shared" si="199"/>
        <v>0</v>
      </c>
      <c r="EP100" s="65">
        <f t="shared" si="200"/>
        <v>0</v>
      </c>
      <c r="EQ100" s="65">
        <f t="shared" si="201"/>
        <v>0</v>
      </c>
      <c r="ER100" s="65">
        <f t="shared" si="202"/>
        <v>0</v>
      </c>
      <c r="EV100" s="51">
        <v>91</v>
      </c>
      <c r="EW100" s="65">
        <f t="shared" si="203"/>
        <v>286.32013899296015</v>
      </c>
      <c r="EX100" s="65">
        <f t="shared" si="204"/>
        <v>233.04285766723308</v>
      </c>
      <c r="EY100" s="65">
        <f t="shared" si="205"/>
        <v>163.29709535101796</v>
      </c>
      <c r="EZ100" s="65">
        <f t="shared" si="206"/>
        <v>91.326382094567663</v>
      </c>
      <c r="FA100" s="65">
        <f t="shared" si="207"/>
        <v>49.799640898068432</v>
      </c>
      <c r="FB100" s="65">
        <f t="shared" si="208"/>
        <v>362.2154685861334</v>
      </c>
      <c r="FC100" s="65">
        <f t="shared" si="209"/>
        <v>302.8285555113772</v>
      </c>
      <c r="FD100" s="65">
        <f t="shared" si="210"/>
        <v>226.58375882614234</v>
      </c>
      <c r="FE100" s="65">
        <f t="shared" si="211"/>
        <v>155.19873267996959</v>
      </c>
      <c r="FF100" s="65">
        <f t="shared" si="212"/>
        <v>95.889931118105039</v>
      </c>
      <c r="FG100" s="65">
        <f t="shared" si="213"/>
        <v>64.151878013347982</v>
      </c>
      <c r="FH100" s="65">
        <f t="shared" si="214"/>
        <v>64.086168417754379</v>
      </c>
      <c r="FI100" s="65">
        <f t="shared" si="215"/>
        <v>63.43509520722202</v>
      </c>
      <c r="FJ100" s="65">
        <f t="shared" si="216"/>
        <v>59.880038720605761</v>
      </c>
      <c r="FK100" s="65">
        <f t="shared" si="217"/>
        <v>43.056715341412669</v>
      </c>
      <c r="FL100" s="65">
        <f t="shared" si="218"/>
        <v>8.0570302798677105</v>
      </c>
      <c r="FM100" s="65">
        <f t="shared" si="219"/>
        <v>8.6812154604767802</v>
      </c>
      <c r="FN100" s="65">
        <f t="shared" si="220"/>
        <v>9.2148131647252818</v>
      </c>
      <c r="FO100" s="65">
        <f t="shared" si="221"/>
        <v>11.038317484834236</v>
      </c>
      <c r="FP100" s="65">
        <f t="shared" si="222"/>
        <v>7.9143073469421807</v>
      </c>
      <c r="FQ100" s="65">
        <f t="shared" si="223"/>
        <v>2.5084183516384218</v>
      </c>
      <c r="FR100" s="65">
        <f t="shared" si="224"/>
        <v>4.2134312179609941</v>
      </c>
      <c r="FS100" s="65">
        <f t="shared" si="225"/>
        <v>4.9130604317266728</v>
      </c>
      <c r="FT100" s="65">
        <f t="shared" si="226"/>
        <v>4.9130604317266728</v>
      </c>
      <c r="FU100" s="65">
        <f t="shared" si="227"/>
        <v>4.9130604317266728</v>
      </c>
      <c r="FV100" s="65">
        <f t="shared" si="228"/>
        <v>0.27871315018204684</v>
      </c>
      <c r="FW100" s="65">
        <f t="shared" si="229"/>
        <v>0.46815902421788824</v>
      </c>
      <c r="FX100" s="65">
        <f t="shared" si="230"/>
        <v>0.54589560352518596</v>
      </c>
      <c r="FY100" s="65">
        <f t="shared" si="231"/>
        <v>0.54589560352518596</v>
      </c>
      <c r="FZ100" s="65">
        <f t="shared" si="232"/>
        <v>0.54589560352518596</v>
      </c>
      <c r="GB100" s="65">
        <f t="shared" si="233"/>
        <v>286.32013899296015</v>
      </c>
      <c r="GC100" s="65">
        <f t="shared" si="234"/>
        <v>362.2154685861334</v>
      </c>
      <c r="GD100" s="65">
        <f t="shared" si="235"/>
        <v>64.151878013347982</v>
      </c>
      <c r="GE100" s="65">
        <f t="shared" si="236"/>
        <v>8.0570302798677105</v>
      </c>
      <c r="GF100" s="65">
        <f t="shared" si="237"/>
        <v>2.5084183516384218</v>
      </c>
      <c r="GG100" s="65">
        <f t="shared" si="238"/>
        <v>0.27871315018204684</v>
      </c>
      <c r="GH100" s="65">
        <f t="shared" si="239"/>
        <v>233.04285766723308</v>
      </c>
      <c r="GI100" s="65">
        <f t="shared" si="240"/>
        <v>302.8285555113772</v>
      </c>
      <c r="GJ100" s="65">
        <f t="shared" si="241"/>
        <v>64.086168417754379</v>
      </c>
      <c r="GK100" s="65">
        <f t="shared" si="242"/>
        <v>8.6812154604767802</v>
      </c>
      <c r="GL100" s="65">
        <f t="shared" si="243"/>
        <v>4.2134312179609941</v>
      </c>
      <c r="GM100" s="65">
        <f t="shared" si="244"/>
        <v>0.46815902421788824</v>
      </c>
      <c r="GN100" s="65">
        <f t="shared" si="245"/>
        <v>163.29709535101796</v>
      </c>
      <c r="GO100" s="65">
        <f t="shared" si="246"/>
        <v>226.58375882614234</v>
      </c>
      <c r="GP100" s="65">
        <f t="shared" si="247"/>
        <v>63.43509520722202</v>
      </c>
      <c r="GQ100" s="65">
        <f t="shared" si="248"/>
        <v>9.2148131647252818</v>
      </c>
      <c r="GR100" s="65">
        <f t="shared" si="249"/>
        <v>4.9130604317266728</v>
      </c>
      <c r="GS100" s="65">
        <f t="shared" si="250"/>
        <v>0.54589560352518596</v>
      </c>
      <c r="GT100" s="65">
        <f t="shared" si="251"/>
        <v>91.326382094567663</v>
      </c>
      <c r="GU100" s="65">
        <f t="shared" si="252"/>
        <v>155.19873267996959</v>
      </c>
      <c r="GV100" s="65">
        <f t="shared" si="253"/>
        <v>59.880038720605761</v>
      </c>
      <c r="GW100" s="65">
        <f t="shared" si="254"/>
        <v>11.038317484834236</v>
      </c>
      <c r="GX100" s="65">
        <f t="shared" si="255"/>
        <v>4.9130604317266728</v>
      </c>
      <c r="GY100" s="65">
        <f t="shared" si="256"/>
        <v>0.54589560352518596</v>
      </c>
      <c r="GZ100" s="65">
        <f t="shared" si="257"/>
        <v>49.799640898068432</v>
      </c>
      <c r="HA100" s="65">
        <f t="shared" si="258"/>
        <v>95.889931118105039</v>
      </c>
      <c r="HB100" s="65">
        <f t="shared" si="259"/>
        <v>43.056715341412669</v>
      </c>
      <c r="HC100" s="65">
        <f t="shared" si="260"/>
        <v>7.9143073469421807</v>
      </c>
      <c r="HD100" s="65">
        <f t="shared" si="261"/>
        <v>4.9130604317266728</v>
      </c>
      <c r="HE100" s="65">
        <f t="shared" si="262"/>
        <v>0.54589560352518596</v>
      </c>
      <c r="HM100" s="51">
        <v>91</v>
      </c>
      <c r="HN100" s="72">
        <f>(EW100-EW99)*$D$46+(FB100-FB99)*$D$47+(FG100-FG99)*$D$48+(FL100-FL99)*$D$49+IF($HM100&lt;C$10,0,求节点(C$10:C$14,$H$28:$H$32,$HM100)*$C$2*节奏总纲!W94)+HN99</f>
        <v>47039.988486569135</v>
      </c>
      <c r="HO100" s="72">
        <f>(EX100-EX99)*$D$46+(FC100-FC99)*$D$47+(FH100-FH99)*$D$48+(FM100-FM99)*$D$49+IF($HM100&lt;D$10,0,求节点(D$10:D$14,$H$28:$H$32,$HM100)*$C$2*节奏总纲!X94)+HO99</f>
        <v>40891.893017375522</v>
      </c>
      <c r="HP100" s="72">
        <f>(EY100-EY99)*$D$46+(FD100-FD99)*$D$47+(FI100-FI99)*$D$48+(FN100-FN99)*$D$49+IF($HM100&lt;E$10,0,求节点(E$10:E$14,$H$28:$H$32,$HM100)*$C$2*节奏总纲!Y94)+HP99</f>
        <v>34152.657995775764</v>
      </c>
      <c r="HQ100" s="72">
        <f>(EZ100-EZ99)*$D$46+(FE100-FE99)*$D$47+(FJ100-FJ99)*$D$48+(FO100-FO99)*$D$49+IF($HM100&lt;F$10,0,求节点(F$10:F$14,$H$28:$H$32,$HM100)*$C$2*节奏总纲!Z94)+HQ99</f>
        <v>25996.879165293343</v>
      </c>
      <c r="HR100" s="72">
        <f>(FA100-FA99)*$D$46+(FF100-FF99)*$D$47+(FK100-FK99)*$D$48+(FP100-FP99)*$D$49+IF($HM100&lt;G$10,0,求节点(G$10:G$14,$H$28:$H$32,$HM100)*$C$2*节奏总纲!AA94)+HR99</f>
        <v>14725.046112681262</v>
      </c>
      <c r="HV100" s="72">
        <v>91</v>
      </c>
      <c r="HW100" s="72">
        <f>IF($HV100&lt;C$10,0,求节点(C$10:C$14,$I$28:$I$32,$HV100)*$C$2*节奏总纲!W94)+HW99</f>
        <v>199350088.62243506</v>
      </c>
      <c r="HX100" s="72">
        <f>IF($HV100&lt;D$10,0,求节点(D$10:D$14,$I$28:$I$32,$HV100)*$C$2*节奏总纲!X94)+HX99</f>
        <v>175928551.74100223</v>
      </c>
      <c r="HY100" s="72">
        <f>IF($HV100&lt;E$10,0,求节点(E$10:E$14,$I$28:$I$32,$HV100)*$C$2*节奏总纲!Y94)+HY99</f>
        <v>155059103.88677302</v>
      </c>
      <c r="HZ100" s="72">
        <f>IF($HV100&lt;F$10,0,求节点(F$10:F$14,$I$28:$I$32,$HV100)*$C$2*节奏总纲!Z94)+HZ99</f>
        <v>129738809.3892961</v>
      </c>
      <c r="IA100" s="72">
        <f>IF($HV100&lt;G$10,0,求节点(G$10:G$14,$I$28:$I$32,$HV100)*$C$2*节奏总纲!AA94)+IA99</f>
        <v>69879349.003035501</v>
      </c>
    </row>
    <row r="101" spans="16:235" x14ac:dyDescent="0.15">
      <c r="P101" s="49">
        <v>92</v>
      </c>
      <c r="Q101" s="51">
        <f>IF($P101&lt;C$10,0,求节点(C$10:C$14,$H$10:$H$14,$P101)*$C$2*节奏总纲!W95)+Q100</f>
        <v>4902.9061226690483</v>
      </c>
      <c r="R101" s="51">
        <f>IF($P101&lt;D$10,0,求节点(D$10:D$14,$H$10:$H$14,$P101)*$C$2*节奏总纲!X95)+R100</f>
        <v>3903.8110568565826</v>
      </c>
      <c r="S101" s="51">
        <f>IF($P101&lt;E$10,0,求节点(E$10:E$14,$H$10:$H$14,$P101)*$C$2*节奏总纲!Y95)+S100</f>
        <v>2656.9836629856904</v>
      </c>
      <c r="T101" s="51">
        <f>IF($P101&lt;F$10,0,求节点(F$10:F$14,$H$10:$H$14,$P101)*$C$2*节奏总纲!Z95)+T100</f>
        <v>1493.4571370726665</v>
      </c>
      <c r="U101" s="51">
        <f>IF($P101&lt;G$10,0,求节点(G$10:G$14,$H$10:$H$14,$P101)*$C$2*节奏总纲!AA95)+U100</f>
        <v>832.52028829515666</v>
      </c>
      <c r="V101" s="51">
        <f>IF($P101&lt;C$10,0,求节点(C$10:C$14,$I$10:$I$14,$P101)*$C$2*节奏总纲!W95)+V100</f>
        <v>7545.2910563110836</v>
      </c>
      <c r="W101" s="51">
        <f>IF($P101&lt;D$10,0,求节点(D$10:D$14,$I$10:$I$14,$P101)*$C$2*节奏总纲!X95)+W100</f>
        <v>6465.4228813485206</v>
      </c>
      <c r="X101" s="51">
        <f>IF($P101&lt;E$10,0,求节点(E$10:E$14,$I$10:$I$14,$P101)*$C$2*节奏总纲!Y95)+X100</f>
        <v>5213.0731001695112</v>
      </c>
      <c r="Y101" s="51">
        <f>IF($P101&lt;F$10,0,求节点(F$10:F$14,$I$10:$I$14,$P101)*$C$2*节奏总纲!Z95)+Y100</f>
        <v>3548.482256200964</v>
      </c>
      <c r="Z101" s="51">
        <f>IF($P101&lt;G$10,0,求节点(G$10:G$14,$I$10:$I$14,$P101)*$C$2*节奏总纲!AA95)+Z100</f>
        <v>1932.4173849807196</v>
      </c>
      <c r="AA101" s="65">
        <f>IF($P101&lt;C$10,0,求节点(C$10:C$14,$J$10:$J$14,$P101)*$C$2*节奏总纲!W95)+AA100+军团势力点排行奖励设计!M101-军团势力点排行奖励设计!M100</f>
        <v>4791.8293258471276</v>
      </c>
      <c r="AB101" s="65">
        <f>IF($P101&lt;D$10,0,求节点(D$10:D$14,$J$10:$J$14,$P101)*$C$2*节奏总纲!X95)+AB100+军团势力点排行奖励设计!N101-军团势力点排行奖励设计!N100</f>
        <v>4670.9840871688157</v>
      </c>
      <c r="AC101" s="65">
        <f>IF($P101&lt;E$10,0,求节点(E$10:E$14,$J$10:$J$14,$P101)*$C$2*节奏总纲!Y95)+AC100+军团势力点排行奖励设计!O101-军团势力点排行奖励设计!O100</f>
        <v>4415.1279568346345</v>
      </c>
      <c r="AD101" s="65">
        <f>IF($P101&lt;F$10,0,求节点(F$10:F$14,$J$10:$J$14,$P101)*$C$2*节奏总纲!Z95)+AD100+军团势力点排行奖励设计!P101-军团势力点排行奖励设计!P100</f>
        <v>3745.586741147024</v>
      </c>
      <c r="AE101" s="65">
        <f>IF($P101&lt;G$10,0,求节点(G$10:G$14,$J$10:$J$14,$P101)*$C$2*节奏总纲!AA95)+AE100+军团势力点排行奖励设计!Q101-军团势力点排行奖励设计!Q100</f>
        <v>2691.828556280771</v>
      </c>
      <c r="AF101" s="65">
        <f>IF($P101&lt;C$10,0,求节点(C$10:C$14,$K$10:$K$14,$P101)*$C$2*节奏总纲!W95)+AF100</f>
        <v>0</v>
      </c>
      <c r="AG101" s="65">
        <f>IF($P101&lt;D$10,0,求节点(D$10:D$14,$K$10:$K$14,$P101)*$C$2*节奏总纲!X95)+AG100</f>
        <v>0</v>
      </c>
      <c r="AH101" s="65">
        <f>IF($P101&lt;E$10,0,求节点(E$10:E$14,$K$10:$K$14,$P101)*$C$2*节奏总纲!Y95)+AH100</f>
        <v>199.43472837008852</v>
      </c>
      <c r="AI101" s="65">
        <f>IF($P101&lt;F$10,0,求节点(F$10:F$14,$K$10:$K$14,$P101)*$C$2*节奏总纲!Z95)+AI100</f>
        <v>699.59757259429193</v>
      </c>
      <c r="AJ101" s="65">
        <f>IF($P101&lt;G$10,0,求节点(G$10:G$14,$K$10:$K$14,$P101)*$C$2*节奏总纲!AA95)+AJ100</f>
        <v>363.20101733573085</v>
      </c>
      <c r="AK101" s="65">
        <f>IF($P101&lt;C$10,0,求节点(C$10:C$14,$L$10:$L$14,$P101)*$C$2*节奏总纲!W95)+AK100+军团势力点排行奖励设计!R101-军团势力点排行奖励设计!R100</f>
        <v>301.21917586198936</v>
      </c>
      <c r="AL101" s="65">
        <f>IF($P101&lt;D$10,0,求节点(D$10:D$14,$L$10:$L$14,$P101)*$C$2*节奏总纲!X95)+AL100+军团势力点排行奖励设计!S101-军团势力点排行奖励设计!S100</f>
        <v>505.47743847129226</v>
      </c>
      <c r="AM101" s="65">
        <f>IF($P101&lt;E$10,0,求节点(E$10:E$14,$L$10:$L$14,$P101)*$C$2*节奏总纲!Y95)+AM100+军团势力点排行奖励设计!T101-军团势力点排行奖励设计!T100</f>
        <v>591.63797974860358</v>
      </c>
      <c r="AN101" s="65">
        <f>IF($P101&lt;F$10,0,求节点(F$10:F$14,$L$10:$L$14,$P101)*$C$2*节奏总纲!Z95)+AN100+军团势力点排行奖励设计!U101-军团势力点排行奖励设计!U100</f>
        <v>591.63797974860358</v>
      </c>
      <c r="AO101" s="65">
        <f>IF($P101&lt;G$10,0,求节点(G$10:G$14,$L$10:$L$14,$P101)*$C$2*节奏总纲!AA95)+AO100+军团势力点排行奖励设计!V101-军团势力点排行奖励设计!V100</f>
        <v>591.63797974860358</v>
      </c>
      <c r="AP101" s="65">
        <f>IF($P101&lt;C$10,0,求节点(C$10:C$14,$M$10:$M$14,$P101)*$C$2*节奏总纲!W95)+AP100</f>
        <v>0</v>
      </c>
      <c r="AQ101" s="65">
        <f>IF($P101&lt;D$10,0,求节点(D$10:D$14,$M$10:$M$14,$P101)*$C$2*节奏总纲!X95)+AQ100</f>
        <v>0</v>
      </c>
      <c r="AR101" s="65">
        <f>IF($P101&lt;E$10,0,求节点(E$10:E$14,$M$10:$M$14,$P101)*$C$2*节奏总纲!Y95)+AR100</f>
        <v>0</v>
      </c>
      <c r="AS101" s="65">
        <f>IF($P101&lt;F$10,0,求节点(F$10:F$14,$M$10:$M$14,$P101)*$C$2*节奏总纲!Z95)+AS100</f>
        <v>0</v>
      </c>
      <c r="AT101" s="65">
        <f>IF($P101&lt;G$10,0,求节点(G$10:G$14,$M$10:$M$14,$P101)*$C$2*节奏总纲!AA95)+AT100</f>
        <v>0</v>
      </c>
      <c r="AX101" s="51">
        <v>92</v>
      </c>
      <c r="AY101" s="51">
        <f>IF($AX101&lt;C$10,0,求节点(C$10:C$14,$H$19:$H$23,$AX101)*$C$2*节奏总纲!W95)+AY100</f>
        <v>160.83712822378666</v>
      </c>
      <c r="AZ101" s="51">
        <f>IF($AX101&lt;D$10,0,求节点(D$10:D$14,$H$19:$H$23,$AX101)*$C$2*节奏总纲!X95)+AZ100</f>
        <v>132.43881686352239</v>
      </c>
      <c r="BA101" s="51">
        <f>IF($AX101&lt;E$10,0,求节点(E$10:E$14,$H$19:$H$23,$AX101)*$C$2*节奏总纲!Y95)+BA100</f>
        <v>94.985892569826404</v>
      </c>
      <c r="BB101" s="51">
        <f>IF($AX101&lt;F$10,0,求节点(F$10:F$14,$H$19:$H$23,$AX101)*$C$2*节奏总纲!Z95)+BB100</f>
        <v>52.866668161804185</v>
      </c>
      <c r="BC101" s="51">
        <f>IF($AX101&lt;G$10,0,求节点(G$10:G$14,$H$19:$H$23,$AX101)*$C$2*节奏总纲!AA95)+BC100</f>
        <v>28.209127555924699</v>
      </c>
      <c r="BD101" s="51">
        <f>IF($AX101&lt;C$10,0,求节点(C$10:C$14,$I$19:$I$23,$AX101)*$C$2*节奏总纲!W95)+BD100</f>
        <v>425.95576097739041</v>
      </c>
      <c r="BE101" s="51">
        <f>IF($AX101&lt;D$10,0,求节点(D$10:D$14,$I$19:$I$23,$AX101)*$C$2*节奏总纲!X95)+BE100</f>
        <v>337.40557894024931</v>
      </c>
      <c r="BF101" s="51">
        <f>IF($AX101&lt;E$10,0,求节点(E$10:E$14,$I$19:$I$23,$AX101)*$C$2*节奏总纲!Y95)+BF100</f>
        <v>227.70400927063847</v>
      </c>
      <c r="BG101" s="51">
        <f>IF($AX101&lt;F$10,0,求节点(F$10:F$14,$I$19:$I$23,$AX101)*$C$2*节奏总纲!Z95)+BG100</f>
        <v>128.19904644254493</v>
      </c>
      <c r="BH101" s="51">
        <f>IF($AX101&lt;G$10,0,求节点(G$10:G$14,$I$19:$I$23,$AX101)*$C$2*节奏总纲!AA95)+BH100</f>
        <v>71.968377807145785</v>
      </c>
      <c r="BI101" s="65">
        <f>IF($AX101&lt;C$10,0,求节点(C$10:C$14,$J$19:$J$23,$AX101)*$C$2*节奏总纲!W95)+BI100+军团势力点排行奖励设计!W101-军团势力点排行奖励设计!W100</f>
        <v>159.72764419490426</v>
      </c>
      <c r="BJ101" s="65">
        <f>IF($AX101&lt;D$10,0,求节点(D$10:D$14,$J$19:$J$23,$AX101)*$C$2*节奏总纲!X95)+BJ100+军团势力点排行奖励设计!X101-军团势力点排行奖励设计!X100</f>
        <v>155.69946957229385</v>
      </c>
      <c r="BK101" s="65">
        <f>IF($AX101&lt;E$10,0,求节点(E$10:E$14,$J$19:$J$23,$AX101)*$C$2*节奏总纲!Y95)+BK100+军团势力点排行奖励设计!Y101-军团势力点排行奖励设计!Y100</f>
        <v>147.17093189448781</v>
      </c>
      <c r="BL101" s="65">
        <f>IF($AX101&lt;F$10,0,求节点(F$10:F$14,$J$19:$J$23,$AX101)*$C$2*节奏总纲!Z95)+BL100+军团势力点排行奖励设计!Z101-军团势力点排行奖励设计!Z100</f>
        <v>124.85289137156741</v>
      </c>
      <c r="BM101" s="65">
        <f>IF($AX101&lt;G$10,0,求节点(G$10:G$14,$J$19:$J$23,$AX101)*$C$2*节奏总纲!AA95)+BM100+军团势力点排行奖励设计!AA101-军团势力点排行奖励设计!AA100</f>
        <v>89.727618542692369</v>
      </c>
      <c r="BN101" s="65">
        <f>IF($AX101&lt;C$10,0,求节点(C$10:C$14,$K$19:$K$23,$AX101)*$C$2*节奏总纲!W95)+BN100</f>
        <v>0</v>
      </c>
      <c r="BO101" s="65">
        <f>IF($AX101&lt;D$10,0,求节点(D$10:D$14,$K$19:$K$23,$AX101)*$C$2*节奏总纲!X95)+BO100</f>
        <v>0</v>
      </c>
      <c r="BP101" s="65">
        <f>IF($AX101&lt;E$10,0,求节点(E$10:E$14,$K$19:$K$23,$AX101)*$C$2*节奏总纲!Y95)+BP100</f>
        <v>6.6478242790029505</v>
      </c>
      <c r="BQ101" s="65">
        <f>IF($AX101&lt;F$10,0,求节点(F$10:F$14,$K$19:$K$23,$AX101)*$C$2*节奏总纲!Z95)+BQ100</f>
        <v>23.319919086476396</v>
      </c>
      <c r="BR101" s="65">
        <f>IF($AX101&lt;G$10,0,求节点(G$10:G$14,$K$19:$K$23,$AX101)*$C$2*节奏总纲!AA95)+BR100</f>
        <v>12.106700577857694</v>
      </c>
      <c r="BS101" s="65">
        <f>IF($AX101&lt;C$10,0,求节点(C$10:C$14,$L$19:$L$23,$AX101)*$C$2*节奏总纲!W95)+BS100+军团势力点排行奖励设计!AB101-军团势力点排行奖励设计!AB100</f>
        <v>6.0243835172397864</v>
      </c>
      <c r="BT101" s="65">
        <f>IF($AX101&lt;D$10,0,求节点(D$10:D$14,$L$19:$L$23,$AX101)*$C$2*节奏总纲!X95)+BT100+军团势力点排行奖励设计!AC101-军团势力点排行奖励设计!AC100</f>
        <v>10.109548769425853</v>
      </c>
      <c r="BU101" s="65">
        <f>IF($AX101&lt;E$10,0,求节点(E$10:E$14,$L$19:$L$23,$AX101)*$C$2*节奏总纲!Y95)+BU100+军团势力点排行奖励设计!AD101-军团势力点排行奖励设计!AD100</f>
        <v>11.832759594972073</v>
      </c>
      <c r="BV101" s="65">
        <f>IF($AX101&lt;F$10,0,求节点(F$10:F$14,$L$19:$L$23,$AX101)*$C$2*节奏总纲!Z95)+BV100+军团势力点排行奖励设计!AE101-军团势力点排行奖励设计!AE100</f>
        <v>11.832759594972073</v>
      </c>
      <c r="BW101" s="65">
        <f>IF($AX101&lt;G$10,0,求节点(G$10:G$14,$L$19:$L$23,$AX101)*$C$2*节奏总纲!AA95)+BW100+军团势力点排行奖励设计!AF101-军团势力点排行奖励设计!AF100</f>
        <v>11.832759594972073</v>
      </c>
      <c r="BX101" s="65">
        <f>IF($AX101&lt;C$10,0,求节点(C$10:C$14,$M$19:$M$23,$AX101)*$C$2*节奏总纲!W95)+BX100</f>
        <v>0</v>
      </c>
      <c r="BY101" s="65">
        <f>IF($AX101&lt;D$10,0,求节点(D$10:D$14,$M$19:$M$23,$AX101)*$C$2*节奏总纲!X95)+BY100</f>
        <v>0</v>
      </c>
      <c r="BZ101" s="65">
        <f>IF($AX101&lt;E$10,0,求节点(E$10:E$14,$M$19:$M$23,$AX101)*$C$2*节奏总纲!Y95)+BZ100</f>
        <v>0</v>
      </c>
      <c r="CA101" s="65">
        <f>IF($AX101&lt;F$10,0,求节点(F$10:F$14,$M$19:$M$23,$AX101)*$C$2*节奏总纲!Z95)+CA100</f>
        <v>0</v>
      </c>
      <c r="CB101" s="65">
        <f>IF($AX101&lt;G$10,0,求节点(G$10:G$14,$M$19:$M$23,$AX101)*$C$2*节奏总纲!AA95)+CB100</f>
        <v>0</v>
      </c>
      <c r="CF101" s="51">
        <v>92</v>
      </c>
      <c r="CG101" s="65">
        <f t="shared" si="143"/>
        <v>804.18564111893329</v>
      </c>
      <c r="CH101" s="65">
        <f t="shared" si="144"/>
        <v>662.1940843176119</v>
      </c>
      <c r="CI101" s="65">
        <f t="shared" si="145"/>
        <v>474.92946284913205</v>
      </c>
      <c r="CJ101" s="65">
        <f t="shared" si="146"/>
        <v>264.33334080902091</v>
      </c>
      <c r="CK101" s="65">
        <f t="shared" si="147"/>
        <v>141.04563777962349</v>
      </c>
      <c r="CL101" s="65">
        <f t="shared" si="148"/>
        <v>4259.557609773904</v>
      </c>
      <c r="CM101" s="65">
        <f t="shared" si="149"/>
        <v>3374.0557894024932</v>
      </c>
      <c r="CN101" s="65">
        <f t="shared" si="150"/>
        <v>2277.0400927063847</v>
      </c>
      <c r="CO101" s="65">
        <f t="shared" si="151"/>
        <v>1281.9904644254493</v>
      </c>
      <c r="CP101" s="65">
        <f t="shared" si="152"/>
        <v>719.68377807145782</v>
      </c>
      <c r="CQ101" s="65">
        <f t="shared" si="153"/>
        <v>4791.8293258471276</v>
      </c>
      <c r="CR101" s="65">
        <f t="shared" si="154"/>
        <v>4670.9840871688157</v>
      </c>
      <c r="CS101" s="65">
        <f t="shared" si="155"/>
        <v>4415.1279568346345</v>
      </c>
      <c r="CT101" s="65">
        <f t="shared" si="156"/>
        <v>3745.5867411470222</v>
      </c>
      <c r="CU101" s="65">
        <f t="shared" si="157"/>
        <v>2691.828556280771</v>
      </c>
      <c r="CV101" s="65">
        <f t="shared" si="158"/>
        <v>0</v>
      </c>
      <c r="CW101" s="65">
        <f t="shared" si="159"/>
        <v>0</v>
      </c>
      <c r="CX101" s="65">
        <f t="shared" si="160"/>
        <v>199.43472837008852</v>
      </c>
      <c r="CY101" s="65">
        <f t="shared" si="161"/>
        <v>699.59757259429193</v>
      </c>
      <c r="CZ101" s="65">
        <f t="shared" si="162"/>
        <v>363.20101733573085</v>
      </c>
      <c r="DA101" s="65">
        <f t="shared" si="163"/>
        <v>301.2191758619893</v>
      </c>
      <c r="DB101" s="65">
        <f t="shared" si="164"/>
        <v>505.47743847129266</v>
      </c>
      <c r="DC101" s="65">
        <f t="shared" si="165"/>
        <v>591.63797974860358</v>
      </c>
      <c r="DD101" s="65">
        <f t="shared" si="166"/>
        <v>591.63797974860358</v>
      </c>
      <c r="DE101" s="65">
        <f t="shared" si="167"/>
        <v>591.63797974860358</v>
      </c>
      <c r="DF101" s="65">
        <f t="shared" si="168"/>
        <v>0</v>
      </c>
      <c r="DG101" s="65">
        <f t="shared" si="169"/>
        <v>0</v>
      </c>
      <c r="DH101" s="65">
        <f t="shared" si="170"/>
        <v>0</v>
      </c>
      <c r="DI101" s="65">
        <f t="shared" si="171"/>
        <v>0</v>
      </c>
      <c r="DJ101" s="65">
        <f t="shared" si="172"/>
        <v>0</v>
      </c>
      <c r="DN101" s="51">
        <v>92</v>
      </c>
      <c r="DO101" s="65">
        <f t="shared" si="173"/>
        <v>6.0967342264992563</v>
      </c>
      <c r="DP101" s="65">
        <f t="shared" si="174"/>
        <v>5.8952671872317355</v>
      </c>
      <c r="DQ101" s="65">
        <f t="shared" si="175"/>
        <v>5.5944805930680239</v>
      </c>
      <c r="DR101" s="65">
        <f t="shared" si="176"/>
        <v>5.6499007370836329</v>
      </c>
      <c r="DS101" s="65">
        <f t="shared" si="177"/>
        <v>5.9024887362764566</v>
      </c>
      <c r="DT101" s="65">
        <f t="shared" si="178"/>
        <v>1.7713790368741098</v>
      </c>
      <c r="DU101" s="65">
        <f t="shared" si="179"/>
        <v>1.9162169462803913</v>
      </c>
      <c r="DV101" s="65">
        <f t="shared" si="180"/>
        <v>2.2894076906540075</v>
      </c>
      <c r="DW101" s="65">
        <f t="shared" si="181"/>
        <v>2.7679474650314893</v>
      </c>
      <c r="DX101" s="65">
        <f t="shared" si="182"/>
        <v>2.6850923195170986</v>
      </c>
      <c r="DY101" s="65">
        <f t="shared" si="183"/>
        <v>1</v>
      </c>
      <c r="DZ101" s="65">
        <f t="shared" si="184"/>
        <v>1</v>
      </c>
      <c r="EA101" s="65">
        <f t="shared" si="185"/>
        <v>1</v>
      </c>
      <c r="EB101" s="65">
        <f t="shared" si="186"/>
        <v>1.0000000000000004</v>
      </c>
      <c r="EC101" s="65">
        <f t="shared" si="187"/>
        <v>1</v>
      </c>
      <c r="ED101" s="65">
        <f t="shared" si="188"/>
        <v>0</v>
      </c>
      <c r="EE101" s="65">
        <f t="shared" si="189"/>
        <v>0</v>
      </c>
      <c r="EF101" s="65">
        <f t="shared" si="190"/>
        <v>1</v>
      </c>
      <c r="EG101" s="65">
        <f t="shared" si="191"/>
        <v>1</v>
      </c>
      <c r="EH101" s="65">
        <f t="shared" si="192"/>
        <v>1</v>
      </c>
      <c r="EI101" s="65">
        <f t="shared" si="193"/>
        <v>1.0000000000000002</v>
      </c>
      <c r="EJ101" s="65">
        <f t="shared" si="194"/>
        <v>0.99999999999999922</v>
      </c>
      <c r="EK101" s="65">
        <f t="shared" si="195"/>
        <v>1</v>
      </c>
      <c r="EL101" s="65">
        <f t="shared" si="196"/>
        <v>1</v>
      </c>
      <c r="EM101" s="65">
        <f t="shared" si="197"/>
        <v>1</v>
      </c>
      <c r="EN101" s="65">
        <f t="shared" si="198"/>
        <v>0</v>
      </c>
      <c r="EO101" s="65">
        <f t="shared" si="199"/>
        <v>0</v>
      </c>
      <c r="EP101" s="65">
        <f t="shared" si="200"/>
        <v>0</v>
      </c>
      <c r="EQ101" s="65">
        <f t="shared" si="201"/>
        <v>0</v>
      </c>
      <c r="ER101" s="65">
        <f t="shared" si="202"/>
        <v>0</v>
      </c>
      <c r="EV101" s="51">
        <v>92</v>
      </c>
      <c r="EW101" s="65">
        <f t="shared" si="203"/>
        <v>288.62385651700379</v>
      </c>
      <c r="EX101" s="65">
        <f t="shared" si="204"/>
        <v>233.66049054559718</v>
      </c>
      <c r="EY101" s="65">
        <f t="shared" si="205"/>
        <v>163.29709535101796</v>
      </c>
      <c r="EZ101" s="65">
        <f t="shared" si="206"/>
        <v>91.326382094567663</v>
      </c>
      <c r="FA101" s="65">
        <f t="shared" si="207"/>
        <v>49.799640898068432</v>
      </c>
      <c r="FB101" s="65">
        <f t="shared" si="208"/>
        <v>378.03285478162536</v>
      </c>
      <c r="FC101" s="65">
        <f t="shared" si="209"/>
        <v>314.03364004432143</v>
      </c>
      <c r="FD101" s="65">
        <f t="shared" si="210"/>
        <v>236.3021845761923</v>
      </c>
      <c r="FE101" s="65">
        <f t="shared" si="211"/>
        <v>163.82573773880335</v>
      </c>
      <c r="FF101" s="65">
        <f t="shared" si="212"/>
        <v>101.29502402527709</v>
      </c>
      <c r="FG101" s="65">
        <f t="shared" si="213"/>
        <v>73.684754942878854</v>
      </c>
      <c r="FH101" s="65">
        <f t="shared" si="214"/>
        <v>73.097625938359997</v>
      </c>
      <c r="FI101" s="65">
        <f t="shared" si="215"/>
        <v>71.771094514712033</v>
      </c>
      <c r="FJ101" s="65">
        <f t="shared" si="216"/>
        <v>66.729604721639873</v>
      </c>
      <c r="FK101" s="65">
        <f t="shared" si="217"/>
        <v>47.559266396060494</v>
      </c>
      <c r="FL101" s="65">
        <f t="shared" si="218"/>
        <v>9.1912589131931703</v>
      </c>
      <c r="FM101" s="65">
        <f t="shared" si="219"/>
        <v>9.806883232499862</v>
      </c>
      <c r="FN101" s="65">
        <f t="shared" si="220"/>
        <v>11.054663369519396</v>
      </c>
      <c r="FO101" s="65">
        <f t="shared" si="221"/>
        <v>13.273180304868063</v>
      </c>
      <c r="FP101" s="65">
        <f t="shared" si="222"/>
        <v>9.2742729617005715</v>
      </c>
      <c r="FQ101" s="65">
        <f t="shared" si="223"/>
        <v>2.7109725827579041</v>
      </c>
      <c r="FR101" s="65">
        <f t="shared" si="224"/>
        <v>4.5492969462416308</v>
      </c>
      <c r="FS101" s="65">
        <f t="shared" si="225"/>
        <v>5.3247418177374328</v>
      </c>
      <c r="FT101" s="65">
        <f t="shared" si="226"/>
        <v>5.3247418177374328</v>
      </c>
      <c r="FU101" s="65">
        <f t="shared" si="227"/>
        <v>5.3247418177374328</v>
      </c>
      <c r="FV101" s="65">
        <f t="shared" si="228"/>
        <v>0.30121917586198932</v>
      </c>
      <c r="FW101" s="65">
        <f t="shared" si="229"/>
        <v>0.50547743847129234</v>
      </c>
      <c r="FX101" s="65">
        <f t="shared" si="230"/>
        <v>0.59163797974860366</v>
      </c>
      <c r="FY101" s="65">
        <f t="shared" si="231"/>
        <v>0.59163797974860366</v>
      </c>
      <c r="FZ101" s="65">
        <f t="shared" si="232"/>
        <v>0.59163797974860366</v>
      </c>
      <c r="GB101" s="65">
        <f t="shared" si="233"/>
        <v>288.62385651700379</v>
      </c>
      <c r="GC101" s="65">
        <f t="shared" si="234"/>
        <v>378.03285478162536</v>
      </c>
      <c r="GD101" s="65">
        <f t="shared" si="235"/>
        <v>73.684754942878854</v>
      </c>
      <c r="GE101" s="65">
        <f t="shared" si="236"/>
        <v>9.1912589131931703</v>
      </c>
      <c r="GF101" s="65">
        <f t="shared" si="237"/>
        <v>2.7109725827579041</v>
      </c>
      <c r="GG101" s="65">
        <f t="shared" si="238"/>
        <v>0.30121917586198932</v>
      </c>
      <c r="GH101" s="65">
        <f t="shared" si="239"/>
        <v>233.66049054559718</v>
      </c>
      <c r="GI101" s="65">
        <f t="shared" si="240"/>
        <v>314.03364004432143</v>
      </c>
      <c r="GJ101" s="65">
        <f t="shared" si="241"/>
        <v>73.097625938359997</v>
      </c>
      <c r="GK101" s="65">
        <f t="shared" si="242"/>
        <v>9.806883232499862</v>
      </c>
      <c r="GL101" s="65">
        <f t="shared" si="243"/>
        <v>4.5492969462416308</v>
      </c>
      <c r="GM101" s="65">
        <f t="shared" si="244"/>
        <v>0.50547743847129234</v>
      </c>
      <c r="GN101" s="65">
        <f t="shared" si="245"/>
        <v>163.29709535101796</v>
      </c>
      <c r="GO101" s="65">
        <f t="shared" si="246"/>
        <v>236.3021845761923</v>
      </c>
      <c r="GP101" s="65">
        <f t="shared" si="247"/>
        <v>71.771094514712033</v>
      </c>
      <c r="GQ101" s="65">
        <f t="shared" si="248"/>
        <v>11.054663369519396</v>
      </c>
      <c r="GR101" s="65">
        <f t="shared" si="249"/>
        <v>5.3247418177374328</v>
      </c>
      <c r="GS101" s="65">
        <f t="shared" si="250"/>
        <v>0.59163797974860366</v>
      </c>
      <c r="GT101" s="65">
        <f t="shared" si="251"/>
        <v>91.326382094567663</v>
      </c>
      <c r="GU101" s="65">
        <f t="shared" si="252"/>
        <v>163.82573773880335</v>
      </c>
      <c r="GV101" s="65">
        <f t="shared" si="253"/>
        <v>66.729604721639873</v>
      </c>
      <c r="GW101" s="65">
        <f t="shared" si="254"/>
        <v>13.273180304868063</v>
      </c>
      <c r="GX101" s="65">
        <f t="shared" si="255"/>
        <v>5.3247418177374328</v>
      </c>
      <c r="GY101" s="65">
        <f t="shared" si="256"/>
        <v>0.59163797974860366</v>
      </c>
      <c r="GZ101" s="65">
        <f t="shared" si="257"/>
        <v>49.799640898068432</v>
      </c>
      <c r="HA101" s="65">
        <f t="shared" si="258"/>
        <v>101.29502402527709</v>
      </c>
      <c r="HB101" s="65">
        <f t="shared" si="259"/>
        <v>47.559266396060494</v>
      </c>
      <c r="HC101" s="65">
        <f t="shared" si="260"/>
        <v>9.2742729617005715</v>
      </c>
      <c r="HD101" s="65">
        <f t="shared" si="261"/>
        <v>5.3247418177374328</v>
      </c>
      <c r="HE101" s="65">
        <f t="shared" si="262"/>
        <v>0.59163797974860366</v>
      </c>
      <c r="HM101" s="51">
        <v>92</v>
      </c>
      <c r="HN101" s="72">
        <f>(EW101-EW100)*$D$46+(FB101-FB100)*$D$47+(FG101-FG100)*$D$48+(FL101-FL100)*$D$49+IF($HM101&lt;C$10,0,求节点(C$10:C$14,$H$28:$H$32,$HM101)*$C$2*节奏总纲!W95)+HN100</f>
        <v>51097.362466542545</v>
      </c>
      <c r="HO101" s="72">
        <f>(EX101-EX100)*$D$46+(FC101-FC100)*$D$47+(FH101-FH100)*$D$48+(FM101-FM100)*$D$49+IF($HM101&lt;D$10,0,求节点(D$10:D$14,$H$28:$H$32,$HM101)*$C$2*节奏总纲!X95)+HO100</f>
        <v>44328.901500010274</v>
      </c>
      <c r="HP101" s="72">
        <f>(EY101-EY100)*$D$46+(FD101-FD100)*$D$47+(FI101-FI100)*$D$48+(FN101-FN100)*$D$49+IF($HM101&lt;E$10,0,求节点(E$10:E$14,$H$28:$H$32,$HM101)*$C$2*节奏总纲!Y95)+HP100</f>
        <v>37126.854797986613</v>
      </c>
      <c r="HQ101" s="72">
        <f>(EZ101-EZ100)*$D$46+(FE101-FE100)*$D$47+(FJ101-FJ100)*$D$48+(FO101-FO100)*$D$49+IF($HM101&lt;F$10,0,求节点(F$10:F$14,$H$28:$H$32,$HM101)*$C$2*节奏总纲!Z95)+HQ100</f>
        <v>28271.516141924902</v>
      </c>
      <c r="HR101" s="72">
        <f>(FA101-FA100)*$D$46+(FF101-FF100)*$D$47+(FK101-FK100)*$D$48+(FP101-FP100)*$D$49+IF($HM101&lt;G$10,0,求节点(G$10:G$14,$H$28:$H$32,$HM101)*$C$2*节奏总纲!AA95)+HR100</f>
        <v>15955.05210218614</v>
      </c>
      <c r="HV101" s="72">
        <v>92</v>
      </c>
      <c r="HW101" s="72">
        <f>IF($HV101&lt;C$10,0,求节点(C$10:C$14,$I$28:$I$32,$HV101)*$C$2*节奏总纲!W95)+HW100</f>
        <v>221445603.90367892</v>
      </c>
      <c r="HX101" s="72">
        <f>IF($HV101&lt;D$10,0,求节点(D$10:D$14,$I$28:$I$32,$HV101)*$C$2*节奏总纲!X95)+HX100</f>
        <v>195108963.9717966</v>
      </c>
      <c r="HY101" s="72">
        <f>IF($HV101&lt;E$10,0,求节点(E$10:E$14,$I$28:$I$32,$HV101)*$C$2*节奏总纲!Y95)+HY100</f>
        <v>173809088.06455109</v>
      </c>
      <c r="HZ101" s="72">
        <f>IF($HV101&lt;F$10,0,求节点(F$10:F$14,$I$28:$I$32,$HV101)*$C$2*节奏总纲!Z95)+HZ100</f>
        <v>145869383.90815538</v>
      </c>
      <c r="IA101" s="72">
        <f>IF($HV101&lt;G$10,0,求节点(G$10:G$14,$I$28:$I$32,$HV101)*$C$2*节奏总纲!AA95)+IA100</f>
        <v>78277334.35790661</v>
      </c>
    </row>
    <row r="102" spans="16:235" x14ac:dyDescent="0.15">
      <c r="P102" s="49">
        <v>93</v>
      </c>
      <c r="Q102" s="51">
        <f>IF($P102&lt;C$10,0,求节点(C$10:C$14,$H$10:$H$14,$P102)*$C$2*节奏总纲!W96)+Q101</f>
        <v>4952.2302740838177</v>
      </c>
      <c r="R102" s="51">
        <f>IF($P102&lt;D$10,0,求节点(D$10:D$14,$H$10:$H$14,$P102)*$C$2*节奏总纲!X96)+R101</f>
        <v>3903.8110568565826</v>
      </c>
      <c r="S102" s="51">
        <f>IF($P102&lt;E$10,0,求节点(E$10:E$14,$H$10:$H$14,$P102)*$C$2*节奏总纲!Y96)+S101</f>
        <v>2656.9836629856904</v>
      </c>
      <c r="T102" s="51">
        <f>IF($P102&lt;F$10,0,求节点(F$10:F$14,$H$10:$H$14,$P102)*$C$2*节奏总纲!Z96)+T101</f>
        <v>1493.4571370726665</v>
      </c>
      <c r="U102" s="51">
        <f>IF($P102&lt;G$10,0,求节点(G$10:G$14,$H$10:$H$14,$P102)*$C$2*节奏总纲!AA96)+U101</f>
        <v>832.52028829515666</v>
      </c>
      <c r="V102" s="51">
        <f>IF($P102&lt;C$10,0,求节点(C$10:C$14,$I$10:$I$14,$P102)*$C$2*节奏总纲!W96)+V101</f>
        <v>8178.4767844228181</v>
      </c>
      <c r="W102" s="51">
        <f>IF($P102&lt;D$10,0,求节点(D$10:D$14,$I$10:$I$14,$P102)*$C$2*节奏总纲!X96)+W101</f>
        <v>6995.2163624762788</v>
      </c>
      <c r="X102" s="51">
        <f>IF($P102&lt;E$10,0,求节点(E$10:E$14,$I$10:$I$14,$P102)*$C$2*节奏总纲!Y96)+X101</f>
        <v>5531.4907815488305</v>
      </c>
      <c r="Y102" s="51">
        <f>IF($P102&lt;F$10,0,求节点(F$10:F$14,$I$10:$I$14,$P102)*$C$2*节奏总纲!Z96)+Y101</f>
        <v>3700.860911791603</v>
      </c>
      <c r="Z102" s="51">
        <f>IF($P102&lt;G$10,0,求节点(G$10:G$14,$I$10:$I$14,$P102)*$C$2*节奏总纲!AA96)+Z101</f>
        <v>2010.0195798242194</v>
      </c>
      <c r="AA102" s="65">
        <f>IF($P102&lt;C$10,0,求节点(C$10:C$14,$J$10:$J$14,$P102)*$C$2*节奏总纲!W96)+AA101+军团势力点排行奖励设计!M102-军团势力点排行奖励设计!M101</f>
        <v>5496.2977078987096</v>
      </c>
      <c r="AB102" s="65">
        <f>IF($P102&lt;D$10,0,求节点(D$10:D$14,$J$10:$J$14,$P102)*$C$2*节奏总纲!X96)+AB101+军团势力点排行奖励设计!N102-军团势力点排行奖励设计!N101</f>
        <v>5329.526704365655</v>
      </c>
      <c r="AC102" s="65">
        <f>IF($P102&lt;E$10,0,求节点(E$10:E$14,$J$10:$J$14,$P102)*$C$2*节奏总纲!Y96)+AC101+军团势力点排行奖励设计!O102-军团势力点排行奖励设计!O101</f>
        <v>4855.9462045602559</v>
      </c>
      <c r="AD102" s="65">
        <f>IF($P102&lt;F$10,0,求节点(F$10:F$14,$J$10:$J$14,$P102)*$C$2*节奏总纲!Z96)+AD101+军团势力点排行奖励设计!P102-军团势力点排行奖励设计!P101</f>
        <v>4020.3659630839666</v>
      </c>
      <c r="AE102" s="65">
        <f>IF($P102&lt;G$10,0,求节点(G$10:G$14,$J$10:$J$14,$P102)*$C$2*节奏总纲!AA96)+AE101+军团势力点排行奖励设计!Q102-军团势力点排行奖励设计!Q101</f>
        <v>2891.8313174705736</v>
      </c>
      <c r="AF102" s="65">
        <f>IF($P102&lt;C$10,0,求节点(C$10:C$14,$K$10:$K$14,$P102)*$C$2*节奏总纲!W96)+AF101</f>
        <v>0</v>
      </c>
      <c r="AG102" s="65">
        <f>IF($P102&lt;D$10,0,求节点(D$10:D$14,$K$10:$K$14,$P102)*$C$2*节奏总纲!X96)+AG101</f>
        <v>21.90578072476643</v>
      </c>
      <c r="AH102" s="65">
        <f>IF($P102&lt;E$10,0,求节点(E$10:E$14,$K$10:$K$14,$P102)*$C$2*节奏总纲!Y96)+AH101</f>
        <v>419.40333003556623</v>
      </c>
      <c r="AI102" s="65">
        <f>IF($P102&lt;F$10,0,求节点(F$10:F$14,$K$10:$K$14,$P102)*$C$2*节奏总纲!Z96)+AI101</f>
        <v>993.51172147122384</v>
      </c>
      <c r="AJ102" s="65">
        <f>IF($P102&lt;G$10,0,求节点(G$10:G$14,$K$10:$K$14,$P102)*$C$2*节奏总纲!AA96)+AJ101</f>
        <v>529.13698545575471</v>
      </c>
      <c r="AK102" s="65">
        <f>IF($P102&lt;C$10,0,求节点(C$10:C$14,$L$10:$L$14,$P102)*$C$2*节奏总纲!W96)+AK101+军团势力点排行奖励设计!R102-军团势力点排行奖励设计!R101</f>
        <v>325.34053693291264</v>
      </c>
      <c r="AL102" s="65">
        <f>IF($P102&lt;D$10,0,求节点(D$10:D$14,$L$10:$L$14,$P102)*$C$2*节奏总纲!X96)+AL101+军团势力点排行奖励设计!S102-军团势力点排行奖励设计!S101</f>
        <v>546.6771620133984</v>
      </c>
      <c r="AM102" s="65">
        <f>IF($P102&lt;E$10,0,求节点(E$10:E$14,$L$10:$L$14,$P102)*$C$2*节奏总纲!Y96)+AM101+军团势力点排行奖励设计!T102-军团势力点排行奖励设计!T101</f>
        <v>640.59820628712464</v>
      </c>
      <c r="AN102" s="65">
        <f>IF($P102&lt;F$10,0,求节点(F$10:F$14,$L$10:$L$14,$P102)*$C$2*节奏总纲!Z96)+AN101+军团势力点排行奖励设计!U102-军团势力点排行奖励设计!U101</f>
        <v>640.59820628712464</v>
      </c>
      <c r="AO102" s="65">
        <f>IF($P102&lt;G$10,0,求节点(G$10:G$14,$L$10:$L$14,$P102)*$C$2*节奏总纲!AA96)+AO101+军团势力点排行奖励设计!V102-军团势力点排行奖励设计!V101</f>
        <v>640.59820628712464</v>
      </c>
      <c r="AP102" s="65">
        <f>IF($P102&lt;C$10,0,求节点(C$10:C$14,$M$10:$M$14,$P102)*$C$2*节奏总纲!W96)+AP101</f>
        <v>0</v>
      </c>
      <c r="AQ102" s="65">
        <f>IF($P102&lt;D$10,0,求节点(D$10:D$14,$M$10:$M$14,$P102)*$C$2*节奏总纲!X96)+AQ101</f>
        <v>0</v>
      </c>
      <c r="AR102" s="65">
        <f>IF($P102&lt;E$10,0,求节点(E$10:E$14,$M$10:$M$14,$P102)*$C$2*节奏总纲!Y96)+AR101</f>
        <v>0</v>
      </c>
      <c r="AS102" s="65">
        <f>IF($P102&lt;F$10,0,求节点(F$10:F$14,$M$10:$M$14,$P102)*$C$2*节奏总纲!Z96)+AS101</f>
        <v>0</v>
      </c>
      <c r="AT102" s="65">
        <f>IF($P102&lt;G$10,0,求节点(G$10:G$14,$M$10:$M$14,$P102)*$C$2*节奏总纲!AA96)+AT101</f>
        <v>0</v>
      </c>
      <c r="AX102" s="51">
        <v>93</v>
      </c>
      <c r="AY102" s="51">
        <f>IF($AX102&lt;C$10,0,求节点(C$10:C$14,$H$19:$H$23,$AX102)*$C$2*节奏总纲!W96)+AY101</f>
        <v>160.83712822378666</v>
      </c>
      <c r="AZ102" s="51">
        <f>IF($AX102&lt;D$10,0,求节点(D$10:D$14,$H$19:$H$23,$AX102)*$C$2*节奏总纲!X96)+AZ101</f>
        <v>132.43881686352239</v>
      </c>
      <c r="BA102" s="51">
        <f>IF($AX102&lt;E$10,0,求节点(E$10:E$14,$H$19:$H$23,$AX102)*$C$2*节奏总纲!Y96)+BA101</f>
        <v>94.985892569826404</v>
      </c>
      <c r="BB102" s="51">
        <f>IF($AX102&lt;F$10,0,求节点(F$10:F$14,$H$19:$H$23,$AX102)*$C$2*节奏总纲!Z96)+BB101</f>
        <v>52.866668161804185</v>
      </c>
      <c r="BC102" s="51">
        <f>IF($AX102&lt;G$10,0,求节点(G$10:G$14,$H$19:$H$23,$AX102)*$C$2*节奏总纲!AA96)+BC101</f>
        <v>28.209127555924699</v>
      </c>
      <c r="BD102" s="51">
        <f>IF($AX102&lt;C$10,0,求节点(C$10:C$14,$I$19:$I$23,$AX102)*$C$2*节奏总纲!W96)+BD101</f>
        <v>430.88817611886736</v>
      </c>
      <c r="BE102" s="51">
        <f>IF($AX102&lt;D$10,0,求节点(D$10:D$14,$I$19:$I$23,$AX102)*$C$2*节奏总纲!X96)+BE101</f>
        <v>337.40557894024931</v>
      </c>
      <c r="BF102" s="51">
        <f>IF($AX102&lt;E$10,0,求节点(E$10:E$14,$I$19:$I$23,$AX102)*$C$2*节奏总纲!Y96)+BF101</f>
        <v>227.70400927063847</v>
      </c>
      <c r="BG102" s="51">
        <f>IF($AX102&lt;F$10,0,求节点(F$10:F$14,$I$19:$I$23,$AX102)*$C$2*节奏总纲!Z96)+BG101</f>
        <v>128.19904644254493</v>
      </c>
      <c r="BH102" s="51">
        <f>IF($AX102&lt;G$10,0,求节点(G$10:G$14,$I$19:$I$23,$AX102)*$C$2*节奏总纲!AA96)+BH101</f>
        <v>71.968377807145785</v>
      </c>
      <c r="BI102" s="65">
        <f>IF($AX102&lt;C$10,0,求节点(C$10:C$14,$J$19:$J$23,$AX102)*$C$2*节奏总纲!W96)+BI101+军团势力点排行奖励设计!W102-军团势力点排行奖励设计!W101</f>
        <v>183.20992359662364</v>
      </c>
      <c r="BJ102" s="65">
        <f>IF($AX102&lt;D$10,0,求节点(D$10:D$14,$J$19:$J$23,$AX102)*$C$2*节奏总纲!X96)+BJ101+军团势力点排行奖励设计!X102-军团势力点排行奖励设计!X101</f>
        <v>177.65089014552183</v>
      </c>
      <c r="BK102" s="65">
        <f>IF($AX102&lt;E$10,0,求节点(E$10:E$14,$J$19:$J$23,$AX102)*$C$2*节奏总纲!Y96)+BK101+军团势力点排行奖励设计!Y102-军团势力点排行奖励设计!Y101</f>
        <v>161.86487348534186</v>
      </c>
      <c r="BL102" s="65">
        <f>IF($AX102&lt;F$10,0,求节点(F$10:F$14,$J$19:$J$23,$AX102)*$C$2*节奏总纲!Z96)+BL101+军团势力点排行奖励设计!Z102-军团势力点排行奖励设计!Z101</f>
        <v>134.01219876946544</v>
      </c>
      <c r="BM102" s="65">
        <f>IF($AX102&lt;G$10,0,求节点(G$10:G$14,$J$19:$J$23,$AX102)*$C$2*节奏总纲!AA96)+BM101+军团势力点排行奖励设计!AA102-军团势力点排行奖励设计!AA101</f>
        <v>96.394377249019101</v>
      </c>
      <c r="BN102" s="65">
        <f>IF($AX102&lt;C$10,0,求节点(C$10:C$14,$K$19:$K$23,$AX102)*$C$2*节奏总纲!W96)+BN101</f>
        <v>0</v>
      </c>
      <c r="BO102" s="65">
        <f>IF($AX102&lt;D$10,0,求节点(D$10:D$14,$K$19:$K$23,$AX102)*$C$2*节奏总纲!X96)+BO101</f>
        <v>0.73019269082554761</v>
      </c>
      <c r="BP102" s="65">
        <f>IF($AX102&lt;E$10,0,求节点(E$10:E$14,$K$19:$K$23,$AX102)*$C$2*节奏总纲!Y96)+BP101</f>
        <v>13.980111001185538</v>
      </c>
      <c r="BQ102" s="65">
        <f>IF($AX102&lt;F$10,0,求节点(F$10:F$14,$K$19:$K$23,$AX102)*$C$2*节奏总纲!Z96)+BQ101</f>
        <v>33.117057382374128</v>
      </c>
      <c r="BR102" s="65">
        <f>IF($AX102&lt;G$10,0,求节点(G$10:G$14,$K$19:$K$23,$AX102)*$C$2*节奏总纲!AA96)+BR101</f>
        <v>17.637899515191819</v>
      </c>
      <c r="BS102" s="65">
        <f>IF($AX102&lt;C$10,0,求节点(C$10:C$14,$L$19:$L$23,$AX102)*$C$2*节奏总纲!W96)+BS101+军团势力点排行奖励设计!AB102-军团势力点排行奖励设计!AB101</f>
        <v>6.5068107386582508</v>
      </c>
      <c r="BT102" s="65">
        <f>IF($AX102&lt;D$10,0,求节点(D$10:D$14,$L$19:$L$23,$AX102)*$C$2*节奏总纲!X96)+BT101+军团势力点排行奖励设计!AC102-军团势力点排行奖励设计!AC101</f>
        <v>10.933543240267975</v>
      </c>
      <c r="BU102" s="65">
        <f>IF($AX102&lt;E$10,0,求节点(E$10:E$14,$L$19:$L$23,$AX102)*$C$2*节奏总纲!Y96)+BU101+军团势力点排行奖励设计!AD102-军团势力点排行奖励设计!AD101</f>
        <v>12.811964125742495</v>
      </c>
      <c r="BV102" s="65">
        <f>IF($AX102&lt;F$10,0,求节点(F$10:F$14,$L$19:$L$23,$AX102)*$C$2*节奏总纲!Z96)+BV101+军团势力点排行奖励设计!AE102-军团势力点排行奖励设计!AE101</f>
        <v>12.811964125742495</v>
      </c>
      <c r="BW102" s="65">
        <f>IF($AX102&lt;G$10,0,求节点(G$10:G$14,$L$19:$L$23,$AX102)*$C$2*节奏总纲!AA96)+BW101+军团势力点排行奖励设计!AF102-军团势力点排行奖励设计!AF101</f>
        <v>12.811964125742495</v>
      </c>
      <c r="BX102" s="65">
        <f>IF($AX102&lt;C$10,0,求节点(C$10:C$14,$M$19:$M$23,$AX102)*$C$2*节奏总纲!W96)+BX101</f>
        <v>0</v>
      </c>
      <c r="BY102" s="65">
        <f>IF($AX102&lt;D$10,0,求节点(D$10:D$14,$M$19:$M$23,$AX102)*$C$2*节奏总纲!X96)+BY101</f>
        <v>0</v>
      </c>
      <c r="BZ102" s="65">
        <f>IF($AX102&lt;E$10,0,求节点(E$10:E$14,$M$19:$M$23,$AX102)*$C$2*节奏总纲!Y96)+BZ101</f>
        <v>0</v>
      </c>
      <c r="CA102" s="65">
        <f>IF($AX102&lt;F$10,0,求节点(F$10:F$14,$M$19:$M$23,$AX102)*$C$2*节奏总纲!Z96)+CA101</f>
        <v>0</v>
      </c>
      <c r="CB102" s="65">
        <f>IF($AX102&lt;G$10,0,求节点(G$10:G$14,$M$19:$M$23,$AX102)*$C$2*节奏总纲!AA96)+CB101</f>
        <v>0</v>
      </c>
      <c r="CF102" s="51">
        <v>93</v>
      </c>
      <c r="CG102" s="65">
        <f t="shared" si="143"/>
        <v>804.18564111893329</v>
      </c>
      <c r="CH102" s="65">
        <f t="shared" si="144"/>
        <v>662.1940843176119</v>
      </c>
      <c r="CI102" s="65">
        <f t="shared" si="145"/>
        <v>474.92946284913205</v>
      </c>
      <c r="CJ102" s="65">
        <f t="shared" si="146"/>
        <v>264.33334080902091</v>
      </c>
      <c r="CK102" s="65">
        <f t="shared" si="147"/>
        <v>141.04563777962349</v>
      </c>
      <c r="CL102" s="65">
        <f t="shared" si="148"/>
        <v>4308.8817611886734</v>
      </c>
      <c r="CM102" s="65">
        <f t="shared" si="149"/>
        <v>3374.0557894024932</v>
      </c>
      <c r="CN102" s="65">
        <f t="shared" si="150"/>
        <v>2277.0400927063847</v>
      </c>
      <c r="CO102" s="65">
        <f t="shared" si="151"/>
        <v>1281.9904644254493</v>
      </c>
      <c r="CP102" s="65">
        <f t="shared" si="152"/>
        <v>719.68377807145782</v>
      </c>
      <c r="CQ102" s="65">
        <f t="shared" si="153"/>
        <v>5496.2977078987096</v>
      </c>
      <c r="CR102" s="65">
        <f t="shared" si="154"/>
        <v>5329.526704365655</v>
      </c>
      <c r="CS102" s="65">
        <f t="shared" si="155"/>
        <v>4855.9462045602559</v>
      </c>
      <c r="CT102" s="65">
        <f t="shared" si="156"/>
        <v>4020.3659630839634</v>
      </c>
      <c r="CU102" s="65">
        <f t="shared" si="157"/>
        <v>2891.8313174705731</v>
      </c>
      <c r="CV102" s="65">
        <f t="shared" si="158"/>
        <v>0</v>
      </c>
      <c r="CW102" s="65">
        <f t="shared" si="159"/>
        <v>21.90578072476643</v>
      </c>
      <c r="CX102" s="65">
        <f t="shared" si="160"/>
        <v>419.40333003556611</v>
      </c>
      <c r="CY102" s="65">
        <f t="shared" si="161"/>
        <v>993.51172147122384</v>
      </c>
      <c r="CZ102" s="65">
        <f t="shared" si="162"/>
        <v>529.1369854557546</v>
      </c>
      <c r="DA102" s="65">
        <f t="shared" si="163"/>
        <v>325.34053693291253</v>
      </c>
      <c r="DB102" s="65">
        <f t="shared" si="164"/>
        <v>546.67716201339874</v>
      </c>
      <c r="DC102" s="65">
        <f t="shared" si="165"/>
        <v>640.59820628712475</v>
      </c>
      <c r="DD102" s="65">
        <f t="shared" si="166"/>
        <v>640.59820628712475</v>
      </c>
      <c r="DE102" s="65">
        <f t="shared" si="167"/>
        <v>640.59820628712475</v>
      </c>
      <c r="DF102" s="65">
        <f t="shared" si="168"/>
        <v>0</v>
      </c>
      <c r="DG102" s="65">
        <f t="shared" si="169"/>
        <v>0</v>
      </c>
      <c r="DH102" s="65">
        <f t="shared" si="170"/>
        <v>0</v>
      </c>
      <c r="DI102" s="65">
        <f t="shared" si="171"/>
        <v>0</v>
      </c>
      <c r="DJ102" s="65">
        <f t="shared" si="172"/>
        <v>0</v>
      </c>
      <c r="DN102" s="51">
        <v>93</v>
      </c>
      <c r="DO102" s="65">
        <f t="shared" si="173"/>
        <v>6.1580685116353857</v>
      </c>
      <c r="DP102" s="65">
        <f t="shared" si="174"/>
        <v>5.8952671872317355</v>
      </c>
      <c r="DQ102" s="65">
        <f t="shared" si="175"/>
        <v>5.5944805930680239</v>
      </c>
      <c r="DR102" s="65">
        <f t="shared" si="176"/>
        <v>5.6499007370836329</v>
      </c>
      <c r="DS102" s="65">
        <f t="shared" si="177"/>
        <v>5.9024887362764566</v>
      </c>
      <c r="DT102" s="65">
        <f t="shared" si="178"/>
        <v>1.8980508720588924</v>
      </c>
      <c r="DU102" s="65">
        <f t="shared" si="179"/>
        <v>2.0732367213510279</v>
      </c>
      <c r="DV102" s="65">
        <f t="shared" si="180"/>
        <v>2.4292461073772116</v>
      </c>
      <c r="DW102" s="65">
        <f t="shared" si="181"/>
        <v>2.8868084548898896</v>
      </c>
      <c r="DX102" s="65">
        <f t="shared" si="182"/>
        <v>2.7929205035168145</v>
      </c>
      <c r="DY102" s="65">
        <f t="shared" si="183"/>
        <v>1</v>
      </c>
      <c r="DZ102" s="65">
        <f t="shared" si="184"/>
        <v>1</v>
      </c>
      <c r="EA102" s="65">
        <f t="shared" si="185"/>
        <v>1</v>
      </c>
      <c r="EB102" s="65">
        <f t="shared" si="186"/>
        <v>1.0000000000000009</v>
      </c>
      <c r="EC102" s="65">
        <f t="shared" si="187"/>
        <v>1.0000000000000002</v>
      </c>
      <c r="ED102" s="65">
        <f t="shared" si="188"/>
        <v>0</v>
      </c>
      <c r="EE102" s="65">
        <f t="shared" si="189"/>
        <v>1</v>
      </c>
      <c r="EF102" s="65">
        <f t="shared" si="190"/>
        <v>1.0000000000000002</v>
      </c>
      <c r="EG102" s="65">
        <f t="shared" si="191"/>
        <v>1</v>
      </c>
      <c r="EH102" s="65">
        <f t="shared" si="192"/>
        <v>1.0000000000000002</v>
      </c>
      <c r="EI102" s="65">
        <f t="shared" si="193"/>
        <v>1.0000000000000004</v>
      </c>
      <c r="EJ102" s="65">
        <f t="shared" si="194"/>
        <v>0.99999999999999933</v>
      </c>
      <c r="EK102" s="65">
        <f t="shared" si="195"/>
        <v>0.99999999999999978</v>
      </c>
      <c r="EL102" s="65">
        <f t="shared" si="196"/>
        <v>0.99999999999999978</v>
      </c>
      <c r="EM102" s="65">
        <f t="shared" si="197"/>
        <v>0.99999999999999978</v>
      </c>
      <c r="EN102" s="65">
        <f t="shared" si="198"/>
        <v>0</v>
      </c>
      <c r="EO102" s="65">
        <f t="shared" si="199"/>
        <v>0</v>
      </c>
      <c r="EP102" s="65">
        <f t="shared" si="200"/>
        <v>0</v>
      </c>
      <c r="EQ102" s="65">
        <f t="shared" si="201"/>
        <v>0</v>
      </c>
      <c r="ER102" s="65">
        <f t="shared" si="202"/>
        <v>0</v>
      </c>
      <c r="EV102" s="51">
        <v>93</v>
      </c>
      <c r="EW102" s="65">
        <f t="shared" si="203"/>
        <v>290.10358105944687</v>
      </c>
      <c r="EX102" s="65">
        <f t="shared" si="204"/>
        <v>233.66049054559718</v>
      </c>
      <c r="EY102" s="65">
        <f t="shared" si="205"/>
        <v>163.29709535101796</v>
      </c>
      <c r="EZ102" s="65">
        <f t="shared" si="206"/>
        <v>91.326382094567663</v>
      </c>
      <c r="FA102" s="65">
        <f t="shared" si="207"/>
        <v>49.799640898068432</v>
      </c>
      <c r="FB102" s="65">
        <f t="shared" si="208"/>
        <v>393.22668508151895</v>
      </c>
      <c r="FC102" s="65">
        <f t="shared" si="209"/>
        <v>325.37444667634816</v>
      </c>
      <c r="FD102" s="65">
        <f t="shared" si="210"/>
        <v>247.3152987327106</v>
      </c>
      <c r="FE102" s="65">
        <f t="shared" si="211"/>
        <v>173.30396058570125</v>
      </c>
      <c r="FF102" s="65">
        <f t="shared" si="212"/>
        <v>107.39400284710752</v>
      </c>
      <c r="FG102" s="65">
        <f t="shared" si="213"/>
        <v>84.396508840078113</v>
      </c>
      <c r="FH102" s="65">
        <f t="shared" si="214"/>
        <v>83.442021344812872</v>
      </c>
      <c r="FI102" s="65">
        <f t="shared" si="215"/>
        <v>80.876815606482253</v>
      </c>
      <c r="FJ102" s="65">
        <f t="shared" si="216"/>
        <v>74.084195898694446</v>
      </c>
      <c r="FK102" s="65">
        <f t="shared" si="217"/>
        <v>52.512428854338886</v>
      </c>
      <c r="FL102" s="65">
        <f t="shared" si="218"/>
        <v>10.461858327562833</v>
      </c>
      <c r="FM102" s="65">
        <f t="shared" si="219"/>
        <v>11.215291693494796</v>
      </c>
      <c r="FN102" s="65">
        <f t="shared" si="220"/>
        <v>13.451658699652699</v>
      </c>
      <c r="FO102" s="65">
        <f t="shared" si="221"/>
        <v>15.886414240096597</v>
      </c>
      <c r="FP102" s="65">
        <f t="shared" si="222"/>
        <v>10.909691590637816</v>
      </c>
      <c r="FQ102" s="65">
        <f t="shared" si="223"/>
        <v>2.9280648323962128</v>
      </c>
      <c r="FR102" s="65">
        <f t="shared" si="224"/>
        <v>4.9200944581205857</v>
      </c>
      <c r="FS102" s="65">
        <f t="shared" si="225"/>
        <v>5.7653838565841218</v>
      </c>
      <c r="FT102" s="65">
        <f t="shared" si="226"/>
        <v>5.7653838565841218</v>
      </c>
      <c r="FU102" s="65">
        <f t="shared" si="227"/>
        <v>5.7653838565841218</v>
      </c>
      <c r="FV102" s="65">
        <f t="shared" si="228"/>
        <v>0.32534053693291254</v>
      </c>
      <c r="FW102" s="65">
        <f t="shared" si="229"/>
        <v>0.54667716201339844</v>
      </c>
      <c r="FX102" s="65">
        <f t="shared" si="230"/>
        <v>0.64059820628712461</v>
      </c>
      <c r="FY102" s="65">
        <f t="shared" si="231"/>
        <v>0.64059820628712461</v>
      </c>
      <c r="FZ102" s="65">
        <f t="shared" si="232"/>
        <v>0.64059820628712461</v>
      </c>
      <c r="GB102" s="65">
        <f t="shared" si="233"/>
        <v>290.10358105944687</v>
      </c>
      <c r="GC102" s="65">
        <f t="shared" si="234"/>
        <v>393.22668508151895</v>
      </c>
      <c r="GD102" s="65">
        <f t="shared" si="235"/>
        <v>84.396508840078113</v>
      </c>
      <c r="GE102" s="65">
        <f t="shared" si="236"/>
        <v>10.461858327562833</v>
      </c>
      <c r="GF102" s="65">
        <f t="shared" si="237"/>
        <v>2.9280648323962128</v>
      </c>
      <c r="GG102" s="65">
        <f t="shared" si="238"/>
        <v>0.32534053693291254</v>
      </c>
      <c r="GH102" s="65">
        <f t="shared" si="239"/>
        <v>233.66049054559718</v>
      </c>
      <c r="GI102" s="65">
        <f t="shared" si="240"/>
        <v>325.37444667634816</v>
      </c>
      <c r="GJ102" s="65">
        <f t="shared" si="241"/>
        <v>83.442021344812872</v>
      </c>
      <c r="GK102" s="65">
        <f t="shared" si="242"/>
        <v>11.215291693494796</v>
      </c>
      <c r="GL102" s="65">
        <f t="shared" si="243"/>
        <v>4.9200944581205857</v>
      </c>
      <c r="GM102" s="65">
        <f t="shared" si="244"/>
        <v>0.54667716201339844</v>
      </c>
      <c r="GN102" s="65">
        <f t="shared" si="245"/>
        <v>163.29709535101796</v>
      </c>
      <c r="GO102" s="65">
        <f t="shared" si="246"/>
        <v>247.3152987327106</v>
      </c>
      <c r="GP102" s="65">
        <f t="shared" si="247"/>
        <v>80.876815606482253</v>
      </c>
      <c r="GQ102" s="65">
        <f t="shared" si="248"/>
        <v>13.451658699652699</v>
      </c>
      <c r="GR102" s="65">
        <f t="shared" si="249"/>
        <v>5.7653838565841218</v>
      </c>
      <c r="GS102" s="65">
        <f t="shared" si="250"/>
        <v>0.64059820628712461</v>
      </c>
      <c r="GT102" s="65">
        <f t="shared" si="251"/>
        <v>91.326382094567663</v>
      </c>
      <c r="GU102" s="65">
        <f t="shared" si="252"/>
        <v>173.30396058570125</v>
      </c>
      <c r="GV102" s="65">
        <f t="shared" si="253"/>
        <v>74.084195898694446</v>
      </c>
      <c r="GW102" s="65">
        <f t="shared" si="254"/>
        <v>15.886414240096597</v>
      </c>
      <c r="GX102" s="65">
        <f t="shared" si="255"/>
        <v>5.7653838565841218</v>
      </c>
      <c r="GY102" s="65">
        <f t="shared" si="256"/>
        <v>0.64059820628712461</v>
      </c>
      <c r="GZ102" s="65">
        <f t="shared" si="257"/>
        <v>49.799640898068432</v>
      </c>
      <c r="HA102" s="65">
        <f t="shared" si="258"/>
        <v>107.39400284710752</v>
      </c>
      <c r="HB102" s="65">
        <f t="shared" si="259"/>
        <v>52.512428854338886</v>
      </c>
      <c r="HC102" s="65">
        <f t="shared" si="260"/>
        <v>10.909691590637816</v>
      </c>
      <c r="HD102" s="65">
        <f t="shared" si="261"/>
        <v>5.7653838565841218</v>
      </c>
      <c r="HE102" s="65">
        <f t="shared" si="262"/>
        <v>0.64059820628712461</v>
      </c>
      <c r="HM102" s="51">
        <v>93</v>
      </c>
      <c r="HN102" s="72">
        <f>(EW102-EW101)*$D$46+(FB102-FB101)*$D$47+(FG102-FG101)*$D$48+(FL102-FL101)*$D$49+IF($HM102&lt;C$10,0,求节点(C$10:C$14,$H$28:$H$32,$HM102)*$C$2*节奏总纲!W96)+HN101</f>
        <v>55481.344568344764</v>
      </c>
      <c r="HO102" s="72">
        <f>(EX102-EX101)*$D$46+(FC102-FC101)*$D$47+(FH102-FH101)*$D$48+(FM102-FM101)*$D$49+IF($HM102&lt;D$10,0,求节点(D$10:D$14,$H$28:$H$32,$HM102)*$C$2*节奏总纲!X96)+HO101</f>
        <v>48167.852840331681</v>
      </c>
      <c r="HP102" s="72">
        <f>(EY102-EY101)*$D$46+(FD102-FD101)*$D$47+(FI102-FI101)*$D$48+(FN102-FN101)*$D$49+IF($HM102&lt;E$10,0,求节点(E$10:E$14,$H$28:$H$32,$HM102)*$C$2*节奏总纲!Y96)+HP101</f>
        <v>40377.490790533026</v>
      </c>
      <c r="HQ102" s="72">
        <f>(EZ102-EZ101)*$D$46+(FE102-FE101)*$D$47+(FJ102-FJ101)*$D$48+(FO102-FO101)*$D$49+IF($HM102&lt;F$10,0,求节点(F$10:F$14,$H$28:$H$32,$HM102)*$C$2*节奏总纲!Z96)+HQ101</f>
        <v>30707.982829498302</v>
      </c>
      <c r="HR102" s="72">
        <f>(FA102-FA101)*$D$46+(FF102-FF101)*$D$47+(FK102-FK101)*$D$48+(FP102-FP101)*$D$49+IF($HM102&lt;G$10,0,求节点(G$10:G$14,$H$28:$H$32,$HM102)*$C$2*节奏总纲!AA96)+HR101</f>
        <v>17325.974191374153</v>
      </c>
      <c r="HV102" s="72">
        <v>93</v>
      </c>
      <c r="HW102" s="72">
        <f>IF($HV102&lt;C$10,0,求节点(C$10:C$14,$I$28:$I$32,$HV102)*$C$2*节奏总纲!W96)+HW101</f>
        <v>245786549.99985293</v>
      </c>
      <c r="HX102" s="72">
        <f>IF($HV102&lt;D$10,0,求节点(D$10:D$14,$I$28:$I$32,$HV102)*$C$2*节奏总纲!X96)+HX101</f>
        <v>217176934.44589758</v>
      </c>
      <c r="HY102" s="72">
        <f>IF($HV102&lt;E$10,0,求节点(E$10:E$14,$I$28:$I$32,$HV102)*$C$2*节奏总纲!Y96)+HY101</f>
        <v>195344539.38634297</v>
      </c>
      <c r="HZ102" s="72">
        <f>IF($HV102&lt;F$10,0,求节点(F$10:F$14,$I$28:$I$32,$HV102)*$C$2*节奏总纲!Z96)+HZ101</f>
        <v>163721096.08685824</v>
      </c>
      <c r="IA102" s="72">
        <f>IF($HV102&lt;G$10,0,求节点(G$10:G$14,$I$28:$I$32,$HV102)*$C$2*节奏总纲!AA96)+IA101</f>
        <v>88018860.876447558</v>
      </c>
    </row>
    <row r="103" spans="16:235" x14ac:dyDescent="0.15">
      <c r="P103" s="49">
        <v>94</v>
      </c>
      <c r="Q103" s="51">
        <f>IF($P103&lt;C$10,0,求节点(C$10:C$14,$H$10:$H$14,$P103)*$C$2*节奏总纲!W97)+Q102</f>
        <v>4969.7496895058675</v>
      </c>
      <c r="R103" s="51">
        <f>IF($P103&lt;D$10,0,求节点(D$10:D$14,$H$10:$H$14,$P103)*$C$2*节奏总纲!X97)+R102</f>
        <v>3903.8110568565826</v>
      </c>
      <c r="S103" s="51">
        <f>IF($P103&lt;E$10,0,求节点(E$10:E$14,$H$10:$H$14,$P103)*$C$2*节奏总纲!Y97)+S102</f>
        <v>2656.9836629856904</v>
      </c>
      <c r="T103" s="51">
        <f>IF($P103&lt;F$10,0,求节点(F$10:F$14,$H$10:$H$14,$P103)*$C$2*节奏总纲!Z97)+T102</f>
        <v>1493.4571370726665</v>
      </c>
      <c r="U103" s="51">
        <f>IF($P103&lt;G$10,0,求节点(G$10:G$14,$H$10:$H$14,$P103)*$C$2*节奏总纲!AA97)+U102</f>
        <v>832.52028829515666</v>
      </c>
      <c r="V103" s="51">
        <f>IF($P103&lt;C$10,0,求节点(C$10:C$14,$I$10:$I$14,$P103)*$C$2*节奏总纲!W97)+V102</f>
        <v>8857.1084446696896</v>
      </c>
      <c r="W103" s="51">
        <f>IF($P103&lt;D$10,0,求节点(D$10:D$14,$I$10:$I$14,$P103)*$C$2*节奏总纲!X97)+W102</f>
        <v>7507.6667996494007</v>
      </c>
      <c r="X103" s="51">
        <f>IF($P103&lt;E$10,0,求节点(E$10:E$14,$I$10:$I$14,$P103)*$C$2*节奏总纲!Y97)+X102</f>
        <v>5831.0707983835127</v>
      </c>
      <c r="Y103" s="51">
        <f>IF($P103&lt;F$10,0,求节点(F$10:F$14,$I$10:$I$14,$P103)*$C$2*节奏总纲!Z97)+Y102</f>
        <v>3839.4879757861468</v>
      </c>
      <c r="Z103" s="51">
        <f>IF($P103&lt;G$10,0,求节点(G$10:G$14,$I$10:$I$14,$P103)*$C$2*节奏总纲!AA97)+Z102</f>
        <v>2078.0532574616382</v>
      </c>
      <c r="AA103" s="65">
        <f>IF($P103&lt;C$10,0,求节点(C$10:C$14,$J$10:$J$14,$P103)*$C$2*节奏总纲!W97)+AA102+军团势力点排行奖励设计!M103-军团势力点排行奖励设计!M102</f>
        <v>6286.6731261038885</v>
      </c>
      <c r="AB103" s="65">
        <f>IF($P103&lt;D$10,0,求节点(D$10:D$14,$J$10:$J$14,$P103)*$C$2*节奏总纲!X97)+AB102+军团势力点排行奖励设计!N103-军团势力点排行奖励设计!N102</f>
        <v>5977.5416223351967</v>
      </c>
      <c r="AC103" s="65">
        <f>IF($P103&lt;E$10,0,求节点(E$10:E$14,$J$10:$J$14,$P103)*$C$2*节奏总纲!Y97)+AC102+军团势力点排行奖励设计!O103-军团势力点排行奖励设计!O102</f>
        <v>5285.6697905864912</v>
      </c>
      <c r="AD103" s="65">
        <f>IF($P103&lt;F$10,0,求节点(F$10:F$14,$J$10:$J$14,$P103)*$C$2*节奏总纲!Z97)+AD102+军团势力点排行奖励设计!P103-军团势力点排行奖励设计!P102</f>
        <v>4289.136596270062</v>
      </c>
      <c r="AE103" s="65">
        <f>IF($P103&lt;G$10,0,求节点(G$10:G$14,$J$10:$J$14,$P103)*$C$2*节奏总纲!AA97)+AE102+军团势力点排行奖励设计!Q103-军团势力点排行奖励设计!Q102</f>
        <v>3090.008564299545</v>
      </c>
      <c r="AF103" s="65">
        <f>IF($P103&lt;C$10,0,求节点(C$10:C$14,$K$10:$K$14,$P103)*$C$2*节奏总纲!W97)+AF102</f>
        <v>0</v>
      </c>
      <c r="AG103" s="65">
        <f>IF($P103&lt;D$10,0,求节点(D$10:D$14,$K$10:$K$14,$P103)*$C$2*节奏总纲!X97)+AG102</f>
        <v>135.74654506844922</v>
      </c>
      <c r="AH103" s="65">
        <f>IF($P103&lt;E$10,0,求节点(E$10:E$14,$K$10:$K$14,$P103)*$C$2*节奏总纲!Y97)+AH102</f>
        <v>731.24828070707201</v>
      </c>
      <c r="AI103" s="65">
        <f>IF($P103&lt;F$10,0,求节点(F$10:F$14,$K$10:$K$14,$P103)*$C$2*节奏总纲!Z97)+AI102</f>
        <v>1351.6751824094913</v>
      </c>
      <c r="AJ103" s="65">
        <f>IF($P103&lt;G$10,0,求节点(G$10:G$14,$K$10:$K$14,$P103)*$C$2*节奏总纲!AA97)+AJ102</f>
        <v>731.85239860162653</v>
      </c>
      <c r="AK103" s="65">
        <f>IF($P103&lt;C$10,0,求节点(C$10:C$14,$L$10:$L$14,$P103)*$C$2*节奏总纲!W97)+AK102+军团势力点排行奖励设计!R103-军团势力点排行奖励设计!R102</f>
        <v>351.19317160898396</v>
      </c>
      <c r="AL103" s="65">
        <f>IF($P103&lt;D$10,0,求节点(D$10:D$14,$L$10:$L$14,$P103)*$C$2*节奏总纲!X97)+AL102+军团势力点排行奖励设计!S103-军团势力点排行奖励设计!S102</f>
        <v>590.0577958682527</v>
      </c>
      <c r="AM103" s="65">
        <f>IF($P103&lt;E$10,0,求节点(E$10:E$14,$L$10:$L$14,$P103)*$C$2*节奏总纲!Y97)+AM102+军团势力点排行奖励设计!T103-军团势力点排行奖励设计!T102</f>
        <v>692.65563396374569</v>
      </c>
      <c r="AN103" s="65">
        <f>IF($P103&lt;F$10,0,求节点(F$10:F$14,$L$10:$L$14,$P103)*$C$2*节奏总纲!Z97)+AN102+军团势力点排行奖励设计!U103-军团势力点排行奖励设计!U102</f>
        <v>692.65563396374569</v>
      </c>
      <c r="AO103" s="65">
        <f>IF($P103&lt;G$10,0,求节点(G$10:G$14,$L$10:$L$14,$P103)*$C$2*节奏总纲!AA97)+AO102+军团势力点排行奖励设计!V103-军团势力点排行奖励设计!V102</f>
        <v>692.65563396374569</v>
      </c>
      <c r="AP103" s="65">
        <f>IF($P103&lt;C$10,0,求节点(C$10:C$14,$M$10:$M$14,$P103)*$C$2*节奏总纲!W97)+AP102</f>
        <v>0</v>
      </c>
      <c r="AQ103" s="65">
        <f>IF($P103&lt;D$10,0,求节点(D$10:D$14,$M$10:$M$14,$P103)*$C$2*节奏总纲!X97)+AQ102</f>
        <v>0</v>
      </c>
      <c r="AR103" s="65">
        <f>IF($P103&lt;E$10,0,求节点(E$10:E$14,$M$10:$M$14,$P103)*$C$2*节奏总纲!Y97)+AR102</f>
        <v>0</v>
      </c>
      <c r="AS103" s="65">
        <f>IF($P103&lt;F$10,0,求节点(F$10:F$14,$M$10:$M$14,$P103)*$C$2*节奏总纲!Z97)+AS102</f>
        <v>0</v>
      </c>
      <c r="AT103" s="65">
        <f>IF($P103&lt;G$10,0,求节点(G$10:G$14,$M$10:$M$14,$P103)*$C$2*节奏总纲!AA97)+AT102</f>
        <v>0</v>
      </c>
      <c r="AX103" s="51">
        <v>94</v>
      </c>
      <c r="AY103" s="51">
        <f>IF($AX103&lt;C$10,0,求节点(C$10:C$14,$H$19:$H$23,$AX103)*$C$2*节奏总纲!W97)+AY102</f>
        <v>160.83712822378666</v>
      </c>
      <c r="AZ103" s="51">
        <f>IF($AX103&lt;D$10,0,求节点(D$10:D$14,$H$19:$H$23,$AX103)*$C$2*节奏总纲!X97)+AZ102</f>
        <v>132.43881686352239</v>
      </c>
      <c r="BA103" s="51">
        <f>IF($AX103&lt;E$10,0,求节点(E$10:E$14,$H$19:$H$23,$AX103)*$C$2*节奏总纲!Y97)+BA102</f>
        <v>94.985892569826404</v>
      </c>
      <c r="BB103" s="51">
        <f>IF($AX103&lt;F$10,0,求节点(F$10:F$14,$H$19:$H$23,$AX103)*$C$2*节奏总纲!Z97)+BB102</f>
        <v>52.866668161804185</v>
      </c>
      <c r="BC103" s="51">
        <f>IF($AX103&lt;G$10,0,求节点(G$10:G$14,$H$19:$H$23,$AX103)*$C$2*节奏总纲!AA97)+BC102</f>
        <v>28.209127555924699</v>
      </c>
      <c r="BD103" s="51">
        <f>IF($AX103&lt;C$10,0,求节点(C$10:C$14,$I$19:$I$23,$AX103)*$C$2*节奏总纲!W97)+BD102</f>
        <v>432.64011766107234</v>
      </c>
      <c r="BE103" s="51">
        <f>IF($AX103&lt;D$10,0,求节点(D$10:D$14,$I$19:$I$23,$AX103)*$C$2*节奏总纲!X97)+BE102</f>
        <v>337.40557894024931</v>
      </c>
      <c r="BF103" s="51">
        <f>IF($AX103&lt;E$10,0,求节点(E$10:E$14,$I$19:$I$23,$AX103)*$C$2*节奏总纲!Y97)+BF102</f>
        <v>227.70400927063847</v>
      </c>
      <c r="BG103" s="51">
        <f>IF($AX103&lt;F$10,0,求节点(F$10:F$14,$I$19:$I$23,$AX103)*$C$2*节奏总纲!Z97)+BG102</f>
        <v>128.19904644254493</v>
      </c>
      <c r="BH103" s="51">
        <f>IF($AX103&lt;G$10,0,求节点(G$10:G$14,$I$19:$I$23,$AX103)*$C$2*节奏总纲!AA97)+BH102</f>
        <v>71.968377807145785</v>
      </c>
      <c r="BI103" s="65">
        <f>IF($AX103&lt;C$10,0,求节点(C$10:C$14,$J$19:$J$23,$AX103)*$C$2*节奏总纲!W97)+BI102+军团势力点排行奖励设计!W103-军团势力点排行奖励设计!W102</f>
        <v>209.55577087012961</v>
      </c>
      <c r="BJ103" s="65">
        <f>IF($AX103&lt;D$10,0,求节点(D$10:D$14,$J$19:$J$23,$AX103)*$C$2*节奏总纲!X97)+BJ102+军团势力点排行奖励设计!X103-军团势力点排行奖励设计!X102</f>
        <v>199.25138741117323</v>
      </c>
      <c r="BK103" s="65">
        <f>IF($AX103&lt;E$10,0,求节点(E$10:E$14,$J$19:$J$23,$AX103)*$C$2*节奏总纲!Y97)+BK102+军团势力点排行奖励设计!Y103-军团势力点排行奖励设计!Y102</f>
        <v>176.18899301954971</v>
      </c>
      <c r="BL103" s="65">
        <f>IF($AX103&lt;F$10,0,求节点(F$10:F$14,$J$19:$J$23,$AX103)*$C$2*节奏总纲!Z97)+BL102+军团势力点排行奖励设计!Z103-军团势力点排行奖励设计!Z102</f>
        <v>142.97121987566865</v>
      </c>
      <c r="BM103" s="65">
        <f>IF($AX103&lt;G$10,0,求节点(G$10:G$14,$J$19:$J$23,$AX103)*$C$2*节奏总纲!AA97)+BM102+军团势力点排行奖励设计!AA103-军团势力点排行奖励设计!AA102</f>
        <v>103.0002854766515</v>
      </c>
      <c r="BN103" s="65">
        <f>IF($AX103&lt;C$10,0,求节点(C$10:C$14,$K$19:$K$23,$AX103)*$C$2*节奏总纲!W97)+BN102</f>
        <v>0</v>
      </c>
      <c r="BO103" s="65">
        <f>IF($AX103&lt;D$10,0,求节点(D$10:D$14,$K$19:$K$23,$AX103)*$C$2*节奏总纲!X97)+BO102</f>
        <v>4.5248848356149747</v>
      </c>
      <c r="BP103" s="65">
        <f>IF($AX103&lt;E$10,0,求节点(E$10:E$14,$K$19:$K$23,$AX103)*$C$2*节奏总纲!Y97)+BP102</f>
        <v>24.374942690235727</v>
      </c>
      <c r="BQ103" s="65">
        <f>IF($AX103&lt;F$10,0,求节点(F$10:F$14,$K$19:$K$23,$AX103)*$C$2*节奏总纲!Z97)+BQ102</f>
        <v>45.055839413649707</v>
      </c>
      <c r="BR103" s="65">
        <f>IF($AX103&lt;G$10,0,求节点(G$10:G$14,$K$19:$K$23,$AX103)*$C$2*节奏总纲!AA97)+BR102</f>
        <v>24.395079953387544</v>
      </c>
      <c r="BS103" s="65">
        <f>IF($AX103&lt;C$10,0,求节点(C$10:C$14,$L$19:$L$23,$AX103)*$C$2*节奏总纲!W97)+BS102+军团势力点排行奖励设计!AB103-军团势力点排行奖励设计!AB102</f>
        <v>7.0238634321796782</v>
      </c>
      <c r="BT103" s="65">
        <f>IF($AX103&lt;D$10,0,求节点(D$10:D$14,$L$19:$L$23,$AX103)*$C$2*节奏总纲!X97)+BT102+军团势力点排行奖励设计!AC103-军团势力点排行奖励设计!AC102</f>
        <v>11.801155917365064</v>
      </c>
      <c r="BU103" s="65">
        <f>IF($AX103&lt;E$10,0,求节点(E$10:E$14,$L$19:$L$23,$AX103)*$C$2*节奏总纲!Y97)+BU102+军团势力点排行奖励设计!AD103-军团势力点排行奖励设计!AD102</f>
        <v>13.853112679274918</v>
      </c>
      <c r="BV103" s="65">
        <f>IF($AX103&lt;F$10,0,求节点(F$10:F$14,$L$19:$L$23,$AX103)*$C$2*节奏总纲!Z97)+BV102+军团势力点排行奖励设计!AE103-军团势力点排行奖励设计!AE102</f>
        <v>13.853112679274918</v>
      </c>
      <c r="BW103" s="65">
        <f>IF($AX103&lt;G$10,0,求节点(G$10:G$14,$L$19:$L$23,$AX103)*$C$2*节奏总纲!AA97)+BW102+军团势力点排行奖励设计!AF103-军团势力点排行奖励设计!AF102</f>
        <v>13.853112679274918</v>
      </c>
      <c r="BX103" s="65">
        <f>IF($AX103&lt;C$10,0,求节点(C$10:C$14,$M$19:$M$23,$AX103)*$C$2*节奏总纲!W97)+BX102</f>
        <v>0</v>
      </c>
      <c r="BY103" s="65">
        <f>IF($AX103&lt;D$10,0,求节点(D$10:D$14,$M$19:$M$23,$AX103)*$C$2*节奏总纲!X97)+BY102</f>
        <v>0</v>
      </c>
      <c r="BZ103" s="65">
        <f>IF($AX103&lt;E$10,0,求节点(E$10:E$14,$M$19:$M$23,$AX103)*$C$2*节奏总纲!Y97)+BZ102</f>
        <v>0</v>
      </c>
      <c r="CA103" s="65">
        <f>IF($AX103&lt;F$10,0,求节点(F$10:F$14,$M$19:$M$23,$AX103)*$C$2*节奏总纲!Z97)+CA102</f>
        <v>0</v>
      </c>
      <c r="CB103" s="65">
        <f>IF($AX103&lt;G$10,0,求节点(G$10:G$14,$M$19:$M$23,$AX103)*$C$2*节奏总纲!AA97)+CB102</f>
        <v>0</v>
      </c>
      <c r="CF103" s="51">
        <v>94</v>
      </c>
      <c r="CG103" s="65">
        <f t="shared" si="143"/>
        <v>804.18564111893329</v>
      </c>
      <c r="CH103" s="65">
        <f t="shared" si="144"/>
        <v>662.1940843176119</v>
      </c>
      <c r="CI103" s="65">
        <f t="shared" si="145"/>
        <v>474.92946284913205</v>
      </c>
      <c r="CJ103" s="65">
        <f t="shared" si="146"/>
        <v>264.33334080902091</v>
      </c>
      <c r="CK103" s="65">
        <f t="shared" si="147"/>
        <v>141.04563777962349</v>
      </c>
      <c r="CL103" s="65">
        <f t="shared" si="148"/>
        <v>4326.4011766107233</v>
      </c>
      <c r="CM103" s="65">
        <f t="shared" si="149"/>
        <v>3374.0557894024932</v>
      </c>
      <c r="CN103" s="65">
        <f t="shared" si="150"/>
        <v>2277.0400927063847</v>
      </c>
      <c r="CO103" s="65">
        <f t="shared" si="151"/>
        <v>1281.9904644254493</v>
      </c>
      <c r="CP103" s="65">
        <f t="shared" si="152"/>
        <v>719.68377807145782</v>
      </c>
      <c r="CQ103" s="65">
        <f t="shared" si="153"/>
        <v>6286.6731261038885</v>
      </c>
      <c r="CR103" s="65">
        <f t="shared" si="154"/>
        <v>5977.5416223351967</v>
      </c>
      <c r="CS103" s="65">
        <f t="shared" si="155"/>
        <v>5285.6697905864912</v>
      </c>
      <c r="CT103" s="65">
        <f t="shared" si="156"/>
        <v>4289.1365962700593</v>
      </c>
      <c r="CU103" s="65">
        <f t="shared" si="157"/>
        <v>3090.008564299545</v>
      </c>
      <c r="CV103" s="65">
        <f t="shared" si="158"/>
        <v>0</v>
      </c>
      <c r="CW103" s="65">
        <f t="shared" si="159"/>
        <v>135.74654506844925</v>
      </c>
      <c r="CX103" s="65">
        <f t="shared" si="160"/>
        <v>731.24828070707179</v>
      </c>
      <c r="CY103" s="65">
        <f t="shared" si="161"/>
        <v>1351.6751824094913</v>
      </c>
      <c r="CZ103" s="65">
        <f t="shared" si="162"/>
        <v>731.85239860162631</v>
      </c>
      <c r="DA103" s="65">
        <f t="shared" si="163"/>
        <v>351.1931716089839</v>
      </c>
      <c r="DB103" s="65">
        <f t="shared" si="164"/>
        <v>590.05779586825315</v>
      </c>
      <c r="DC103" s="65">
        <f t="shared" si="165"/>
        <v>692.65563396374591</v>
      </c>
      <c r="DD103" s="65">
        <f t="shared" si="166"/>
        <v>692.65563396374591</v>
      </c>
      <c r="DE103" s="65">
        <f t="shared" si="167"/>
        <v>692.65563396374591</v>
      </c>
      <c r="DF103" s="65">
        <f t="shared" si="168"/>
        <v>0</v>
      </c>
      <c r="DG103" s="65">
        <f t="shared" si="169"/>
        <v>0</v>
      </c>
      <c r="DH103" s="65">
        <f t="shared" si="170"/>
        <v>0</v>
      </c>
      <c r="DI103" s="65">
        <f t="shared" si="171"/>
        <v>0</v>
      </c>
      <c r="DJ103" s="65">
        <f t="shared" si="172"/>
        <v>0</v>
      </c>
      <c r="DN103" s="51">
        <v>94</v>
      </c>
      <c r="DO103" s="65">
        <f t="shared" si="173"/>
        <v>6.1798537991688383</v>
      </c>
      <c r="DP103" s="65">
        <f t="shared" si="174"/>
        <v>5.8952671872317355</v>
      </c>
      <c r="DQ103" s="65">
        <f t="shared" si="175"/>
        <v>5.5944805930680239</v>
      </c>
      <c r="DR103" s="65">
        <f t="shared" si="176"/>
        <v>5.6499007370836329</v>
      </c>
      <c r="DS103" s="65">
        <f t="shared" si="177"/>
        <v>5.9024887362764566</v>
      </c>
      <c r="DT103" s="65">
        <f t="shared" si="178"/>
        <v>2.0472231037086335</v>
      </c>
      <c r="DU103" s="65">
        <f t="shared" si="179"/>
        <v>2.2251163787006978</v>
      </c>
      <c r="DV103" s="65">
        <f t="shared" si="180"/>
        <v>2.5608116506429059</v>
      </c>
      <c r="DW103" s="65">
        <f t="shared" si="181"/>
        <v>2.9949426944504562</v>
      </c>
      <c r="DX103" s="65">
        <f t="shared" si="182"/>
        <v>2.8874532409639877</v>
      </c>
      <c r="DY103" s="65">
        <f t="shared" si="183"/>
        <v>1</v>
      </c>
      <c r="DZ103" s="65">
        <f t="shared" si="184"/>
        <v>1</v>
      </c>
      <c r="EA103" s="65">
        <f t="shared" si="185"/>
        <v>1</v>
      </c>
      <c r="EB103" s="65">
        <f t="shared" si="186"/>
        <v>1.0000000000000007</v>
      </c>
      <c r="EC103" s="65">
        <f t="shared" si="187"/>
        <v>1</v>
      </c>
      <c r="ED103" s="65">
        <f t="shared" si="188"/>
        <v>0</v>
      </c>
      <c r="EE103" s="65">
        <f t="shared" si="189"/>
        <v>0.99999999999999978</v>
      </c>
      <c r="EF103" s="65">
        <f t="shared" si="190"/>
        <v>1.0000000000000002</v>
      </c>
      <c r="EG103" s="65">
        <f t="shared" si="191"/>
        <v>1</v>
      </c>
      <c r="EH103" s="65">
        <f t="shared" si="192"/>
        <v>1.0000000000000002</v>
      </c>
      <c r="EI103" s="65">
        <f t="shared" si="193"/>
        <v>1.0000000000000002</v>
      </c>
      <c r="EJ103" s="65">
        <f t="shared" si="194"/>
        <v>0.99999999999999922</v>
      </c>
      <c r="EK103" s="65">
        <f t="shared" si="195"/>
        <v>0.99999999999999967</v>
      </c>
      <c r="EL103" s="65">
        <f t="shared" si="196"/>
        <v>0.99999999999999967</v>
      </c>
      <c r="EM103" s="65">
        <f t="shared" si="197"/>
        <v>0.99999999999999967</v>
      </c>
      <c r="EN103" s="65">
        <f t="shared" si="198"/>
        <v>0</v>
      </c>
      <c r="EO103" s="65">
        <f t="shared" si="199"/>
        <v>0</v>
      </c>
      <c r="EP103" s="65">
        <f t="shared" si="200"/>
        <v>0</v>
      </c>
      <c r="EQ103" s="65">
        <f t="shared" si="201"/>
        <v>0</v>
      </c>
      <c r="ER103" s="65">
        <f t="shared" si="202"/>
        <v>0</v>
      </c>
      <c r="EV103" s="51">
        <v>94</v>
      </c>
      <c r="EW103" s="65">
        <f t="shared" si="203"/>
        <v>290.62916352210834</v>
      </c>
      <c r="EX103" s="65">
        <f t="shared" si="204"/>
        <v>233.66049054559718</v>
      </c>
      <c r="EY103" s="65">
        <f t="shared" si="205"/>
        <v>163.29709535101796</v>
      </c>
      <c r="EZ103" s="65">
        <f t="shared" si="206"/>
        <v>91.326382094567663</v>
      </c>
      <c r="FA103" s="65">
        <f t="shared" si="207"/>
        <v>49.799640898068432</v>
      </c>
      <c r="FB103" s="65">
        <f t="shared" si="208"/>
        <v>407.62596779781541</v>
      </c>
      <c r="FC103" s="65">
        <f t="shared" si="209"/>
        <v>338.07204138156862</v>
      </c>
      <c r="FD103" s="65">
        <f t="shared" si="210"/>
        <v>259.6747743443396</v>
      </c>
      <c r="FE103" s="65">
        <f t="shared" si="211"/>
        <v>183.75286215444063</v>
      </c>
      <c r="FF103" s="65">
        <f t="shared" si="212"/>
        <v>114.07554718002157</v>
      </c>
      <c r="FG103" s="65">
        <f t="shared" si="213"/>
        <v>96.407255921212226</v>
      </c>
      <c r="FH103" s="65">
        <f t="shared" si="214"/>
        <v>94.560936560921959</v>
      </c>
      <c r="FI103" s="65">
        <f t="shared" si="215"/>
        <v>90.753463469650569</v>
      </c>
      <c r="FJ103" s="65">
        <f t="shared" si="216"/>
        <v>82.009734571928277</v>
      </c>
      <c r="FK103" s="65">
        <f t="shared" si="217"/>
        <v>57.824586254291916</v>
      </c>
      <c r="FL103" s="65">
        <f t="shared" si="218"/>
        <v>11.882561229942416</v>
      </c>
      <c r="FM103" s="65">
        <f t="shared" si="219"/>
        <v>13.227777521154668</v>
      </c>
      <c r="FN103" s="65">
        <f t="shared" si="220"/>
        <v>16.455060724879615</v>
      </c>
      <c r="FO103" s="65">
        <f t="shared" si="221"/>
        <v>18.930351412368356</v>
      </c>
      <c r="FP103" s="65">
        <f t="shared" si="222"/>
        <v>12.799652800365067</v>
      </c>
      <c r="FQ103" s="65">
        <f t="shared" si="223"/>
        <v>3.1607385444808553</v>
      </c>
      <c r="FR103" s="65">
        <f t="shared" si="224"/>
        <v>5.3105201628142744</v>
      </c>
      <c r="FS103" s="65">
        <f t="shared" si="225"/>
        <v>6.2339007056737108</v>
      </c>
      <c r="FT103" s="65">
        <f t="shared" si="226"/>
        <v>6.2339007056737108</v>
      </c>
      <c r="FU103" s="65">
        <f t="shared" si="227"/>
        <v>6.2339007056737108</v>
      </c>
      <c r="FV103" s="65">
        <f t="shared" si="228"/>
        <v>0.35119317160898395</v>
      </c>
      <c r="FW103" s="65">
        <f t="shared" si="229"/>
        <v>0.5900577958682528</v>
      </c>
      <c r="FX103" s="65">
        <f t="shared" si="230"/>
        <v>0.69265563396374574</v>
      </c>
      <c r="FY103" s="65">
        <f t="shared" si="231"/>
        <v>0.69265563396374574</v>
      </c>
      <c r="FZ103" s="65">
        <f t="shared" si="232"/>
        <v>0.69265563396374574</v>
      </c>
      <c r="GB103" s="65">
        <f t="shared" si="233"/>
        <v>290.62916352210834</v>
      </c>
      <c r="GC103" s="65">
        <f t="shared" si="234"/>
        <v>407.62596779781541</v>
      </c>
      <c r="GD103" s="65">
        <f t="shared" si="235"/>
        <v>96.407255921212226</v>
      </c>
      <c r="GE103" s="65">
        <f t="shared" si="236"/>
        <v>11.882561229942416</v>
      </c>
      <c r="GF103" s="65">
        <f t="shared" si="237"/>
        <v>3.1607385444808553</v>
      </c>
      <c r="GG103" s="65">
        <f t="shared" si="238"/>
        <v>0.35119317160898395</v>
      </c>
      <c r="GH103" s="65">
        <f t="shared" si="239"/>
        <v>233.66049054559718</v>
      </c>
      <c r="GI103" s="65">
        <f t="shared" si="240"/>
        <v>338.07204138156862</v>
      </c>
      <c r="GJ103" s="65">
        <f t="shared" si="241"/>
        <v>94.560936560921959</v>
      </c>
      <c r="GK103" s="65">
        <f t="shared" si="242"/>
        <v>13.227777521154668</v>
      </c>
      <c r="GL103" s="65">
        <f t="shared" si="243"/>
        <v>5.3105201628142744</v>
      </c>
      <c r="GM103" s="65">
        <f t="shared" si="244"/>
        <v>0.5900577958682528</v>
      </c>
      <c r="GN103" s="65">
        <f t="shared" si="245"/>
        <v>163.29709535101796</v>
      </c>
      <c r="GO103" s="65">
        <f t="shared" si="246"/>
        <v>259.6747743443396</v>
      </c>
      <c r="GP103" s="65">
        <f t="shared" si="247"/>
        <v>90.753463469650569</v>
      </c>
      <c r="GQ103" s="65">
        <f t="shared" si="248"/>
        <v>16.455060724879615</v>
      </c>
      <c r="GR103" s="65">
        <f t="shared" si="249"/>
        <v>6.2339007056737108</v>
      </c>
      <c r="GS103" s="65">
        <f t="shared" si="250"/>
        <v>0.69265563396374574</v>
      </c>
      <c r="GT103" s="65">
        <f t="shared" si="251"/>
        <v>91.326382094567663</v>
      </c>
      <c r="GU103" s="65">
        <f t="shared" si="252"/>
        <v>183.75286215444063</v>
      </c>
      <c r="GV103" s="65">
        <f t="shared" si="253"/>
        <v>82.009734571928277</v>
      </c>
      <c r="GW103" s="65">
        <f t="shared" si="254"/>
        <v>18.930351412368356</v>
      </c>
      <c r="GX103" s="65">
        <f t="shared" si="255"/>
        <v>6.2339007056737108</v>
      </c>
      <c r="GY103" s="65">
        <f t="shared" si="256"/>
        <v>0.69265563396374574</v>
      </c>
      <c r="GZ103" s="65">
        <f t="shared" si="257"/>
        <v>49.799640898068432</v>
      </c>
      <c r="HA103" s="65">
        <f t="shared" si="258"/>
        <v>114.07554718002157</v>
      </c>
      <c r="HB103" s="65">
        <f t="shared" si="259"/>
        <v>57.824586254291916</v>
      </c>
      <c r="HC103" s="65">
        <f t="shared" si="260"/>
        <v>12.799652800365067</v>
      </c>
      <c r="HD103" s="65">
        <f t="shared" si="261"/>
        <v>6.2339007056737108</v>
      </c>
      <c r="HE103" s="65">
        <f t="shared" si="262"/>
        <v>0.69265563396374574</v>
      </c>
      <c r="HM103" s="51">
        <v>94</v>
      </c>
      <c r="HN103" s="72">
        <f>(EW103-EW102)*$D$46+(FB103-FB102)*$D$47+(FG103-FG102)*$D$48+(FL103-FL102)*$D$49+IF($HM103&lt;C$10,0,求节点(C$10:C$14,$H$28:$H$32,$HM103)*$C$2*节奏总纲!W97)+HN102</f>
        <v>60217.917105832777</v>
      </c>
      <c r="HO103" s="72">
        <f>(EX103-EX102)*$D$46+(FC103-FC102)*$D$47+(FH103-FH102)*$D$48+(FM103-FM102)*$D$49+IF($HM103&lt;D$10,0,求节点(D$10:D$14,$H$28:$H$32,$HM103)*$C$2*节奏总纲!X97)+HO102</f>
        <v>52293.230127376264</v>
      </c>
      <c r="HP103" s="72">
        <f>(EY103-EY102)*$D$46+(FD103-FD102)*$D$47+(FI103-FI102)*$D$48+(FN103-FN102)*$D$49+IF($HM103&lt;E$10,0,求节点(E$10:E$14,$H$28:$H$32,$HM103)*$C$2*节奏总纲!Y97)+HP102</f>
        <v>43905.224970543488</v>
      </c>
      <c r="HQ103" s="72">
        <f>(EZ103-EZ102)*$D$46+(FE103-FE102)*$D$47+(FJ103-FJ102)*$D$48+(FO103-FO102)*$D$49+IF($HM103&lt;F$10,0,求节点(F$10:F$14,$H$28:$H$32,$HM103)*$C$2*节奏总纲!Z97)+HQ102</f>
        <v>33336.585376257113</v>
      </c>
      <c r="HR103" s="72">
        <f>(FA103-FA102)*$D$46+(FF103-FF102)*$D$47+(FK103-FK102)*$D$48+(FP103-FP102)*$D$49+IF($HM103&lt;G$10,0,求节点(G$10:G$14,$H$28:$H$32,$HM103)*$C$2*节奏总纲!AA97)+HR102</f>
        <v>18798.58039092557</v>
      </c>
      <c r="HV103" s="72">
        <v>94</v>
      </c>
      <c r="HW103" s="72">
        <f>IF($HV103&lt;C$10,0,求节点(C$10:C$14,$I$28:$I$32,$HV103)*$C$2*节奏总纲!W97)+HW102</f>
        <v>272581428.10128683</v>
      </c>
      <c r="HX103" s="72">
        <f>IF($HV103&lt;D$10,0,求节点(D$10:D$14,$I$28:$I$32,$HV103)*$C$2*节奏总纲!X97)+HX102</f>
        <v>242228582.50656977</v>
      </c>
      <c r="HY103" s="72">
        <f>IF($HV103&lt;E$10,0,求节点(E$10:E$14,$I$28:$I$32,$HV103)*$C$2*节奏总纲!Y97)+HY102</f>
        <v>219801538.0865905</v>
      </c>
      <c r="HZ103" s="72">
        <f>IF($HV103&lt;F$10,0,求节点(F$10:F$14,$I$28:$I$32,$HV103)*$C$2*节奏总纲!Z97)+HZ102</f>
        <v>183592717.0841707</v>
      </c>
      <c r="IA103" s="72">
        <f>IF($HV103&lt;G$10,0,求节点(G$10:G$14,$I$28:$I$32,$HV103)*$C$2*节奏总纲!AA97)+IA102</f>
        <v>98848824.507779181</v>
      </c>
    </row>
    <row r="104" spans="16:235" x14ac:dyDescent="0.15">
      <c r="P104" s="49">
        <v>95</v>
      </c>
      <c r="Q104" s="51">
        <f>IF($P104&lt;C$10,0,求节点(C$10:C$14,$H$10:$H$14,$P104)*$C$2*节奏总纲!W98)+Q103</f>
        <v>4969.7496895058675</v>
      </c>
      <c r="R104" s="51">
        <f>IF($P104&lt;D$10,0,求节点(D$10:D$14,$H$10:$H$14,$P104)*$C$2*节奏总纲!X98)+R103</f>
        <v>3903.8110568565826</v>
      </c>
      <c r="S104" s="51">
        <f>IF($P104&lt;E$10,0,求节点(E$10:E$14,$H$10:$H$14,$P104)*$C$2*节奏总纲!Y98)+S103</f>
        <v>2656.9836629856904</v>
      </c>
      <c r="T104" s="51">
        <f>IF($P104&lt;F$10,0,求节点(F$10:F$14,$H$10:$H$14,$P104)*$C$2*节奏总纲!Z98)+T103</f>
        <v>1493.4571370726665</v>
      </c>
      <c r="U104" s="51">
        <f>IF($P104&lt;G$10,0,求节点(G$10:G$14,$H$10:$H$14,$P104)*$C$2*节奏总纲!AA98)+U103</f>
        <v>832.52028829515666</v>
      </c>
      <c r="V104" s="51">
        <f>IF($P104&lt;C$10,0,求节点(C$10:C$14,$I$10:$I$14,$P104)*$C$2*节奏总纲!W98)+V103</f>
        <v>9556.8203051083292</v>
      </c>
      <c r="W104" s="51">
        <f>IF($P104&lt;D$10,0,求节点(D$10:D$14,$I$10:$I$14,$P104)*$C$2*节奏总纲!X98)+W103</f>
        <v>8022.7202974208767</v>
      </c>
      <c r="X104" s="51">
        <f>IF($P104&lt;E$10,0,求节点(E$10:E$14,$I$10:$I$14,$P104)*$C$2*节奏总纲!Y98)+X103</f>
        <v>6104.9100401134265</v>
      </c>
      <c r="Y104" s="51">
        <f>IF($P104&lt;F$10,0,求节点(F$10:F$14,$I$10:$I$14,$P104)*$C$2*节奏总纲!Z98)+Y103</f>
        <v>3963.2196128516989</v>
      </c>
      <c r="Z104" s="51">
        <f>IF($P104&lt;G$10,0,求节点(G$10:G$14,$I$10:$I$14,$P104)*$C$2*节奏总纲!AA98)+Z103</f>
        <v>2141.4186678397168</v>
      </c>
      <c r="AA104" s="65">
        <f>IF($P104&lt;C$10,0,求节点(C$10:C$14,$J$10:$J$14,$P104)*$C$2*节奏总纲!W98)+AA103+军团势力点排行奖励设计!M104-军团势力点排行奖励设计!M103</f>
        <v>7124.9258254548204</v>
      </c>
      <c r="AB104" s="65">
        <f>IF($P104&lt;D$10,0,求节点(D$10:D$14,$J$10:$J$14,$P104)*$C$2*节奏总纲!X98)+AB103+军团势力点排行奖励设计!N104-军团势力点排行奖励设计!N103</f>
        <v>6642.0888699114275</v>
      </c>
      <c r="AC104" s="65">
        <f>IF($P104&lt;E$10,0,求节点(E$10:E$14,$J$10:$J$14,$P104)*$C$2*节奏总纲!Y98)+AC103+军团势力点排行奖励设计!O104-军团势力点排行奖励设计!O103</f>
        <v>5696.2645911428981</v>
      </c>
      <c r="AD104" s="65">
        <f>IF($P104&lt;F$10,0,求节点(F$10:F$14,$J$10:$J$14,$P104)*$C$2*节奏总纲!Z98)+AD103+军团势力点排行奖励设计!P104-军团势力点排行奖励设计!P103</f>
        <v>4549.6237921621077</v>
      </c>
      <c r="AE104" s="65">
        <f>IF($P104&lt;G$10,0,求节点(G$10:G$14,$J$10:$J$14,$P104)*$C$2*节奏总纲!AA98)+AE103+军团势力点排行奖励设计!Q104-军团势力点排行奖励设计!Q103</f>
        <v>3290.1295335041168</v>
      </c>
      <c r="AF104" s="65">
        <f>IF($P104&lt;C$10,0,求节点(C$10:C$14,$K$10:$K$14,$P104)*$C$2*节奏总纲!W98)+AF103</f>
        <v>55.255087701804619</v>
      </c>
      <c r="AG104" s="65">
        <f>IF($P104&lt;D$10,0,求节点(D$10:D$14,$K$10:$K$14,$P104)*$C$2*节奏总纲!X98)+AG103</f>
        <v>361.38704788543953</v>
      </c>
      <c r="AH104" s="65">
        <f>IF($P104&lt;E$10,0,求节点(E$10:E$14,$K$10:$K$14,$P104)*$C$2*节奏总纲!Y98)+AH103</f>
        <v>1140.8587090326946</v>
      </c>
      <c r="AI104" s="65">
        <f>IF($P104&lt;F$10,0,求节点(F$10:F$14,$K$10:$K$14,$P104)*$C$2*节奏总纲!Z98)+AI103</f>
        <v>1784.782552128903</v>
      </c>
      <c r="AJ104" s="65">
        <f>IF($P104&lt;G$10,0,求节点(G$10:G$14,$K$10:$K$14,$P104)*$C$2*节奏总纲!AA98)+AJ103</f>
        <v>1001.1794726972996</v>
      </c>
      <c r="AK104" s="65">
        <f>IF($P104&lt;C$10,0,求节点(C$10:C$14,$L$10:$L$14,$P104)*$C$2*节奏总纲!W98)+AK103+军团势力点排行奖励设计!R104-军团势力点排行奖励设计!R103</f>
        <v>378.90133939144266</v>
      </c>
      <c r="AL104" s="65">
        <f>IF($P104&lt;D$10,0,求节点(D$10:D$14,$L$10:$L$14,$P104)*$C$2*节奏总纲!X98)+AL103+军团势力点排行奖励设计!S104-军团势力点排行奖励设计!S103</f>
        <v>637.89579580577424</v>
      </c>
      <c r="AM104" s="65">
        <f>IF($P104&lt;E$10,0,求节点(E$10:E$14,$L$10:$L$14,$P104)*$C$2*节奏总纲!Y98)+AM103+军团势力点排行奖励设计!T104-军团势力点排行奖励设计!T103</f>
        <v>747.35785749434274</v>
      </c>
      <c r="AN104" s="65">
        <f>IF($P104&lt;F$10,0,求节点(F$10:F$14,$L$10:$L$14,$P104)*$C$2*节奏总纲!Z98)+AN103+军团势力点排行奖励设计!U104-军团势力点排行奖励设计!U103</f>
        <v>747.35785749434274</v>
      </c>
      <c r="AO104" s="65">
        <f>IF($P104&lt;G$10,0,求节点(G$10:G$14,$L$10:$L$14,$P104)*$C$2*节奏总纲!AA98)+AO103+军团势力点排行奖励设计!V104-军团势力点排行奖励设计!V103</f>
        <v>747.35785749434274</v>
      </c>
      <c r="AP104" s="65">
        <f>IF($P104&lt;C$10,0,求节点(C$10:C$14,$M$10:$M$14,$P104)*$C$2*节奏总纲!W98)+AP103</f>
        <v>0</v>
      </c>
      <c r="AQ104" s="65">
        <f>IF($P104&lt;D$10,0,求节点(D$10:D$14,$M$10:$M$14,$P104)*$C$2*节奏总纲!X98)+AQ103</f>
        <v>0</v>
      </c>
      <c r="AR104" s="65">
        <f>IF($P104&lt;E$10,0,求节点(E$10:E$14,$M$10:$M$14,$P104)*$C$2*节奏总纲!Y98)+AR103</f>
        <v>0</v>
      </c>
      <c r="AS104" s="65">
        <f>IF($P104&lt;F$10,0,求节点(F$10:F$14,$M$10:$M$14,$P104)*$C$2*节奏总纲!Z98)+AS103</f>
        <v>0</v>
      </c>
      <c r="AT104" s="65">
        <f>IF($P104&lt;G$10,0,求节点(G$10:G$14,$M$10:$M$14,$P104)*$C$2*节奏总纲!AA98)+AT103</f>
        <v>0</v>
      </c>
      <c r="AX104" s="51">
        <v>95</v>
      </c>
      <c r="AY104" s="51">
        <f>IF($AX104&lt;C$10,0,求节点(C$10:C$14,$H$19:$H$23,$AX104)*$C$2*节奏总纲!W98)+AY103</f>
        <v>160.83712822378666</v>
      </c>
      <c r="AZ104" s="51">
        <f>IF($AX104&lt;D$10,0,求节点(D$10:D$14,$H$19:$H$23,$AX104)*$C$2*节奏总纲!X98)+AZ103</f>
        <v>132.43881686352239</v>
      </c>
      <c r="BA104" s="51">
        <f>IF($AX104&lt;E$10,0,求节点(E$10:E$14,$H$19:$H$23,$AX104)*$C$2*节奏总纲!Y98)+BA103</f>
        <v>94.985892569826404</v>
      </c>
      <c r="BB104" s="51">
        <f>IF($AX104&lt;F$10,0,求节点(F$10:F$14,$H$19:$H$23,$AX104)*$C$2*节奏总纲!Z98)+BB103</f>
        <v>52.866668161804185</v>
      </c>
      <c r="BC104" s="51">
        <f>IF($AX104&lt;G$10,0,求节点(G$10:G$14,$H$19:$H$23,$AX104)*$C$2*节奏总纲!AA98)+BC103</f>
        <v>28.209127555924699</v>
      </c>
      <c r="BD104" s="51">
        <f>IF($AX104&lt;C$10,0,求节点(C$10:C$14,$I$19:$I$23,$AX104)*$C$2*节奏总纲!W98)+BD103</f>
        <v>432.64011766107234</v>
      </c>
      <c r="BE104" s="51">
        <f>IF($AX104&lt;D$10,0,求节点(D$10:D$14,$I$19:$I$23,$AX104)*$C$2*节奏总纲!X98)+BE103</f>
        <v>337.40557894024931</v>
      </c>
      <c r="BF104" s="51">
        <f>IF($AX104&lt;E$10,0,求节点(E$10:E$14,$I$19:$I$23,$AX104)*$C$2*节奏总纲!Y98)+BF103</f>
        <v>227.70400927063847</v>
      </c>
      <c r="BG104" s="51">
        <f>IF($AX104&lt;F$10,0,求节点(F$10:F$14,$I$19:$I$23,$AX104)*$C$2*节奏总纲!Z98)+BG103</f>
        <v>128.19904644254493</v>
      </c>
      <c r="BH104" s="51">
        <f>IF($AX104&lt;G$10,0,求节点(G$10:G$14,$I$19:$I$23,$AX104)*$C$2*节奏总纲!AA98)+BH103</f>
        <v>71.968377807145785</v>
      </c>
      <c r="BI104" s="65">
        <f>IF($AX104&lt;C$10,0,求节点(C$10:C$14,$J$19:$J$23,$AX104)*$C$2*节奏总纲!W98)+BI103+军团势力点排行奖励设计!W104-军团势力点排行奖励设计!W103</f>
        <v>237.49752751516073</v>
      </c>
      <c r="BJ104" s="65">
        <f>IF($AX104&lt;D$10,0,求节点(D$10:D$14,$J$19:$J$23,$AX104)*$C$2*节奏总纲!X98)+BJ103+军团势力点排行奖励设计!X104-军团势力点排行奖励设计!X103</f>
        <v>221.40296233038094</v>
      </c>
      <c r="BK104" s="65">
        <f>IF($AX104&lt;E$10,0,求节点(E$10:E$14,$J$19:$J$23,$AX104)*$C$2*节奏总纲!Y98)+BK103+军团势力点排行奖励设计!Y104-军团势力点排行奖励设计!Y103</f>
        <v>189.87548637142993</v>
      </c>
      <c r="BL104" s="65">
        <f>IF($AX104&lt;F$10,0,求节点(F$10:F$14,$J$19:$J$23,$AX104)*$C$2*节奏总纲!Z98)+BL103+军团势力点排行奖励设计!Z104-军团势力点排行奖励设计!Z103</f>
        <v>151.6541264054035</v>
      </c>
      <c r="BM104" s="65">
        <f>IF($AX104&lt;G$10,0,求节点(G$10:G$14,$J$19:$J$23,$AX104)*$C$2*节奏总纲!AA98)+BM103+军团势力点排行奖励设计!AA104-军团势力点排行奖励设计!AA103</f>
        <v>109.67098445013721</v>
      </c>
      <c r="BN104" s="65">
        <f>IF($AX104&lt;C$10,0,求节点(C$10:C$14,$K$19:$K$23,$AX104)*$C$2*节奏总纲!W98)+BN103</f>
        <v>1.8418362567268205</v>
      </c>
      <c r="BO104" s="65">
        <f>IF($AX104&lt;D$10,0,求节点(D$10:D$14,$K$19:$K$23,$AX104)*$C$2*节奏总纲!X98)+BO103</f>
        <v>12.046234929514654</v>
      </c>
      <c r="BP104" s="65">
        <f>IF($AX104&lt;E$10,0,求节点(E$10:E$14,$K$19:$K$23,$AX104)*$C$2*节奏总纲!Y98)+BP103</f>
        <v>38.028623634423141</v>
      </c>
      <c r="BQ104" s="65">
        <f>IF($AX104&lt;F$10,0,求节点(F$10:F$14,$K$19:$K$23,$AX104)*$C$2*节奏总纲!Z98)+BQ103</f>
        <v>59.492751737630094</v>
      </c>
      <c r="BR104" s="65">
        <f>IF($AX104&lt;G$10,0,求节点(G$10:G$14,$K$19:$K$23,$AX104)*$C$2*节奏总纲!AA98)+BR103</f>
        <v>33.372649089909977</v>
      </c>
      <c r="BS104" s="65">
        <f>IF($AX104&lt;C$10,0,求节点(C$10:C$14,$L$19:$L$23,$AX104)*$C$2*节奏总纲!W98)+BS103+军团势力点排行奖励设计!AB104-军团势力点排行奖励设计!AB103</f>
        <v>7.5780267878288532</v>
      </c>
      <c r="BT104" s="65">
        <f>IF($AX104&lt;D$10,0,求节点(D$10:D$14,$L$19:$L$23,$AX104)*$C$2*节奏总纲!X98)+BT103+军团势力点排行奖励设计!AC104-军团势力点排行奖励设计!AC103</f>
        <v>12.757915916115497</v>
      </c>
      <c r="BU104" s="65">
        <f>IF($AX104&lt;E$10,0,求节点(E$10:E$14,$L$19:$L$23,$AX104)*$C$2*节奏总纲!Y98)+BU103+军团势力点排行奖励设计!AD104-军团势力点排行奖励设计!AD103</f>
        <v>14.947157149886863</v>
      </c>
      <c r="BV104" s="65">
        <f>IF($AX104&lt;F$10,0,求节点(F$10:F$14,$L$19:$L$23,$AX104)*$C$2*节奏总纲!Z98)+BV103+军团势力点排行奖励设计!AE104-军团势力点排行奖励设计!AE103</f>
        <v>14.947157149886863</v>
      </c>
      <c r="BW104" s="65">
        <f>IF($AX104&lt;G$10,0,求节点(G$10:G$14,$L$19:$L$23,$AX104)*$C$2*节奏总纲!AA98)+BW103+军团势力点排行奖励设计!AF104-军团势力点排行奖励设计!AF103</f>
        <v>14.947157149886863</v>
      </c>
      <c r="BX104" s="65">
        <f>IF($AX104&lt;C$10,0,求节点(C$10:C$14,$M$19:$M$23,$AX104)*$C$2*节奏总纲!W98)+BX103</f>
        <v>0</v>
      </c>
      <c r="BY104" s="65">
        <f>IF($AX104&lt;D$10,0,求节点(D$10:D$14,$M$19:$M$23,$AX104)*$C$2*节奏总纲!X98)+BY103</f>
        <v>0</v>
      </c>
      <c r="BZ104" s="65">
        <f>IF($AX104&lt;E$10,0,求节点(E$10:E$14,$M$19:$M$23,$AX104)*$C$2*节奏总纲!Y98)+BZ103</f>
        <v>0</v>
      </c>
      <c r="CA104" s="65">
        <f>IF($AX104&lt;F$10,0,求节点(F$10:F$14,$M$19:$M$23,$AX104)*$C$2*节奏总纲!Z98)+CA103</f>
        <v>0</v>
      </c>
      <c r="CB104" s="65">
        <f>IF($AX104&lt;G$10,0,求节点(G$10:G$14,$M$19:$M$23,$AX104)*$C$2*节奏总纲!AA98)+CB103</f>
        <v>0</v>
      </c>
      <c r="CF104" s="51">
        <v>95</v>
      </c>
      <c r="CG104" s="65">
        <f t="shared" si="143"/>
        <v>804.18564111893329</v>
      </c>
      <c r="CH104" s="65">
        <f t="shared" si="144"/>
        <v>662.1940843176119</v>
      </c>
      <c r="CI104" s="65">
        <f t="shared" si="145"/>
        <v>474.92946284913205</v>
      </c>
      <c r="CJ104" s="65">
        <f t="shared" si="146"/>
        <v>264.33334080902091</v>
      </c>
      <c r="CK104" s="65">
        <f t="shared" si="147"/>
        <v>141.04563777962349</v>
      </c>
      <c r="CL104" s="65">
        <f t="shared" si="148"/>
        <v>4326.4011766107233</v>
      </c>
      <c r="CM104" s="65">
        <f t="shared" si="149"/>
        <v>3374.0557894024932</v>
      </c>
      <c r="CN104" s="65">
        <f t="shared" si="150"/>
        <v>2277.0400927063847</v>
      </c>
      <c r="CO104" s="65">
        <f t="shared" si="151"/>
        <v>1281.9904644254493</v>
      </c>
      <c r="CP104" s="65">
        <f t="shared" si="152"/>
        <v>719.68377807145782</v>
      </c>
      <c r="CQ104" s="65">
        <f t="shared" si="153"/>
        <v>7124.9258254548222</v>
      </c>
      <c r="CR104" s="65">
        <f t="shared" si="154"/>
        <v>6642.0888699114284</v>
      </c>
      <c r="CS104" s="65">
        <f t="shared" si="155"/>
        <v>5696.2645911428981</v>
      </c>
      <c r="CT104" s="65">
        <f t="shared" si="156"/>
        <v>4549.623792162105</v>
      </c>
      <c r="CU104" s="65">
        <f t="shared" si="157"/>
        <v>3290.1295335041164</v>
      </c>
      <c r="CV104" s="65">
        <f t="shared" si="158"/>
        <v>55.255087701804612</v>
      </c>
      <c r="CW104" s="65">
        <f t="shared" si="159"/>
        <v>361.38704788543964</v>
      </c>
      <c r="CX104" s="65">
        <f t="shared" si="160"/>
        <v>1140.8587090326942</v>
      </c>
      <c r="CY104" s="65">
        <f t="shared" si="161"/>
        <v>1784.7825521289028</v>
      </c>
      <c r="CZ104" s="65">
        <f t="shared" si="162"/>
        <v>1001.1794726972993</v>
      </c>
      <c r="DA104" s="65">
        <f t="shared" si="163"/>
        <v>378.90133939144266</v>
      </c>
      <c r="DB104" s="65">
        <f t="shared" si="164"/>
        <v>637.89579580577481</v>
      </c>
      <c r="DC104" s="65">
        <f t="shared" si="165"/>
        <v>747.35785749434308</v>
      </c>
      <c r="DD104" s="65">
        <f t="shared" si="166"/>
        <v>747.35785749434308</v>
      </c>
      <c r="DE104" s="65">
        <f t="shared" si="167"/>
        <v>747.35785749434308</v>
      </c>
      <c r="DF104" s="65">
        <f t="shared" si="168"/>
        <v>0</v>
      </c>
      <c r="DG104" s="65">
        <f t="shared" si="169"/>
        <v>0</v>
      </c>
      <c r="DH104" s="65">
        <f t="shared" si="170"/>
        <v>0</v>
      </c>
      <c r="DI104" s="65">
        <f t="shared" si="171"/>
        <v>0</v>
      </c>
      <c r="DJ104" s="65">
        <f t="shared" si="172"/>
        <v>0</v>
      </c>
      <c r="DN104" s="51">
        <v>95</v>
      </c>
      <c r="DO104" s="65">
        <f t="shared" si="173"/>
        <v>6.1798537991688383</v>
      </c>
      <c r="DP104" s="65">
        <f t="shared" si="174"/>
        <v>5.8952671872317355</v>
      </c>
      <c r="DQ104" s="65">
        <f t="shared" si="175"/>
        <v>5.5944805930680239</v>
      </c>
      <c r="DR104" s="65">
        <f t="shared" si="176"/>
        <v>5.6499007370836329</v>
      </c>
      <c r="DS104" s="65">
        <f t="shared" si="177"/>
        <v>5.9024887362764566</v>
      </c>
      <c r="DT104" s="65">
        <f t="shared" si="178"/>
        <v>2.2089537966969317</v>
      </c>
      <c r="DU104" s="65">
        <f t="shared" si="179"/>
        <v>2.3777675291023002</v>
      </c>
      <c r="DV104" s="65">
        <f t="shared" si="180"/>
        <v>2.6810727047223013</v>
      </c>
      <c r="DW104" s="65">
        <f t="shared" si="181"/>
        <v>3.091457949827964</v>
      </c>
      <c r="DX104" s="65">
        <f t="shared" si="182"/>
        <v>2.9754994250087075</v>
      </c>
      <c r="DY104" s="65">
        <f t="shared" si="183"/>
        <v>0.99999999999999978</v>
      </c>
      <c r="DZ104" s="65">
        <f t="shared" si="184"/>
        <v>0.99999999999999989</v>
      </c>
      <c r="EA104" s="65">
        <f t="shared" si="185"/>
        <v>1</v>
      </c>
      <c r="EB104" s="65">
        <f t="shared" si="186"/>
        <v>1.0000000000000007</v>
      </c>
      <c r="EC104" s="65">
        <f t="shared" si="187"/>
        <v>1.0000000000000002</v>
      </c>
      <c r="ED104" s="65">
        <f t="shared" si="188"/>
        <v>1.0000000000000002</v>
      </c>
      <c r="EE104" s="65">
        <f t="shared" si="189"/>
        <v>0.99999999999999967</v>
      </c>
      <c r="EF104" s="65">
        <f t="shared" si="190"/>
        <v>1.0000000000000004</v>
      </c>
      <c r="EG104" s="65">
        <f t="shared" si="191"/>
        <v>1.0000000000000002</v>
      </c>
      <c r="EH104" s="65">
        <f t="shared" si="192"/>
        <v>1.0000000000000004</v>
      </c>
      <c r="EI104" s="65">
        <f t="shared" si="193"/>
        <v>1</v>
      </c>
      <c r="EJ104" s="65">
        <f t="shared" si="194"/>
        <v>0.99999999999999911</v>
      </c>
      <c r="EK104" s="65">
        <f t="shared" si="195"/>
        <v>0.99999999999999956</v>
      </c>
      <c r="EL104" s="65">
        <f t="shared" si="196"/>
        <v>0.99999999999999956</v>
      </c>
      <c r="EM104" s="65">
        <f t="shared" si="197"/>
        <v>0.99999999999999956</v>
      </c>
      <c r="EN104" s="65">
        <f t="shared" si="198"/>
        <v>0</v>
      </c>
      <c r="EO104" s="65">
        <f t="shared" si="199"/>
        <v>0</v>
      </c>
      <c r="EP104" s="65">
        <f t="shared" si="200"/>
        <v>0</v>
      </c>
      <c r="EQ104" s="65">
        <f t="shared" si="201"/>
        <v>0</v>
      </c>
      <c r="ER104" s="65">
        <f t="shared" si="202"/>
        <v>0</v>
      </c>
      <c r="EV104" s="51">
        <v>95</v>
      </c>
      <c r="EW104" s="65">
        <f t="shared" si="203"/>
        <v>290.62916352210834</v>
      </c>
      <c r="EX104" s="65">
        <f t="shared" si="204"/>
        <v>233.66049054559718</v>
      </c>
      <c r="EY104" s="65">
        <f t="shared" si="205"/>
        <v>163.29709535101796</v>
      </c>
      <c r="EZ104" s="65">
        <f t="shared" si="206"/>
        <v>91.326382094567663</v>
      </c>
      <c r="FA104" s="65">
        <f t="shared" si="207"/>
        <v>49.799640898068432</v>
      </c>
      <c r="FB104" s="65">
        <f t="shared" si="208"/>
        <v>422.51776424869433</v>
      </c>
      <c r="FC104" s="65">
        <f t="shared" si="209"/>
        <v>352.90850388812225</v>
      </c>
      <c r="FD104" s="65">
        <f t="shared" si="210"/>
        <v>273.34486149237347</v>
      </c>
      <c r="FE104" s="65">
        <f t="shared" si="211"/>
        <v>195.31277158129825</v>
      </c>
      <c r="FF104" s="65">
        <f t="shared" si="212"/>
        <v>121.89968123502564</v>
      </c>
      <c r="FG104" s="65">
        <f t="shared" si="213"/>
        <v>109.699846295189</v>
      </c>
      <c r="FH104" s="65">
        <f t="shared" si="214"/>
        <v>107.07257830236045</v>
      </c>
      <c r="FI104" s="65">
        <f t="shared" si="215"/>
        <v>101.33670310243647</v>
      </c>
      <c r="FJ104" s="65">
        <f t="shared" si="216"/>
        <v>90.576329548686658</v>
      </c>
      <c r="FK104" s="65">
        <f t="shared" si="217"/>
        <v>63.847884874500799</v>
      </c>
      <c r="FL104" s="65">
        <f t="shared" si="218"/>
        <v>13.758848984669168</v>
      </c>
      <c r="FM104" s="65">
        <f t="shared" si="219"/>
        <v>16.030978285645073</v>
      </c>
      <c r="FN104" s="65">
        <f t="shared" si="220"/>
        <v>20.088930475433497</v>
      </c>
      <c r="FO104" s="65">
        <f t="shared" si="221"/>
        <v>22.470688097773568</v>
      </c>
      <c r="FP104" s="65">
        <f t="shared" si="222"/>
        <v>15.147510470466228</v>
      </c>
      <c r="FQ104" s="65">
        <f t="shared" si="223"/>
        <v>3.4101120545229842</v>
      </c>
      <c r="FR104" s="65">
        <f t="shared" si="224"/>
        <v>5.7410621622519686</v>
      </c>
      <c r="FS104" s="65">
        <f t="shared" si="225"/>
        <v>6.7262207174490856</v>
      </c>
      <c r="FT104" s="65">
        <f t="shared" si="226"/>
        <v>6.7262207174490856</v>
      </c>
      <c r="FU104" s="65">
        <f t="shared" si="227"/>
        <v>6.7262207174490856</v>
      </c>
      <c r="FV104" s="65">
        <f t="shared" si="228"/>
        <v>0.37890133939144266</v>
      </c>
      <c r="FW104" s="65">
        <f t="shared" si="229"/>
        <v>0.63789579580577438</v>
      </c>
      <c r="FX104" s="65">
        <f t="shared" si="230"/>
        <v>0.7473578574943428</v>
      </c>
      <c r="FY104" s="65">
        <f t="shared" si="231"/>
        <v>0.7473578574943428</v>
      </c>
      <c r="FZ104" s="65">
        <f t="shared" si="232"/>
        <v>0.7473578574943428</v>
      </c>
      <c r="GB104" s="65">
        <f t="shared" si="233"/>
        <v>290.62916352210834</v>
      </c>
      <c r="GC104" s="65">
        <f t="shared" si="234"/>
        <v>422.51776424869433</v>
      </c>
      <c r="GD104" s="65">
        <f t="shared" si="235"/>
        <v>109.699846295189</v>
      </c>
      <c r="GE104" s="65">
        <f t="shared" si="236"/>
        <v>13.758848984669168</v>
      </c>
      <c r="GF104" s="65">
        <f t="shared" si="237"/>
        <v>3.4101120545229842</v>
      </c>
      <c r="GG104" s="65">
        <f t="shared" si="238"/>
        <v>0.37890133939144266</v>
      </c>
      <c r="GH104" s="65">
        <f t="shared" si="239"/>
        <v>233.66049054559718</v>
      </c>
      <c r="GI104" s="65">
        <f t="shared" si="240"/>
        <v>352.90850388812225</v>
      </c>
      <c r="GJ104" s="65">
        <f t="shared" si="241"/>
        <v>107.07257830236045</v>
      </c>
      <c r="GK104" s="65">
        <f t="shared" si="242"/>
        <v>16.030978285645073</v>
      </c>
      <c r="GL104" s="65">
        <f t="shared" si="243"/>
        <v>5.7410621622519686</v>
      </c>
      <c r="GM104" s="65">
        <f t="shared" si="244"/>
        <v>0.63789579580577438</v>
      </c>
      <c r="GN104" s="65">
        <f t="shared" si="245"/>
        <v>163.29709535101796</v>
      </c>
      <c r="GO104" s="65">
        <f t="shared" si="246"/>
        <v>273.34486149237347</v>
      </c>
      <c r="GP104" s="65">
        <f t="shared" si="247"/>
        <v>101.33670310243647</v>
      </c>
      <c r="GQ104" s="65">
        <f t="shared" si="248"/>
        <v>20.088930475433497</v>
      </c>
      <c r="GR104" s="65">
        <f t="shared" si="249"/>
        <v>6.7262207174490856</v>
      </c>
      <c r="GS104" s="65">
        <f t="shared" si="250"/>
        <v>0.7473578574943428</v>
      </c>
      <c r="GT104" s="65">
        <f t="shared" si="251"/>
        <v>91.326382094567663</v>
      </c>
      <c r="GU104" s="65">
        <f t="shared" si="252"/>
        <v>195.31277158129825</v>
      </c>
      <c r="GV104" s="65">
        <f t="shared" si="253"/>
        <v>90.576329548686658</v>
      </c>
      <c r="GW104" s="65">
        <f t="shared" si="254"/>
        <v>22.470688097773568</v>
      </c>
      <c r="GX104" s="65">
        <f t="shared" si="255"/>
        <v>6.7262207174490856</v>
      </c>
      <c r="GY104" s="65">
        <f t="shared" si="256"/>
        <v>0.7473578574943428</v>
      </c>
      <c r="GZ104" s="65">
        <f t="shared" si="257"/>
        <v>49.799640898068432</v>
      </c>
      <c r="HA104" s="65">
        <f t="shared" si="258"/>
        <v>121.89968123502564</v>
      </c>
      <c r="HB104" s="65">
        <f t="shared" si="259"/>
        <v>63.847884874500799</v>
      </c>
      <c r="HC104" s="65">
        <f t="shared" si="260"/>
        <v>15.147510470466228</v>
      </c>
      <c r="HD104" s="65">
        <f t="shared" si="261"/>
        <v>6.7262207174490856</v>
      </c>
      <c r="HE104" s="65">
        <f t="shared" si="262"/>
        <v>0.7473578574943428</v>
      </c>
      <c r="HM104" s="51">
        <v>95</v>
      </c>
      <c r="HN104" s="72">
        <f>(EW104-EW103)*$D$46+(FB104-FB103)*$D$47+(FG104-FG103)*$D$48+(FL104-FL103)*$D$49+IF($HM104&lt;C$10,0,求节点(C$10:C$14,$H$28:$H$32,$HM104)*$C$2*节奏总纲!W98)+HN103</f>
        <v>65365.254165077858</v>
      </c>
      <c r="HO104" s="72">
        <f>(EX104-EX103)*$D$46+(FC104-FC103)*$D$47+(FH104-FH103)*$D$48+(FM104-FM103)*$D$49+IF($HM104&lt;D$10,0,求节点(D$10:D$14,$H$28:$H$32,$HM104)*$C$2*节奏总纲!X98)+HO103</f>
        <v>56934.25119916728</v>
      </c>
      <c r="HP104" s="72">
        <f>(EY104-EY103)*$D$46+(FD104-FD103)*$D$47+(FI104-FI103)*$D$48+(FN104-FN103)*$D$49+IF($HM104&lt;E$10,0,求节点(E$10:E$14,$H$28:$H$32,$HM104)*$C$2*节奏总纲!Y98)+HP103</f>
        <v>47687.282166876583</v>
      </c>
      <c r="HQ104" s="72">
        <f>(EZ104-EZ103)*$D$46+(FE104-FE103)*$D$47+(FJ104-FJ103)*$D$48+(FO104-FO103)*$D$49+IF($HM104&lt;F$10,0,求节点(F$10:F$14,$H$28:$H$32,$HM104)*$C$2*节奏总纲!Z98)+HQ103</f>
        <v>36194.727353423485</v>
      </c>
      <c r="HR104" s="72">
        <f>(FA104-FA103)*$D$46+(FF104-FF103)*$D$47+(FK104-FK103)*$D$48+(FP104-FP103)*$D$49+IF($HM104&lt;G$10,0,求节点(G$10:G$14,$H$28:$H$32,$HM104)*$C$2*节奏总纲!AA98)+HR103</f>
        <v>20534.505204691341</v>
      </c>
      <c r="HV104" s="72">
        <v>95</v>
      </c>
      <c r="HW104" s="72">
        <f>IF($HV104&lt;C$10,0,求节点(C$10:C$14,$I$28:$I$32,$HV104)*$C$2*节奏总纲!W98)+HW103</f>
        <v>302780106.02690458</v>
      </c>
      <c r="HX104" s="72">
        <f>IF($HV104&lt;D$10,0,求节点(D$10:D$14,$I$28:$I$32,$HV104)*$C$2*节奏总纲!X98)+HX103</f>
        <v>271856342.53010845</v>
      </c>
      <c r="HY104" s="72">
        <f>IF($HV104&lt;E$10,0,求节点(E$10:E$14,$I$28:$I$32,$HV104)*$C$2*节奏总纲!Y98)+HY103</f>
        <v>247139524.88881195</v>
      </c>
      <c r="HZ104" s="72">
        <f>IF($HV104&lt;F$10,0,求节点(F$10:F$14,$I$28:$I$32,$HV104)*$C$2*节奏总纲!Z98)+HZ103</f>
        <v>205866277.35556924</v>
      </c>
      <c r="IA104" s="72">
        <f>IF($HV104&lt;G$10,0,求节点(G$10:G$14,$I$28:$I$32,$HV104)*$C$2*节奏总纲!AA98)+IA103</f>
        <v>112156523.88672926</v>
      </c>
    </row>
    <row r="105" spans="16:235" x14ac:dyDescent="0.15">
      <c r="P105" s="49">
        <v>96</v>
      </c>
      <c r="Q105" s="51">
        <f>IF($P105&lt;C$10,0,求节点(C$10:C$14,$H$10:$H$14,$P105)*$C$2*节奏总纲!W99)+Q104</f>
        <v>4969.7496895058675</v>
      </c>
      <c r="R105" s="51">
        <f>IF($P105&lt;D$10,0,求节点(D$10:D$14,$H$10:$H$14,$P105)*$C$2*节奏总纲!X99)+R104</f>
        <v>3903.8110568565826</v>
      </c>
      <c r="S105" s="51">
        <f>IF($P105&lt;E$10,0,求节点(E$10:E$14,$H$10:$H$14,$P105)*$C$2*节奏总纲!Y99)+S104</f>
        <v>2656.9836629856904</v>
      </c>
      <c r="T105" s="51">
        <f>IF($P105&lt;F$10,0,求节点(F$10:F$14,$H$10:$H$14,$P105)*$C$2*节奏总纲!Z99)+T104</f>
        <v>1493.4571370726665</v>
      </c>
      <c r="U105" s="51">
        <f>IF($P105&lt;G$10,0,求节点(G$10:G$14,$H$10:$H$14,$P105)*$C$2*节奏总纲!AA99)+U104</f>
        <v>832.52028829515666</v>
      </c>
      <c r="V105" s="51">
        <f>IF($P105&lt;C$10,0,求节点(C$10:C$14,$I$10:$I$14,$P105)*$C$2*节奏总纲!W99)+V104</f>
        <v>10248.040394738337</v>
      </c>
      <c r="W105" s="51">
        <f>IF($P105&lt;D$10,0,求节点(D$10:D$14,$I$10:$I$14,$P105)*$C$2*节奏总纲!X99)+W104</f>
        <v>8499.058260270127</v>
      </c>
      <c r="X105" s="51">
        <f>IF($P105&lt;E$10,0,求节点(E$10:E$14,$I$10:$I$14,$P105)*$C$2*节奏总纲!Y99)+X104</f>
        <v>6353.1774797296512</v>
      </c>
      <c r="Y105" s="51">
        <f>IF($P105&lt;F$10,0,求节点(F$10:F$14,$I$10:$I$14,$P105)*$C$2*节奏总纲!Z99)+Y104</f>
        <v>4073.657922843051</v>
      </c>
      <c r="Z105" s="51">
        <f>IF($P105&lt;G$10,0,求节点(G$10:G$14,$I$10:$I$14,$P105)*$C$2*节奏总纲!AA99)+Z104</f>
        <v>2191.5215795411355</v>
      </c>
      <c r="AA105" s="65">
        <f>IF($P105&lt;C$10,0,求节点(C$10:C$14,$J$10:$J$14,$P105)*$C$2*节奏总纲!W99)+AA104+军团势力点排行奖励设计!M105-军团势力点排行奖励设计!M104</f>
        <v>7964.6303097085402</v>
      </c>
      <c r="AB105" s="65">
        <f>IF($P105&lt;D$10,0,求节点(D$10:D$14,$J$10:$J$14,$P105)*$C$2*节奏总纲!X99)+AB104+军团势力点排行奖励设计!N105-军团势力点排行奖励设计!N104</f>
        <v>7271.5649198079172</v>
      </c>
      <c r="AC105" s="65">
        <f>IF($P105&lt;E$10,0,求节点(E$10:E$14,$J$10:$J$14,$P105)*$C$2*节奏总纲!Y99)+AC104+军团势力点排行奖励设计!O105-军团势力点排行奖励设计!O104</f>
        <v>6090.3247782292492</v>
      </c>
      <c r="AD105" s="65">
        <f>IF($P105&lt;F$10,0,求节点(F$10:F$14,$J$10:$J$14,$P105)*$C$2*节奏总纲!Z99)+AD104+军团势力点排行奖励设计!P105-军团势力点排行奖励设计!P104</f>
        <v>4805.8548496235862</v>
      </c>
      <c r="AE105" s="65">
        <f>IF($P105&lt;G$10,0,求节点(G$10:G$14,$J$10:$J$14,$P105)*$C$2*节奏总纲!AA99)+AE104+军团势力点排行奖励设计!Q105-军团势力点排行奖励设计!Q104</f>
        <v>3486.0251926756619</v>
      </c>
      <c r="AF105" s="65">
        <f>IF($P105&lt;C$10,0,求节点(C$10:C$14,$K$10:$K$14,$P105)*$C$2*节奏总纲!W99)+AF104</f>
        <v>231.90105199076575</v>
      </c>
      <c r="AG105" s="65">
        <f>IF($P105&lt;D$10,0,求节点(D$10:D$14,$K$10:$K$14,$P105)*$C$2*节奏总纲!X99)+AG104</f>
        <v>695.07105338375584</v>
      </c>
      <c r="AH105" s="65">
        <f>IF($P105&lt;E$10,0,求节点(E$10:E$14,$K$10:$K$14,$P105)*$C$2*节奏总纲!Y99)+AH104</f>
        <v>1664.8730620911283</v>
      </c>
      <c r="AI105" s="65">
        <f>IF($P105&lt;F$10,0,求节点(F$10:F$14,$K$10:$K$14,$P105)*$C$2*节奏总纲!Z99)+AI104</f>
        <v>2323.2213497620414</v>
      </c>
      <c r="AJ105" s="65">
        <f>IF($P105&lt;G$10,0,求节点(G$10:G$14,$K$10:$K$14,$P105)*$C$2*节奏总纲!AA99)+AJ104</f>
        <v>1321.4322050712942</v>
      </c>
      <c r="AK105" s="65">
        <f>IF($P105&lt;C$10,0,求节点(C$10:C$14,$L$10:$L$14,$P105)*$C$2*节奏总纲!W99)+AK104+军团势力点排行奖励设计!R105-军团势力点排行奖励设计!R104</f>
        <v>408.59821831618507</v>
      </c>
      <c r="AL105" s="65">
        <f>IF($P105&lt;D$10,0,求节点(D$10:D$14,$L$10:$L$14,$P105)*$C$2*节奏总纲!X99)+AL104+军团势力点排行奖励设计!S105-军团势力点排行奖励设计!S104</f>
        <v>686.89998366089105</v>
      </c>
      <c r="AM105" s="65">
        <f>IF($P105&lt;E$10,0,求节点(E$10:E$14,$L$10:$L$14,$P105)*$C$2*节奏总纲!Y99)+AM104+军团势力点排行奖励设计!T105-军团势力点排行奖励设计!T104</f>
        <v>805.67495648239333</v>
      </c>
      <c r="AN105" s="65">
        <f>IF($P105&lt;F$10,0,求节点(F$10:F$14,$L$10:$L$14,$P105)*$C$2*节奏总纲!Z99)+AN104+军团势力点排行奖励设计!U105-军团势力点排行奖励设计!U104</f>
        <v>805.67495648239333</v>
      </c>
      <c r="AO105" s="65">
        <f>IF($P105&lt;G$10,0,求节点(G$10:G$14,$L$10:$L$14,$P105)*$C$2*节奏总纲!AA99)+AO104+军团势力点排行奖励设计!V105-军团势力点排行奖励设计!V104</f>
        <v>805.67495648239333</v>
      </c>
      <c r="AP105" s="65">
        <f>IF($P105&lt;C$10,0,求节点(C$10:C$14,$M$10:$M$14,$P105)*$C$2*节奏总纲!W99)+AP104</f>
        <v>0</v>
      </c>
      <c r="AQ105" s="65">
        <f>IF($P105&lt;D$10,0,求节点(D$10:D$14,$M$10:$M$14,$P105)*$C$2*节奏总纲!X99)+AQ104</f>
        <v>0</v>
      </c>
      <c r="AR105" s="65">
        <f>IF($P105&lt;E$10,0,求节点(E$10:E$14,$M$10:$M$14,$P105)*$C$2*节奏总纲!Y99)+AR104</f>
        <v>0</v>
      </c>
      <c r="AS105" s="65">
        <f>IF($P105&lt;F$10,0,求节点(F$10:F$14,$M$10:$M$14,$P105)*$C$2*节奏总纲!Z99)+AS104</f>
        <v>0</v>
      </c>
      <c r="AT105" s="65">
        <f>IF($P105&lt;G$10,0,求节点(G$10:G$14,$M$10:$M$14,$P105)*$C$2*节奏总纲!AA99)+AT104</f>
        <v>0</v>
      </c>
      <c r="AX105" s="51">
        <v>96</v>
      </c>
      <c r="AY105" s="51">
        <f>IF($AX105&lt;C$10,0,求节点(C$10:C$14,$H$19:$H$23,$AX105)*$C$2*节奏总纲!W99)+AY104</f>
        <v>160.83712822378666</v>
      </c>
      <c r="AZ105" s="51">
        <f>IF($AX105&lt;D$10,0,求节点(D$10:D$14,$H$19:$H$23,$AX105)*$C$2*节奏总纲!X99)+AZ104</f>
        <v>132.43881686352239</v>
      </c>
      <c r="BA105" s="51">
        <f>IF($AX105&lt;E$10,0,求节点(E$10:E$14,$H$19:$H$23,$AX105)*$C$2*节奏总纲!Y99)+BA104</f>
        <v>94.985892569826404</v>
      </c>
      <c r="BB105" s="51">
        <f>IF($AX105&lt;F$10,0,求节点(F$10:F$14,$H$19:$H$23,$AX105)*$C$2*节奏总纲!Z99)+BB104</f>
        <v>52.866668161804185</v>
      </c>
      <c r="BC105" s="51">
        <f>IF($AX105&lt;G$10,0,求节点(G$10:G$14,$H$19:$H$23,$AX105)*$C$2*节奏总纲!AA99)+BC104</f>
        <v>28.209127555924699</v>
      </c>
      <c r="BD105" s="51">
        <f>IF($AX105&lt;C$10,0,求节点(C$10:C$14,$I$19:$I$23,$AX105)*$C$2*节奏总纲!W99)+BD104</f>
        <v>432.64011766107234</v>
      </c>
      <c r="BE105" s="51">
        <f>IF($AX105&lt;D$10,0,求节点(D$10:D$14,$I$19:$I$23,$AX105)*$C$2*节奏总纲!X99)+BE104</f>
        <v>337.40557894024931</v>
      </c>
      <c r="BF105" s="51">
        <f>IF($AX105&lt;E$10,0,求节点(E$10:E$14,$I$19:$I$23,$AX105)*$C$2*节奏总纲!Y99)+BF104</f>
        <v>227.70400927063847</v>
      </c>
      <c r="BG105" s="51">
        <f>IF($AX105&lt;F$10,0,求节点(F$10:F$14,$I$19:$I$23,$AX105)*$C$2*节奏总纲!Z99)+BG104</f>
        <v>128.19904644254493</v>
      </c>
      <c r="BH105" s="51">
        <f>IF($AX105&lt;G$10,0,求节点(G$10:G$14,$I$19:$I$23,$AX105)*$C$2*节奏总纲!AA99)+BH104</f>
        <v>71.968377807145785</v>
      </c>
      <c r="BI105" s="65">
        <f>IF($AX105&lt;C$10,0,求节点(C$10:C$14,$J$19:$J$23,$AX105)*$C$2*节奏总纲!W99)+BI104+军团势力点排行奖励设计!W105-军团势力点排行奖励设计!W104</f>
        <v>265.48767699028468</v>
      </c>
      <c r="BJ105" s="65">
        <f>IF($AX105&lt;D$10,0,求节点(D$10:D$14,$J$19:$J$23,$AX105)*$C$2*节奏总纲!X99)+BJ104+军团势力点排行奖励设计!X105-军团势力点排行奖励设计!X104</f>
        <v>242.38549732693062</v>
      </c>
      <c r="BK105" s="65">
        <f>IF($AX105&lt;E$10,0,求节点(E$10:E$14,$J$19:$J$23,$AX105)*$C$2*节奏总纲!Y99)+BK104+军团势力点排行奖励设计!Y105-军团势力点排行奖励设计!Y104</f>
        <v>203.01082594097497</v>
      </c>
      <c r="BL105" s="65">
        <f>IF($AX105&lt;F$10,0,求节点(F$10:F$14,$J$19:$J$23,$AX105)*$C$2*节奏总纲!Z99)+BL104+军团势力点排行奖励设计!Z105-军团势力点排行奖励设计!Z104</f>
        <v>160.19516165411946</v>
      </c>
      <c r="BM105" s="65">
        <f>IF($AX105&lt;G$10,0,求节点(G$10:G$14,$J$19:$J$23,$AX105)*$C$2*节奏总纲!AA99)+BM104+军团势力点排行奖励设计!AA105-军团势力点排行奖励设计!AA104</f>
        <v>116.20083975585536</v>
      </c>
      <c r="BN105" s="65">
        <f>IF($AX105&lt;C$10,0,求节点(C$10:C$14,$K$19:$K$23,$AX105)*$C$2*节奏总纲!W99)+BN104</f>
        <v>7.7300350663588571</v>
      </c>
      <c r="BO105" s="65">
        <f>IF($AX105&lt;D$10,0,求节点(D$10:D$14,$K$19:$K$23,$AX105)*$C$2*节奏总纲!X99)+BO104</f>
        <v>23.16903511279186</v>
      </c>
      <c r="BP105" s="65">
        <f>IF($AX105&lt;E$10,0,求节点(E$10:E$14,$K$19:$K$23,$AX105)*$C$2*节奏总纲!Y99)+BP104</f>
        <v>55.495768736370927</v>
      </c>
      <c r="BQ105" s="65">
        <f>IF($AX105&lt;F$10,0,求节点(F$10:F$14,$K$19:$K$23,$AX105)*$C$2*节奏总纲!Z99)+BQ104</f>
        <v>77.440711658734713</v>
      </c>
      <c r="BR105" s="65">
        <f>IF($AX105&lt;G$10,0,求节点(G$10:G$14,$K$19:$K$23,$AX105)*$C$2*节奏总纲!AA99)+BR104</f>
        <v>44.047740169043131</v>
      </c>
      <c r="BS105" s="65">
        <f>IF($AX105&lt;C$10,0,求节点(C$10:C$14,$L$19:$L$23,$AX105)*$C$2*节奏总纲!W99)+BS104+军团势力点排行奖励设计!AB105-军团势力点排行奖励设计!AB104</f>
        <v>8.1719643663237012</v>
      </c>
      <c r="BT105" s="65">
        <f>IF($AX105&lt;D$10,0,求节点(D$10:D$14,$L$19:$L$23,$AX105)*$C$2*节奏总纲!X99)+BT104+军团势力点排行奖励设计!AC105-军团势力点排行奖励设计!AC104</f>
        <v>13.737999673217834</v>
      </c>
      <c r="BU105" s="65">
        <f>IF($AX105&lt;E$10,0,求节点(E$10:E$14,$L$19:$L$23,$AX105)*$C$2*节奏总纲!Y99)+BU104+军团势力点排行奖励设计!AD105-军团势力点排行奖励设计!AD104</f>
        <v>16.11349912964787</v>
      </c>
      <c r="BV105" s="65">
        <f>IF($AX105&lt;F$10,0,求节点(F$10:F$14,$L$19:$L$23,$AX105)*$C$2*节奏总纲!Z99)+BV104+军团势力点排行奖励设计!AE105-军团势力点排行奖励设计!AE104</f>
        <v>16.11349912964787</v>
      </c>
      <c r="BW105" s="65">
        <f>IF($AX105&lt;G$10,0,求节点(G$10:G$14,$L$19:$L$23,$AX105)*$C$2*节奏总纲!AA99)+BW104+军团势力点排行奖励设计!AF105-军团势力点排行奖励设计!AF104</f>
        <v>16.11349912964787</v>
      </c>
      <c r="BX105" s="65">
        <f>IF($AX105&lt;C$10,0,求节点(C$10:C$14,$M$19:$M$23,$AX105)*$C$2*节奏总纲!W99)+BX104</f>
        <v>0</v>
      </c>
      <c r="BY105" s="65">
        <f>IF($AX105&lt;D$10,0,求节点(D$10:D$14,$M$19:$M$23,$AX105)*$C$2*节奏总纲!X99)+BY104</f>
        <v>0</v>
      </c>
      <c r="BZ105" s="65">
        <f>IF($AX105&lt;E$10,0,求节点(E$10:E$14,$M$19:$M$23,$AX105)*$C$2*节奏总纲!Y99)+BZ104</f>
        <v>0</v>
      </c>
      <c r="CA105" s="65">
        <f>IF($AX105&lt;F$10,0,求节点(F$10:F$14,$M$19:$M$23,$AX105)*$C$2*节奏总纲!Z99)+CA104</f>
        <v>0</v>
      </c>
      <c r="CB105" s="65">
        <f>IF($AX105&lt;G$10,0,求节点(G$10:G$14,$M$19:$M$23,$AX105)*$C$2*节奏总纲!AA99)+CB104</f>
        <v>0</v>
      </c>
      <c r="CF105" s="51">
        <v>96</v>
      </c>
      <c r="CG105" s="65">
        <f t="shared" si="143"/>
        <v>804.18564111893329</v>
      </c>
      <c r="CH105" s="65">
        <f t="shared" si="144"/>
        <v>662.1940843176119</v>
      </c>
      <c r="CI105" s="65">
        <f t="shared" si="145"/>
        <v>474.92946284913205</v>
      </c>
      <c r="CJ105" s="65">
        <f t="shared" si="146"/>
        <v>264.33334080902091</v>
      </c>
      <c r="CK105" s="65">
        <f t="shared" si="147"/>
        <v>141.04563777962349</v>
      </c>
      <c r="CL105" s="65">
        <f t="shared" si="148"/>
        <v>4326.4011766107233</v>
      </c>
      <c r="CM105" s="65">
        <f t="shared" si="149"/>
        <v>3374.0557894024932</v>
      </c>
      <c r="CN105" s="65">
        <f t="shared" si="150"/>
        <v>2277.0400927063847</v>
      </c>
      <c r="CO105" s="65">
        <f t="shared" si="151"/>
        <v>1281.9904644254493</v>
      </c>
      <c r="CP105" s="65">
        <f t="shared" si="152"/>
        <v>719.68377807145782</v>
      </c>
      <c r="CQ105" s="65">
        <f t="shared" si="153"/>
        <v>7964.6303097085402</v>
      </c>
      <c r="CR105" s="65">
        <f t="shared" si="154"/>
        <v>7271.5649198079182</v>
      </c>
      <c r="CS105" s="65">
        <f t="shared" si="155"/>
        <v>6090.3247782292492</v>
      </c>
      <c r="CT105" s="65">
        <f t="shared" si="156"/>
        <v>4805.8548496235835</v>
      </c>
      <c r="CU105" s="65">
        <f t="shared" si="157"/>
        <v>3486.0251926756605</v>
      </c>
      <c r="CV105" s="65">
        <f t="shared" si="158"/>
        <v>231.90105199076572</v>
      </c>
      <c r="CW105" s="65">
        <f t="shared" si="159"/>
        <v>695.07105338375584</v>
      </c>
      <c r="CX105" s="65">
        <f t="shared" si="160"/>
        <v>1664.8730620911278</v>
      </c>
      <c r="CY105" s="65">
        <f t="shared" si="161"/>
        <v>2323.2213497620414</v>
      </c>
      <c r="CZ105" s="65">
        <f t="shared" si="162"/>
        <v>1321.432205071294</v>
      </c>
      <c r="DA105" s="65">
        <f t="shared" si="163"/>
        <v>408.59821831618507</v>
      </c>
      <c r="DB105" s="65">
        <f t="shared" si="164"/>
        <v>686.89998366089173</v>
      </c>
      <c r="DC105" s="65">
        <f t="shared" si="165"/>
        <v>805.67495648239355</v>
      </c>
      <c r="DD105" s="65">
        <f t="shared" si="166"/>
        <v>805.67495648239355</v>
      </c>
      <c r="DE105" s="65">
        <f t="shared" si="167"/>
        <v>805.67495648239355</v>
      </c>
      <c r="DF105" s="65">
        <f t="shared" si="168"/>
        <v>0</v>
      </c>
      <c r="DG105" s="65">
        <f t="shared" si="169"/>
        <v>0</v>
      </c>
      <c r="DH105" s="65">
        <f t="shared" si="170"/>
        <v>0</v>
      </c>
      <c r="DI105" s="65">
        <f t="shared" si="171"/>
        <v>0</v>
      </c>
      <c r="DJ105" s="65">
        <f t="shared" si="172"/>
        <v>0</v>
      </c>
      <c r="DN105" s="51">
        <v>96</v>
      </c>
      <c r="DO105" s="65">
        <f t="shared" si="173"/>
        <v>6.1798537991688383</v>
      </c>
      <c r="DP105" s="65">
        <f t="shared" si="174"/>
        <v>5.8952671872317355</v>
      </c>
      <c r="DQ105" s="65">
        <f t="shared" si="175"/>
        <v>5.5944805930680239</v>
      </c>
      <c r="DR105" s="65">
        <f t="shared" si="176"/>
        <v>5.6499007370836329</v>
      </c>
      <c r="DS105" s="65">
        <f t="shared" si="177"/>
        <v>5.9024887362764566</v>
      </c>
      <c r="DT105" s="65">
        <f t="shared" si="178"/>
        <v>2.3687217103538671</v>
      </c>
      <c r="DU105" s="65">
        <f t="shared" si="179"/>
        <v>2.518944199726826</v>
      </c>
      <c r="DV105" s="65">
        <f t="shared" si="180"/>
        <v>2.790103476912678</v>
      </c>
      <c r="DW105" s="65">
        <f t="shared" si="181"/>
        <v>3.17760391819197</v>
      </c>
      <c r="DX105" s="65">
        <f t="shared" si="182"/>
        <v>3.0451173783766152</v>
      </c>
      <c r="DY105" s="65">
        <f t="shared" si="183"/>
        <v>1</v>
      </c>
      <c r="DZ105" s="65">
        <f t="shared" si="184"/>
        <v>0.99999999999999989</v>
      </c>
      <c r="EA105" s="65">
        <f t="shared" si="185"/>
        <v>1</v>
      </c>
      <c r="EB105" s="65">
        <f t="shared" si="186"/>
        <v>1.0000000000000007</v>
      </c>
      <c r="EC105" s="65">
        <f t="shared" si="187"/>
        <v>1.0000000000000004</v>
      </c>
      <c r="ED105" s="65">
        <f t="shared" si="188"/>
        <v>1.0000000000000002</v>
      </c>
      <c r="EE105" s="65">
        <f t="shared" si="189"/>
        <v>1</v>
      </c>
      <c r="EF105" s="65">
        <f t="shared" si="190"/>
        <v>1.0000000000000002</v>
      </c>
      <c r="EG105" s="65">
        <f t="shared" si="191"/>
        <v>1</v>
      </c>
      <c r="EH105" s="65">
        <f t="shared" si="192"/>
        <v>1.0000000000000002</v>
      </c>
      <c r="EI105" s="65">
        <f t="shared" si="193"/>
        <v>1</v>
      </c>
      <c r="EJ105" s="65">
        <f t="shared" si="194"/>
        <v>0.999999999999999</v>
      </c>
      <c r="EK105" s="65">
        <f t="shared" si="195"/>
        <v>0.99999999999999967</v>
      </c>
      <c r="EL105" s="65">
        <f t="shared" si="196"/>
        <v>0.99999999999999967</v>
      </c>
      <c r="EM105" s="65">
        <f t="shared" si="197"/>
        <v>0.99999999999999967</v>
      </c>
      <c r="EN105" s="65">
        <f t="shared" si="198"/>
        <v>0</v>
      </c>
      <c r="EO105" s="65">
        <f t="shared" si="199"/>
        <v>0</v>
      </c>
      <c r="EP105" s="65">
        <f t="shared" si="200"/>
        <v>0</v>
      </c>
      <c r="EQ105" s="65">
        <f t="shared" si="201"/>
        <v>0</v>
      </c>
      <c r="ER105" s="65">
        <f t="shared" si="202"/>
        <v>0</v>
      </c>
      <c r="EV105" s="51">
        <v>96</v>
      </c>
      <c r="EW105" s="65">
        <f t="shared" si="203"/>
        <v>290.62916352210834</v>
      </c>
      <c r="EX105" s="65">
        <f t="shared" si="204"/>
        <v>233.66049054559718</v>
      </c>
      <c r="EY105" s="65">
        <f t="shared" si="205"/>
        <v>163.29709535101796</v>
      </c>
      <c r="EZ105" s="65">
        <f t="shared" si="206"/>
        <v>91.326382094567663</v>
      </c>
      <c r="FA105" s="65">
        <f t="shared" si="207"/>
        <v>49.799640898068432</v>
      </c>
      <c r="FB105" s="65">
        <f t="shared" si="208"/>
        <v>439.45693839107241</v>
      </c>
      <c r="FC105" s="65">
        <f t="shared" si="209"/>
        <v>368.96117147803574</v>
      </c>
      <c r="FD105" s="65">
        <f t="shared" si="210"/>
        <v>288.64610382811986</v>
      </c>
      <c r="FE105" s="65">
        <f t="shared" si="211"/>
        <v>208.55726916620853</v>
      </c>
      <c r="FF105" s="65">
        <f t="shared" si="212"/>
        <v>130.5021544274513</v>
      </c>
      <c r="FG105" s="65">
        <f t="shared" si="213"/>
        <v>124.24005447543288</v>
      </c>
      <c r="FH105" s="65">
        <f t="shared" si="214"/>
        <v>120.14558423292168</v>
      </c>
      <c r="FI105" s="65">
        <f t="shared" si="215"/>
        <v>112.83765203324438</v>
      </c>
      <c r="FJ105" s="65">
        <f t="shared" si="216"/>
        <v>100.15408598086854</v>
      </c>
      <c r="FK105" s="65">
        <f t="shared" si="217"/>
        <v>70.338749679742222</v>
      </c>
      <c r="FL105" s="65">
        <f t="shared" si="218"/>
        <v>16.454783736050747</v>
      </c>
      <c r="FM105" s="65">
        <f t="shared" si="219"/>
        <v>19.500681823548465</v>
      </c>
      <c r="FN105" s="65">
        <f t="shared" si="220"/>
        <v>24.472394870252508</v>
      </c>
      <c r="FO105" s="65">
        <f t="shared" si="221"/>
        <v>26.720600240382488</v>
      </c>
      <c r="FP105" s="65">
        <f t="shared" si="222"/>
        <v>17.842289847530967</v>
      </c>
      <c r="FQ105" s="65">
        <f t="shared" si="223"/>
        <v>3.6773839648456654</v>
      </c>
      <c r="FR105" s="65">
        <f t="shared" si="224"/>
        <v>6.1820998529480189</v>
      </c>
      <c r="FS105" s="65">
        <f t="shared" si="225"/>
        <v>7.2510746083415389</v>
      </c>
      <c r="FT105" s="65">
        <f t="shared" si="226"/>
        <v>7.2510746083415389</v>
      </c>
      <c r="FU105" s="65">
        <f t="shared" si="227"/>
        <v>7.2510746083415389</v>
      </c>
      <c r="FV105" s="65">
        <f t="shared" si="228"/>
        <v>0.40859821831618509</v>
      </c>
      <c r="FW105" s="65">
        <f t="shared" si="229"/>
        <v>0.686899983660891</v>
      </c>
      <c r="FX105" s="65">
        <f t="shared" si="230"/>
        <v>0.80567495648239318</v>
      </c>
      <c r="FY105" s="65">
        <f t="shared" si="231"/>
        <v>0.80567495648239318</v>
      </c>
      <c r="FZ105" s="65">
        <f t="shared" si="232"/>
        <v>0.80567495648239318</v>
      </c>
      <c r="GB105" s="65">
        <f t="shared" si="233"/>
        <v>290.62916352210834</v>
      </c>
      <c r="GC105" s="65">
        <f t="shared" si="234"/>
        <v>439.45693839107241</v>
      </c>
      <c r="GD105" s="65">
        <f t="shared" si="235"/>
        <v>124.24005447543288</v>
      </c>
      <c r="GE105" s="65">
        <f t="shared" si="236"/>
        <v>16.454783736050747</v>
      </c>
      <c r="GF105" s="65">
        <f t="shared" si="237"/>
        <v>3.6773839648456654</v>
      </c>
      <c r="GG105" s="65">
        <f t="shared" si="238"/>
        <v>0.40859821831618509</v>
      </c>
      <c r="GH105" s="65">
        <f t="shared" si="239"/>
        <v>233.66049054559718</v>
      </c>
      <c r="GI105" s="65">
        <f t="shared" si="240"/>
        <v>368.96117147803574</v>
      </c>
      <c r="GJ105" s="65">
        <f t="shared" si="241"/>
        <v>120.14558423292168</v>
      </c>
      <c r="GK105" s="65">
        <f t="shared" si="242"/>
        <v>19.500681823548465</v>
      </c>
      <c r="GL105" s="65">
        <f t="shared" si="243"/>
        <v>6.1820998529480189</v>
      </c>
      <c r="GM105" s="65">
        <f t="shared" si="244"/>
        <v>0.686899983660891</v>
      </c>
      <c r="GN105" s="65">
        <f t="shared" si="245"/>
        <v>163.29709535101796</v>
      </c>
      <c r="GO105" s="65">
        <f t="shared" si="246"/>
        <v>288.64610382811986</v>
      </c>
      <c r="GP105" s="65">
        <f t="shared" si="247"/>
        <v>112.83765203324438</v>
      </c>
      <c r="GQ105" s="65">
        <f t="shared" si="248"/>
        <v>24.472394870252508</v>
      </c>
      <c r="GR105" s="65">
        <f t="shared" si="249"/>
        <v>7.2510746083415389</v>
      </c>
      <c r="GS105" s="65">
        <f t="shared" si="250"/>
        <v>0.80567495648239318</v>
      </c>
      <c r="GT105" s="65">
        <f t="shared" si="251"/>
        <v>91.326382094567663</v>
      </c>
      <c r="GU105" s="65">
        <f t="shared" si="252"/>
        <v>208.55726916620853</v>
      </c>
      <c r="GV105" s="65">
        <f t="shared" si="253"/>
        <v>100.15408598086854</v>
      </c>
      <c r="GW105" s="65">
        <f t="shared" si="254"/>
        <v>26.720600240382488</v>
      </c>
      <c r="GX105" s="65">
        <f t="shared" si="255"/>
        <v>7.2510746083415389</v>
      </c>
      <c r="GY105" s="65">
        <f t="shared" si="256"/>
        <v>0.80567495648239318</v>
      </c>
      <c r="GZ105" s="65">
        <f t="shared" si="257"/>
        <v>49.799640898068432</v>
      </c>
      <c r="HA105" s="65">
        <f t="shared" si="258"/>
        <v>130.5021544274513</v>
      </c>
      <c r="HB105" s="65">
        <f t="shared" si="259"/>
        <v>70.338749679742222</v>
      </c>
      <c r="HC105" s="65">
        <f t="shared" si="260"/>
        <v>17.842289847530967</v>
      </c>
      <c r="HD105" s="65">
        <f t="shared" si="261"/>
        <v>7.2510746083415389</v>
      </c>
      <c r="HE105" s="65">
        <f t="shared" si="262"/>
        <v>0.80567495648239318</v>
      </c>
      <c r="HM105" s="51">
        <v>96</v>
      </c>
      <c r="HN105" s="72">
        <f>(EW105-EW104)*$D$46+(FB105-FB104)*$D$47+(FG105-FG104)*$D$48+(FL105-FL104)*$D$49+IF($HM105&lt;C$10,0,求节点(C$10:C$14,$H$28:$H$32,$HM105)*$C$2*节奏总纲!W99)+HN104</f>
        <v>70989.673036558059</v>
      </c>
      <c r="HO105" s="72">
        <f>(EX105-EX104)*$D$46+(FC105-FC104)*$D$47+(FH105-FH104)*$D$48+(FM105-FM104)*$D$49+IF($HM105&lt;D$10,0,求节点(D$10:D$14,$H$28:$H$32,$HM105)*$C$2*节奏总纲!X99)+HO104</f>
        <v>61782.408050144608</v>
      </c>
      <c r="HP105" s="72">
        <f>(EY105-EY104)*$D$46+(FD105-FD104)*$D$47+(FI105-FI104)*$D$48+(FN105-FN104)*$D$49+IF($HM105&lt;E$10,0,求节点(E$10:E$14,$H$28:$H$32,$HM105)*$C$2*节奏总纲!Y99)+HP104</f>
        <v>51799.325996660991</v>
      </c>
      <c r="HQ105" s="72">
        <f>(EZ105-EZ104)*$D$46+(FE105-FE104)*$D$47+(FJ105-FJ104)*$D$48+(FO105-FO104)*$D$49+IF($HM105&lt;F$10,0,求节点(F$10:F$14,$H$28:$H$32,$HM105)*$C$2*节奏总纲!Z99)+HQ104</f>
        <v>39427.444723928318</v>
      </c>
      <c r="HR105" s="72">
        <f>(FA105-FA104)*$D$46+(FF105-FF104)*$D$47+(FK105-FK104)*$D$48+(FP105-FP104)*$D$49+IF($HM105&lt;G$10,0,求节点(G$10:G$14,$H$28:$H$32,$HM105)*$C$2*节奏总纲!AA99)+HR104</f>
        <v>22409.457737425339</v>
      </c>
      <c r="HV105" s="72">
        <v>96</v>
      </c>
      <c r="HW105" s="72">
        <f>IF($HV105&lt;C$10,0,求节点(C$10:C$14,$I$28:$I$32,$HV105)*$C$2*节奏总纲!W99)+HW104</f>
        <v>337494748.18366331</v>
      </c>
      <c r="HX105" s="72">
        <f>IF($HV105&lt;D$10,0,求节点(D$10:D$14,$I$28:$I$32,$HV105)*$C$2*节奏总纲!X99)+HX104</f>
        <v>304257221.26401114</v>
      </c>
      <c r="HY105" s="72">
        <f>IF($HV105&lt;E$10,0,求节点(E$10:E$14,$I$28:$I$32,$HV105)*$C$2*节奏总纲!Y99)+HY104</f>
        <v>278030796.59579825</v>
      </c>
      <c r="HZ105" s="72">
        <f>IF($HV105&lt;F$10,0,求节点(F$10:F$14,$I$28:$I$32,$HV105)*$C$2*节奏总纲!Z99)+HZ104</f>
        <v>231821361.66054887</v>
      </c>
      <c r="IA105" s="72">
        <f>IF($HV105&lt;G$10,0,求节点(G$10:G$14,$I$28:$I$32,$HV105)*$C$2*节奏总纲!AA99)+IA104</f>
        <v>126970749.64974579</v>
      </c>
    </row>
    <row r="106" spans="16:235" x14ac:dyDescent="0.15">
      <c r="P106" s="49">
        <v>97</v>
      </c>
      <c r="Q106" s="51">
        <f>IF($P106&lt;C$10,0,求节点(C$10:C$14,$H$10:$H$14,$P106)*$C$2*节奏总纲!W100)+Q105</f>
        <v>4969.7496895058675</v>
      </c>
      <c r="R106" s="51">
        <f>IF($P106&lt;D$10,0,求节点(D$10:D$14,$H$10:$H$14,$P106)*$C$2*节奏总纲!X100)+R105</f>
        <v>3903.8110568565826</v>
      </c>
      <c r="S106" s="51">
        <f>IF($P106&lt;E$10,0,求节点(E$10:E$14,$H$10:$H$14,$P106)*$C$2*节奏总纲!Y100)+S105</f>
        <v>2656.9836629856904</v>
      </c>
      <c r="T106" s="51">
        <f>IF($P106&lt;F$10,0,求节点(F$10:F$14,$H$10:$H$14,$P106)*$C$2*节奏总纲!Z100)+T105</f>
        <v>1493.4571370726665</v>
      </c>
      <c r="U106" s="51">
        <f>IF($P106&lt;G$10,0,求节点(G$10:G$14,$H$10:$H$14,$P106)*$C$2*节奏总纲!AA100)+U105</f>
        <v>832.52028829515666</v>
      </c>
      <c r="V106" s="51">
        <f>IF($P106&lt;C$10,0,求节点(C$10:C$14,$I$10:$I$14,$P106)*$C$2*节奏总纲!W100)+V105</f>
        <v>10925.945229355346</v>
      </c>
      <c r="W106" s="51">
        <f>IF($P106&lt;D$10,0,求节点(D$10:D$14,$I$10:$I$14,$P106)*$C$2*节奏总纲!X100)+W105</f>
        <v>8961.7629243376396</v>
      </c>
      <c r="X106" s="51">
        <f>IF($P106&lt;E$10,0,求节点(E$10:E$14,$I$10:$I$14,$P106)*$C$2*节奏总纲!Y100)+X105</f>
        <v>6589.7446492255976</v>
      </c>
      <c r="Y106" s="51">
        <f>IF($P106&lt;F$10,0,求节点(F$10:F$14,$I$10:$I$14,$P106)*$C$2*节奏总纲!Z100)+Y105</f>
        <v>4168.9014953077767</v>
      </c>
      <c r="Z106" s="51">
        <f>IF($P106&lt;G$10,0,求节点(G$10:G$14,$I$10:$I$14,$P106)*$C$2*节奏总纲!AA100)+Z105</f>
        <v>2230.1672020723263</v>
      </c>
      <c r="AA106" s="65">
        <f>IF($P106&lt;C$10,0,求节点(C$10:C$14,$J$10:$J$14,$P106)*$C$2*节奏总纲!W100)+AA105+军团势力点排行奖励设计!M106-军团势力点排行奖励设计!M105</f>
        <v>8801.6767780840091</v>
      </c>
      <c r="AB106" s="65">
        <f>IF($P106&lt;D$10,0,求节点(D$10:D$14,$J$10:$J$14,$P106)*$C$2*节奏总纲!X100)+AB105+军团势力点排行奖励设计!N106-军团势力点排行奖励设计!N105</f>
        <v>7900.9675065452047</v>
      </c>
      <c r="AC106" s="65">
        <f>IF($P106&lt;E$10,0,求节点(E$10:E$14,$J$10:$J$14,$P106)*$C$2*节奏总纲!Y100)+AC105+军团势力点排行奖励设计!O106-军团势力点排行奖励设计!O105</f>
        <v>6495.4640343889751</v>
      </c>
      <c r="AD106" s="65">
        <f>IF($P106&lt;F$10,0,求节点(F$10:F$14,$J$10:$J$14,$P106)*$C$2*节奏总纲!Z100)+AD105+军团势力点排行奖励设计!P106-军团势力点排行奖励设计!P105</f>
        <v>5069.6705087520913</v>
      </c>
      <c r="AE106" s="65">
        <f>IF($P106&lt;G$10,0,求节点(G$10:G$14,$J$10:$J$14,$P106)*$C$2*节奏总纲!AA100)+AE105+军团势力点排行奖励设计!Q106-军团势力点排行奖励设计!Q105</f>
        <v>3693.2429018706316</v>
      </c>
      <c r="AF106" s="65">
        <f>IF($P106&lt;C$10,0,求节点(C$10:C$14,$K$10:$K$14,$P106)*$C$2*节奏总纲!W100)+AF105</f>
        <v>547.07853722056632</v>
      </c>
      <c r="AG106" s="65">
        <f>IF($P106&lt;D$10,0,求节点(D$10:D$14,$K$10:$K$14,$P106)*$C$2*节奏总纲!X100)+AG105</f>
        <v>1169.9242756748608</v>
      </c>
      <c r="AH106" s="65">
        <f>IF($P106&lt;E$10,0,求节点(E$10:E$14,$K$10:$K$14,$P106)*$C$2*节奏总纲!Y100)+AH105</f>
        <v>2371.7433297456937</v>
      </c>
      <c r="AI106" s="65">
        <f>IF($P106&lt;F$10,0,求节点(F$10:F$14,$K$10:$K$14,$P106)*$C$2*节奏总纲!Z100)+AI105</f>
        <v>3005.8601216989514</v>
      </c>
      <c r="AJ106" s="65">
        <f>IF($P106&lt;G$10,0,求节点(G$10:G$14,$K$10:$K$14,$P106)*$C$2*节奏总纲!AA100)+AJ105</f>
        <v>1737.4799794058254</v>
      </c>
      <c r="AK106" s="65">
        <f>IF($P106&lt;C$10,0,求节点(C$10:C$14,$L$10:$L$14,$P106)*$C$2*节奏总纲!W100)+AK105+军团势力点排行奖励设计!R106-军团势力点排行奖励设计!R105</f>
        <v>440.42654506787687</v>
      </c>
      <c r="AL106" s="65">
        <f>IF($P106&lt;D$10,0,求节点(D$10:D$14,$L$10:$L$14,$P106)*$C$2*节奏总纲!X100)+AL105+军团势力点排行奖励设计!S106-军团势力点排行奖励设计!S105</f>
        <v>740.24331891521979</v>
      </c>
      <c r="AM106" s="65">
        <f>IF($P106&lt;E$10,0,求节点(E$10:E$14,$L$10:$L$14,$P106)*$C$2*节奏总纲!Y100)+AM105+军团势力点排行奖励设计!T106-军团势力点排行奖励设计!T105</f>
        <v>873.10379114790521</v>
      </c>
      <c r="AN106" s="65">
        <f>IF($P106&lt;F$10,0,求节点(F$10:F$14,$L$10:$L$14,$P106)*$C$2*节奏总纲!Z100)+AN105+军团势力点排行奖励设计!U106-军团势力点排行奖励设计!U105</f>
        <v>873.10379114790521</v>
      </c>
      <c r="AO106" s="65">
        <f>IF($P106&lt;G$10,0,求节点(G$10:G$14,$L$10:$L$14,$P106)*$C$2*节奏总纲!AA100)+AO105+军团势力点排行奖励设计!V106-军团势力点排行奖励设计!V105</f>
        <v>873.10379114790521</v>
      </c>
      <c r="AP106" s="65">
        <f>IF($P106&lt;C$10,0,求节点(C$10:C$14,$M$10:$M$14,$P106)*$C$2*节奏总纲!W100)+AP105</f>
        <v>0</v>
      </c>
      <c r="AQ106" s="65">
        <f>IF($P106&lt;D$10,0,求节点(D$10:D$14,$M$10:$M$14,$P106)*$C$2*节奏总纲!X100)+AQ105</f>
        <v>0</v>
      </c>
      <c r="AR106" s="65">
        <f>IF($P106&lt;E$10,0,求节点(E$10:E$14,$M$10:$M$14,$P106)*$C$2*节奏总纲!Y100)+AR105</f>
        <v>0</v>
      </c>
      <c r="AS106" s="65">
        <f>IF($P106&lt;F$10,0,求节点(F$10:F$14,$M$10:$M$14,$P106)*$C$2*节奏总纲!Z100)+AS105</f>
        <v>0</v>
      </c>
      <c r="AT106" s="65">
        <f>IF($P106&lt;G$10,0,求节点(G$10:G$14,$M$10:$M$14,$P106)*$C$2*节奏总纲!AA100)+AT105</f>
        <v>0</v>
      </c>
      <c r="AX106" s="51">
        <v>97</v>
      </c>
      <c r="AY106" s="51">
        <f>IF($AX106&lt;C$10,0,求节点(C$10:C$14,$H$19:$H$23,$AX106)*$C$2*节奏总纲!W100)+AY105</f>
        <v>160.83712822378666</v>
      </c>
      <c r="AZ106" s="51">
        <f>IF($AX106&lt;D$10,0,求节点(D$10:D$14,$H$19:$H$23,$AX106)*$C$2*节奏总纲!X100)+AZ105</f>
        <v>132.43881686352239</v>
      </c>
      <c r="BA106" s="51">
        <f>IF($AX106&lt;E$10,0,求节点(E$10:E$14,$H$19:$H$23,$AX106)*$C$2*节奏总纲!Y100)+BA105</f>
        <v>94.985892569826404</v>
      </c>
      <c r="BB106" s="51">
        <f>IF($AX106&lt;F$10,0,求节点(F$10:F$14,$H$19:$H$23,$AX106)*$C$2*节奏总纲!Z100)+BB105</f>
        <v>52.866668161804185</v>
      </c>
      <c r="BC106" s="51">
        <f>IF($AX106&lt;G$10,0,求节点(G$10:G$14,$H$19:$H$23,$AX106)*$C$2*节奏总纲!AA100)+BC105</f>
        <v>28.209127555924699</v>
      </c>
      <c r="BD106" s="51">
        <f>IF($AX106&lt;C$10,0,求节点(C$10:C$14,$I$19:$I$23,$AX106)*$C$2*节奏总纲!W100)+BD105</f>
        <v>432.64011766107234</v>
      </c>
      <c r="BE106" s="51">
        <f>IF($AX106&lt;D$10,0,求节点(D$10:D$14,$I$19:$I$23,$AX106)*$C$2*节奏总纲!X100)+BE105</f>
        <v>337.40557894024931</v>
      </c>
      <c r="BF106" s="51">
        <f>IF($AX106&lt;E$10,0,求节点(E$10:E$14,$I$19:$I$23,$AX106)*$C$2*节奏总纲!Y100)+BF105</f>
        <v>227.70400927063847</v>
      </c>
      <c r="BG106" s="51">
        <f>IF($AX106&lt;F$10,0,求节点(F$10:F$14,$I$19:$I$23,$AX106)*$C$2*节奏总纲!Z100)+BG105</f>
        <v>128.19904644254493</v>
      </c>
      <c r="BH106" s="51">
        <f>IF($AX106&lt;G$10,0,求节点(G$10:G$14,$I$19:$I$23,$AX106)*$C$2*节奏总纲!AA100)+BH105</f>
        <v>71.968377807145785</v>
      </c>
      <c r="BI106" s="65">
        <f>IF($AX106&lt;C$10,0,求节点(C$10:C$14,$J$19:$J$23,$AX106)*$C$2*节奏总纲!W100)+BI105+军团势力点排行奖励设计!W106-军团势力点排行奖励设计!W105</f>
        <v>293.3892259361337</v>
      </c>
      <c r="BJ106" s="65">
        <f>IF($AX106&lt;D$10,0,求节点(D$10:D$14,$J$19:$J$23,$AX106)*$C$2*节奏总纲!X100)+BJ105+军团势力点排行奖励设计!X106-军团势力点排行奖励设计!X105</f>
        <v>263.36558355150692</v>
      </c>
      <c r="BK106" s="65">
        <f>IF($AX106&lt;E$10,0,求节点(E$10:E$14,$J$19:$J$23,$AX106)*$C$2*节奏总纲!Y100)+BK105+军团势力点排行奖励设计!Y106-军团势力点排行奖励设计!Y105</f>
        <v>216.51546781296577</v>
      </c>
      <c r="BL106" s="65">
        <f>IF($AX106&lt;F$10,0,求节点(F$10:F$14,$J$19:$J$23,$AX106)*$C$2*节奏总纲!Z100)+BL105+军团势力点排行奖励设计!Z106-军团势力点排行奖励设计!Z105</f>
        <v>168.98901695840294</v>
      </c>
      <c r="BM106" s="65">
        <f>IF($AX106&lt;G$10,0,求节点(G$10:G$14,$J$19:$J$23,$AX106)*$C$2*节奏总纲!AA100)+BM105+军团势力点排行奖励设计!AA106-军团势力点排行奖励设计!AA105</f>
        <v>123.10809672902106</v>
      </c>
      <c r="BN106" s="65">
        <f>IF($AX106&lt;C$10,0,求节点(C$10:C$14,$K$19:$K$23,$AX106)*$C$2*节奏总纲!W100)+BN105</f>
        <v>18.235951240685544</v>
      </c>
      <c r="BO106" s="65">
        <f>IF($AX106&lt;D$10,0,求节点(D$10:D$14,$K$19:$K$23,$AX106)*$C$2*节奏总纲!X100)+BO105</f>
        <v>38.997475855828696</v>
      </c>
      <c r="BP106" s="65">
        <f>IF($AX106&lt;E$10,0,求节点(E$10:E$14,$K$19:$K$23,$AX106)*$C$2*节奏总纲!Y100)+BP105</f>
        <v>79.058110991523108</v>
      </c>
      <c r="BQ106" s="65">
        <f>IF($AX106&lt;F$10,0,求节点(F$10:F$14,$K$19:$K$23,$AX106)*$C$2*节奏总纲!Z100)+BQ105</f>
        <v>100.19533738996505</v>
      </c>
      <c r="BR106" s="65">
        <f>IF($AX106&lt;G$10,0,求节点(G$10:G$14,$K$19:$K$23,$AX106)*$C$2*节奏总纲!AA100)+BR105</f>
        <v>57.9159993135275</v>
      </c>
      <c r="BS106" s="65">
        <f>IF($AX106&lt;C$10,0,求节点(C$10:C$14,$L$19:$L$23,$AX106)*$C$2*节奏总纲!W100)+BS105+军团势力点排行奖励设计!AB106-军团势力点排行奖励设计!AB105</f>
        <v>8.8085309013575372</v>
      </c>
      <c r="BT106" s="65">
        <f>IF($AX106&lt;D$10,0,求节点(D$10:D$14,$L$19:$L$23,$AX106)*$C$2*节奏总纲!X100)+BT105+军团势力点排行奖励设计!AC106-军团势力点排行奖励设计!AC105</f>
        <v>14.804866378304409</v>
      </c>
      <c r="BU106" s="65">
        <f>IF($AX106&lt;E$10,0,求节点(E$10:E$14,$L$19:$L$23,$AX106)*$C$2*节奏总纲!Y100)+BU105+军团势力点排行奖励设计!AD106-军团势力点排行奖励设计!AD105</f>
        <v>17.462075822958109</v>
      </c>
      <c r="BV106" s="65">
        <f>IF($AX106&lt;F$10,0,求节点(F$10:F$14,$L$19:$L$23,$AX106)*$C$2*节奏总纲!Z100)+BV105+军团势力点排行奖励设计!AE106-军团势力点排行奖励设计!AE105</f>
        <v>17.462075822958109</v>
      </c>
      <c r="BW106" s="65">
        <f>IF($AX106&lt;G$10,0,求节点(G$10:G$14,$L$19:$L$23,$AX106)*$C$2*节奏总纲!AA100)+BW105+军团势力点排行奖励设计!AF106-军团势力点排行奖励设计!AF105</f>
        <v>17.462075822958109</v>
      </c>
      <c r="BX106" s="65">
        <f>IF($AX106&lt;C$10,0,求节点(C$10:C$14,$M$19:$M$23,$AX106)*$C$2*节奏总纲!W100)+BX105</f>
        <v>0</v>
      </c>
      <c r="BY106" s="65">
        <f>IF($AX106&lt;D$10,0,求节点(D$10:D$14,$M$19:$M$23,$AX106)*$C$2*节奏总纲!X100)+BY105</f>
        <v>0</v>
      </c>
      <c r="BZ106" s="65">
        <f>IF($AX106&lt;E$10,0,求节点(E$10:E$14,$M$19:$M$23,$AX106)*$C$2*节奏总纲!Y100)+BZ105</f>
        <v>0</v>
      </c>
      <c r="CA106" s="65">
        <f>IF($AX106&lt;F$10,0,求节点(F$10:F$14,$M$19:$M$23,$AX106)*$C$2*节奏总纲!Z100)+CA105</f>
        <v>0</v>
      </c>
      <c r="CB106" s="65">
        <f>IF($AX106&lt;G$10,0,求节点(G$10:G$14,$M$19:$M$23,$AX106)*$C$2*节奏总纲!AA100)+CB105</f>
        <v>0</v>
      </c>
      <c r="CF106" s="51">
        <v>97</v>
      </c>
      <c r="CG106" s="65">
        <f t="shared" si="143"/>
        <v>804.18564111893329</v>
      </c>
      <c r="CH106" s="65">
        <f t="shared" si="144"/>
        <v>662.1940843176119</v>
      </c>
      <c r="CI106" s="65">
        <f t="shared" si="145"/>
        <v>474.92946284913205</v>
      </c>
      <c r="CJ106" s="65">
        <f t="shared" si="146"/>
        <v>264.33334080902091</v>
      </c>
      <c r="CK106" s="65">
        <f t="shared" si="147"/>
        <v>141.04563777962349</v>
      </c>
      <c r="CL106" s="65">
        <f t="shared" si="148"/>
        <v>4326.4011766107233</v>
      </c>
      <c r="CM106" s="65">
        <f t="shared" si="149"/>
        <v>3374.0557894024932</v>
      </c>
      <c r="CN106" s="65">
        <f t="shared" si="150"/>
        <v>2277.0400927063847</v>
      </c>
      <c r="CO106" s="65">
        <f t="shared" si="151"/>
        <v>1281.9904644254493</v>
      </c>
      <c r="CP106" s="65">
        <f t="shared" si="152"/>
        <v>719.68377807145782</v>
      </c>
      <c r="CQ106" s="65">
        <f t="shared" si="153"/>
        <v>8801.6767780840109</v>
      </c>
      <c r="CR106" s="65">
        <f t="shared" si="154"/>
        <v>7900.9675065452075</v>
      </c>
      <c r="CS106" s="65">
        <f t="shared" si="155"/>
        <v>6495.4640343889732</v>
      </c>
      <c r="CT106" s="65">
        <f t="shared" si="156"/>
        <v>5069.6705087520886</v>
      </c>
      <c r="CU106" s="65">
        <f t="shared" si="157"/>
        <v>3693.2429018706316</v>
      </c>
      <c r="CV106" s="65">
        <f t="shared" si="158"/>
        <v>547.07853722056632</v>
      </c>
      <c r="CW106" s="65">
        <f t="shared" si="159"/>
        <v>1169.9242756748608</v>
      </c>
      <c r="CX106" s="65">
        <f t="shared" si="160"/>
        <v>2371.7433297456932</v>
      </c>
      <c r="CY106" s="65">
        <f t="shared" si="161"/>
        <v>3005.8601216989514</v>
      </c>
      <c r="CZ106" s="65">
        <f t="shared" si="162"/>
        <v>1737.4799794058249</v>
      </c>
      <c r="DA106" s="65">
        <f t="shared" si="163"/>
        <v>440.42654506787687</v>
      </c>
      <c r="DB106" s="65">
        <f t="shared" si="164"/>
        <v>740.24331891522047</v>
      </c>
      <c r="DC106" s="65">
        <f t="shared" si="165"/>
        <v>873.10379114790544</v>
      </c>
      <c r="DD106" s="65">
        <f t="shared" si="166"/>
        <v>873.10379114790544</v>
      </c>
      <c r="DE106" s="65">
        <f t="shared" si="167"/>
        <v>873.10379114790544</v>
      </c>
      <c r="DF106" s="65">
        <f t="shared" si="168"/>
        <v>0</v>
      </c>
      <c r="DG106" s="65">
        <f t="shared" si="169"/>
        <v>0</v>
      </c>
      <c r="DH106" s="65">
        <f t="shared" si="170"/>
        <v>0</v>
      </c>
      <c r="DI106" s="65">
        <f t="shared" si="171"/>
        <v>0</v>
      </c>
      <c r="DJ106" s="65">
        <f t="shared" si="172"/>
        <v>0</v>
      </c>
      <c r="DN106" s="51">
        <v>97</v>
      </c>
      <c r="DO106" s="65">
        <f t="shared" si="173"/>
        <v>6.1798537991688383</v>
      </c>
      <c r="DP106" s="65">
        <f t="shared" si="174"/>
        <v>5.8952671872317355</v>
      </c>
      <c r="DQ106" s="65">
        <f t="shared" si="175"/>
        <v>5.5944805930680239</v>
      </c>
      <c r="DR106" s="65">
        <f t="shared" si="176"/>
        <v>5.6499007370836329</v>
      </c>
      <c r="DS106" s="65">
        <f t="shared" si="177"/>
        <v>5.9024887362764566</v>
      </c>
      <c r="DT106" s="65">
        <f t="shared" si="178"/>
        <v>2.5254119494102638</v>
      </c>
      <c r="DU106" s="65">
        <f t="shared" si="179"/>
        <v>2.6560802439857301</v>
      </c>
      <c r="DV106" s="65">
        <f t="shared" si="180"/>
        <v>2.8939958810269921</v>
      </c>
      <c r="DW106" s="65">
        <f t="shared" si="181"/>
        <v>3.2518974290313123</v>
      </c>
      <c r="DX106" s="65">
        <f t="shared" si="182"/>
        <v>3.0988154381477413</v>
      </c>
      <c r="DY106" s="65">
        <f t="shared" si="183"/>
        <v>0.99999999999999978</v>
      </c>
      <c r="DZ106" s="65">
        <f t="shared" si="184"/>
        <v>0.99999999999999967</v>
      </c>
      <c r="EA106" s="65">
        <f t="shared" si="185"/>
        <v>1.0000000000000002</v>
      </c>
      <c r="EB106" s="65">
        <f t="shared" si="186"/>
        <v>1.0000000000000004</v>
      </c>
      <c r="EC106" s="65">
        <f t="shared" si="187"/>
        <v>1</v>
      </c>
      <c r="ED106" s="65">
        <f t="shared" si="188"/>
        <v>1</v>
      </c>
      <c r="EE106" s="65">
        <f t="shared" si="189"/>
        <v>1</v>
      </c>
      <c r="EF106" s="65">
        <f t="shared" si="190"/>
        <v>1.0000000000000002</v>
      </c>
      <c r="EG106" s="65">
        <f t="shared" si="191"/>
        <v>1</v>
      </c>
      <c r="EH106" s="65">
        <f t="shared" si="192"/>
        <v>1.0000000000000002</v>
      </c>
      <c r="EI106" s="65">
        <f t="shared" si="193"/>
        <v>1</v>
      </c>
      <c r="EJ106" s="65">
        <f t="shared" si="194"/>
        <v>0.99999999999999911</v>
      </c>
      <c r="EK106" s="65">
        <f t="shared" si="195"/>
        <v>0.99999999999999978</v>
      </c>
      <c r="EL106" s="65">
        <f t="shared" si="196"/>
        <v>0.99999999999999978</v>
      </c>
      <c r="EM106" s="65">
        <f t="shared" si="197"/>
        <v>0.99999999999999978</v>
      </c>
      <c r="EN106" s="65">
        <f t="shared" si="198"/>
        <v>0</v>
      </c>
      <c r="EO106" s="65">
        <f t="shared" si="199"/>
        <v>0</v>
      </c>
      <c r="EP106" s="65">
        <f t="shared" si="200"/>
        <v>0</v>
      </c>
      <c r="EQ106" s="65">
        <f t="shared" si="201"/>
        <v>0</v>
      </c>
      <c r="ER106" s="65">
        <f t="shared" si="202"/>
        <v>0</v>
      </c>
      <c r="EV106" s="51">
        <v>97</v>
      </c>
      <c r="EW106" s="65">
        <f t="shared" si="203"/>
        <v>290.62916352210834</v>
      </c>
      <c r="EX106" s="65">
        <f t="shared" si="204"/>
        <v>233.66049054559718</v>
      </c>
      <c r="EY106" s="65">
        <f t="shared" si="205"/>
        <v>163.29709535101796</v>
      </c>
      <c r="EZ106" s="65">
        <f t="shared" si="206"/>
        <v>91.326382094567663</v>
      </c>
      <c r="FA106" s="65">
        <f t="shared" si="207"/>
        <v>49.799640898068432</v>
      </c>
      <c r="FB106" s="65">
        <f t="shared" si="208"/>
        <v>458.66067095116017</v>
      </c>
      <c r="FC106" s="65">
        <f t="shared" si="209"/>
        <v>387.36543496184225</v>
      </c>
      <c r="FD106" s="65">
        <f t="shared" si="210"/>
        <v>307.17959589169135</v>
      </c>
      <c r="FE106" s="65">
        <f t="shared" si="211"/>
        <v>224.33150968396546</v>
      </c>
      <c r="FF106" s="65">
        <f t="shared" si="212"/>
        <v>140.88991248627633</v>
      </c>
      <c r="FG106" s="65">
        <f t="shared" si="213"/>
        <v>140.13849631387305</v>
      </c>
      <c r="FH106" s="65">
        <f t="shared" si="214"/>
        <v>134.65521526841798</v>
      </c>
      <c r="FI106" s="65">
        <f t="shared" si="215"/>
        <v>126.38801656017897</v>
      </c>
      <c r="FJ106" s="65">
        <f t="shared" si="216"/>
        <v>111.34228159515827</v>
      </c>
      <c r="FK106" s="65">
        <f t="shared" si="217"/>
        <v>78.012066069005144</v>
      </c>
      <c r="FL106" s="65">
        <f t="shared" si="218"/>
        <v>20.078357725215298</v>
      </c>
      <c r="FM106" s="65">
        <f t="shared" si="219"/>
        <v>23.928747624401961</v>
      </c>
      <c r="FN106" s="65">
        <f t="shared" si="220"/>
        <v>30.129810753544533</v>
      </c>
      <c r="FO106" s="65">
        <f t="shared" si="221"/>
        <v>31.980933490504782</v>
      </c>
      <c r="FP106" s="65">
        <f t="shared" si="222"/>
        <v>21.231019863748173</v>
      </c>
      <c r="FQ106" s="65">
        <f t="shared" si="223"/>
        <v>3.963838905610892</v>
      </c>
      <c r="FR106" s="65">
        <f t="shared" si="224"/>
        <v>6.6621898702369782</v>
      </c>
      <c r="FS106" s="65">
        <f t="shared" si="225"/>
        <v>7.8579341203311479</v>
      </c>
      <c r="FT106" s="65">
        <f t="shared" si="226"/>
        <v>7.8579341203311479</v>
      </c>
      <c r="FU106" s="65">
        <f t="shared" si="227"/>
        <v>7.8579341203311479</v>
      </c>
      <c r="FV106" s="65">
        <f t="shared" si="228"/>
        <v>0.44042654506787687</v>
      </c>
      <c r="FW106" s="65">
        <f t="shared" si="229"/>
        <v>0.74024331891521988</v>
      </c>
      <c r="FX106" s="65">
        <f t="shared" si="230"/>
        <v>0.87310379114790537</v>
      </c>
      <c r="FY106" s="65">
        <f t="shared" si="231"/>
        <v>0.87310379114790537</v>
      </c>
      <c r="FZ106" s="65">
        <f t="shared" si="232"/>
        <v>0.87310379114790537</v>
      </c>
      <c r="GB106" s="65">
        <f t="shared" si="233"/>
        <v>290.62916352210834</v>
      </c>
      <c r="GC106" s="65">
        <f t="shared" si="234"/>
        <v>458.66067095116017</v>
      </c>
      <c r="GD106" s="65">
        <f t="shared" si="235"/>
        <v>140.13849631387305</v>
      </c>
      <c r="GE106" s="65">
        <f t="shared" si="236"/>
        <v>20.078357725215298</v>
      </c>
      <c r="GF106" s="65">
        <f t="shared" si="237"/>
        <v>3.963838905610892</v>
      </c>
      <c r="GG106" s="65">
        <f t="shared" si="238"/>
        <v>0.44042654506787687</v>
      </c>
      <c r="GH106" s="65">
        <f t="shared" si="239"/>
        <v>233.66049054559718</v>
      </c>
      <c r="GI106" s="65">
        <f t="shared" si="240"/>
        <v>387.36543496184225</v>
      </c>
      <c r="GJ106" s="65">
        <f t="shared" si="241"/>
        <v>134.65521526841798</v>
      </c>
      <c r="GK106" s="65">
        <f t="shared" si="242"/>
        <v>23.928747624401961</v>
      </c>
      <c r="GL106" s="65">
        <f t="shared" si="243"/>
        <v>6.6621898702369782</v>
      </c>
      <c r="GM106" s="65">
        <f t="shared" si="244"/>
        <v>0.74024331891521988</v>
      </c>
      <c r="GN106" s="65">
        <f t="shared" si="245"/>
        <v>163.29709535101796</v>
      </c>
      <c r="GO106" s="65">
        <f t="shared" si="246"/>
        <v>307.17959589169135</v>
      </c>
      <c r="GP106" s="65">
        <f t="shared" si="247"/>
        <v>126.38801656017897</v>
      </c>
      <c r="GQ106" s="65">
        <f t="shared" si="248"/>
        <v>30.129810753544533</v>
      </c>
      <c r="GR106" s="65">
        <f t="shared" si="249"/>
        <v>7.8579341203311479</v>
      </c>
      <c r="GS106" s="65">
        <f t="shared" si="250"/>
        <v>0.87310379114790537</v>
      </c>
      <c r="GT106" s="65">
        <f t="shared" si="251"/>
        <v>91.326382094567663</v>
      </c>
      <c r="GU106" s="65">
        <f t="shared" si="252"/>
        <v>224.33150968396546</v>
      </c>
      <c r="GV106" s="65">
        <f t="shared" si="253"/>
        <v>111.34228159515827</v>
      </c>
      <c r="GW106" s="65">
        <f t="shared" si="254"/>
        <v>31.980933490504782</v>
      </c>
      <c r="GX106" s="65">
        <f t="shared" si="255"/>
        <v>7.8579341203311479</v>
      </c>
      <c r="GY106" s="65">
        <f t="shared" si="256"/>
        <v>0.87310379114790537</v>
      </c>
      <c r="GZ106" s="65">
        <f t="shared" si="257"/>
        <v>49.799640898068432</v>
      </c>
      <c r="HA106" s="65">
        <f t="shared" si="258"/>
        <v>140.88991248627633</v>
      </c>
      <c r="HB106" s="65">
        <f t="shared" si="259"/>
        <v>78.012066069005144</v>
      </c>
      <c r="HC106" s="65">
        <f t="shared" si="260"/>
        <v>21.231019863748173</v>
      </c>
      <c r="HD106" s="65">
        <f t="shared" si="261"/>
        <v>7.8579341203311479</v>
      </c>
      <c r="HE106" s="65">
        <f t="shared" si="262"/>
        <v>0.87310379114790537</v>
      </c>
      <c r="HM106" s="51">
        <v>97</v>
      </c>
      <c r="HN106" s="72">
        <f>(EW106-EW105)*$D$46+(FB106-FB105)*$D$47+(FG106-FG105)*$D$48+(FL106-FL105)*$D$49+IF($HM106&lt;C$10,0,求节点(C$10:C$14,$H$28:$H$32,$HM106)*$C$2*节奏总纲!W100)+HN105</f>
        <v>77133.141201269493</v>
      </c>
      <c r="HO106" s="72">
        <f>(EX106-EX105)*$D$46+(FC106-FC105)*$D$47+(FH106-FH105)*$D$48+(FM106-FM105)*$D$49+IF($HM106&lt;D$10,0,求节点(D$10:D$14,$H$28:$H$32,$HM106)*$C$2*节奏总纲!X100)+HO105</f>
        <v>67162.172820860607</v>
      </c>
      <c r="HP106" s="72">
        <f>(EY106-EY105)*$D$46+(FD106-FD105)*$D$47+(FI106-FI105)*$D$48+(FN106-FN105)*$D$49+IF($HM106&lt;E$10,0,求节点(E$10:E$14,$H$28:$H$32,$HM106)*$C$2*节奏总纲!Y100)+HP105</f>
        <v>56646.421087472423</v>
      </c>
      <c r="HQ106" s="72">
        <f>(EZ106-EZ105)*$D$46+(FE106-FE105)*$D$47+(FJ106-FJ105)*$D$48+(FO106-FO105)*$D$49+IF($HM106&lt;F$10,0,求节点(F$10:F$14,$H$28:$H$32,$HM106)*$C$2*节奏总纲!Z100)+HQ105</f>
        <v>43203.825420249908</v>
      </c>
      <c r="HR106" s="72">
        <f>(FA106-FA105)*$D$46+(FF106-FF105)*$D$47+(FK106-FK105)*$D$48+(FP106-FP105)*$D$49+IF($HM106&lt;G$10,0,求节点(G$10:G$14,$H$28:$H$32,$HM106)*$C$2*节奏总纲!AA100)+HR105</f>
        <v>24643.858119590797</v>
      </c>
      <c r="HV106" s="72">
        <v>97</v>
      </c>
      <c r="HW106" s="72">
        <f>IF($HV106&lt;C$10,0,求节点(C$10:C$14,$I$28:$I$32,$HV106)*$C$2*节奏总纲!W100)+HW105</f>
        <v>377218040.97753572</v>
      </c>
      <c r="HX106" s="72">
        <f>IF($HV106&lt;D$10,0,求节点(D$10:D$14,$I$28:$I$32,$HV106)*$C$2*节奏总纲!X100)+HX105</f>
        <v>341759536.71835583</v>
      </c>
      <c r="HY106" s="72">
        <f>IF($HV106&lt;E$10,0,求节点(E$10:E$14,$I$28:$I$32,$HV106)*$C$2*节奏总纲!Y100)+HY105</f>
        <v>315768294.0818187</v>
      </c>
      <c r="HZ106" s="72">
        <f>IF($HV106&lt;F$10,0,求节点(F$10:F$14,$I$28:$I$32,$HV106)*$C$2*节奏总纲!Z100)+HZ105</f>
        <v>262936655.4366143</v>
      </c>
      <c r="IA106" s="72">
        <f>IF($HV106&lt;G$10,0,求节点(G$10:G$14,$I$28:$I$32,$HV106)*$C$2*节奏总纲!AA100)+IA105</f>
        <v>145158485.52437466</v>
      </c>
    </row>
    <row r="107" spans="16:235" x14ac:dyDescent="0.15">
      <c r="P107" s="49">
        <v>98</v>
      </c>
      <c r="Q107" s="51">
        <f>IF($P107&lt;C$10,0,求节点(C$10:C$14,$H$10:$H$14,$P107)*$C$2*节奏总纲!W101)+Q106</f>
        <v>4969.7496895058675</v>
      </c>
      <c r="R107" s="51">
        <f>IF($P107&lt;D$10,0,求节点(D$10:D$14,$H$10:$H$14,$P107)*$C$2*节奏总纲!X101)+R106</f>
        <v>3903.8110568565826</v>
      </c>
      <c r="S107" s="51">
        <f>IF($P107&lt;E$10,0,求节点(E$10:E$14,$H$10:$H$14,$P107)*$C$2*节奏总纲!Y101)+S106</f>
        <v>2656.9836629856904</v>
      </c>
      <c r="T107" s="51">
        <f>IF($P107&lt;F$10,0,求节点(F$10:F$14,$H$10:$H$14,$P107)*$C$2*节奏总纲!Z101)+T106</f>
        <v>1493.4571370726665</v>
      </c>
      <c r="U107" s="51">
        <f>IF($P107&lt;G$10,0,求节点(G$10:G$14,$H$10:$H$14,$P107)*$C$2*节奏总纲!AA101)+U106</f>
        <v>832.52028829515666</v>
      </c>
      <c r="V107" s="51">
        <f>IF($P107&lt;C$10,0,求节点(C$10:C$14,$I$10:$I$14,$P107)*$C$2*节奏总纲!W101)+V106</f>
        <v>11585.062673191611</v>
      </c>
      <c r="W107" s="51">
        <f>IF($P107&lt;D$10,0,求节点(D$10:D$14,$I$10:$I$14,$P107)*$C$2*节奏总纲!X101)+W106</f>
        <v>9420.6267058523881</v>
      </c>
      <c r="X107" s="51">
        <f>IF($P107&lt;E$10,0,求节点(E$10:E$14,$I$10:$I$14,$P107)*$C$2*节奏总纲!Y101)+X106</f>
        <v>6796.3404938521626</v>
      </c>
      <c r="Y107" s="51">
        <f>IF($P107&lt;F$10,0,求节点(F$10:F$14,$I$10:$I$14,$P107)*$C$2*节奏总纲!Z101)+Y106</f>
        <v>4238.9767379232135</v>
      </c>
      <c r="Z107" s="51">
        <f>IF($P107&lt;G$10,0,求节点(G$10:G$14,$I$10:$I$14,$P107)*$C$2*节奏总纲!AA101)+Z106</f>
        <v>2249.8261883485275</v>
      </c>
      <c r="AA107" s="65">
        <f>IF($P107&lt;C$10,0,求节点(C$10:C$14,$J$10:$J$14,$P107)*$C$2*节奏总纲!W101)+AA106+军团势力点排行奖励设计!M107-军团势力点排行奖励设计!M106</f>
        <v>9631.358001767263</v>
      </c>
      <c r="AB107" s="65">
        <f>IF($P107&lt;D$10,0,求节点(D$10:D$14,$J$10:$J$14,$P107)*$C$2*节奏总纲!X101)+AB106+军团势力点排行奖励设计!N107-军团势力点排行奖励设计!N106</f>
        <v>8547.8207058160569</v>
      </c>
      <c r="AC107" s="65">
        <f>IF($P107&lt;E$10,0,求节点(E$10:E$14,$J$10:$J$14,$P107)*$C$2*节奏总纲!Y101)+AC106+军团势力点排行奖励设计!O107-军团势力点排行奖励设计!O106</f>
        <v>6889.221098115514</v>
      </c>
      <c r="AD107" s="65">
        <f>IF($P107&lt;F$10,0,求节点(F$10:F$14,$J$10:$J$14,$P107)*$C$2*节奏总纲!Z101)+AD106+军团势力点排行奖励设计!P107-军团势力点排行奖励设计!P106</f>
        <v>5326.9069704675012</v>
      </c>
      <c r="AE107" s="65">
        <f>IF($P107&lt;G$10,0,求节点(G$10:G$14,$J$10:$J$14,$P107)*$C$2*节奏总纲!AA101)+AE106+军团势力点排行奖励设计!Q107-军团势力点排行奖励设计!Q106</f>
        <v>3900.0631072468068</v>
      </c>
      <c r="AF107" s="65">
        <f>IF($P107&lt;C$10,0,求节点(C$10:C$14,$K$10:$K$14,$P107)*$C$2*节奏总纲!W101)+AF106</f>
        <v>1019.7633379414353</v>
      </c>
      <c r="AG107" s="65">
        <f>IF($P107&lt;D$10,0,求节点(D$10:D$14,$K$10:$K$14,$P107)*$C$2*节奏总纲!X101)+AG106</f>
        <v>1831.3078217966147</v>
      </c>
      <c r="AH107" s="65">
        <f>IF($P107&lt;E$10,0,求节点(E$10:E$14,$K$10:$K$14,$P107)*$C$2*节奏总纲!Y101)+AH106</f>
        <v>3268.6801741923764</v>
      </c>
      <c r="AI107" s="65">
        <f>IF($P107&lt;F$10,0,求节点(F$10:F$14,$K$10:$K$14,$P107)*$C$2*节奏总纲!Z101)+AI106</f>
        <v>3829.3102586659124</v>
      </c>
      <c r="AJ107" s="65">
        <f>IF($P107&lt;G$10,0,求节点(G$10:G$14,$K$10:$K$14,$P107)*$C$2*节奏总纲!AA101)+AJ106</f>
        <v>2222.3025203806997</v>
      </c>
      <c r="AK107" s="65">
        <f>IF($P107&lt;C$10,0,求节点(C$10:C$14,$L$10:$L$14,$P107)*$C$2*节奏总纲!W101)+AK106+军团势力点排行奖励设计!R107-军团势力点排行奖励设计!R106</f>
        <v>474.53930103727492</v>
      </c>
      <c r="AL107" s="65">
        <f>IF($P107&lt;D$10,0,求节点(D$10:D$14,$L$10:$L$14,$P107)*$C$2*节奏总纲!X101)+AL106+军团势力点排行奖励设计!S107-军团势力点排行奖励设计!S106</f>
        <v>800.39993259717232</v>
      </c>
      <c r="AM107" s="65">
        <f>IF($P107&lt;E$10,0,求节点(E$10:E$14,$L$10:$L$14,$P107)*$C$2*节奏总纲!Y101)+AM106+军团势力点排行奖励设计!T107-军团势力点排行奖励设计!T106</f>
        <v>947.96827878789463</v>
      </c>
      <c r="AN107" s="65">
        <f>IF($P107&lt;F$10,0,求节点(F$10:F$14,$L$10:$L$14,$P107)*$C$2*节奏总纲!Z101)+AN106+军团势力点排行奖励设计!U107-军团势力点排行奖励设计!U106</f>
        <v>947.96827878789463</v>
      </c>
      <c r="AO107" s="65">
        <f>IF($P107&lt;G$10,0,求节点(G$10:G$14,$L$10:$L$14,$P107)*$C$2*节奏总纲!AA101)+AO106+军团势力点排行奖励设计!V107-军团势力点排行奖励设计!V106</f>
        <v>947.96827878789463</v>
      </c>
      <c r="AP107" s="65">
        <f>IF($P107&lt;C$10,0,求节点(C$10:C$14,$M$10:$M$14,$P107)*$C$2*节奏总纲!W101)+AP106</f>
        <v>0</v>
      </c>
      <c r="AQ107" s="65">
        <f>IF($P107&lt;D$10,0,求节点(D$10:D$14,$M$10:$M$14,$P107)*$C$2*节奏总纲!X101)+AQ106</f>
        <v>0</v>
      </c>
      <c r="AR107" s="65">
        <f>IF($P107&lt;E$10,0,求节点(E$10:E$14,$M$10:$M$14,$P107)*$C$2*节奏总纲!Y101)+AR106</f>
        <v>0</v>
      </c>
      <c r="AS107" s="65">
        <f>IF($P107&lt;F$10,0,求节点(F$10:F$14,$M$10:$M$14,$P107)*$C$2*节奏总纲!Z101)+AS106</f>
        <v>0</v>
      </c>
      <c r="AT107" s="65">
        <f>IF($P107&lt;G$10,0,求节点(G$10:G$14,$M$10:$M$14,$P107)*$C$2*节奏总纲!AA101)+AT106</f>
        <v>0</v>
      </c>
      <c r="AX107" s="51">
        <v>98</v>
      </c>
      <c r="AY107" s="51">
        <f>IF($AX107&lt;C$10,0,求节点(C$10:C$14,$H$19:$H$23,$AX107)*$C$2*节奏总纲!W101)+AY106</f>
        <v>160.83712822378666</v>
      </c>
      <c r="AZ107" s="51">
        <f>IF($AX107&lt;D$10,0,求节点(D$10:D$14,$H$19:$H$23,$AX107)*$C$2*节奏总纲!X101)+AZ106</f>
        <v>132.43881686352239</v>
      </c>
      <c r="BA107" s="51">
        <f>IF($AX107&lt;E$10,0,求节点(E$10:E$14,$H$19:$H$23,$AX107)*$C$2*节奏总纲!Y101)+BA106</f>
        <v>94.985892569826404</v>
      </c>
      <c r="BB107" s="51">
        <f>IF($AX107&lt;F$10,0,求节点(F$10:F$14,$H$19:$H$23,$AX107)*$C$2*节奏总纲!Z101)+BB106</f>
        <v>52.866668161804185</v>
      </c>
      <c r="BC107" s="51">
        <f>IF($AX107&lt;G$10,0,求节点(G$10:G$14,$H$19:$H$23,$AX107)*$C$2*节奏总纲!AA101)+BC106</f>
        <v>28.209127555924699</v>
      </c>
      <c r="BD107" s="51">
        <f>IF($AX107&lt;C$10,0,求节点(C$10:C$14,$I$19:$I$23,$AX107)*$C$2*节奏总纲!W101)+BD106</f>
        <v>432.64011766107234</v>
      </c>
      <c r="BE107" s="51">
        <f>IF($AX107&lt;D$10,0,求节点(D$10:D$14,$I$19:$I$23,$AX107)*$C$2*节奏总纲!X101)+BE106</f>
        <v>337.40557894024931</v>
      </c>
      <c r="BF107" s="51">
        <f>IF($AX107&lt;E$10,0,求节点(E$10:E$14,$I$19:$I$23,$AX107)*$C$2*节奏总纲!Y101)+BF106</f>
        <v>227.70400927063847</v>
      </c>
      <c r="BG107" s="51">
        <f>IF($AX107&lt;F$10,0,求节点(F$10:F$14,$I$19:$I$23,$AX107)*$C$2*节奏总纲!Z101)+BG106</f>
        <v>128.19904644254493</v>
      </c>
      <c r="BH107" s="51">
        <f>IF($AX107&lt;G$10,0,求节点(G$10:G$14,$I$19:$I$23,$AX107)*$C$2*节奏总纲!AA101)+BH106</f>
        <v>71.968377807145785</v>
      </c>
      <c r="BI107" s="65">
        <f>IF($AX107&lt;C$10,0,求节点(C$10:C$14,$J$19:$J$23,$AX107)*$C$2*节奏总纲!W101)+BI106+军团势力点排行奖励设计!W107-军团势力点排行奖励设计!W106</f>
        <v>321.04526672557557</v>
      </c>
      <c r="BJ107" s="65">
        <f>IF($AX107&lt;D$10,0,求节点(D$10:D$14,$J$19:$J$23,$AX107)*$C$2*节奏总纲!X101)+BJ106+军团势力点排行奖励设计!X107-军团势力点排行奖励设计!X106</f>
        <v>284.92735686053527</v>
      </c>
      <c r="BK107" s="65">
        <f>IF($AX107&lt;E$10,0,求节点(E$10:E$14,$J$19:$J$23,$AX107)*$C$2*节奏总纲!Y101)+BK106+军团势力点排行奖励设计!Y107-军团势力点排行奖励设计!Y106</f>
        <v>229.64070327051706</v>
      </c>
      <c r="BL107" s="65">
        <f>IF($AX107&lt;F$10,0,求节点(F$10:F$14,$J$19:$J$23,$AX107)*$C$2*节奏总纲!Z101)+BL106+军团势力点排行奖励设计!Z107-军团势力点排行奖励设计!Z106</f>
        <v>177.56356568224993</v>
      </c>
      <c r="BM107" s="65">
        <f>IF($AX107&lt;G$10,0,求节点(G$10:G$14,$J$19:$J$23,$AX107)*$C$2*节奏总纲!AA101)+BM106+军团势力点排行奖励设计!AA107-军团势力点排行奖励设计!AA106</f>
        <v>130.00210357489354</v>
      </c>
      <c r="BN107" s="65">
        <f>IF($AX107&lt;C$10,0,求节点(C$10:C$14,$K$19:$K$23,$AX107)*$C$2*节奏总纲!W101)+BN106</f>
        <v>33.992111264714509</v>
      </c>
      <c r="BO107" s="65">
        <f>IF($AX107&lt;D$10,0,求节点(D$10:D$14,$K$19:$K$23,$AX107)*$C$2*节奏总纲!X101)+BO106</f>
        <v>61.043594059887155</v>
      </c>
      <c r="BP107" s="65">
        <f>IF($AX107&lt;E$10,0,求节点(E$10:E$14,$K$19:$K$23,$AX107)*$C$2*节奏总纲!Y101)+BP106</f>
        <v>108.95600580641252</v>
      </c>
      <c r="BQ107" s="65">
        <f>IF($AX107&lt;F$10,0,求节点(F$10:F$14,$K$19:$K$23,$AX107)*$C$2*节奏总纲!Z101)+BQ106</f>
        <v>127.64367528886375</v>
      </c>
      <c r="BR107" s="65">
        <f>IF($AX107&lt;G$10,0,求节点(G$10:G$14,$K$19:$K$23,$AX107)*$C$2*节奏总纲!AA101)+BR106</f>
        <v>74.07675067935665</v>
      </c>
      <c r="BS107" s="65">
        <f>IF($AX107&lt;C$10,0,求节点(C$10:C$14,$L$19:$L$23,$AX107)*$C$2*节奏总纲!W101)+BS106+军团势力点排行奖励设计!AB107-军团势力点排行奖励设计!AB106</f>
        <v>9.4907860207455013</v>
      </c>
      <c r="BT107" s="65">
        <f>IF($AX107&lt;D$10,0,求节点(D$10:D$14,$L$19:$L$23,$AX107)*$C$2*节奏总纲!X101)+BT106+军团势力点排行奖励设计!AC107-军团势力点排行奖励设计!AC106</f>
        <v>16.00799865194346</v>
      </c>
      <c r="BU107" s="65">
        <f>IF($AX107&lt;E$10,0,求节点(E$10:E$14,$L$19:$L$23,$AX107)*$C$2*节奏总纲!Y101)+BU106+军团势力点排行奖励设计!AD107-军团势力点排行奖励设计!AD106</f>
        <v>18.959365575757896</v>
      </c>
      <c r="BV107" s="65">
        <f>IF($AX107&lt;F$10,0,求节点(F$10:F$14,$L$19:$L$23,$AX107)*$C$2*节奏总纲!Z101)+BV106+军团势力点排行奖励设计!AE107-军团势力点排行奖励设计!AE106</f>
        <v>18.959365575757896</v>
      </c>
      <c r="BW107" s="65">
        <f>IF($AX107&lt;G$10,0,求节点(G$10:G$14,$L$19:$L$23,$AX107)*$C$2*节奏总纲!AA101)+BW106+军团势力点排行奖励设计!AF107-军团势力点排行奖励设计!AF106</f>
        <v>18.959365575757896</v>
      </c>
      <c r="BX107" s="65">
        <f>IF($AX107&lt;C$10,0,求节点(C$10:C$14,$M$19:$M$23,$AX107)*$C$2*节奏总纲!W101)+BX106</f>
        <v>0</v>
      </c>
      <c r="BY107" s="65">
        <f>IF($AX107&lt;D$10,0,求节点(D$10:D$14,$M$19:$M$23,$AX107)*$C$2*节奏总纲!X101)+BY106</f>
        <v>0</v>
      </c>
      <c r="BZ107" s="65">
        <f>IF($AX107&lt;E$10,0,求节点(E$10:E$14,$M$19:$M$23,$AX107)*$C$2*节奏总纲!Y101)+BZ106</f>
        <v>0</v>
      </c>
      <c r="CA107" s="65">
        <f>IF($AX107&lt;F$10,0,求节点(F$10:F$14,$M$19:$M$23,$AX107)*$C$2*节奏总纲!Z101)+CA106</f>
        <v>0</v>
      </c>
      <c r="CB107" s="65">
        <f>IF($AX107&lt;G$10,0,求节点(G$10:G$14,$M$19:$M$23,$AX107)*$C$2*节奏总纲!AA101)+CB106</f>
        <v>0</v>
      </c>
      <c r="CF107" s="51">
        <v>98</v>
      </c>
      <c r="CG107" s="65">
        <f t="shared" si="143"/>
        <v>804.18564111893329</v>
      </c>
      <c r="CH107" s="65">
        <f t="shared" si="144"/>
        <v>662.1940843176119</v>
      </c>
      <c r="CI107" s="65">
        <f t="shared" si="145"/>
        <v>474.92946284913205</v>
      </c>
      <c r="CJ107" s="65">
        <f t="shared" si="146"/>
        <v>264.33334080902091</v>
      </c>
      <c r="CK107" s="65">
        <f t="shared" si="147"/>
        <v>141.04563777962349</v>
      </c>
      <c r="CL107" s="65">
        <f t="shared" si="148"/>
        <v>4326.4011766107233</v>
      </c>
      <c r="CM107" s="65">
        <f t="shared" si="149"/>
        <v>3374.0557894024932</v>
      </c>
      <c r="CN107" s="65">
        <f t="shared" si="150"/>
        <v>2277.0400927063847</v>
      </c>
      <c r="CO107" s="65">
        <f t="shared" si="151"/>
        <v>1281.9904644254493</v>
      </c>
      <c r="CP107" s="65">
        <f t="shared" si="152"/>
        <v>719.68377807145782</v>
      </c>
      <c r="CQ107" s="65">
        <f t="shared" si="153"/>
        <v>9631.3580017672666</v>
      </c>
      <c r="CR107" s="65">
        <f t="shared" si="154"/>
        <v>8547.8207058160588</v>
      </c>
      <c r="CS107" s="65">
        <f t="shared" si="155"/>
        <v>6889.2210981155122</v>
      </c>
      <c r="CT107" s="65">
        <f t="shared" si="156"/>
        <v>5326.9069704674976</v>
      </c>
      <c r="CU107" s="65">
        <f t="shared" si="157"/>
        <v>3900.0631072468063</v>
      </c>
      <c r="CV107" s="65">
        <f t="shared" si="158"/>
        <v>1019.7633379414353</v>
      </c>
      <c r="CW107" s="65">
        <f t="shared" si="159"/>
        <v>1831.3078217966147</v>
      </c>
      <c r="CX107" s="65">
        <f t="shared" si="160"/>
        <v>3268.6801741923755</v>
      </c>
      <c r="CY107" s="65">
        <f t="shared" si="161"/>
        <v>3829.3102586659124</v>
      </c>
      <c r="CZ107" s="65">
        <f t="shared" si="162"/>
        <v>2222.3025203806997</v>
      </c>
      <c r="DA107" s="65">
        <f t="shared" si="163"/>
        <v>474.53930103727504</v>
      </c>
      <c r="DB107" s="65">
        <f t="shared" si="164"/>
        <v>800.39993259717301</v>
      </c>
      <c r="DC107" s="65">
        <f t="shared" si="165"/>
        <v>947.96827878789486</v>
      </c>
      <c r="DD107" s="65">
        <f t="shared" si="166"/>
        <v>947.96827878789486</v>
      </c>
      <c r="DE107" s="65">
        <f t="shared" si="167"/>
        <v>947.96827878789486</v>
      </c>
      <c r="DF107" s="65">
        <f t="shared" si="168"/>
        <v>0</v>
      </c>
      <c r="DG107" s="65">
        <f t="shared" si="169"/>
        <v>0</v>
      </c>
      <c r="DH107" s="65">
        <f t="shared" si="170"/>
        <v>0</v>
      </c>
      <c r="DI107" s="65">
        <f t="shared" si="171"/>
        <v>0</v>
      </c>
      <c r="DJ107" s="65">
        <f t="shared" si="172"/>
        <v>0</v>
      </c>
      <c r="DN107" s="51">
        <v>98</v>
      </c>
      <c r="DO107" s="65">
        <f t="shared" si="173"/>
        <v>6.1798537991688383</v>
      </c>
      <c r="DP107" s="65">
        <f t="shared" si="174"/>
        <v>5.8952671872317355</v>
      </c>
      <c r="DQ107" s="65">
        <f t="shared" si="175"/>
        <v>5.5944805930680239</v>
      </c>
      <c r="DR107" s="65">
        <f t="shared" si="176"/>
        <v>5.6499007370836329</v>
      </c>
      <c r="DS107" s="65">
        <f t="shared" si="177"/>
        <v>5.9024887362764566</v>
      </c>
      <c r="DT107" s="65">
        <f t="shared" si="178"/>
        <v>2.6777596899294669</v>
      </c>
      <c r="DU107" s="65">
        <f t="shared" si="179"/>
        <v>2.7920779304958301</v>
      </c>
      <c r="DV107" s="65">
        <f t="shared" si="180"/>
        <v>2.9847258797162182</v>
      </c>
      <c r="DW107" s="65">
        <f t="shared" si="181"/>
        <v>3.3065587112794939</v>
      </c>
      <c r="DX107" s="65">
        <f t="shared" si="182"/>
        <v>3.1261315829257734</v>
      </c>
      <c r="DY107" s="65">
        <f t="shared" si="183"/>
        <v>0.99999999999999967</v>
      </c>
      <c r="DZ107" s="65">
        <f t="shared" si="184"/>
        <v>0.99999999999999978</v>
      </c>
      <c r="EA107" s="65">
        <f t="shared" si="185"/>
        <v>1.0000000000000002</v>
      </c>
      <c r="EB107" s="65">
        <f t="shared" si="186"/>
        <v>1.0000000000000007</v>
      </c>
      <c r="EC107" s="65">
        <f t="shared" si="187"/>
        <v>1.0000000000000002</v>
      </c>
      <c r="ED107" s="65">
        <f t="shared" si="188"/>
        <v>1</v>
      </c>
      <c r="EE107" s="65">
        <f t="shared" si="189"/>
        <v>1</v>
      </c>
      <c r="EF107" s="65">
        <f t="shared" si="190"/>
        <v>1.0000000000000002</v>
      </c>
      <c r="EG107" s="65">
        <f t="shared" si="191"/>
        <v>1</v>
      </c>
      <c r="EH107" s="65">
        <f t="shared" si="192"/>
        <v>1</v>
      </c>
      <c r="EI107" s="65">
        <f t="shared" si="193"/>
        <v>0.99999999999999978</v>
      </c>
      <c r="EJ107" s="65">
        <f t="shared" si="194"/>
        <v>0.99999999999999911</v>
      </c>
      <c r="EK107" s="65">
        <f t="shared" si="195"/>
        <v>0.99999999999999978</v>
      </c>
      <c r="EL107" s="65">
        <f t="shared" si="196"/>
        <v>0.99999999999999978</v>
      </c>
      <c r="EM107" s="65">
        <f t="shared" si="197"/>
        <v>0.99999999999999978</v>
      </c>
      <c r="EN107" s="65">
        <f t="shared" si="198"/>
        <v>0</v>
      </c>
      <c r="EO107" s="65">
        <f t="shared" si="199"/>
        <v>0</v>
      </c>
      <c r="EP107" s="65">
        <f t="shared" si="200"/>
        <v>0</v>
      </c>
      <c r="EQ107" s="65">
        <f t="shared" si="201"/>
        <v>0</v>
      </c>
      <c r="ER107" s="65">
        <f t="shared" si="202"/>
        <v>0</v>
      </c>
      <c r="EV107" s="51">
        <v>98</v>
      </c>
      <c r="EW107" s="65">
        <f t="shared" si="203"/>
        <v>290.62916352210834</v>
      </c>
      <c r="EX107" s="65">
        <f t="shared" si="204"/>
        <v>233.66049054559718</v>
      </c>
      <c r="EY107" s="65">
        <f t="shared" si="205"/>
        <v>163.29709535101796</v>
      </c>
      <c r="EZ107" s="65">
        <f t="shared" si="206"/>
        <v>91.326382094567663</v>
      </c>
      <c r="FA107" s="65">
        <f t="shared" si="207"/>
        <v>49.799640898068432</v>
      </c>
      <c r="FB107" s="65">
        <f t="shared" si="208"/>
        <v>480.36677135789563</v>
      </c>
      <c r="FC107" s="65">
        <f t="shared" si="209"/>
        <v>409.16938071838564</v>
      </c>
      <c r="FD107" s="65">
        <f t="shared" si="210"/>
        <v>328.69116102791168</v>
      </c>
      <c r="FE107" s="65">
        <f t="shared" si="211"/>
        <v>242.34295299533829</v>
      </c>
      <c r="FF107" s="65">
        <f t="shared" si="212"/>
        <v>152.41729159212713</v>
      </c>
      <c r="FG107" s="65">
        <f t="shared" si="213"/>
        <v>157.51523921214695</v>
      </c>
      <c r="FH107" s="65">
        <f t="shared" si="214"/>
        <v>151.33278840079004</v>
      </c>
      <c r="FI107" s="65">
        <f t="shared" si="215"/>
        <v>141.7129278863838</v>
      </c>
      <c r="FJ107" s="65">
        <f t="shared" si="216"/>
        <v>123.88451681639897</v>
      </c>
      <c r="FK107" s="65">
        <f t="shared" si="217"/>
        <v>86.41178148523646</v>
      </c>
      <c r="FL107" s="65">
        <f t="shared" si="218"/>
        <v>24.748842793370777</v>
      </c>
      <c r="FM107" s="65">
        <f t="shared" si="219"/>
        <v>29.656686385392884</v>
      </c>
      <c r="FN107" s="65">
        <f t="shared" si="220"/>
        <v>37.06510943995994</v>
      </c>
      <c r="FO107" s="65">
        <f t="shared" si="221"/>
        <v>38.198786457036825</v>
      </c>
      <c r="FP107" s="65">
        <f t="shared" si="222"/>
        <v>25.107328429767588</v>
      </c>
      <c r="FQ107" s="65">
        <f t="shared" si="223"/>
        <v>4.2708537093354746</v>
      </c>
      <c r="FR107" s="65">
        <f t="shared" si="224"/>
        <v>7.2035993933745504</v>
      </c>
      <c r="FS107" s="65">
        <f t="shared" si="225"/>
        <v>8.5317145090910529</v>
      </c>
      <c r="FT107" s="65">
        <f t="shared" si="226"/>
        <v>8.5317145090910529</v>
      </c>
      <c r="FU107" s="65">
        <f t="shared" si="227"/>
        <v>8.5317145090910529</v>
      </c>
      <c r="FV107" s="65">
        <f t="shared" si="228"/>
        <v>0.47453930103727499</v>
      </c>
      <c r="FW107" s="65">
        <f t="shared" si="229"/>
        <v>0.80039993259717235</v>
      </c>
      <c r="FX107" s="65">
        <f t="shared" si="230"/>
        <v>0.94796827878789469</v>
      </c>
      <c r="FY107" s="65">
        <f t="shared" si="231"/>
        <v>0.94796827878789469</v>
      </c>
      <c r="FZ107" s="65">
        <f t="shared" si="232"/>
        <v>0.94796827878789469</v>
      </c>
      <c r="GB107" s="65">
        <f t="shared" si="233"/>
        <v>290.62916352210834</v>
      </c>
      <c r="GC107" s="65">
        <f t="shared" si="234"/>
        <v>480.36677135789563</v>
      </c>
      <c r="GD107" s="65">
        <f t="shared" si="235"/>
        <v>157.51523921214695</v>
      </c>
      <c r="GE107" s="65">
        <f t="shared" si="236"/>
        <v>24.748842793370777</v>
      </c>
      <c r="GF107" s="65">
        <f t="shared" si="237"/>
        <v>4.2708537093354746</v>
      </c>
      <c r="GG107" s="65">
        <f t="shared" si="238"/>
        <v>0.47453930103727499</v>
      </c>
      <c r="GH107" s="65">
        <f t="shared" si="239"/>
        <v>233.66049054559718</v>
      </c>
      <c r="GI107" s="65">
        <f t="shared" si="240"/>
        <v>409.16938071838564</v>
      </c>
      <c r="GJ107" s="65">
        <f t="shared" si="241"/>
        <v>151.33278840079004</v>
      </c>
      <c r="GK107" s="65">
        <f t="shared" si="242"/>
        <v>29.656686385392884</v>
      </c>
      <c r="GL107" s="65">
        <f t="shared" si="243"/>
        <v>7.2035993933745504</v>
      </c>
      <c r="GM107" s="65">
        <f t="shared" si="244"/>
        <v>0.80039993259717235</v>
      </c>
      <c r="GN107" s="65">
        <f t="shared" si="245"/>
        <v>163.29709535101796</v>
      </c>
      <c r="GO107" s="65">
        <f t="shared" si="246"/>
        <v>328.69116102791168</v>
      </c>
      <c r="GP107" s="65">
        <f t="shared" si="247"/>
        <v>141.7129278863838</v>
      </c>
      <c r="GQ107" s="65">
        <f t="shared" si="248"/>
        <v>37.06510943995994</v>
      </c>
      <c r="GR107" s="65">
        <f t="shared" si="249"/>
        <v>8.5317145090910529</v>
      </c>
      <c r="GS107" s="65">
        <f t="shared" si="250"/>
        <v>0.94796827878789469</v>
      </c>
      <c r="GT107" s="65">
        <f t="shared" si="251"/>
        <v>91.326382094567663</v>
      </c>
      <c r="GU107" s="65">
        <f t="shared" si="252"/>
        <v>242.34295299533829</v>
      </c>
      <c r="GV107" s="65">
        <f t="shared" si="253"/>
        <v>123.88451681639897</v>
      </c>
      <c r="GW107" s="65">
        <f t="shared" si="254"/>
        <v>38.198786457036825</v>
      </c>
      <c r="GX107" s="65">
        <f t="shared" si="255"/>
        <v>8.5317145090910529</v>
      </c>
      <c r="GY107" s="65">
        <f t="shared" si="256"/>
        <v>0.94796827878789469</v>
      </c>
      <c r="GZ107" s="65">
        <f t="shared" si="257"/>
        <v>49.799640898068432</v>
      </c>
      <c r="HA107" s="65">
        <f t="shared" si="258"/>
        <v>152.41729159212713</v>
      </c>
      <c r="HB107" s="65">
        <f t="shared" si="259"/>
        <v>86.41178148523646</v>
      </c>
      <c r="HC107" s="65">
        <f t="shared" si="260"/>
        <v>25.107328429767588</v>
      </c>
      <c r="HD107" s="65">
        <f t="shared" si="261"/>
        <v>8.5317145090910529</v>
      </c>
      <c r="HE107" s="65">
        <f t="shared" si="262"/>
        <v>0.94796827878789469</v>
      </c>
      <c r="HM107" s="51">
        <v>98</v>
      </c>
      <c r="HN107" s="72">
        <f>(EW107-EW106)*$D$46+(FB107-FB106)*$D$47+(FG107-FG106)*$D$48+(FL107-FL106)*$D$49+IF($HM107&lt;C$10,0,求节点(C$10:C$14,$H$28:$H$32,$HM107)*$C$2*节奏总纲!W101)+HN106</f>
        <v>83841.19278953466</v>
      </c>
      <c r="HO107" s="72">
        <f>(EX107-EX106)*$D$46+(FC107-FC106)*$D$47+(FH107-FH106)*$D$48+(FM107-FM106)*$D$49+IF($HM107&lt;D$10,0,求节点(D$10:D$14,$H$28:$H$32,$HM107)*$C$2*节奏总纲!X101)+HO106</f>
        <v>73344.457854675202</v>
      </c>
      <c r="HP107" s="72">
        <f>(EY107-EY106)*$D$46+(FD107-FD106)*$D$47+(FI107-FI106)*$D$48+(FN107-FN106)*$D$49+IF($HM107&lt;E$10,0,求节点(E$10:E$14,$H$28:$H$32,$HM107)*$C$2*节奏总纲!Y101)+HP106</f>
        <v>62130.799162662217</v>
      </c>
      <c r="HQ107" s="72">
        <f>(EZ107-EZ106)*$D$46+(FE107-FE106)*$D$47+(FJ107-FJ106)*$D$48+(FO107-FO106)*$D$49+IF($HM107&lt;F$10,0,求节点(F$10:F$14,$H$28:$H$32,$HM107)*$C$2*节奏总纲!Z101)+HQ106</f>
        <v>47436.870315951535</v>
      </c>
      <c r="HR107" s="72">
        <f>(FA107-FA106)*$D$46+(FF107-FF106)*$D$47+(FK107-FK106)*$D$48+(FP107-FP106)*$D$49+IF($HM107&lt;G$10,0,求节点(G$10:G$14,$H$28:$H$32,$HM107)*$C$2*节奏总纲!AA101)+HR106</f>
        <v>27065.005681008603</v>
      </c>
      <c r="HV107" s="72">
        <v>98</v>
      </c>
      <c r="HW107" s="72">
        <f>IF($HV107&lt;C$10,0,求节点(C$10:C$14,$I$28:$I$32,$HV107)*$C$2*节奏总纲!W101)+HW106</f>
        <v>422490130.75982112</v>
      </c>
      <c r="HX107" s="72">
        <f>IF($HV107&lt;D$10,0,求节点(D$10:D$14,$I$28:$I$32,$HV107)*$C$2*节奏总纲!X101)+HX106</f>
        <v>386569429.82381594</v>
      </c>
      <c r="HY107" s="72">
        <f>IF($HV107&lt;E$10,0,求节点(E$10:E$14,$I$28:$I$32,$HV107)*$C$2*节奏总纲!Y101)+HY106</f>
        <v>359909601.64474857</v>
      </c>
      <c r="HZ107" s="72">
        <f>IF($HV107&lt;F$10,0,求节点(F$10:F$14,$I$28:$I$32,$HV107)*$C$2*节奏总纲!Z101)+HZ106</f>
        <v>298677670.61991024</v>
      </c>
      <c r="IA107" s="72">
        <f>IF($HV107&lt;G$10,0,求节点(G$10:G$14,$I$28:$I$32,$HV107)*$C$2*节奏总纲!AA101)+IA106</f>
        <v>165337746.61441767</v>
      </c>
    </row>
    <row r="108" spans="16:235" x14ac:dyDescent="0.15">
      <c r="P108" s="49">
        <v>99</v>
      </c>
      <c r="Q108" s="51">
        <f>IF($P108&lt;C$10,0,求节点(C$10:C$14,$H$10:$H$14,$P108)*$C$2*节奏总纲!W102)+Q107</f>
        <v>4969.7496895058675</v>
      </c>
      <c r="R108" s="51">
        <f>IF($P108&lt;D$10,0,求节点(D$10:D$14,$H$10:$H$14,$P108)*$C$2*节奏总纲!X102)+R107</f>
        <v>3903.8110568565826</v>
      </c>
      <c r="S108" s="51">
        <f>IF($P108&lt;E$10,0,求节点(E$10:E$14,$H$10:$H$14,$P108)*$C$2*节奏总纲!Y102)+S107</f>
        <v>2656.9836629856904</v>
      </c>
      <c r="T108" s="51">
        <f>IF($P108&lt;F$10,0,求节点(F$10:F$14,$H$10:$H$14,$P108)*$C$2*节奏总纲!Z102)+T107</f>
        <v>1493.4571370726665</v>
      </c>
      <c r="U108" s="51">
        <f>IF($P108&lt;G$10,0,求节点(G$10:G$14,$H$10:$H$14,$P108)*$C$2*节奏总纲!AA102)+U107</f>
        <v>832.52028829515666</v>
      </c>
      <c r="V108" s="51">
        <f>IF($P108&lt;C$10,0,求节点(C$10:C$14,$I$10:$I$14,$P108)*$C$2*节奏总纲!W102)+V107</f>
        <v>12219.203674819419</v>
      </c>
      <c r="W108" s="51">
        <f>IF($P108&lt;D$10,0,求节点(D$10:D$14,$I$10:$I$14,$P108)*$C$2*节奏总纲!X102)+W107</f>
        <v>9843.0594813132811</v>
      </c>
      <c r="X108" s="51">
        <f>IF($P108&lt;E$10,0,求节点(E$10:E$14,$I$10:$I$14,$P108)*$C$2*节奏总纲!Y102)+X107</f>
        <v>6953.7608681264082</v>
      </c>
      <c r="Y108" s="51">
        <f>IF($P108&lt;F$10,0,求节点(F$10:F$14,$I$10:$I$14,$P108)*$C$2*节奏总纲!Z102)+Y107</f>
        <v>4275.4894023257266</v>
      </c>
      <c r="Z108" s="51">
        <f>IF($P108&lt;G$10,0,求节点(G$10:G$14,$I$10:$I$14,$P108)*$C$2*节奏总纲!AA102)+Z107</f>
        <v>2249.8261883485275</v>
      </c>
      <c r="AA108" s="65">
        <f>IF($P108&lt;C$10,0,求节点(C$10:C$14,$J$10:$J$14,$P108)*$C$2*节奏总纲!W102)+AA107+军团势力点排行奖励设计!M108-军团势力点排行奖励设计!M107</f>
        <v>10448.304736304955</v>
      </c>
      <c r="AB108" s="65">
        <f>IF($P108&lt;D$10,0,求节点(D$10:D$14,$J$10:$J$14,$P108)*$C$2*节奏总纲!X102)+AB107+军团势力点排行奖励设计!N108-军团势力点排行奖励设计!N107</f>
        <v>9170.8296120606883</v>
      </c>
      <c r="AC108" s="65">
        <f>IF($P108&lt;E$10,0,求节点(E$10:E$14,$J$10:$J$14,$P108)*$C$2*节奏总纲!Y102)+AC107+军团势力点排行奖励设计!O108-军团势力点排行奖励设计!O107</f>
        <v>7242.3603457567951</v>
      </c>
      <c r="AD108" s="65">
        <f>IF($P108&lt;F$10,0,求节点(F$10:F$14,$J$10:$J$14,$P108)*$C$2*节奏总纲!Z102)+AD107+军团势力点排行奖励设计!P108-军团势力点排行奖励设计!P107</f>
        <v>5559.1385082370489</v>
      </c>
      <c r="AE108" s="65">
        <f>IF($P108&lt;G$10,0,求节点(G$10:G$14,$J$10:$J$14,$P108)*$C$2*节奏总纲!AA102)+AE107+军团势力点排行奖励设计!Q108-军团势力点排行奖励设计!Q107</f>
        <v>4095.7819806138418</v>
      </c>
      <c r="AF108" s="65">
        <f>IF($P108&lt;C$10,0,求节点(C$10:C$14,$K$10:$K$14,$P108)*$C$2*节奏总纲!W102)+AF107</f>
        <v>1670.9415302396114</v>
      </c>
      <c r="AG108" s="65">
        <f>IF($P108&lt;D$10,0,求节点(D$10:D$14,$K$10:$K$14,$P108)*$C$2*节奏总纲!X102)+AG107</f>
        <v>2671.2817694582272</v>
      </c>
      <c r="AH108" s="65">
        <f>IF($P108&lt;E$10,0,求节点(E$10:E$14,$K$10:$K$14,$P108)*$C$2*节奏总纲!Y102)+AH107</f>
        <v>4323.8715392131344</v>
      </c>
      <c r="AI108" s="65">
        <f>IF($P108&lt;F$10,0,求节点(F$10:F$14,$K$10:$K$14,$P108)*$C$2*节奏总纲!Z102)+AI107</f>
        <v>4760.4520172142529</v>
      </c>
      <c r="AJ108" s="65">
        <f>IF($P108&lt;G$10,0,求节点(G$10:G$14,$K$10:$K$14,$P108)*$C$2*节奏总纲!AA102)+AJ107</f>
        <v>2725.1559950051028</v>
      </c>
      <c r="AK108" s="65">
        <f>IF($P108&lt;C$10,0,求节点(C$10:C$14,$L$10:$L$14,$P108)*$C$2*节奏总纲!W102)+AK107+军团势力点排行奖励设计!R108-军团势力点排行奖励设计!R107</f>
        <v>511.10044761925184</v>
      </c>
      <c r="AL108" s="65">
        <f>IF($P108&lt;D$10,0,求节点(D$10:D$14,$L$10:$L$14,$P108)*$C$2*节奏总纲!X102)+AL107+军团势力点排行奖励设计!S108-军团势力点排行奖励设计!S107</f>
        <v>864.58429444796843</v>
      </c>
      <c r="AM108" s="65">
        <f>IF($P108&lt;E$10,0,求节点(E$10:E$14,$L$10:$L$14,$P108)*$C$2*节奏总纲!Y102)+AM107+军团势力点排行奖励设计!T108-军团势力点排行奖励设计!T107</f>
        <v>1026.2558281347087</v>
      </c>
      <c r="AN108" s="65">
        <f>IF($P108&lt;F$10,0,求节点(F$10:F$14,$L$10:$L$14,$P108)*$C$2*节奏总纲!Z102)+AN107+军团势力点排行奖励设计!U108-军团势力点排行奖励设计!U107</f>
        <v>1026.2558281347087</v>
      </c>
      <c r="AO108" s="65">
        <f>IF($P108&lt;G$10,0,求节点(G$10:G$14,$L$10:$L$14,$P108)*$C$2*节奏总纲!AA102)+AO107+军团势力点排行奖励设计!V108-军团势力点排行奖励设计!V107</f>
        <v>1028.1080036380445</v>
      </c>
      <c r="AP108" s="65">
        <f>IF($P108&lt;C$10,0,求节点(C$10:C$14,$M$10:$M$14,$P108)*$C$2*节奏总纲!W102)+AP107</f>
        <v>0</v>
      </c>
      <c r="AQ108" s="65">
        <f>IF($P108&lt;D$10,0,求节点(D$10:D$14,$M$10:$M$14,$P108)*$C$2*节奏总纲!X102)+AQ107</f>
        <v>0</v>
      </c>
      <c r="AR108" s="65">
        <f>IF($P108&lt;E$10,0,求节点(E$10:E$14,$M$10:$M$14,$P108)*$C$2*节奏总纲!Y102)+AR107</f>
        <v>0</v>
      </c>
      <c r="AS108" s="65">
        <f>IF($P108&lt;F$10,0,求节点(F$10:F$14,$M$10:$M$14,$P108)*$C$2*节奏总纲!Z102)+AS107</f>
        <v>0</v>
      </c>
      <c r="AT108" s="65">
        <f>IF($P108&lt;G$10,0,求节点(G$10:G$14,$M$10:$M$14,$P108)*$C$2*节奏总纲!AA102)+AT107</f>
        <v>0</v>
      </c>
      <c r="AX108" s="51">
        <v>99</v>
      </c>
      <c r="AY108" s="51">
        <f>IF($AX108&lt;C$10,0,求节点(C$10:C$14,$H$19:$H$23,$AX108)*$C$2*节奏总纲!W102)+AY107</f>
        <v>160.83712822378666</v>
      </c>
      <c r="AZ108" s="51">
        <f>IF($AX108&lt;D$10,0,求节点(D$10:D$14,$H$19:$H$23,$AX108)*$C$2*节奏总纲!X102)+AZ107</f>
        <v>132.43881686352239</v>
      </c>
      <c r="BA108" s="51">
        <f>IF($AX108&lt;E$10,0,求节点(E$10:E$14,$H$19:$H$23,$AX108)*$C$2*节奏总纲!Y102)+BA107</f>
        <v>94.985892569826404</v>
      </c>
      <c r="BB108" s="51">
        <f>IF($AX108&lt;F$10,0,求节点(F$10:F$14,$H$19:$H$23,$AX108)*$C$2*节奏总纲!Z102)+BB107</f>
        <v>52.866668161804185</v>
      </c>
      <c r="BC108" s="51">
        <f>IF($AX108&lt;G$10,0,求节点(G$10:G$14,$H$19:$H$23,$AX108)*$C$2*节奏总纲!AA102)+BC107</f>
        <v>28.209127555924699</v>
      </c>
      <c r="BD108" s="51">
        <f>IF($AX108&lt;C$10,0,求节点(C$10:C$14,$I$19:$I$23,$AX108)*$C$2*节奏总纲!W102)+BD107</f>
        <v>432.64011766107234</v>
      </c>
      <c r="BE108" s="51">
        <f>IF($AX108&lt;D$10,0,求节点(D$10:D$14,$I$19:$I$23,$AX108)*$C$2*节奏总纲!X102)+BE107</f>
        <v>337.40557894024931</v>
      </c>
      <c r="BF108" s="51">
        <f>IF($AX108&lt;E$10,0,求节点(E$10:E$14,$I$19:$I$23,$AX108)*$C$2*节奏总纲!Y102)+BF107</f>
        <v>227.70400927063847</v>
      </c>
      <c r="BG108" s="51">
        <f>IF($AX108&lt;F$10,0,求节点(F$10:F$14,$I$19:$I$23,$AX108)*$C$2*节奏总纲!Z102)+BG107</f>
        <v>128.19904644254493</v>
      </c>
      <c r="BH108" s="51">
        <f>IF($AX108&lt;G$10,0,求节点(G$10:G$14,$I$19:$I$23,$AX108)*$C$2*节奏总纲!AA102)+BH107</f>
        <v>71.968377807145785</v>
      </c>
      <c r="BI108" s="65">
        <f>IF($AX108&lt;C$10,0,求节点(C$10:C$14,$J$19:$J$23,$AX108)*$C$2*节奏总纲!W102)+BI107+军团势力点排行奖励设计!W108-军团势力点排行奖励设计!W107</f>
        <v>348.27682454349861</v>
      </c>
      <c r="BJ108" s="65">
        <f>IF($AX108&lt;D$10,0,求节点(D$10:D$14,$J$19:$J$23,$AX108)*$C$2*节奏总纲!X102)+BJ107+军团势力点排行奖励设计!X108-军团势力点排行奖励设计!X107</f>
        <v>305.69432040202304</v>
      </c>
      <c r="BK108" s="65">
        <f>IF($AX108&lt;E$10,0,求节点(E$10:E$14,$J$19:$J$23,$AX108)*$C$2*节奏总纲!Y102)+BK107+军团势力点排行奖励设计!Y108-军团势力点排行奖励设计!Y107</f>
        <v>241.41201152522643</v>
      </c>
      <c r="BL108" s="65">
        <f>IF($AX108&lt;F$10,0,求节点(F$10:F$14,$J$19:$J$23,$AX108)*$C$2*节奏总纲!Z102)+BL107+军团势力点排行奖励设计!Z108-军团势力点排行奖励设计!Z107</f>
        <v>185.30461694123488</v>
      </c>
      <c r="BM108" s="65">
        <f>IF($AX108&lt;G$10,0,求节点(G$10:G$14,$J$19:$J$23,$AX108)*$C$2*节奏总纲!AA102)+BM107+军团势力点排行奖励设计!AA108-军团势力点排行奖励设计!AA107</f>
        <v>136.52606602046137</v>
      </c>
      <c r="BN108" s="65">
        <f>IF($AX108&lt;C$10,0,求节点(C$10:C$14,$K$19:$K$23,$AX108)*$C$2*节奏总纲!W102)+BN107</f>
        <v>55.698051007987047</v>
      </c>
      <c r="BO108" s="65">
        <f>IF($AX108&lt;D$10,0,求节点(D$10:D$14,$K$19:$K$23,$AX108)*$C$2*节奏总纲!X102)+BO107</f>
        <v>89.042725648607572</v>
      </c>
      <c r="BP108" s="65">
        <f>IF($AX108&lt;E$10,0,求节点(E$10:E$14,$K$19:$K$23,$AX108)*$C$2*节奏总纲!Y102)+BP107</f>
        <v>144.12905130710445</v>
      </c>
      <c r="BQ108" s="65">
        <f>IF($AX108&lt;F$10,0,求节点(F$10:F$14,$K$19:$K$23,$AX108)*$C$2*节奏总纲!Z102)+BQ107</f>
        <v>158.68173390714176</v>
      </c>
      <c r="BR108" s="65">
        <f>IF($AX108&lt;G$10,0,求节点(G$10:G$14,$K$19:$K$23,$AX108)*$C$2*节奏总纲!AA102)+BR107</f>
        <v>90.776793983392224</v>
      </c>
      <c r="BS108" s="65">
        <f>IF($AX108&lt;C$10,0,求节点(C$10:C$14,$L$19:$L$23,$AX108)*$C$2*节奏总纲!W102)+BS107+军团势力点排行奖励设计!AB108-军团势力点排行奖励设计!AB107</f>
        <v>10.222008952385039</v>
      </c>
      <c r="BT108" s="65">
        <f>IF($AX108&lt;D$10,0,求节点(D$10:D$14,$L$19:$L$23,$AX108)*$C$2*节奏总纲!X102)+BT107+军团势力点排行奖励设计!AC108-军团势力点排行奖励设计!AC107</f>
        <v>17.291685888959382</v>
      </c>
      <c r="BU108" s="65">
        <f>IF($AX108&lt;E$10,0,求节点(E$10:E$14,$L$19:$L$23,$AX108)*$C$2*节奏总纲!Y102)+BU107+军团势力点排行奖励设计!AD108-军团势力点排行奖励设计!AD107</f>
        <v>20.525116562694176</v>
      </c>
      <c r="BV108" s="65">
        <f>IF($AX108&lt;F$10,0,求节点(F$10:F$14,$L$19:$L$23,$AX108)*$C$2*节奏总纲!Z102)+BV107+军团势力点排行奖励设计!AE108-军团势力点排行奖励设计!AE107</f>
        <v>20.525116562694176</v>
      </c>
      <c r="BW108" s="65">
        <f>IF($AX108&lt;G$10,0,求节点(G$10:G$14,$L$19:$L$23,$AX108)*$C$2*节奏总纲!AA102)+BW107+军团势力点排行奖励设计!AF108-军团势力点排行奖励设计!AF107</f>
        <v>20.5621600727609</v>
      </c>
      <c r="BX108" s="65">
        <f>IF($AX108&lt;C$10,0,求节点(C$10:C$14,$M$19:$M$23,$AX108)*$C$2*节奏总纲!W102)+BX107</f>
        <v>0</v>
      </c>
      <c r="BY108" s="65">
        <f>IF($AX108&lt;D$10,0,求节点(D$10:D$14,$M$19:$M$23,$AX108)*$C$2*节奏总纲!X102)+BY107</f>
        <v>0</v>
      </c>
      <c r="BZ108" s="65">
        <f>IF($AX108&lt;E$10,0,求节点(E$10:E$14,$M$19:$M$23,$AX108)*$C$2*节奏总纲!Y102)+BZ107</f>
        <v>0</v>
      </c>
      <c r="CA108" s="65">
        <f>IF($AX108&lt;F$10,0,求节点(F$10:F$14,$M$19:$M$23,$AX108)*$C$2*节奏总纲!Z102)+CA107</f>
        <v>0</v>
      </c>
      <c r="CB108" s="65">
        <f>IF($AX108&lt;G$10,0,求节点(G$10:G$14,$M$19:$M$23,$AX108)*$C$2*节奏总纲!AA102)+CB107</f>
        <v>0</v>
      </c>
      <c r="CF108" s="51">
        <v>99</v>
      </c>
      <c r="CG108" s="65">
        <f t="shared" si="143"/>
        <v>804.18564111893329</v>
      </c>
      <c r="CH108" s="65">
        <f t="shared" si="144"/>
        <v>662.1940843176119</v>
      </c>
      <c r="CI108" s="65">
        <f t="shared" si="145"/>
        <v>474.92946284913205</v>
      </c>
      <c r="CJ108" s="65">
        <f t="shared" si="146"/>
        <v>264.33334080902091</v>
      </c>
      <c r="CK108" s="65">
        <f t="shared" si="147"/>
        <v>141.04563777962349</v>
      </c>
      <c r="CL108" s="65">
        <f t="shared" si="148"/>
        <v>4326.4011766107233</v>
      </c>
      <c r="CM108" s="65">
        <f t="shared" si="149"/>
        <v>3374.0557894024932</v>
      </c>
      <c r="CN108" s="65">
        <f t="shared" si="150"/>
        <v>2277.0400927063847</v>
      </c>
      <c r="CO108" s="65">
        <f t="shared" si="151"/>
        <v>1281.9904644254493</v>
      </c>
      <c r="CP108" s="65">
        <f t="shared" si="152"/>
        <v>719.68377807145782</v>
      </c>
      <c r="CQ108" s="65">
        <f t="shared" si="153"/>
        <v>10448.304736304959</v>
      </c>
      <c r="CR108" s="65">
        <f t="shared" si="154"/>
        <v>9170.8296120606919</v>
      </c>
      <c r="CS108" s="65">
        <f t="shared" si="155"/>
        <v>7242.3603457567933</v>
      </c>
      <c r="CT108" s="65">
        <f t="shared" si="156"/>
        <v>5559.1385082370462</v>
      </c>
      <c r="CU108" s="65">
        <f t="shared" si="157"/>
        <v>4095.7819806138414</v>
      </c>
      <c r="CV108" s="65">
        <f t="shared" si="158"/>
        <v>1670.9415302396114</v>
      </c>
      <c r="CW108" s="65">
        <f t="shared" si="159"/>
        <v>2671.2817694582272</v>
      </c>
      <c r="CX108" s="65">
        <f t="shared" si="160"/>
        <v>4323.8715392131335</v>
      </c>
      <c r="CY108" s="65">
        <f t="shared" si="161"/>
        <v>4760.4520172142529</v>
      </c>
      <c r="CZ108" s="65">
        <f t="shared" si="162"/>
        <v>2723.3038195017666</v>
      </c>
      <c r="DA108" s="65">
        <f t="shared" si="163"/>
        <v>511.10044761925195</v>
      </c>
      <c r="DB108" s="65">
        <f t="shared" si="164"/>
        <v>864.58429444796911</v>
      </c>
      <c r="DC108" s="65">
        <f t="shared" si="165"/>
        <v>1026.2558281347087</v>
      </c>
      <c r="DD108" s="65">
        <f t="shared" si="166"/>
        <v>1026.2558281347087</v>
      </c>
      <c r="DE108" s="65">
        <f t="shared" si="167"/>
        <v>1028.1080036380449</v>
      </c>
      <c r="DF108" s="65">
        <f t="shared" si="168"/>
        <v>0</v>
      </c>
      <c r="DG108" s="65">
        <f t="shared" si="169"/>
        <v>0</v>
      </c>
      <c r="DH108" s="65">
        <f t="shared" si="170"/>
        <v>0</v>
      </c>
      <c r="DI108" s="65">
        <f t="shared" si="171"/>
        <v>0</v>
      </c>
      <c r="DJ108" s="65">
        <f t="shared" si="172"/>
        <v>0</v>
      </c>
      <c r="DN108" s="51">
        <v>99</v>
      </c>
      <c r="DO108" s="65">
        <f t="shared" si="173"/>
        <v>6.1798537991688383</v>
      </c>
      <c r="DP108" s="65">
        <f t="shared" si="174"/>
        <v>5.8952671872317355</v>
      </c>
      <c r="DQ108" s="65">
        <f t="shared" si="175"/>
        <v>5.5944805930680239</v>
      </c>
      <c r="DR108" s="65">
        <f t="shared" si="176"/>
        <v>5.6499007370836329</v>
      </c>
      <c r="DS108" s="65">
        <f t="shared" si="177"/>
        <v>5.9024887362764566</v>
      </c>
      <c r="DT108" s="65">
        <f t="shared" si="178"/>
        <v>2.82433440081298</v>
      </c>
      <c r="DU108" s="65">
        <f t="shared" si="179"/>
        <v>2.9172782240972888</v>
      </c>
      <c r="DV108" s="65">
        <f t="shared" si="180"/>
        <v>3.0538596533280575</v>
      </c>
      <c r="DW108" s="65">
        <f t="shared" si="181"/>
        <v>3.3350399405988376</v>
      </c>
      <c r="DX108" s="65">
        <f t="shared" si="182"/>
        <v>3.1261315829257734</v>
      </c>
      <c r="DY108" s="65">
        <f t="shared" si="183"/>
        <v>0.99999999999999967</v>
      </c>
      <c r="DZ108" s="65">
        <f t="shared" si="184"/>
        <v>0.99999999999999956</v>
      </c>
      <c r="EA108" s="65">
        <f t="shared" si="185"/>
        <v>1.0000000000000002</v>
      </c>
      <c r="EB108" s="65">
        <f t="shared" si="186"/>
        <v>1.0000000000000004</v>
      </c>
      <c r="EC108" s="65">
        <f t="shared" si="187"/>
        <v>1.0000000000000002</v>
      </c>
      <c r="ED108" s="65">
        <f t="shared" si="188"/>
        <v>1</v>
      </c>
      <c r="EE108" s="65">
        <f t="shared" si="189"/>
        <v>1</v>
      </c>
      <c r="EF108" s="65">
        <f t="shared" si="190"/>
        <v>1.0000000000000002</v>
      </c>
      <c r="EG108" s="65">
        <f t="shared" si="191"/>
        <v>1</v>
      </c>
      <c r="EH108" s="65">
        <f t="shared" si="192"/>
        <v>1.0006801207746534</v>
      </c>
      <c r="EI108" s="65">
        <f t="shared" si="193"/>
        <v>0.99999999999999978</v>
      </c>
      <c r="EJ108" s="65">
        <f t="shared" si="194"/>
        <v>0.99999999999999922</v>
      </c>
      <c r="EK108" s="65">
        <f t="shared" si="195"/>
        <v>1</v>
      </c>
      <c r="EL108" s="65">
        <f t="shared" si="196"/>
        <v>1</v>
      </c>
      <c r="EM108" s="65">
        <f t="shared" si="197"/>
        <v>0.99999999999999956</v>
      </c>
      <c r="EN108" s="65">
        <f t="shared" si="198"/>
        <v>0</v>
      </c>
      <c r="EO108" s="65">
        <f t="shared" si="199"/>
        <v>0</v>
      </c>
      <c r="EP108" s="65">
        <f t="shared" si="200"/>
        <v>0</v>
      </c>
      <c r="EQ108" s="65">
        <f t="shared" si="201"/>
        <v>0</v>
      </c>
      <c r="ER108" s="65">
        <f t="shared" si="202"/>
        <v>0</v>
      </c>
      <c r="EV108" s="51">
        <v>99</v>
      </c>
      <c r="EW108" s="65">
        <f t="shared" si="203"/>
        <v>290.62916352210834</v>
      </c>
      <c r="EX108" s="65">
        <f t="shared" si="204"/>
        <v>233.66049054559718</v>
      </c>
      <c r="EY108" s="65">
        <f t="shared" si="205"/>
        <v>163.29709535101796</v>
      </c>
      <c r="EZ108" s="65">
        <f t="shared" si="206"/>
        <v>91.326382094567663</v>
      </c>
      <c r="FA108" s="65">
        <f t="shared" si="207"/>
        <v>49.799640898068432</v>
      </c>
      <c r="FB108" s="65">
        <f t="shared" si="208"/>
        <v>504.83552013849339</v>
      </c>
      <c r="FC108" s="65">
        <f t="shared" si="209"/>
        <v>433.55242828348969</v>
      </c>
      <c r="FD108" s="65">
        <f t="shared" si="210"/>
        <v>352.16333790561237</v>
      </c>
      <c r="FE108" s="65">
        <f t="shared" si="211"/>
        <v>261.73250793396977</v>
      </c>
      <c r="FF108" s="65">
        <f t="shared" si="212"/>
        <v>164.02929446692883</v>
      </c>
      <c r="FG108" s="65">
        <f t="shared" si="213"/>
        <v>176.50058903268595</v>
      </c>
      <c r="FH108" s="65">
        <f t="shared" si="214"/>
        <v>169.46276764218041</v>
      </c>
      <c r="FI108" s="65">
        <f t="shared" si="215"/>
        <v>158.03165554729148</v>
      </c>
      <c r="FJ108" s="65">
        <f t="shared" si="216"/>
        <v>137.14913276450648</v>
      </c>
      <c r="FK108" s="65">
        <f t="shared" si="217"/>
        <v>94.838415926053543</v>
      </c>
      <c r="FL108" s="65">
        <f t="shared" si="218"/>
        <v>30.597853219249341</v>
      </c>
      <c r="FM108" s="65">
        <f t="shared" si="219"/>
        <v>36.551598327614542</v>
      </c>
      <c r="FN108" s="65">
        <f t="shared" si="220"/>
        <v>45.001434150221044</v>
      </c>
      <c r="FO108" s="65">
        <f t="shared" si="221"/>
        <v>45.10660094102893</v>
      </c>
      <c r="FP108" s="65">
        <f t="shared" si="222"/>
        <v>29.094094112253693</v>
      </c>
      <c r="FQ108" s="65">
        <f t="shared" si="223"/>
        <v>4.5999040285732669</v>
      </c>
      <c r="FR108" s="65">
        <f t="shared" si="224"/>
        <v>7.7812586500317158</v>
      </c>
      <c r="FS108" s="65">
        <f t="shared" si="225"/>
        <v>9.2363024532123799</v>
      </c>
      <c r="FT108" s="65">
        <f t="shared" si="226"/>
        <v>9.2363024532123799</v>
      </c>
      <c r="FU108" s="65">
        <f t="shared" si="227"/>
        <v>9.2529720327424005</v>
      </c>
      <c r="FV108" s="65">
        <f t="shared" si="228"/>
        <v>0.51110044761925189</v>
      </c>
      <c r="FW108" s="65">
        <f t="shared" si="229"/>
        <v>0.86458429444796847</v>
      </c>
      <c r="FX108" s="65">
        <f t="shared" si="230"/>
        <v>1.0262558281347089</v>
      </c>
      <c r="FY108" s="65">
        <f t="shared" si="231"/>
        <v>1.0262558281347089</v>
      </c>
      <c r="FZ108" s="65">
        <f t="shared" si="232"/>
        <v>1.0281080036380446</v>
      </c>
      <c r="GB108" s="65">
        <f t="shared" si="233"/>
        <v>290.62916352210834</v>
      </c>
      <c r="GC108" s="65">
        <f t="shared" si="234"/>
        <v>504.83552013849339</v>
      </c>
      <c r="GD108" s="65">
        <f t="shared" si="235"/>
        <v>176.50058903268595</v>
      </c>
      <c r="GE108" s="65">
        <f t="shared" si="236"/>
        <v>30.597853219249341</v>
      </c>
      <c r="GF108" s="65">
        <f t="shared" si="237"/>
        <v>4.5999040285732669</v>
      </c>
      <c r="GG108" s="65">
        <f t="shared" si="238"/>
        <v>0.51110044761925189</v>
      </c>
      <c r="GH108" s="65">
        <f t="shared" si="239"/>
        <v>233.66049054559718</v>
      </c>
      <c r="GI108" s="65">
        <f t="shared" si="240"/>
        <v>433.55242828348969</v>
      </c>
      <c r="GJ108" s="65">
        <f t="shared" si="241"/>
        <v>169.46276764218041</v>
      </c>
      <c r="GK108" s="65">
        <f t="shared" si="242"/>
        <v>36.551598327614542</v>
      </c>
      <c r="GL108" s="65">
        <f t="shared" si="243"/>
        <v>7.7812586500317158</v>
      </c>
      <c r="GM108" s="65">
        <f t="shared" si="244"/>
        <v>0.86458429444796847</v>
      </c>
      <c r="GN108" s="65">
        <f t="shared" si="245"/>
        <v>163.29709535101796</v>
      </c>
      <c r="GO108" s="65">
        <f t="shared" si="246"/>
        <v>352.16333790561237</v>
      </c>
      <c r="GP108" s="65">
        <f t="shared" si="247"/>
        <v>158.03165554729148</v>
      </c>
      <c r="GQ108" s="65">
        <f t="shared" si="248"/>
        <v>45.001434150221044</v>
      </c>
      <c r="GR108" s="65">
        <f t="shared" si="249"/>
        <v>9.2363024532123799</v>
      </c>
      <c r="GS108" s="65">
        <f t="shared" si="250"/>
        <v>1.0262558281347089</v>
      </c>
      <c r="GT108" s="65">
        <f t="shared" si="251"/>
        <v>91.326382094567663</v>
      </c>
      <c r="GU108" s="65">
        <f t="shared" si="252"/>
        <v>261.73250793396977</v>
      </c>
      <c r="GV108" s="65">
        <f t="shared" si="253"/>
        <v>137.14913276450648</v>
      </c>
      <c r="GW108" s="65">
        <f t="shared" si="254"/>
        <v>45.10660094102893</v>
      </c>
      <c r="GX108" s="65">
        <f t="shared" si="255"/>
        <v>9.2363024532123799</v>
      </c>
      <c r="GY108" s="65">
        <f t="shared" si="256"/>
        <v>1.0262558281347089</v>
      </c>
      <c r="GZ108" s="65">
        <f t="shared" si="257"/>
        <v>49.799640898068432</v>
      </c>
      <c r="HA108" s="65">
        <f t="shared" si="258"/>
        <v>164.02929446692883</v>
      </c>
      <c r="HB108" s="65">
        <f t="shared" si="259"/>
        <v>94.838415926053543</v>
      </c>
      <c r="HC108" s="65">
        <f t="shared" si="260"/>
        <v>29.094094112253693</v>
      </c>
      <c r="HD108" s="65">
        <f t="shared" si="261"/>
        <v>9.2529720327424005</v>
      </c>
      <c r="HE108" s="65">
        <f t="shared" si="262"/>
        <v>1.0281080036380446</v>
      </c>
      <c r="HM108" s="51">
        <v>99</v>
      </c>
      <c r="HN108" s="72">
        <f>(EW108-EW107)*$D$46+(FB108-FB107)*$D$47+(FG108-FG107)*$D$48+(FL108-FL107)*$D$49+IF($HM108&lt;C$10,0,求节点(C$10:C$14,$H$28:$H$32,$HM108)*$C$2*节奏总纲!W102)+HN107</f>
        <v>91163.224370007796</v>
      </c>
      <c r="HO108" s="72">
        <f>(EX108-EX107)*$D$46+(FC108-FC107)*$D$47+(FH108-FH107)*$D$48+(FM108-FM107)*$D$49+IF($HM108&lt;D$10,0,求节点(D$10:D$14,$H$28:$H$32,$HM108)*$C$2*节奏总纲!X102)+HO107</f>
        <v>80063.789447251736</v>
      </c>
      <c r="HP108" s="72">
        <f>(EY108-EY107)*$D$46+(FD108-FD107)*$D$47+(FI108-FI107)*$D$48+(FN108-FN107)*$D$49+IF($HM108&lt;E$10,0,求节点(E$10:E$14,$H$28:$H$32,$HM108)*$C$2*节奏总纲!Y102)+HP107</f>
        <v>67973.415049504096</v>
      </c>
      <c r="HQ108" s="72">
        <f>(EZ108-EZ107)*$D$46+(FE108-FE107)*$D$47+(FJ108-FJ107)*$D$48+(FO108-FO107)*$D$49+IF($HM108&lt;F$10,0,求节点(F$10:F$14,$H$28:$H$32,$HM108)*$C$2*节奏总纲!Z102)+HQ107</f>
        <v>51915.735223956101</v>
      </c>
      <c r="HR108" s="72">
        <f>(FA108-FA107)*$D$46+(FF108-FF107)*$D$47+(FK108-FK107)*$D$48+(FP108-FP107)*$D$49+IF($HM108&lt;G$10,0,求节点(G$10:G$14,$H$28:$H$32,$HM108)*$C$2*节奏总纲!AA102)+HR107</f>
        <v>29445.983665639171</v>
      </c>
      <c r="HV108" s="72">
        <v>99</v>
      </c>
      <c r="HW108" s="72">
        <f>IF($HV108&lt;C$10,0,求节点(C$10:C$14,$I$28:$I$32,$HV108)*$C$2*节奏总纲!W102)+HW107</f>
        <v>473902898.51686049</v>
      </c>
      <c r="HX108" s="72">
        <f>IF($HV108&lt;D$10,0,求节点(D$10:D$14,$I$28:$I$32,$HV108)*$C$2*节奏总纲!X102)+HX107</f>
        <v>437065698.74871618</v>
      </c>
      <c r="HY108" s="72">
        <f>IF($HV108&lt;E$10,0,求节点(E$10:E$14,$I$28:$I$32,$HV108)*$C$2*节奏总纲!Y102)+HY107</f>
        <v>408414071.21654868</v>
      </c>
      <c r="HZ108" s="72">
        <f>IF($HV108&lt;F$10,0,求节点(F$10:F$14,$I$28:$I$32,$HV108)*$C$2*节奏总纲!Z102)+HZ107</f>
        <v>337383847.53794438</v>
      </c>
      <c r="IA108" s="72">
        <f>IF($HV108&lt;G$10,0,求节点(G$10:G$14,$I$28:$I$32,$HV108)*$C$2*节奏总纲!AA102)+IA107</f>
        <v>185674146.65979409</v>
      </c>
    </row>
    <row r="109" spans="16:235" x14ac:dyDescent="0.15">
      <c r="P109" s="49">
        <v>100</v>
      </c>
      <c r="Q109" s="51">
        <f>IF($P109&lt;C$10,0,求节点(C$10:C$14,$H$10:$H$14,$P109)*$C$2*节奏总纲!W103)+Q108</f>
        <v>4969.7496895058675</v>
      </c>
      <c r="R109" s="51">
        <f>IF($P109&lt;D$10,0,求节点(D$10:D$14,$H$10:$H$14,$P109)*$C$2*节奏总纲!X103)+R108</f>
        <v>3903.8110568565826</v>
      </c>
      <c r="S109" s="51">
        <f>IF($P109&lt;E$10,0,求节点(E$10:E$14,$H$10:$H$14,$P109)*$C$2*节奏总纲!Y103)+S108</f>
        <v>2656.9836629856904</v>
      </c>
      <c r="T109" s="51">
        <f>IF($P109&lt;F$10,0,求节点(F$10:F$14,$H$10:$H$14,$P109)*$C$2*节奏总纲!Z103)+T108</f>
        <v>1493.4571370726665</v>
      </c>
      <c r="U109" s="51">
        <f>IF($P109&lt;G$10,0,求节点(G$10:G$14,$H$10:$H$14,$P109)*$C$2*节奏总纲!AA103)+U108</f>
        <v>832.52028829515666</v>
      </c>
      <c r="V109" s="51">
        <f>IF($P109&lt;C$10,0,求节点(C$10:C$14,$I$10:$I$14,$P109)*$C$2*节奏总纲!W103)+V108</f>
        <v>12821.387545436595</v>
      </c>
      <c r="W109" s="51">
        <f>IF($P109&lt;D$10,0,求节点(D$10:D$14,$I$10:$I$14,$P109)*$C$2*节奏总纲!X103)+W108</f>
        <v>10215.472562244835</v>
      </c>
      <c r="X109" s="51">
        <f>IF($P109&lt;E$10,0,求节点(E$10:E$14,$I$10:$I$14,$P109)*$C$2*节奏总纲!Y103)+X108</f>
        <v>7057.6899056215334</v>
      </c>
      <c r="Y109" s="51">
        <f>IF($P109&lt;F$10,0,求节点(F$10:F$14,$I$10:$I$14,$P109)*$C$2*节奏总纲!Z103)+Y108</f>
        <v>4275.4894023257266</v>
      </c>
      <c r="Z109" s="51">
        <f>IF($P109&lt;G$10,0,求节点(G$10:G$14,$I$10:$I$14,$P109)*$C$2*节奏总纲!AA103)+Z108</f>
        <v>2249.8261883485275</v>
      </c>
      <c r="AA109" s="65">
        <f>IF($P109&lt;C$10,0,求节点(C$10:C$14,$J$10:$J$14,$P109)*$C$2*节奏总纲!W103)+AA108+军团势力点排行奖励设计!M109-军团势力点排行奖励设计!M108</f>
        <v>11246.414940254444</v>
      </c>
      <c r="AB109" s="65">
        <f>IF($P109&lt;D$10,0,求节点(D$10:D$14,$J$10:$J$14,$P109)*$C$2*节奏总纲!X103)+AB108+军团势力点排行奖励设计!N109-军团势力点排行奖励设计!N108</f>
        <v>9753.4921299851976</v>
      </c>
      <c r="AC109" s="65">
        <f>IF($P109&lt;E$10,0,求节点(E$10:E$14,$J$10:$J$14,$P109)*$C$2*节奏总纲!Y103)+AC108+军团势力点排行奖励设计!O109-军团势力点排行奖励设计!O108</f>
        <v>7552.1715272008632</v>
      </c>
      <c r="AD109" s="65">
        <f>IF($P109&lt;F$10,0,求节点(F$10:F$14,$J$10:$J$14,$P109)*$C$2*节奏总纲!Z103)+AD108+军团势力点排行奖励设计!P109-军团势力点排行奖励设计!P108</f>
        <v>5765.0206521859918</v>
      </c>
      <c r="AE109" s="65">
        <f>IF($P109&lt;G$10,0,求节点(G$10:G$14,$J$10:$J$14,$P109)*$C$2*节奏总纲!AA103)+AE108+军团势力点排行奖励设计!Q109-军团势力点排行奖励设计!Q108</f>
        <v>4301.6641245627843</v>
      </c>
      <c r="AF109" s="65">
        <f>IF($P109&lt;C$10,0,求节点(C$10:C$14,$K$10:$K$14,$P109)*$C$2*节奏总纲!W103)+AF108</f>
        <v>2523.8002889945351</v>
      </c>
      <c r="AG109" s="65">
        <f>IF($P109&lt;D$10,0,求节点(D$10:D$14,$K$10:$K$14,$P109)*$C$2*节奏总纲!X103)+AG108</f>
        <v>3692.5508783359446</v>
      </c>
      <c r="AH109" s="65">
        <f>IF($P109&lt;E$10,0,求节点(E$10:E$14,$K$10:$K$14,$P109)*$C$2*节奏总纲!Y103)+AH108</f>
        <v>5557.1884718654801</v>
      </c>
      <c r="AI109" s="65">
        <f>IF($P109&lt;F$10,0,求节点(F$10:F$14,$K$10:$K$14,$P109)*$C$2*节奏总纲!Z103)+AI108</f>
        <v>5745.2595368589118</v>
      </c>
      <c r="AJ109" s="65">
        <f>IF($P109&lt;G$10,0,求节点(G$10:G$14,$K$10:$K$14,$P109)*$C$2*节奏总纲!AA103)+AJ108</f>
        <v>3215.360196311899</v>
      </c>
      <c r="AK109" s="65">
        <f>IF($P109&lt;C$10,0,求节点(C$10:C$14,$L$10:$L$14,$P109)*$C$2*节奏总纲!W103)+AK108+军团势力点排行奖励设计!R109-军团势力点排行奖励设计!R108</f>
        <v>550.28571428571433</v>
      </c>
      <c r="AL109" s="65">
        <f>IF($P109&lt;D$10,0,求节点(D$10:D$14,$L$10:$L$14,$P109)*$C$2*节奏总纲!X103)+AL108+军团势力点排行奖励设计!S109-军团势力点排行奖励设计!S108</f>
        <v>931.86411428571421</v>
      </c>
      <c r="AM109" s="65">
        <f>IF($P109&lt;E$10,0,求节点(E$10:E$14,$L$10:$L$14,$P109)*$C$2*节奏总纲!Y103)+AM108+军团势力点排行奖励设计!T109-军团势力点排行奖励设计!T108</f>
        <v>1108.6086857142859</v>
      </c>
      <c r="AN109" s="65">
        <f>IF($P109&lt;F$10,0,求节点(F$10:F$14,$L$10:$L$14,$P109)*$C$2*节奏总纲!Z103)+AN108+军团势力点排行奖励设计!U109-军团势力点排行奖励设计!U108</f>
        <v>1108.6086857142859</v>
      </c>
      <c r="AO109" s="65">
        <f>IF($P109&lt;G$10,0,求节点(G$10:G$14,$L$10:$L$14,$P109)*$C$2*节奏总纲!AA103)+AO108+军团势力点排行奖励设计!V109-军团势力点排行奖励设计!V108</f>
        <v>1135.6050922579329</v>
      </c>
      <c r="AP109" s="65">
        <f>IF($P109&lt;C$10,0,求节点(C$10:C$14,$M$10:$M$14,$P109)*$C$2*节奏总纲!W103)+AP108</f>
        <v>0</v>
      </c>
      <c r="AQ109" s="65">
        <f>IF($P109&lt;D$10,0,求节点(D$10:D$14,$M$10:$M$14,$P109)*$C$2*节奏总纲!X103)+AQ108</f>
        <v>0</v>
      </c>
      <c r="AR109" s="65">
        <f>IF($P109&lt;E$10,0,求节点(E$10:E$14,$M$10:$M$14,$P109)*$C$2*节奏总纲!Y103)+AR108</f>
        <v>0</v>
      </c>
      <c r="AS109" s="65">
        <f>IF($P109&lt;F$10,0,求节点(F$10:F$14,$M$10:$M$14,$P109)*$C$2*节奏总纲!Z103)+AS108</f>
        <v>0</v>
      </c>
      <c r="AT109" s="65">
        <f>IF($P109&lt;G$10,0,求节点(G$10:G$14,$M$10:$M$14,$P109)*$C$2*节奏总纲!AA103)+AT108</f>
        <v>0</v>
      </c>
      <c r="AX109" s="51">
        <v>100</v>
      </c>
      <c r="AY109" s="51">
        <f>IF($AX109&lt;C$10,0,求节点(C$10:C$14,$H$19:$H$23,$AX109)*$C$2*节奏总纲!W103)+AY108</f>
        <v>160.83712822378666</v>
      </c>
      <c r="AZ109" s="51">
        <f>IF($AX109&lt;D$10,0,求节点(D$10:D$14,$H$19:$H$23,$AX109)*$C$2*节奏总纲!X103)+AZ108</f>
        <v>132.43881686352239</v>
      </c>
      <c r="BA109" s="51">
        <f>IF($AX109&lt;E$10,0,求节点(E$10:E$14,$H$19:$H$23,$AX109)*$C$2*节奏总纲!Y103)+BA108</f>
        <v>94.985892569826404</v>
      </c>
      <c r="BB109" s="51">
        <f>IF($AX109&lt;F$10,0,求节点(F$10:F$14,$H$19:$H$23,$AX109)*$C$2*节奏总纲!Z103)+BB108</f>
        <v>52.866668161804185</v>
      </c>
      <c r="BC109" s="51">
        <f>IF($AX109&lt;G$10,0,求节点(G$10:G$14,$H$19:$H$23,$AX109)*$C$2*节奏总纲!AA103)+BC108</f>
        <v>28.209127555924699</v>
      </c>
      <c r="BD109" s="51">
        <f>IF($AX109&lt;C$10,0,求节点(C$10:C$14,$I$19:$I$23,$AX109)*$C$2*节奏总纲!W103)+BD108</f>
        <v>432.64011766107234</v>
      </c>
      <c r="BE109" s="51">
        <f>IF($AX109&lt;D$10,0,求节点(D$10:D$14,$I$19:$I$23,$AX109)*$C$2*节奏总纲!X103)+BE108</f>
        <v>337.40557894024931</v>
      </c>
      <c r="BF109" s="51">
        <f>IF($AX109&lt;E$10,0,求节点(E$10:E$14,$I$19:$I$23,$AX109)*$C$2*节奏总纲!Y103)+BF108</f>
        <v>227.70400927063847</v>
      </c>
      <c r="BG109" s="51">
        <f>IF($AX109&lt;F$10,0,求节点(F$10:F$14,$I$19:$I$23,$AX109)*$C$2*节奏总纲!Z103)+BG108</f>
        <v>128.19904644254493</v>
      </c>
      <c r="BH109" s="51">
        <f>IF($AX109&lt;G$10,0,求节点(G$10:G$14,$I$19:$I$23,$AX109)*$C$2*节奏总纲!AA103)+BH108</f>
        <v>71.968377807145785</v>
      </c>
      <c r="BI109" s="65">
        <f>IF($AX109&lt;C$10,0,求节点(C$10:C$14,$J$19:$J$23,$AX109)*$C$2*节奏总纲!W103)+BI108+军团势力点排行奖励设计!W109-军团势力点排行奖励设计!W108</f>
        <v>374.88049800848154</v>
      </c>
      <c r="BJ109" s="65">
        <f>IF($AX109&lt;D$10,0,求节点(D$10:D$14,$J$19:$J$23,$AX109)*$C$2*节奏总纲!X103)+BJ108+军团势力点排行奖励设计!X109-军团势力点排行奖励设计!X108</f>
        <v>325.11640433283998</v>
      </c>
      <c r="BK109" s="65">
        <f>IF($AX109&lt;E$10,0,求节点(E$10:E$14,$J$19:$J$23,$AX109)*$C$2*节奏总纲!Y103)+BK108+军团势力点排行奖励设计!Y109-军团势力点排行奖励设计!Y108</f>
        <v>251.73905090669535</v>
      </c>
      <c r="BL109" s="65">
        <f>IF($AX109&lt;F$10,0,求节点(F$10:F$14,$J$19:$J$23,$AX109)*$C$2*节奏总纲!Z103)+BL108+军团势力点排行奖励设计!Z109-军团势力点排行奖励设计!Z108</f>
        <v>192.16735507286631</v>
      </c>
      <c r="BM109" s="65">
        <f>IF($AX109&lt;G$10,0,求节点(G$10:G$14,$J$19:$J$23,$AX109)*$C$2*节奏总纲!AA103)+BM108+军团势力点排行奖励设计!AA109-军团势力点排行奖励设计!AA108</f>
        <v>143.3888041520928</v>
      </c>
      <c r="BN109" s="65">
        <f>IF($AX109&lt;C$10,0,求节点(C$10:C$14,$K$19:$K$23,$AX109)*$C$2*节奏总纲!W103)+BN108</f>
        <v>84.126676299817831</v>
      </c>
      <c r="BO109" s="65">
        <f>IF($AX109&lt;D$10,0,求节点(D$10:D$14,$K$19:$K$23,$AX109)*$C$2*节奏总纲!X103)+BO108</f>
        <v>123.08502927786482</v>
      </c>
      <c r="BP109" s="65">
        <f>IF($AX109&lt;E$10,0,求节点(E$10:E$14,$K$19:$K$23,$AX109)*$C$2*节奏总纲!Y103)+BP108</f>
        <v>185.23961572884932</v>
      </c>
      <c r="BQ109" s="65">
        <f>IF($AX109&lt;F$10,0,求节点(F$10:F$14,$K$19:$K$23,$AX109)*$C$2*节奏总纲!Z103)+BQ108</f>
        <v>191.50865122863038</v>
      </c>
      <c r="BR109" s="65">
        <f>IF($AX109&lt;G$10,0,求节点(G$10:G$14,$K$19:$K$23,$AX109)*$C$2*节奏总纲!AA103)+BR108</f>
        <v>106.27879299227504</v>
      </c>
      <c r="BS109" s="65">
        <f>IF($AX109&lt;C$10,0,求节点(C$10:C$14,$L$19:$L$23,$AX109)*$C$2*节奏总纲!W103)+BS108+军团势力点排行奖励设计!AB109-军团势力点排行奖励设计!AB108</f>
        <v>11.005714285714289</v>
      </c>
      <c r="BT109" s="65">
        <f>IF($AX109&lt;D$10,0,求节点(D$10:D$14,$L$19:$L$23,$AX109)*$C$2*节奏总纲!X103)+BT108+军团势力点排行奖励设计!AC109-军团势力点排行奖励设计!AC108</f>
        <v>18.637282285714299</v>
      </c>
      <c r="BU109" s="65">
        <f>IF($AX109&lt;E$10,0,求节点(E$10:E$14,$L$19:$L$23,$AX109)*$C$2*节奏总纲!Y103)+BU108+军团势力点排行奖励设计!AD109-军团势力点排行奖励设计!AD108</f>
        <v>22.172173714285712</v>
      </c>
      <c r="BV109" s="65">
        <f>IF($AX109&lt;F$10,0,求节点(F$10:F$14,$L$19:$L$23,$AX109)*$C$2*节奏总纲!Z103)+BV108+军团势力点排行奖励设计!AE109-军团势力点排行奖励设计!AE108</f>
        <v>22.172173714285712</v>
      </c>
      <c r="BW109" s="65">
        <f>IF($AX109&lt;G$10,0,求节点(G$10:G$14,$L$19:$L$23,$AX109)*$C$2*节奏总纲!AA103)+BW108+军团势力点排行奖励设计!AF109-军团势力点排行奖励设计!AF108</f>
        <v>22.712101845158671</v>
      </c>
      <c r="BX109" s="65">
        <f>IF($AX109&lt;C$10,0,求节点(C$10:C$14,$M$19:$M$23,$AX109)*$C$2*节奏总纲!W103)+BX108</f>
        <v>0</v>
      </c>
      <c r="BY109" s="65">
        <f>IF($AX109&lt;D$10,0,求节点(D$10:D$14,$M$19:$M$23,$AX109)*$C$2*节奏总纲!X103)+BY108</f>
        <v>0</v>
      </c>
      <c r="BZ109" s="65">
        <f>IF($AX109&lt;E$10,0,求节点(E$10:E$14,$M$19:$M$23,$AX109)*$C$2*节奏总纲!Y103)+BZ108</f>
        <v>0</v>
      </c>
      <c r="CA109" s="65">
        <f>IF($AX109&lt;F$10,0,求节点(F$10:F$14,$M$19:$M$23,$AX109)*$C$2*节奏总纲!Z103)+CA108</f>
        <v>0</v>
      </c>
      <c r="CB109" s="65">
        <f>IF($AX109&lt;G$10,0,求节点(G$10:G$14,$M$19:$M$23,$AX109)*$C$2*节奏总纲!AA103)+CB108</f>
        <v>0</v>
      </c>
      <c r="CF109" s="51">
        <v>100</v>
      </c>
      <c r="CG109" s="65">
        <f t="shared" si="143"/>
        <v>804.18564111893329</v>
      </c>
      <c r="CH109" s="65">
        <f t="shared" si="144"/>
        <v>662.1940843176119</v>
      </c>
      <c r="CI109" s="65">
        <f t="shared" si="145"/>
        <v>474.92946284913205</v>
      </c>
      <c r="CJ109" s="65">
        <f t="shared" si="146"/>
        <v>264.33334080902091</v>
      </c>
      <c r="CK109" s="65">
        <f t="shared" si="147"/>
        <v>141.04563777962349</v>
      </c>
      <c r="CL109" s="65">
        <f t="shared" si="148"/>
        <v>4326.4011766107233</v>
      </c>
      <c r="CM109" s="65">
        <f t="shared" si="149"/>
        <v>3374.0557894024932</v>
      </c>
      <c r="CN109" s="65">
        <f t="shared" si="150"/>
        <v>2277.0400927063847</v>
      </c>
      <c r="CO109" s="65">
        <f t="shared" si="151"/>
        <v>1281.9904644254493</v>
      </c>
      <c r="CP109" s="65">
        <f t="shared" si="152"/>
        <v>719.68377807145782</v>
      </c>
      <c r="CQ109" s="65">
        <f t="shared" si="153"/>
        <v>11246.414940254446</v>
      </c>
      <c r="CR109" s="65">
        <f t="shared" si="154"/>
        <v>9753.4921299851994</v>
      </c>
      <c r="CS109" s="65">
        <f t="shared" si="155"/>
        <v>7552.1715272008605</v>
      </c>
      <c r="CT109" s="65">
        <f t="shared" si="156"/>
        <v>5765.0206521859891</v>
      </c>
      <c r="CU109" s="65">
        <f t="shared" si="157"/>
        <v>4301.6641245627843</v>
      </c>
      <c r="CV109" s="65">
        <f t="shared" si="158"/>
        <v>2523.8002889945351</v>
      </c>
      <c r="CW109" s="65">
        <f t="shared" si="159"/>
        <v>3692.5508783359446</v>
      </c>
      <c r="CX109" s="65">
        <f t="shared" si="160"/>
        <v>5557.1884718654792</v>
      </c>
      <c r="CY109" s="65">
        <f t="shared" si="161"/>
        <v>5745.2595368589118</v>
      </c>
      <c r="CZ109" s="65">
        <f t="shared" si="162"/>
        <v>3188.3637897682511</v>
      </c>
      <c r="DA109" s="65">
        <f t="shared" si="163"/>
        <v>550.28571428571445</v>
      </c>
      <c r="DB109" s="65">
        <f t="shared" si="164"/>
        <v>931.864114285715</v>
      </c>
      <c r="DC109" s="65">
        <f t="shared" si="165"/>
        <v>1108.6086857142857</v>
      </c>
      <c r="DD109" s="65">
        <f t="shared" si="166"/>
        <v>1108.6086857142857</v>
      </c>
      <c r="DE109" s="65">
        <f t="shared" si="167"/>
        <v>1135.6050922579336</v>
      </c>
      <c r="DF109" s="65">
        <f t="shared" si="168"/>
        <v>0</v>
      </c>
      <c r="DG109" s="65">
        <f t="shared" si="169"/>
        <v>0</v>
      </c>
      <c r="DH109" s="65">
        <f t="shared" si="170"/>
        <v>0</v>
      </c>
      <c r="DI109" s="65">
        <f t="shared" si="171"/>
        <v>0</v>
      </c>
      <c r="DJ109" s="65">
        <f t="shared" si="172"/>
        <v>0</v>
      </c>
      <c r="DN109" s="51">
        <v>100</v>
      </c>
      <c r="DO109" s="65">
        <f t="shared" si="173"/>
        <v>6.1798537991688383</v>
      </c>
      <c r="DP109" s="65">
        <f t="shared" si="174"/>
        <v>5.8952671872317355</v>
      </c>
      <c r="DQ109" s="65">
        <f t="shared" si="175"/>
        <v>5.5944805930680239</v>
      </c>
      <c r="DR109" s="65">
        <f t="shared" si="176"/>
        <v>5.6499007370836329</v>
      </c>
      <c r="DS109" s="65">
        <f t="shared" si="177"/>
        <v>5.9024887362764566</v>
      </c>
      <c r="DT109" s="65">
        <f t="shared" si="178"/>
        <v>2.9635225726988161</v>
      </c>
      <c r="DU109" s="65">
        <f t="shared" si="179"/>
        <v>3.0276537199919504</v>
      </c>
      <c r="DV109" s="65">
        <f t="shared" si="180"/>
        <v>3.0995018173936013</v>
      </c>
      <c r="DW109" s="65">
        <f t="shared" si="181"/>
        <v>3.3350399405988376</v>
      </c>
      <c r="DX109" s="65">
        <f t="shared" si="182"/>
        <v>3.1261315829257734</v>
      </c>
      <c r="DY109" s="65">
        <f t="shared" si="183"/>
        <v>0.99999999999999989</v>
      </c>
      <c r="DZ109" s="65">
        <f t="shared" si="184"/>
        <v>0.99999999999999978</v>
      </c>
      <c r="EA109" s="65">
        <f t="shared" si="185"/>
        <v>1.0000000000000004</v>
      </c>
      <c r="EB109" s="65">
        <f t="shared" si="186"/>
        <v>1.0000000000000004</v>
      </c>
      <c r="EC109" s="65">
        <f t="shared" si="187"/>
        <v>1</v>
      </c>
      <c r="ED109" s="65">
        <f t="shared" si="188"/>
        <v>1</v>
      </c>
      <c r="EE109" s="65">
        <f t="shared" si="189"/>
        <v>1</v>
      </c>
      <c r="EF109" s="65">
        <f t="shared" si="190"/>
        <v>1.0000000000000002</v>
      </c>
      <c r="EG109" s="65">
        <f t="shared" si="191"/>
        <v>1</v>
      </c>
      <c r="EH109" s="65">
        <f t="shared" si="192"/>
        <v>1.0084671663347458</v>
      </c>
      <c r="EI109" s="65">
        <f t="shared" si="193"/>
        <v>0.99999999999999978</v>
      </c>
      <c r="EJ109" s="65">
        <f t="shared" si="194"/>
        <v>0.99999999999999911</v>
      </c>
      <c r="EK109" s="65">
        <f t="shared" si="195"/>
        <v>1.0000000000000002</v>
      </c>
      <c r="EL109" s="65">
        <f t="shared" si="196"/>
        <v>1.0000000000000002</v>
      </c>
      <c r="EM109" s="65">
        <f t="shared" si="197"/>
        <v>0.99999999999999944</v>
      </c>
      <c r="EN109" s="65">
        <f t="shared" si="198"/>
        <v>0</v>
      </c>
      <c r="EO109" s="65">
        <f t="shared" si="199"/>
        <v>0</v>
      </c>
      <c r="EP109" s="65">
        <f t="shared" si="200"/>
        <v>0</v>
      </c>
      <c r="EQ109" s="65">
        <f t="shared" si="201"/>
        <v>0</v>
      </c>
      <c r="ER109" s="65">
        <f t="shared" si="202"/>
        <v>0</v>
      </c>
      <c r="EV109" s="51">
        <v>100</v>
      </c>
      <c r="EW109" s="65">
        <f t="shared" si="203"/>
        <v>290.62916352210834</v>
      </c>
      <c r="EX109" s="65">
        <f t="shared" si="204"/>
        <v>233.66049054559718</v>
      </c>
      <c r="EY109" s="65">
        <f t="shared" si="205"/>
        <v>163.29709535101796</v>
      </c>
      <c r="EZ109" s="65">
        <f t="shared" si="206"/>
        <v>91.326382094567663</v>
      </c>
      <c r="FA109" s="65">
        <f t="shared" si="207"/>
        <v>49.799640898068432</v>
      </c>
      <c r="FB109" s="65">
        <f t="shared" si="208"/>
        <v>532.3516695169003</v>
      </c>
      <c r="FC109" s="65">
        <f t="shared" si="209"/>
        <v>460.28462206352685</v>
      </c>
      <c r="FD109" s="65">
        <f t="shared" si="210"/>
        <v>377.88213980721929</v>
      </c>
      <c r="FE109" s="65">
        <f t="shared" si="211"/>
        <v>281.5773356605298</v>
      </c>
      <c r="FF109" s="65">
        <f t="shared" si="212"/>
        <v>175.21166303718599</v>
      </c>
      <c r="FG109" s="65">
        <f t="shared" si="213"/>
        <v>197.23594127947632</v>
      </c>
      <c r="FH109" s="65">
        <f t="shared" si="214"/>
        <v>188.81907541885172</v>
      </c>
      <c r="FI109" s="65">
        <f t="shared" si="215"/>
        <v>175.50610974095343</v>
      </c>
      <c r="FJ109" s="65">
        <f t="shared" si="216"/>
        <v>150.5795572656647</v>
      </c>
      <c r="FK109" s="65">
        <f t="shared" si="217"/>
        <v>103.22223031967187</v>
      </c>
      <c r="FL109" s="65">
        <f t="shared" si="218"/>
        <v>37.770503017530501</v>
      </c>
      <c r="FM109" s="65">
        <f t="shared" si="219"/>
        <v>44.60028252935782</v>
      </c>
      <c r="FN109" s="65">
        <f t="shared" si="220"/>
        <v>54.069310433961775</v>
      </c>
      <c r="FO109" s="65">
        <f t="shared" si="221"/>
        <v>52.344532742226534</v>
      </c>
      <c r="FP109" s="65">
        <f t="shared" si="222"/>
        <v>32.967619175091386</v>
      </c>
      <c r="FQ109" s="65">
        <f t="shared" si="223"/>
        <v>4.9525714285714297</v>
      </c>
      <c r="FR109" s="65">
        <f t="shared" si="224"/>
        <v>8.3867770285714265</v>
      </c>
      <c r="FS109" s="65">
        <f t="shared" si="225"/>
        <v>9.9774781714285705</v>
      </c>
      <c r="FT109" s="65">
        <f t="shared" si="226"/>
        <v>9.9774781714285705</v>
      </c>
      <c r="FU109" s="65">
        <f t="shared" si="227"/>
        <v>10.220445830321395</v>
      </c>
      <c r="FV109" s="65">
        <f t="shared" si="228"/>
        <v>0.55028571428571438</v>
      </c>
      <c r="FW109" s="65">
        <f t="shared" si="229"/>
        <v>0.93186411428571414</v>
      </c>
      <c r="FX109" s="65">
        <f t="shared" si="230"/>
        <v>1.1086086857142856</v>
      </c>
      <c r="FY109" s="65">
        <f t="shared" si="231"/>
        <v>1.1086086857142856</v>
      </c>
      <c r="FZ109" s="65">
        <f t="shared" si="232"/>
        <v>1.1356050922579328</v>
      </c>
      <c r="GB109" s="65">
        <f t="shared" si="233"/>
        <v>290.62916352210834</v>
      </c>
      <c r="GC109" s="65">
        <f t="shared" si="234"/>
        <v>532.3516695169003</v>
      </c>
      <c r="GD109" s="65">
        <f t="shared" si="235"/>
        <v>197.23594127947632</v>
      </c>
      <c r="GE109" s="65">
        <f t="shared" si="236"/>
        <v>37.770503017530501</v>
      </c>
      <c r="GF109" s="65">
        <f t="shared" si="237"/>
        <v>4.9525714285714297</v>
      </c>
      <c r="GG109" s="65">
        <f t="shared" si="238"/>
        <v>0.55028571428571438</v>
      </c>
      <c r="GH109" s="65">
        <f t="shared" si="239"/>
        <v>233.66049054559718</v>
      </c>
      <c r="GI109" s="65">
        <f t="shared" si="240"/>
        <v>460.28462206352685</v>
      </c>
      <c r="GJ109" s="65">
        <f t="shared" si="241"/>
        <v>188.81907541885172</v>
      </c>
      <c r="GK109" s="65">
        <f t="shared" si="242"/>
        <v>44.60028252935782</v>
      </c>
      <c r="GL109" s="65">
        <f t="shared" si="243"/>
        <v>8.3867770285714265</v>
      </c>
      <c r="GM109" s="65">
        <f t="shared" si="244"/>
        <v>0.93186411428571414</v>
      </c>
      <c r="GN109" s="65">
        <f t="shared" si="245"/>
        <v>163.29709535101796</v>
      </c>
      <c r="GO109" s="65">
        <f t="shared" si="246"/>
        <v>377.88213980721929</v>
      </c>
      <c r="GP109" s="65">
        <f t="shared" si="247"/>
        <v>175.50610974095343</v>
      </c>
      <c r="GQ109" s="65">
        <f t="shared" si="248"/>
        <v>54.069310433961775</v>
      </c>
      <c r="GR109" s="65">
        <f t="shared" si="249"/>
        <v>9.9774781714285705</v>
      </c>
      <c r="GS109" s="65">
        <f t="shared" si="250"/>
        <v>1.1086086857142856</v>
      </c>
      <c r="GT109" s="65">
        <f t="shared" si="251"/>
        <v>91.326382094567663</v>
      </c>
      <c r="GU109" s="65">
        <f t="shared" si="252"/>
        <v>281.5773356605298</v>
      </c>
      <c r="GV109" s="65">
        <f t="shared" si="253"/>
        <v>150.5795572656647</v>
      </c>
      <c r="GW109" s="65">
        <f t="shared" si="254"/>
        <v>52.344532742226534</v>
      </c>
      <c r="GX109" s="65">
        <f t="shared" si="255"/>
        <v>9.9774781714285705</v>
      </c>
      <c r="GY109" s="65">
        <f t="shared" si="256"/>
        <v>1.1086086857142856</v>
      </c>
      <c r="GZ109" s="65">
        <f t="shared" si="257"/>
        <v>49.799640898068432</v>
      </c>
      <c r="HA109" s="65">
        <f t="shared" si="258"/>
        <v>175.21166303718599</v>
      </c>
      <c r="HB109" s="65">
        <f t="shared" si="259"/>
        <v>103.22223031967187</v>
      </c>
      <c r="HC109" s="65">
        <f t="shared" si="260"/>
        <v>32.967619175091386</v>
      </c>
      <c r="HD109" s="65">
        <f t="shared" si="261"/>
        <v>10.220445830321395</v>
      </c>
      <c r="HE109" s="65">
        <f t="shared" si="262"/>
        <v>1.1356050922579328</v>
      </c>
      <c r="HM109" s="51">
        <v>100</v>
      </c>
      <c r="HN109" s="72">
        <f>(EW109-EW108)*$D$46+(FB109-FB108)*$D$47+(FG109-FG108)*$D$48+(FL109-FL108)*$D$49+IF($HM109&lt;C$10,0,求节点(C$10:C$14,$H$28:$H$32,$HM109)*$C$2*节奏总纲!W103)+HN108</f>
        <v>99152.814824940026</v>
      </c>
      <c r="HO109" s="72">
        <f>(EX109-EX108)*$D$46+(FC109-FC108)*$D$47+(FH109-FH108)*$D$48+(FM109-FM108)*$D$49+IF($HM109&lt;D$10,0,求节点(D$10:D$14,$H$28:$H$32,$HM109)*$C$2*节奏总纲!X103)+HO108</f>
        <v>87236.231430850035</v>
      </c>
      <c r="HP109" s="72">
        <f>(EY109-EY108)*$D$46+(FD109-FD108)*$D$47+(FI109-FI108)*$D$48+(FN109-FN108)*$D$49+IF($HM109&lt;E$10,0,求节点(E$10:E$14,$H$28:$H$32,$HM109)*$C$2*节奏总纲!Y103)+HP108</f>
        <v>74232.479776870241</v>
      </c>
      <c r="HQ109" s="72">
        <f>(EZ109-EZ108)*$D$46+(FE109-FE108)*$D$47+(FJ109-FJ108)*$D$48+(FO109-FO108)*$D$49+IF($HM109&lt;F$10,0,求节点(F$10:F$14,$H$28:$H$32,$HM109)*$C$2*节奏总纲!Z103)+HQ108</f>
        <v>56387.744072072237</v>
      </c>
      <c r="HR109" s="72">
        <f>(FA109-FA108)*$D$46+(FF109-FF108)*$D$47+(FK109-FK108)*$D$48+(FP109-FP108)*$D$49+IF($HM109&lt;G$10,0,求节点(G$10:G$14,$H$28:$H$32,$HM109)*$C$2*节奏总纲!AA103)+HR108</f>
        <v>31876.964673855171</v>
      </c>
      <c r="HV109" s="72">
        <v>100</v>
      </c>
      <c r="HW109" s="72">
        <f>IF($HV109&lt;C$10,0,求节点(C$10:C$14,$I$28:$I$32,$HV109)*$C$2*节奏总纲!W103)+HW108</f>
        <v>532104603.69174451</v>
      </c>
      <c r="HX109" s="72">
        <f>IF($HV109&lt;D$10,0,求节点(D$10:D$14,$I$28:$I$32,$HV109)*$C$2*节奏总纲!X103)+HX108</f>
        <v>492812986.34108704</v>
      </c>
      <c r="HY109" s="72">
        <f>IF($HV109&lt;E$10,0,求节点(E$10:E$14,$I$28:$I$32,$HV109)*$C$2*节奏总纲!Y103)+HY108</f>
        <v>461903910.02244753</v>
      </c>
      <c r="HZ109" s="72">
        <f>IF($HV109&lt;F$10,0,求节点(F$10:F$14,$I$28:$I$32,$HV109)*$C$2*节奏总纲!Z103)+HZ108</f>
        <v>376776148.32373071</v>
      </c>
      <c r="IA109" s="72">
        <f>IF($HV109&lt;G$10,0,求节点(G$10:G$14,$I$28:$I$32,$HV109)*$C$2*节奏总纲!AA103)+IA108</f>
        <v>208299622.43690333</v>
      </c>
    </row>
    <row r="110" spans="16:235" x14ac:dyDescent="0.15">
      <c r="P110" s="49">
        <v>101</v>
      </c>
      <c r="Q110" s="51">
        <f>IF($P110&lt;C$10,0,求节点(C$10:C$14,$H$10:$H$14,$P110)*$C$2*节奏总纲!W104)+Q109</f>
        <v>4969.7496895058675</v>
      </c>
      <c r="R110" s="51">
        <f>IF($P110&lt;D$10,0,求节点(D$10:D$14,$H$10:$H$14,$P110)*$C$2*节奏总纲!X104)+R109</f>
        <v>3903.8110568565826</v>
      </c>
      <c r="S110" s="51">
        <f>IF($P110&lt;E$10,0,求节点(E$10:E$14,$H$10:$H$14,$P110)*$C$2*节奏总纲!Y104)+S109</f>
        <v>2656.9836629856904</v>
      </c>
      <c r="T110" s="51">
        <f>IF($P110&lt;F$10,0,求节点(F$10:F$14,$H$10:$H$14,$P110)*$C$2*节奏总纲!Z104)+T109</f>
        <v>1493.4571370726665</v>
      </c>
      <c r="U110" s="51">
        <f>IF($P110&lt;G$10,0,求节点(G$10:G$14,$H$10:$H$14,$P110)*$C$2*节奏总纲!AA104)+U109</f>
        <v>832.52028829515666</v>
      </c>
      <c r="V110" s="51">
        <f>IF($P110&lt;C$10,0,求节点(C$10:C$14,$I$10:$I$14,$P110)*$C$2*节奏总纲!W104)+V109</f>
        <v>13383.760204220311</v>
      </c>
      <c r="W110" s="51">
        <f>IF($P110&lt;D$10,0,求节点(D$10:D$14,$I$10:$I$14,$P110)*$C$2*节奏总纲!X104)+W109</f>
        <v>10542.620785597272</v>
      </c>
      <c r="X110" s="51">
        <f>IF($P110&lt;E$10,0,求节点(E$10:E$14,$I$10:$I$14,$P110)*$C$2*节奏总纲!Y104)+X109</f>
        <v>7101.2953912784196</v>
      </c>
      <c r="Y110" s="51">
        <f>IF($P110&lt;F$10,0,求节点(F$10:F$14,$I$10:$I$14,$P110)*$C$2*节奏总纲!Z104)+Y109</f>
        <v>4275.4894023257266</v>
      </c>
      <c r="Z110" s="51">
        <f>IF($P110&lt;G$10,0,求节点(G$10:G$14,$I$10:$I$14,$P110)*$C$2*节奏总纲!AA104)+Z109</f>
        <v>2249.8261883485275</v>
      </c>
      <c r="AA110" s="65">
        <f>IF($P110&lt;C$10,0,求节点(C$10:C$14,$J$10:$J$14,$P110)*$C$2*节奏总纲!W104)+AA109+军团势力点排行奖励设计!M110-军团势力点排行奖励设计!M109</f>
        <v>12018.776243715769</v>
      </c>
      <c r="AB110" s="65">
        <f>IF($P110&lt;D$10,0,求节点(D$10:D$14,$J$10:$J$14,$P110)*$C$2*节奏总纲!X104)+AB109+军团势力点排行奖励设计!N110-军团势力点排行奖励设计!N109</f>
        <v>10308.382303188457</v>
      </c>
      <c r="AC110" s="65">
        <f>IF($P110&lt;E$10,0,求节点(E$10:E$14,$J$10:$J$14,$P110)*$C$2*节奏总纲!Y104)+AC109+军团势力点排行奖励设计!O110-军团势力点排行奖励设计!O109</f>
        <v>7808.1980509232562</v>
      </c>
      <c r="AD110" s="65">
        <f>IF($P110&lt;F$10,0,求节点(F$10:F$14,$J$10:$J$14,$P110)*$C$2*节奏总纲!Z104)+AD109+军团势力点排行奖励设计!P110-军团势力点排行奖励设计!P109</f>
        <v>5977.4416902514986</v>
      </c>
      <c r="AE110" s="65">
        <f>IF($P110&lt;G$10,0,求节点(G$10:G$14,$J$10:$J$14,$P110)*$C$2*节奏总纲!AA104)+AE109+军团势力点排行奖励设计!Q110-军团势力点排行奖励设计!Q109</f>
        <v>4514.0851626282911</v>
      </c>
      <c r="AF110" s="65">
        <f>IF($P110&lt;C$10,0,求节点(C$10:C$14,$K$10:$K$14,$P110)*$C$2*节奏总纲!W104)+AF109</f>
        <v>3603.9357405420028</v>
      </c>
      <c r="AG110" s="65">
        <f>IF($P110&lt;D$10,0,求节点(D$10:D$14,$K$10:$K$14,$P110)*$C$2*节奏总纲!X104)+AG109</f>
        <v>4951.2868103779792</v>
      </c>
      <c r="AH110" s="65">
        <f>IF($P110&lt;E$10,0,求节点(E$10:E$14,$K$10:$K$14,$P110)*$C$2*节奏总纲!Y104)+AH109</f>
        <v>6956.9247670102523</v>
      </c>
      <c r="AI110" s="65">
        <f>IF($P110&lt;F$10,0,求节点(F$10:F$14,$K$10:$K$14,$P110)*$C$2*节奏总纲!Z104)+AI109</f>
        <v>6712.4126994564049</v>
      </c>
      <c r="AJ110" s="65">
        <f>IF($P110&lt;G$10,0,求节点(G$10:G$14,$K$10:$K$14,$P110)*$C$2*节奏总纲!AA104)+AJ109</f>
        <v>3722.1681060269862</v>
      </c>
      <c r="AK110" s="65">
        <f>IF($P110&lt;C$10,0,求节点(C$10:C$14,$L$10:$L$14,$P110)*$C$2*节奏总纲!W104)+AK109+军团势力点排行奖励设计!R110-军团势力点排行奖励设计!R109</f>
        <v>592.2834432212361</v>
      </c>
      <c r="AL110" s="65">
        <f>IF($P110&lt;D$10,0,求节点(D$10:D$14,$L$10:$L$14,$P110)*$C$2*节奏总纲!X104)+AL109+军团势力点排行奖励设计!S110-军团势力点排行奖励设计!S109</f>
        <v>1004.7415382379775</v>
      </c>
      <c r="AM110" s="65">
        <f>IF($P110&lt;E$10,0,求节点(E$10:E$14,$L$10:$L$14,$P110)*$C$2*节奏总纲!Y104)+AM109+军团势力点排行奖励设计!T110-军团势力点排行奖励设计!T109</f>
        <v>1193.5771009404887</v>
      </c>
      <c r="AN110" s="65">
        <f>IF($P110&lt;F$10,0,求节点(F$10:F$14,$L$10:$L$14,$P110)*$C$2*节奏总纲!Z104)+AN109+军团势力点排行奖励设计!U110-军团势力点排行奖励设计!U109</f>
        <v>1239.5715025164902</v>
      </c>
      <c r="AO110" s="65">
        <f>IF($P110&lt;G$10,0,求节点(G$10:G$14,$L$10:$L$14,$P110)*$C$2*节奏总纲!AA104)+AO109+军团势力点排行奖励设计!V110-军团势力点排行奖励设计!V109</f>
        <v>1273.1016915841944</v>
      </c>
      <c r="AP110" s="65">
        <f>IF($P110&lt;C$10,0,求节点(C$10:C$14,$M$10:$M$14,$P110)*$C$2*节奏总纲!W104)+AP109</f>
        <v>0</v>
      </c>
      <c r="AQ110" s="65">
        <f>IF($P110&lt;D$10,0,求节点(D$10:D$14,$M$10:$M$14,$P110)*$C$2*节奏总纲!X104)+AQ109</f>
        <v>0</v>
      </c>
      <c r="AR110" s="65">
        <f>IF($P110&lt;E$10,0,求节点(E$10:E$14,$M$10:$M$14,$P110)*$C$2*节奏总纲!Y104)+AR109</f>
        <v>0</v>
      </c>
      <c r="AS110" s="65">
        <f>IF($P110&lt;F$10,0,求节点(F$10:F$14,$M$10:$M$14,$P110)*$C$2*节奏总纲!Z104)+AS109</f>
        <v>0</v>
      </c>
      <c r="AT110" s="65">
        <f>IF($P110&lt;G$10,0,求节点(G$10:G$14,$M$10:$M$14,$P110)*$C$2*节奏总纲!AA104)+AT109</f>
        <v>0</v>
      </c>
      <c r="AX110" s="51">
        <v>101</v>
      </c>
      <c r="AY110" s="51">
        <f>IF($AX110&lt;C$10,0,求节点(C$10:C$14,$H$19:$H$23,$AX110)*$C$2*节奏总纲!W104)+AY109</f>
        <v>160.83712822378666</v>
      </c>
      <c r="AZ110" s="51">
        <f>IF($AX110&lt;D$10,0,求节点(D$10:D$14,$H$19:$H$23,$AX110)*$C$2*节奏总纲!X104)+AZ109</f>
        <v>132.43881686352239</v>
      </c>
      <c r="BA110" s="51">
        <f>IF($AX110&lt;E$10,0,求节点(E$10:E$14,$H$19:$H$23,$AX110)*$C$2*节奏总纲!Y104)+BA109</f>
        <v>94.985892569826404</v>
      </c>
      <c r="BB110" s="51">
        <f>IF($AX110&lt;F$10,0,求节点(F$10:F$14,$H$19:$H$23,$AX110)*$C$2*节奏总纲!Z104)+BB109</f>
        <v>52.866668161804185</v>
      </c>
      <c r="BC110" s="51">
        <f>IF($AX110&lt;G$10,0,求节点(G$10:G$14,$H$19:$H$23,$AX110)*$C$2*节奏总纲!AA104)+BC109</f>
        <v>28.209127555924699</v>
      </c>
      <c r="BD110" s="51">
        <f>IF($AX110&lt;C$10,0,求节点(C$10:C$14,$I$19:$I$23,$AX110)*$C$2*节奏总纲!W104)+BD109</f>
        <v>432.64011766107234</v>
      </c>
      <c r="BE110" s="51">
        <f>IF($AX110&lt;D$10,0,求节点(D$10:D$14,$I$19:$I$23,$AX110)*$C$2*节奏总纲!X104)+BE109</f>
        <v>337.40557894024931</v>
      </c>
      <c r="BF110" s="51">
        <f>IF($AX110&lt;E$10,0,求节点(E$10:E$14,$I$19:$I$23,$AX110)*$C$2*节奏总纲!Y104)+BF109</f>
        <v>227.70400927063847</v>
      </c>
      <c r="BG110" s="51">
        <f>IF($AX110&lt;F$10,0,求节点(F$10:F$14,$I$19:$I$23,$AX110)*$C$2*节奏总纲!Z104)+BG109</f>
        <v>128.19904644254493</v>
      </c>
      <c r="BH110" s="51">
        <f>IF($AX110&lt;G$10,0,求节点(G$10:G$14,$I$19:$I$23,$AX110)*$C$2*节奏总纲!AA104)+BH109</f>
        <v>71.968377807145785</v>
      </c>
      <c r="BI110" s="65">
        <f>IF($AX110&lt;C$10,0,求节点(C$10:C$14,$J$19:$J$23,$AX110)*$C$2*节奏总纲!W104)+BI109+军团势力点排行奖励设计!W110-军团势力点排行奖励设计!W109</f>
        <v>400.62587479052564</v>
      </c>
      <c r="BJ110" s="65">
        <f>IF($AX110&lt;D$10,0,求节点(D$10:D$14,$J$19:$J$23,$AX110)*$C$2*节奏总纲!X104)+BJ109+军团势力点排行奖励设计!X110-军团势力点排行奖励设计!X109</f>
        <v>343.61274343961531</v>
      </c>
      <c r="BK110" s="65">
        <f>IF($AX110&lt;E$10,0,求节点(E$10:E$14,$J$19:$J$23,$AX110)*$C$2*节奏总纲!Y104)+BK109+军团势力点排行奖励设计!Y110-军团势力点排行奖励设计!Y109</f>
        <v>260.27326836410845</v>
      </c>
      <c r="BL110" s="65">
        <f>IF($AX110&lt;F$10,0,求节点(F$10:F$14,$J$19:$J$23,$AX110)*$C$2*节奏总纲!Z104)+BL109+军团势力点排行奖励设计!Z110-军团势力点排行奖励设计!Z109</f>
        <v>199.24805634171651</v>
      </c>
      <c r="BM110" s="65">
        <f>IF($AX110&lt;G$10,0,求节点(G$10:G$14,$J$19:$J$23,$AX110)*$C$2*节奏总纲!AA104)+BM109+军团势力点排行奖励设计!AA110-军团势力点排行奖励设计!AA109</f>
        <v>150.46950542094299</v>
      </c>
      <c r="BN110" s="65">
        <f>IF($AX110&lt;C$10,0,求节点(C$10:C$14,$K$19:$K$23,$AX110)*$C$2*节奏总纲!W104)+BN109</f>
        <v>120.13119135140008</v>
      </c>
      <c r="BO110" s="65">
        <f>IF($AX110&lt;D$10,0,求节点(D$10:D$14,$K$19:$K$23,$AX110)*$C$2*节奏总纲!X104)+BO109</f>
        <v>165.04289367926597</v>
      </c>
      <c r="BP110" s="65">
        <f>IF($AX110&lt;E$10,0,求节点(E$10:E$14,$K$19:$K$23,$AX110)*$C$2*节奏总纲!Y104)+BP109</f>
        <v>231.89749223367505</v>
      </c>
      <c r="BQ110" s="65">
        <f>IF($AX110&lt;F$10,0,求节点(F$10:F$14,$K$19:$K$23,$AX110)*$C$2*节奏总纲!Z104)+BQ109</f>
        <v>222.21394326268012</v>
      </c>
      <c r="BR110" s="65">
        <f>IF($AX110&lt;G$10,0,求节点(G$10:G$14,$K$19:$K$23,$AX110)*$C$2*节奏总纲!AA104)+BR109</f>
        <v>121.42145051277599</v>
      </c>
      <c r="BS110" s="65">
        <f>IF($AX110&lt;C$10,0,求节点(C$10:C$14,$L$19:$L$23,$AX110)*$C$2*节奏总纲!W104)+BS109+军团势力点排行奖励设计!AB110-军团势力点排行奖励设计!AB109</f>
        <v>11.845668864424724</v>
      </c>
      <c r="BT110" s="65">
        <f>IF($AX110&lt;D$10,0,求节点(D$10:D$14,$L$19:$L$23,$AX110)*$C$2*节奏总纲!X104)+BT109+军团势力点排行奖励设计!AC110-军团势力点排行奖励设计!AC109</f>
        <v>20.094830764759568</v>
      </c>
      <c r="BU110" s="65">
        <f>IF($AX110&lt;E$10,0,求节点(E$10:E$14,$L$19:$L$23,$AX110)*$C$2*节奏总纲!Y104)+BU109+军团势力点排行奖励设计!AD110-军团势力点排行奖励设计!AD109</f>
        <v>23.87154201880977</v>
      </c>
      <c r="BV110" s="65">
        <f>IF($AX110&lt;F$10,0,求节点(F$10:F$14,$L$19:$L$23,$AX110)*$C$2*节奏总纲!Z104)+BV109+军团势力点排行奖励设计!AE110-军团势力点排行奖励设计!AE109</f>
        <v>24.791430050329801</v>
      </c>
      <c r="BW110" s="65">
        <f>IF($AX110&lt;G$10,0,求节点(G$10:G$14,$L$19:$L$23,$AX110)*$C$2*节奏总纲!AA104)+BW109+军团势力点排行奖励设计!AF110-军团势力点排行奖励设计!AF109</f>
        <v>25.462033831683904</v>
      </c>
      <c r="BX110" s="65">
        <f>IF($AX110&lt;C$10,0,求节点(C$10:C$14,$M$19:$M$23,$AX110)*$C$2*节奏总纲!W104)+BX109</f>
        <v>0</v>
      </c>
      <c r="BY110" s="65">
        <f>IF($AX110&lt;D$10,0,求节点(D$10:D$14,$M$19:$M$23,$AX110)*$C$2*节奏总纲!X104)+BY109</f>
        <v>0</v>
      </c>
      <c r="BZ110" s="65">
        <f>IF($AX110&lt;E$10,0,求节点(E$10:E$14,$M$19:$M$23,$AX110)*$C$2*节奏总纲!Y104)+BZ109</f>
        <v>0</v>
      </c>
      <c r="CA110" s="65">
        <f>IF($AX110&lt;F$10,0,求节点(F$10:F$14,$M$19:$M$23,$AX110)*$C$2*节奏总纲!Z104)+CA109</f>
        <v>0</v>
      </c>
      <c r="CB110" s="65">
        <f>IF($AX110&lt;G$10,0,求节点(G$10:G$14,$M$19:$M$23,$AX110)*$C$2*节奏总纲!AA104)+CB109</f>
        <v>0</v>
      </c>
      <c r="CF110" s="51">
        <v>101</v>
      </c>
      <c r="CG110" s="65">
        <f t="shared" si="143"/>
        <v>804.18564111893329</v>
      </c>
      <c r="CH110" s="65">
        <f t="shared" si="144"/>
        <v>662.1940843176119</v>
      </c>
      <c r="CI110" s="65">
        <f t="shared" si="145"/>
        <v>474.92946284913205</v>
      </c>
      <c r="CJ110" s="65">
        <f t="shared" si="146"/>
        <v>264.33334080902091</v>
      </c>
      <c r="CK110" s="65">
        <f t="shared" si="147"/>
        <v>141.04563777962349</v>
      </c>
      <c r="CL110" s="65">
        <f t="shared" si="148"/>
        <v>4326.4011766107233</v>
      </c>
      <c r="CM110" s="65">
        <f t="shared" si="149"/>
        <v>3374.0557894024932</v>
      </c>
      <c r="CN110" s="65">
        <f t="shared" si="150"/>
        <v>2277.0400927063847</v>
      </c>
      <c r="CO110" s="65">
        <f t="shared" si="151"/>
        <v>1281.9904644254493</v>
      </c>
      <c r="CP110" s="65">
        <f t="shared" si="152"/>
        <v>719.68377807145782</v>
      </c>
      <c r="CQ110" s="65">
        <f t="shared" si="153"/>
        <v>12018.776243715769</v>
      </c>
      <c r="CR110" s="65">
        <f t="shared" si="154"/>
        <v>10308.38230318846</v>
      </c>
      <c r="CS110" s="65">
        <f t="shared" si="155"/>
        <v>7808.1980509232535</v>
      </c>
      <c r="CT110" s="65">
        <f t="shared" si="156"/>
        <v>5977.4416902514949</v>
      </c>
      <c r="CU110" s="65">
        <f t="shared" si="157"/>
        <v>4514.0851626282902</v>
      </c>
      <c r="CV110" s="65">
        <f t="shared" si="158"/>
        <v>3603.9357405420023</v>
      </c>
      <c r="CW110" s="65">
        <f t="shared" si="159"/>
        <v>4951.2868103779792</v>
      </c>
      <c r="CX110" s="65">
        <f t="shared" si="160"/>
        <v>6956.9247670102513</v>
      </c>
      <c r="CY110" s="65">
        <f t="shared" si="161"/>
        <v>6666.4182978804038</v>
      </c>
      <c r="CZ110" s="65">
        <f t="shared" si="162"/>
        <v>3642.6435153832799</v>
      </c>
      <c r="DA110" s="65">
        <f t="shared" si="163"/>
        <v>592.28344322123621</v>
      </c>
      <c r="DB110" s="65">
        <f t="shared" si="164"/>
        <v>1004.7415382379784</v>
      </c>
      <c r="DC110" s="65">
        <f t="shared" si="165"/>
        <v>1193.5771009404884</v>
      </c>
      <c r="DD110" s="65">
        <f t="shared" si="166"/>
        <v>1239.57150251649</v>
      </c>
      <c r="DE110" s="65">
        <f t="shared" si="167"/>
        <v>1273.1016915841951</v>
      </c>
      <c r="DF110" s="65">
        <f t="shared" si="168"/>
        <v>0</v>
      </c>
      <c r="DG110" s="65">
        <f t="shared" si="169"/>
        <v>0</v>
      </c>
      <c r="DH110" s="65">
        <f t="shared" si="170"/>
        <v>0</v>
      </c>
      <c r="DI110" s="65">
        <f t="shared" si="171"/>
        <v>0</v>
      </c>
      <c r="DJ110" s="65">
        <f t="shared" si="172"/>
        <v>0</v>
      </c>
      <c r="DN110" s="51">
        <v>101</v>
      </c>
      <c r="DO110" s="65">
        <f t="shared" si="173"/>
        <v>6.1798537991688383</v>
      </c>
      <c r="DP110" s="65">
        <f t="shared" si="174"/>
        <v>5.8952671872317355</v>
      </c>
      <c r="DQ110" s="65">
        <f t="shared" si="175"/>
        <v>5.5944805930680239</v>
      </c>
      <c r="DR110" s="65">
        <f t="shared" si="176"/>
        <v>5.6499007370836329</v>
      </c>
      <c r="DS110" s="65">
        <f t="shared" si="177"/>
        <v>5.9024887362764566</v>
      </c>
      <c r="DT110" s="65">
        <f t="shared" si="178"/>
        <v>3.0935088212751154</v>
      </c>
      <c r="DU110" s="65">
        <f t="shared" si="179"/>
        <v>3.124613653013796</v>
      </c>
      <c r="DV110" s="65">
        <f t="shared" si="180"/>
        <v>3.1186518911215777</v>
      </c>
      <c r="DW110" s="65">
        <f t="shared" si="181"/>
        <v>3.3350399405988376</v>
      </c>
      <c r="DX110" s="65">
        <f t="shared" si="182"/>
        <v>3.1261315829257734</v>
      </c>
      <c r="DY110" s="65">
        <f t="shared" si="183"/>
        <v>1</v>
      </c>
      <c r="DZ110" s="65">
        <f t="shared" si="184"/>
        <v>0.99999999999999967</v>
      </c>
      <c r="EA110" s="65">
        <f t="shared" si="185"/>
        <v>1.0000000000000004</v>
      </c>
      <c r="EB110" s="65">
        <f t="shared" si="186"/>
        <v>1.0000000000000007</v>
      </c>
      <c r="EC110" s="65">
        <f t="shared" si="187"/>
        <v>1.0000000000000002</v>
      </c>
      <c r="ED110" s="65">
        <f t="shared" si="188"/>
        <v>1.0000000000000002</v>
      </c>
      <c r="EE110" s="65">
        <f t="shared" si="189"/>
        <v>1</v>
      </c>
      <c r="EF110" s="65">
        <f t="shared" si="190"/>
        <v>1.0000000000000002</v>
      </c>
      <c r="EG110" s="65">
        <f t="shared" si="191"/>
        <v>1.0068994172763843</v>
      </c>
      <c r="EH110" s="65">
        <f t="shared" si="192"/>
        <v>1.0218315600491417</v>
      </c>
      <c r="EI110" s="65">
        <f t="shared" si="193"/>
        <v>0.99999999999999978</v>
      </c>
      <c r="EJ110" s="65">
        <f t="shared" si="194"/>
        <v>0.99999999999999911</v>
      </c>
      <c r="EK110" s="65">
        <f t="shared" si="195"/>
        <v>1.0000000000000002</v>
      </c>
      <c r="EL110" s="65">
        <f t="shared" si="196"/>
        <v>1.0000000000000002</v>
      </c>
      <c r="EM110" s="65">
        <f t="shared" si="197"/>
        <v>0.99999999999999944</v>
      </c>
      <c r="EN110" s="65">
        <f t="shared" si="198"/>
        <v>0</v>
      </c>
      <c r="EO110" s="65">
        <f t="shared" si="199"/>
        <v>0</v>
      </c>
      <c r="EP110" s="65">
        <f t="shared" si="200"/>
        <v>0</v>
      </c>
      <c r="EQ110" s="65">
        <f t="shared" si="201"/>
        <v>0</v>
      </c>
      <c r="ER110" s="65">
        <f t="shared" si="202"/>
        <v>0</v>
      </c>
      <c r="EV110" s="51">
        <v>101</v>
      </c>
      <c r="EW110" s="65">
        <f t="shared" si="203"/>
        <v>290.62916352210834</v>
      </c>
      <c r="EX110" s="65">
        <f t="shared" si="204"/>
        <v>233.66049054559718</v>
      </c>
      <c r="EY110" s="65">
        <f t="shared" si="205"/>
        <v>163.29709535101796</v>
      </c>
      <c r="EZ110" s="65">
        <f t="shared" si="206"/>
        <v>91.326382094567663</v>
      </c>
      <c r="FA110" s="65">
        <f t="shared" si="207"/>
        <v>49.799640898068432</v>
      </c>
      <c r="FB110" s="65">
        <f t="shared" si="208"/>
        <v>563.2266154337135</v>
      </c>
      <c r="FC110" s="65">
        <f t="shared" si="209"/>
        <v>490.51172381761506</v>
      </c>
      <c r="FD110" s="65">
        <f t="shared" si="210"/>
        <v>405.47818678833863</v>
      </c>
      <c r="FE110" s="65">
        <f t="shared" si="211"/>
        <v>300.47033231197975</v>
      </c>
      <c r="FF110" s="65">
        <f t="shared" si="212"/>
        <v>186.32334243186153</v>
      </c>
      <c r="FG110" s="65">
        <f t="shared" si="213"/>
        <v>219.87470172048396</v>
      </c>
      <c r="FH110" s="65">
        <f t="shared" si="214"/>
        <v>210.16705188103452</v>
      </c>
      <c r="FI110" s="65">
        <f t="shared" si="215"/>
        <v>193.85368103959425</v>
      </c>
      <c r="FJ110" s="65">
        <f t="shared" si="216"/>
        <v>163.76323734767539</v>
      </c>
      <c r="FK110" s="65">
        <f t="shared" si="217"/>
        <v>111.77632274276232</v>
      </c>
      <c r="FL110" s="65">
        <f t="shared" si="218"/>
        <v>46.426665782691245</v>
      </c>
      <c r="FM110" s="65">
        <f t="shared" si="219"/>
        <v>54.208182060785866</v>
      </c>
      <c r="FN110" s="65">
        <f t="shared" si="220"/>
        <v>64.167470268702388</v>
      </c>
      <c r="FO110" s="65">
        <f t="shared" si="221"/>
        <v>59.363477479687809</v>
      </c>
      <c r="FP110" s="65">
        <f t="shared" si="222"/>
        <v>36.90017213993913</v>
      </c>
      <c r="FQ110" s="65">
        <f t="shared" si="223"/>
        <v>5.3305509889911251</v>
      </c>
      <c r="FR110" s="65">
        <f t="shared" si="224"/>
        <v>9.0426738441417971</v>
      </c>
      <c r="FS110" s="65">
        <f t="shared" si="225"/>
        <v>10.742193908464397</v>
      </c>
      <c r="FT110" s="65">
        <f t="shared" si="226"/>
        <v>11.15614352264841</v>
      </c>
      <c r="FU110" s="65">
        <f t="shared" si="227"/>
        <v>11.45791522425775</v>
      </c>
      <c r="FV110" s="65">
        <f t="shared" si="228"/>
        <v>0.59228344322123616</v>
      </c>
      <c r="FW110" s="65">
        <f t="shared" si="229"/>
        <v>1.0047415382379776</v>
      </c>
      <c r="FX110" s="65">
        <f t="shared" si="230"/>
        <v>1.1935771009404885</v>
      </c>
      <c r="FY110" s="65">
        <f t="shared" si="231"/>
        <v>1.2395715025164902</v>
      </c>
      <c r="FZ110" s="65">
        <f t="shared" si="232"/>
        <v>1.2731016915841946</v>
      </c>
      <c r="GB110" s="65">
        <f t="shared" si="233"/>
        <v>290.62916352210834</v>
      </c>
      <c r="GC110" s="65">
        <f t="shared" si="234"/>
        <v>563.2266154337135</v>
      </c>
      <c r="GD110" s="65">
        <f t="shared" si="235"/>
        <v>219.87470172048396</v>
      </c>
      <c r="GE110" s="65">
        <f t="shared" si="236"/>
        <v>46.426665782691245</v>
      </c>
      <c r="GF110" s="65">
        <f t="shared" si="237"/>
        <v>5.3305509889911251</v>
      </c>
      <c r="GG110" s="65">
        <f t="shared" si="238"/>
        <v>0.59228344322123616</v>
      </c>
      <c r="GH110" s="65">
        <f t="shared" si="239"/>
        <v>233.66049054559718</v>
      </c>
      <c r="GI110" s="65">
        <f t="shared" si="240"/>
        <v>490.51172381761506</v>
      </c>
      <c r="GJ110" s="65">
        <f t="shared" si="241"/>
        <v>210.16705188103452</v>
      </c>
      <c r="GK110" s="65">
        <f t="shared" si="242"/>
        <v>54.208182060785866</v>
      </c>
      <c r="GL110" s="65">
        <f t="shared" si="243"/>
        <v>9.0426738441417971</v>
      </c>
      <c r="GM110" s="65">
        <f t="shared" si="244"/>
        <v>1.0047415382379776</v>
      </c>
      <c r="GN110" s="65">
        <f t="shared" si="245"/>
        <v>163.29709535101796</v>
      </c>
      <c r="GO110" s="65">
        <f t="shared" si="246"/>
        <v>405.47818678833863</v>
      </c>
      <c r="GP110" s="65">
        <f t="shared" si="247"/>
        <v>193.85368103959425</v>
      </c>
      <c r="GQ110" s="65">
        <f t="shared" si="248"/>
        <v>64.167470268702388</v>
      </c>
      <c r="GR110" s="65">
        <f t="shared" si="249"/>
        <v>10.742193908464397</v>
      </c>
      <c r="GS110" s="65">
        <f t="shared" si="250"/>
        <v>1.1935771009404885</v>
      </c>
      <c r="GT110" s="65">
        <f t="shared" si="251"/>
        <v>91.326382094567663</v>
      </c>
      <c r="GU110" s="65">
        <f t="shared" si="252"/>
        <v>300.47033231197975</v>
      </c>
      <c r="GV110" s="65">
        <f t="shared" si="253"/>
        <v>163.76323734767539</v>
      </c>
      <c r="GW110" s="65">
        <f t="shared" si="254"/>
        <v>59.363477479687809</v>
      </c>
      <c r="GX110" s="65">
        <f t="shared" si="255"/>
        <v>11.15614352264841</v>
      </c>
      <c r="GY110" s="65">
        <f t="shared" si="256"/>
        <v>1.2395715025164902</v>
      </c>
      <c r="GZ110" s="65">
        <f t="shared" si="257"/>
        <v>49.799640898068432</v>
      </c>
      <c r="HA110" s="65">
        <f t="shared" si="258"/>
        <v>186.32334243186153</v>
      </c>
      <c r="HB110" s="65">
        <f t="shared" si="259"/>
        <v>111.77632274276232</v>
      </c>
      <c r="HC110" s="65">
        <f t="shared" si="260"/>
        <v>36.90017213993913</v>
      </c>
      <c r="HD110" s="65">
        <f t="shared" si="261"/>
        <v>11.45791522425775</v>
      </c>
      <c r="HE110" s="65">
        <f t="shared" si="262"/>
        <v>1.2731016915841946</v>
      </c>
      <c r="HM110" s="51">
        <v>101</v>
      </c>
      <c r="HN110" s="72">
        <f>(EW110-EW109)*$D$46+(FB110-FB109)*$D$47+(FG110-FG109)*$D$48+(FL110-FL109)*$D$49+IF($HM110&lt;C$10,0,求节点(C$10:C$14,$H$28:$H$32,$HM110)*$C$2*节奏总纲!W104)+HN109</f>
        <v>107868.07124547331</v>
      </c>
      <c r="HO110" s="72">
        <f>(EX110-EX109)*$D$46+(FC110-FC109)*$D$47+(FH110-FH109)*$D$48+(FM110-FM109)*$D$49+IF($HM110&lt;D$10,0,求节点(D$10:D$14,$H$28:$H$32,$HM110)*$C$2*节奏总纲!X104)+HO109</f>
        <v>95145.202590397093</v>
      </c>
      <c r="HP110" s="72">
        <f>(EY110-EY109)*$D$46+(FD110-FD109)*$D$47+(FI110-FI109)*$D$48+(FN110-FN109)*$D$49+IF($HM110&lt;E$10,0,求节点(E$10:E$14,$H$28:$H$32,$HM110)*$C$2*节奏总纲!Y104)+HP109</f>
        <v>80806.979438964714</v>
      </c>
      <c r="HQ110" s="72">
        <f>(EZ110-EZ109)*$D$46+(FE110-FE109)*$D$47+(FJ110-FJ109)*$D$48+(FO110-FO109)*$D$49+IF($HM110&lt;F$10,0,求节点(F$10:F$14,$H$28:$H$32,$HM110)*$C$2*节奏总纲!Z104)+HQ109</f>
        <v>60976.789907548846</v>
      </c>
      <c r="HR110" s="72">
        <f>(FA110-FA109)*$D$46+(FF110-FF109)*$D$47+(FK110-FK109)*$D$48+(FP110-FP109)*$D$49+IF($HM110&lt;G$10,0,求节点(G$10:G$14,$H$28:$H$32,$HM110)*$C$2*节奏总纲!AA104)+HR109</f>
        <v>34497.751795772521</v>
      </c>
      <c r="HV110" s="72">
        <v>101</v>
      </c>
      <c r="HW110" s="72">
        <f>IF($HV110&lt;C$10,0,求节点(C$10:C$14,$I$28:$I$32,$HV110)*$C$2*节奏总纲!W104)+HW109</f>
        <v>597804928.10499179</v>
      </c>
      <c r="HX110" s="72">
        <f>IF($HV110&lt;D$10,0,求节点(D$10:D$14,$I$28:$I$32,$HV110)*$C$2*节奏总纲!X104)+HX109</f>
        <v>556248352.55686593</v>
      </c>
      <c r="HY110" s="72">
        <f>IF($HV110&lt;E$10,0,求节点(E$10:E$14,$I$28:$I$32,$HV110)*$C$2*节奏总纲!Y104)+HY109</f>
        <v>519637581.25451386</v>
      </c>
      <c r="HZ110" s="72">
        <f>IF($HV110&lt;F$10,0,求节点(F$10:F$14,$I$28:$I$32,$HV110)*$C$2*节奏总纲!Z104)+HZ109</f>
        <v>420981603.01675063</v>
      </c>
      <c r="IA110" s="72">
        <f>IF($HV110&lt;G$10,0,求节点(G$10:G$14,$I$28:$I$32,$HV110)*$C$2*节奏总纲!AA104)+IA109</f>
        <v>234875320.91751388</v>
      </c>
    </row>
    <row r="111" spans="16:235" x14ac:dyDescent="0.15">
      <c r="P111" s="49">
        <v>102</v>
      </c>
      <c r="Q111" s="51">
        <f>IF($P111&lt;C$10,0,求节点(C$10:C$14,$H$10:$H$14,$P111)*$C$2*节奏总纲!W105)+Q110</f>
        <v>4969.7496895058675</v>
      </c>
      <c r="R111" s="51">
        <f>IF($P111&lt;D$10,0,求节点(D$10:D$14,$H$10:$H$14,$P111)*$C$2*节奏总纲!X105)+R110</f>
        <v>3903.8110568565826</v>
      </c>
      <c r="S111" s="51">
        <f>IF($P111&lt;E$10,0,求节点(E$10:E$14,$H$10:$H$14,$P111)*$C$2*节奏总纲!Y105)+S110</f>
        <v>2656.9836629856904</v>
      </c>
      <c r="T111" s="51">
        <f>IF($P111&lt;F$10,0,求节点(F$10:F$14,$H$10:$H$14,$P111)*$C$2*节奏总纲!Z105)+T110</f>
        <v>1493.4571370726665</v>
      </c>
      <c r="U111" s="51">
        <f>IF($P111&lt;G$10,0,求节点(G$10:G$14,$H$10:$H$14,$P111)*$C$2*节奏总纲!AA105)+U110</f>
        <v>832.52028829515666</v>
      </c>
      <c r="V111" s="51">
        <f>IF($P111&lt;C$10,0,求节点(C$10:C$14,$I$10:$I$14,$P111)*$C$2*节奏总纲!W105)+V110</f>
        <v>13897.504766117356</v>
      </c>
      <c r="W111" s="51">
        <f>IF($P111&lt;D$10,0,求节点(D$10:D$14,$I$10:$I$14,$P111)*$C$2*节奏总纲!X105)+W110</f>
        <v>10798.828174099724</v>
      </c>
      <c r="X111" s="51">
        <f>IF($P111&lt;E$10,0,求节点(E$10:E$14,$I$10:$I$14,$P111)*$C$2*节奏总纲!Y105)+X110</f>
        <v>7101.2953912784196</v>
      </c>
      <c r="Y111" s="51">
        <f>IF($P111&lt;F$10,0,求节点(F$10:F$14,$I$10:$I$14,$P111)*$C$2*节奏总纲!Z105)+Y110</f>
        <v>4275.4894023257266</v>
      </c>
      <c r="Z111" s="51">
        <f>IF($P111&lt;G$10,0,求节点(G$10:G$14,$I$10:$I$14,$P111)*$C$2*节奏总纲!AA105)+Z110</f>
        <v>2249.8261883485275</v>
      </c>
      <c r="AA111" s="65">
        <f>IF($P111&lt;C$10,0,求节点(C$10:C$14,$J$10:$J$14,$P111)*$C$2*节奏总纲!W105)+AA110+军团势力点排行奖励设计!M111-军团势力点排行奖励设计!M110</f>
        <v>12757.581062412242</v>
      </c>
      <c r="AB111" s="65">
        <f>IF($P111&lt;D$10,0,求节点(D$10:D$14,$J$10:$J$14,$P111)*$C$2*节奏总纲!X105)+AB110+军团势力点排行奖励设计!N111-军团势力点排行奖励设计!N110</f>
        <v>10797.150064015961</v>
      </c>
      <c r="AC111" s="65">
        <f>IF($P111&lt;E$10,0,求节点(E$10:E$14,$J$10:$J$14,$P111)*$C$2*节奏总纲!Y105)+AC110+军团势力点排行奖励设计!O111-军团势力点排行奖励设计!O110</f>
        <v>8022.3977610490492</v>
      </c>
      <c r="AD111" s="65">
        <f>IF($P111&lt;F$10,0,求节点(F$10:F$14,$J$10:$J$14,$P111)*$C$2*节奏总纲!Z105)+AD110+军团势力点排行奖励设计!P111-军团势力点排行奖励设计!P110</f>
        <v>6191.6414003772916</v>
      </c>
      <c r="AE111" s="65">
        <f>IF($P111&lt;G$10,0,求节点(G$10:G$14,$J$10:$J$14,$P111)*$C$2*节奏总纲!AA105)+AE110+军团势力点排行奖励设计!Q111-军团势力点排行奖励设计!Q110</f>
        <v>4728.2848727540841</v>
      </c>
      <c r="AF111" s="65">
        <f>IF($P111&lt;C$10,0,求节点(C$10:C$14,$K$10:$K$14,$P111)*$C$2*节奏总纲!W105)+AF110</f>
        <v>4939.5793131419014</v>
      </c>
      <c r="AG111" s="65">
        <f>IF($P111&lt;D$10,0,求节点(D$10:D$14,$K$10:$K$14,$P111)*$C$2*节奏总纲!X105)+AG110</f>
        <v>6392.3791609035061</v>
      </c>
      <c r="AH111" s="65">
        <f>IF($P111&lt;E$10,0,求节点(E$10:E$14,$K$10:$K$14,$P111)*$C$2*节奏总纲!Y105)+AH110</f>
        <v>8433.3095366944981</v>
      </c>
      <c r="AI111" s="65">
        <f>IF($P111&lt;F$10,0,求节点(F$10:F$14,$K$10:$K$14,$P111)*$C$2*节奏总纲!Z105)+AI110</f>
        <v>7694.3098902935944</v>
      </c>
      <c r="AJ111" s="65">
        <f>IF($P111&lt;G$10,0,求节点(G$10:G$14,$K$10:$K$14,$P111)*$C$2*节奏总纲!AA105)+AJ110</f>
        <v>4242.3369761498025</v>
      </c>
      <c r="AK111" s="65">
        <f>IF($P111&lt;C$10,0,求节点(C$10:C$14,$L$10:$L$14,$P111)*$C$2*节奏总纲!W105)+AK110+军团势力点排行奖励设计!R111-军团势力点排行奖励设计!R110</f>
        <v>637.29549458112172</v>
      </c>
      <c r="AL111" s="65">
        <f>IF($P111&lt;D$10,0,求节点(D$10:D$14,$L$10:$L$14,$P111)*$C$2*节奏总纲!X105)+AL110+军团势力点排行奖励设计!S111-军团势力点排行奖励设计!S110</f>
        <v>1079.160857381994</v>
      </c>
      <c r="AM111" s="65">
        <f>IF($P111&lt;E$10,0,求节点(E$10:E$14,$L$10:$L$14,$P111)*$C$2*节奏总纲!Y105)+AM110+军团势力点排行奖励设计!T111-军团势力点排行奖励设计!T110</f>
        <v>1302.2701861871133</v>
      </c>
      <c r="AN111" s="65">
        <f>IF($P111&lt;F$10,0,求节点(F$10:F$14,$L$10:$L$14,$P111)*$C$2*节奏总纲!Z105)+AN110+军团势力点排行奖励设计!U111-军团势力点排行奖励设计!U110</f>
        <v>1423.305653893392</v>
      </c>
      <c r="AO111" s="65">
        <f>IF($P111&lt;G$10,0,求节点(G$10:G$14,$L$10:$L$14,$P111)*$C$2*节奏总纲!AA105)+AO110+军团势力点排行奖励设计!V111-军团势力点排行奖励设计!V110</f>
        <v>1442.780604294318</v>
      </c>
      <c r="AP111" s="65">
        <f>IF($P111&lt;C$10,0,求节点(C$10:C$14,$M$10:$M$14,$P111)*$C$2*节奏总纲!W105)+AP110</f>
        <v>0</v>
      </c>
      <c r="AQ111" s="65">
        <f>IF($P111&lt;D$10,0,求节点(D$10:D$14,$M$10:$M$14,$P111)*$C$2*节奏总纲!X105)+AQ110</f>
        <v>0</v>
      </c>
      <c r="AR111" s="65">
        <f>IF($P111&lt;E$10,0,求节点(E$10:E$14,$M$10:$M$14,$P111)*$C$2*节奏总纲!Y105)+AR110</f>
        <v>0</v>
      </c>
      <c r="AS111" s="65">
        <f>IF($P111&lt;F$10,0,求节点(F$10:F$14,$M$10:$M$14,$P111)*$C$2*节奏总纲!Z105)+AS110</f>
        <v>0</v>
      </c>
      <c r="AT111" s="65">
        <f>IF($P111&lt;G$10,0,求节点(G$10:G$14,$M$10:$M$14,$P111)*$C$2*节奏总纲!AA105)+AT110</f>
        <v>0</v>
      </c>
      <c r="AX111" s="51">
        <v>102</v>
      </c>
      <c r="AY111" s="51">
        <f>IF($AX111&lt;C$10,0,求节点(C$10:C$14,$H$19:$H$23,$AX111)*$C$2*节奏总纲!W105)+AY110</f>
        <v>160.83712822378666</v>
      </c>
      <c r="AZ111" s="51">
        <f>IF($AX111&lt;D$10,0,求节点(D$10:D$14,$H$19:$H$23,$AX111)*$C$2*节奏总纲!X105)+AZ110</f>
        <v>132.43881686352239</v>
      </c>
      <c r="BA111" s="51">
        <f>IF($AX111&lt;E$10,0,求节点(E$10:E$14,$H$19:$H$23,$AX111)*$C$2*节奏总纲!Y105)+BA110</f>
        <v>94.985892569826404</v>
      </c>
      <c r="BB111" s="51">
        <f>IF($AX111&lt;F$10,0,求节点(F$10:F$14,$H$19:$H$23,$AX111)*$C$2*节奏总纲!Z105)+BB110</f>
        <v>52.866668161804185</v>
      </c>
      <c r="BC111" s="51">
        <f>IF($AX111&lt;G$10,0,求节点(G$10:G$14,$H$19:$H$23,$AX111)*$C$2*节奏总纲!AA105)+BC110</f>
        <v>28.209127555924699</v>
      </c>
      <c r="BD111" s="51">
        <f>IF($AX111&lt;C$10,0,求节点(C$10:C$14,$I$19:$I$23,$AX111)*$C$2*节奏总纲!W105)+BD110</f>
        <v>432.64011766107234</v>
      </c>
      <c r="BE111" s="51">
        <f>IF($AX111&lt;D$10,0,求节点(D$10:D$14,$I$19:$I$23,$AX111)*$C$2*节奏总纲!X105)+BE110</f>
        <v>337.40557894024931</v>
      </c>
      <c r="BF111" s="51">
        <f>IF($AX111&lt;E$10,0,求节点(E$10:E$14,$I$19:$I$23,$AX111)*$C$2*节奏总纲!Y105)+BF110</f>
        <v>227.70400927063847</v>
      </c>
      <c r="BG111" s="51">
        <f>IF($AX111&lt;F$10,0,求节点(F$10:F$14,$I$19:$I$23,$AX111)*$C$2*节奏总纲!Z105)+BG110</f>
        <v>128.19904644254493</v>
      </c>
      <c r="BH111" s="51">
        <f>IF($AX111&lt;G$10,0,求节点(G$10:G$14,$I$19:$I$23,$AX111)*$C$2*节奏总纲!AA105)+BH110</f>
        <v>71.968377807145785</v>
      </c>
      <c r="BI111" s="65">
        <f>IF($AX111&lt;C$10,0,求节点(C$10:C$14,$J$19:$J$23,$AX111)*$C$2*节奏总纲!W105)+BI110+军团势力点排行奖励设计!W111-军团势力点排行奖励设计!W110</f>
        <v>425.25270208040803</v>
      </c>
      <c r="BJ111" s="65">
        <f>IF($AX111&lt;D$10,0,求节点(D$10:D$14,$J$19:$J$23,$AX111)*$C$2*节奏总纲!X105)+BJ110+军团势力点排行奖励设计!X111-军团势力点排行奖励设计!X110</f>
        <v>359.90500213386542</v>
      </c>
      <c r="BK111" s="65">
        <f>IF($AX111&lt;E$10,0,求节点(E$10:E$14,$J$19:$J$23,$AX111)*$C$2*节奏总纲!Y105)+BK110+军团势力点排行奖励设计!Y111-军团势力点排行奖励设计!Y110</f>
        <v>267.4132587016349</v>
      </c>
      <c r="BL111" s="65">
        <f>IF($AX111&lt;F$10,0,求节点(F$10:F$14,$J$19:$J$23,$AX111)*$C$2*节奏总纲!Z105)+BL110+军团势力点排行奖励设计!Z111-军团势力点排行奖励设计!Z110</f>
        <v>206.38804667924296</v>
      </c>
      <c r="BM111" s="65">
        <f>IF($AX111&lt;G$10,0,求节点(G$10:G$14,$J$19:$J$23,$AX111)*$C$2*节奏总纲!AA105)+BM110+军团势力点排行奖励设计!AA111-军团势力点排行奖励设计!AA110</f>
        <v>157.60949575846945</v>
      </c>
      <c r="BN111" s="65">
        <f>IF($AX111&lt;C$10,0,求节点(C$10:C$14,$K$19:$K$23,$AX111)*$C$2*节奏总纲!W105)+BN110</f>
        <v>164.65264377139667</v>
      </c>
      <c r="BO111" s="65">
        <f>IF($AX111&lt;D$10,0,求节点(D$10:D$14,$K$19:$K$23,$AX111)*$C$2*节奏总纲!X105)+BO110</f>
        <v>213.0793053634502</v>
      </c>
      <c r="BP111" s="65">
        <f>IF($AX111&lt;E$10,0,求节点(E$10:E$14,$K$19:$K$23,$AX111)*$C$2*节奏总纲!Y105)+BP110</f>
        <v>280.34321118327296</v>
      </c>
      <c r="BQ111" s="65">
        <f>IF($AX111&lt;F$10,0,求节点(F$10:F$14,$K$19:$K$23,$AX111)*$C$2*节奏总纲!Z105)+BQ110</f>
        <v>251.67537404636693</v>
      </c>
      <c r="BR111" s="65">
        <f>IF($AX111&lt;G$10,0,求节点(G$10:G$14,$K$19:$K$23,$AX111)*$C$2*节奏总纲!AA105)+BR110</f>
        <v>135.96044522820966</v>
      </c>
      <c r="BS111" s="65">
        <f>IF($AX111&lt;C$10,0,求节点(C$10:C$14,$L$19:$L$23,$AX111)*$C$2*节奏总纲!W105)+BS110+军团势力点排行奖励设计!AB111-军团势力点排行奖励设计!AB110</f>
        <v>12.745909891622434</v>
      </c>
      <c r="BT111" s="65">
        <f>IF($AX111&lt;D$10,0,求节点(D$10:D$14,$L$19:$L$23,$AX111)*$C$2*节奏总纲!X105)+BT110+军团势力点排行奖励设计!AC111-军团势力点排行奖励设计!AC110</f>
        <v>21.583217147639896</v>
      </c>
      <c r="BU111" s="65">
        <f>IF($AX111&lt;E$10,0,求节点(E$10:E$14,$L$19:$L$23,$AX111)*$C$2*节奏总纲!Y105)+BU110+军团势力点排行奖励设计!AD111-军团势力点排行奖励设计!AD110</f>
        <v>26.045403723742265</v>
      </c>
      <c r="BV111" s="65">
        <f>IF($AX111&lt;F$10,0,求节点(F$10:F$14,$L$19:$L$23,$AX111)*$C$2*节奏总纲!Z105)+BV110+军团势力点排行奖励设计!AE111-军团势力点排行奖励设计!AE110</f>
        <v>28.466113077867842</v>
      </c>
      <c r="BW111" s="65">
        <f>IF($AX111&lt;G$10,0,求节点(G$10:G$14,$L$19:$L$23,$AX111)*$C$2*节奏总纲!AA105)+BW110+军团势力点排行奖励设计!AF111-军团势力点排行奖励设计!AF110</f>
        <v>28.855612085886374</v>
      </c>
      <c r="BX111" s="65">
        <f>IF($AX111&lt;C$10,0,求节点(C$10:C$14,$M$19:$M$23,$AX111)*$C$2*节奏总纲!W105)+BX110</f>
        <v>0</v>
      </c>
      <c r="BY111" s="65">
        <f>IF($AX111&lt;D$10,0,求节点(D$10:D$14,$M$19:$M$23,$AX111)*$C$2*节奏总纲!X105)+BY110</f>
        <v>0</v>
      </c>
      <c r="BZ111" s="65">
        <f>IF($AX111&lt;E$10,0,求节点(E$10:E$14,$M$19:$M$23,$AX111)*$C$2*节奏总纲!Y105)+BZ110</f>
        <v>0</v>
      </c>
      <c r="CA111" s="65">
        <f>IF($AX111&lt;F$10,0,求节点(F$10:F$14,$M$19:$M$23,$AX111)*$C$2*节奏总纲!Z105)+CA110</f>
        <v>0</v>
      </c>
      <c r="CB111" s="65">
        <f>IF($AX111&lt;G$10,0,求节点(G$10:G$14,$M$19:$M$23,$AX111)*$C$2*节奏总纲!AA105)+CB110</f>
        <v>0</v>
      </c>
      <c r="CF111" s="51">
        <v>102</v>
      </c>
      <c r="CG111" s="65">
        <f t="shared" si="143"/>
        <v>804.18564111893329</v>
      </c>
      <c r="CH111" s="65">
        <f t="shared" si="144"/>
        <v>662.1940843176119</v>
      </c>
      <c r="CI111" s="65">
        <f t="shared" si="145"/>
        <v>474.92946284913205</v>
      </c>
      <c r="CJ111" s="65">
        <f t="shared" si="146"/>
        <v>264.33334080902091</v>
      </c>
      <c r="CK111" s="65">
        <f t="shared" si="147"/>
        <v>141.04563777962349</v>
      </c>
      <c r="CL111" s="65">
        <f t="shared" si="148"/>
        <v>4326.4011766107233</v>
      </c>
      <c r="CM111" s="65">
        <f t="shared" si="149"/>
        <v>3374.0557894024932</v>
      </c>
      <c r="CN111" s="65">
        <f t="shared" si="150"/>
        <v>2277.0400927063847</v>
      </c>
      <c r="CO111" s="65">
        <f t="shared" si="151"/>
        <v>1281.9904644254493</v>
      </c>
      <c r="CP111" s="65">
        <f t="shared" si="152"/>
        <v>719.68377807145782</v>
      </c>
      <c r="CQ111" s="65">
        <f t="shared" si="153"/>
        <v>12757.58106241224</v>
      </c>
      <c r="CR111" s="65">
        <f t="shared" si="154"/>
        <v>10797.150064015963</v>
      </c>
      <c r="CS111" s="65">
        <f t="shared" si="155"/>
        <v>8022.3977610490474</v>
      </c>
      <c r="CT111" s="65">
        <f t="shared" si="156"/>
        <v>6191.6414003772888</v>
      </c>
      <c r="CU111" s="65">
        <f t="shared" si="157"/>
        <v>4728.2848727540832</v>
      </c>
      <c r="CV111" s="65">
        <f t="shared" si="158"/>
        <v>4939.5793131419005</v>
      </c>
      <c r="CW111" s="65">
        <f t="shared" si="159"/>
        <v>6392.3791609035061</v>
      </c>
      <c r="CX111" s="65">
        <f t="shared" si="160"/>
        <v>8410.2963354981894</v>
      </c>
      <c r="CY111" s="65">
        <f t="shared" si="161"/>
        <v>7550.2612213910079</v>
      </c>
      <c r="CZ111" s="65">
        <f t="shared" si="162"/>
        <v>4078.8133568462899</v>
      </c>
      <c r="DA111" s="65">
        <f t="shared" si="163"/>
        <v>637.29549458112172</v>
      </c>
      <c r="DB111" s="65">
        <f t="shared" si="164"/>
        <v>1079.1608573819949</v>
      </c>
      <c r="DC111" s="65">
        <f t="shared" si="165"/>
        <v>1302.2701861871133</v>
      </c>
      <c r="DD111" s="65">
        <f t="shared" si="166"/>
        <v>1423.305653893392</v>
      </c>
      <c r="DE111" s="65">
        <f t="shared" si="167"/>
        <v>1442.7806042943187</v>
      </c>
      <c r="DF111" s="65">
        <f t="shared" si="168"/>
        <v>0</v>
      </c>
      <c r="DG111" s="65">
        <f t="shared" si="169"/>
        <v>0</v>
      </c>
      <c r="DH111" s="65">
        <f t="shared" si="170"/>
        <v>0</v>
      </c>
      <c r="DI111" s="65">
        <f t="shared" si="171"/>
        <v>0</v>
      </c>
      <c r="DJ111" s="65">
        <f t="shared" si="172"/>
        <v>0</v>
      </c>
      <c r="DN111" s="51">
        <v>102</v>
      </c>
      <c r="DO111" s="65">
        <f t="shared" si="173"/>
        <v>6.1798537991688383</v>
      </c>
      <c r="DP111" s="65">
        <f t="shared" si="174"/>
        <v>5.8952671872317355</v>
      </c>
      <c r="DQ111" s="65">
        <f t="shared" si="175"/>
        <v>5.5944805930680239</v>
      </c>
      <c r="DR111" s="65">
        <f t="shared" si="176"/>
        <v>5.6499007370836329</v>
      </c>
      <c r="DS111" s="65">
        <f t="shared" si="177"/>
        <v>5.9024887362764566</v>
      </c>
      <c r="DT111" s="65">
        <f t="shared" si="178"/>
        <v>3.2122552206322617</v>
      </c>
      <c r="DU111" s="65">
        <f t="shared" si="179"/>
        <v>3.2005481972223326</v>
      </c>
      <c r="DV111" s="65">
        <f t="shared" si="180"/>
        <v>3.1186518911215777</v>
      </c>
      <c r="DW111" s="65">
        <f t="shared" si="181"/>
        <v>3.3350399405988376</v>
      </c>
      <c r="DX111" s="65">
        <f t="shared" si="182"/>
        <v>3.1261315829257734</v>
      </c>
      <c r="DY111" s="65">
        <f t="shared" si="183"/>
        <v>1.0000000000000002</v>
      </c>
      <c r="DZ111" s="65">
        <f t="shared" si="184"/>
        <v>0.99999999999999978</v>
      </c>
      <c r="EA111" s="65">
        <f t="shared" si="185"/>
        <v>1.0000000000000002</v>
      </c>
      <c r="EB111" s="65">
        <f t="shared" si="186"/>
        <v>1.0000000000000004</v>
      </c>
      <c r="EC111" s="65">
        <f t="shared" si="187"/>
        <v>1.0000000000000002</v>
      </c>
      <c r="ED111" s="65">
        <f t="shared" si="188"/>
        <v>1.0000000000000002</v>
      </c>
      <c r="EE111" s="65">
        <f t="shared" si="189"/>
        <v>1</v>
      </c>
      <c r="EF111" s="65">
        <f t="shared" si="190"/>
        <v>1.0027363127621525</v>
      </c>
      <c r="EG111" s="65">
        <f t="shared" si="191"/>
        <v>1.0190786337954076</v>
      </c>
      <c r="EH111" s="65">
        <f t="shared" si="192"/>
        <v>1.0400909786737453</v>
      </c>
      <c r="EI111" s="65">
        <f t="shared" si="193"/>
        <v>1</v>
      </c>
      <c r="EJ111" s="65">
        <f t="shared" si="194"/>
        <v>0.99999999999999911</v>
      </c>
      <c r="EK111" s="65">
        <f t="shared" si="195"/>
        <v>1</v>
      </c>
      <c r="EL111" s="65">
        <f t="shared" si="196"/>
        <v>1</v>
      </c>
      <c r="EM111" s="65">
        <f t="shared" si="197"/>
        <v>0.99999999999999956</v>
      </c>
      <c r="EN111" s="65">
        <f t="shared" si="198"/>
        <v>0</v>
      </c>
      <c r="EO111" s="65">
        <f t="shared" si="199"/>
        <v>0</v>
      </c>
      <c r="EP111" s="65">
        <f t="shared" si="200"/>
        <v>0</v>
      </c>
      <c r="EQ111" s="65">
        <f t="shared" si="201"/>
        <v>0</v>
      </c>
      <c r="ER111" s="65">
        <f t="shared" si="202"/>
        <v>0</v>
      </c>
      <c r="EV111" s="51">
        <v>102</v>
      </c>
      <c r="EW111" s="65">
        <f t="shared" si="203"/>
        <v>290.62916352210834</v>
      </c>
      <c r="EX111" s="65">
        <f t="shared" si="204"/>
        <v>233.66049054559718</v>
      </c>
      <c r="EY111" s="65">
        <f t="shared" si="205"/>
        <v>163.29709535101796</v>
      </c>
      <c r="EZ111" s="65">
        <f t="shared" si="206"/>
        <v>91.326382094567663</v>
      </c>
      <c r="FA111" s="65">
        <f t="shared" si="207"/>
        <v>49.799640898068432</v>
      </c>
      <c r="FB111" s="65">
        <f t="shared" si="208"/>
        <v>597.80075528865302</v>
      </c>
      <c r="FC111" s="65">
        <f t="shared" si="209"/>
        <v>522.67605900683225</v>
      </c>
      <c r="FD111" s="65">
        <f t="shared" si="210"/>
        <v>433.27104143190087</v>
      </c>
      <c r="FE111" s="65">
        <f t="shared" si="211"/>
        <v>318.77104287258635</v>
      </c>
      <c r="FF111" s="65">
        <f t="shared" si="212"/>
        <v>197.16283495834159</v>
      </c>
      <c r="FG111" s="65">
        <f t="shared" si="213"/>
        <v>244.58328203508933</v>
      </c>
      <c r="FH111" s="65">
        <f t="shared" si="214"/>
        <v>232.35600771356641</v>
      </c>
      <c r="FI111" s="65">
        <f t="shared" si="215"/>
        <v>212.2525508878403</v>
      </c>
      <c r="FJ111" s="65">
        <f t="shared" si="216"/>
        <v>176.91706714292977</v>
      </c>
      <c r="FK111" s="65">
        <f t="shared" si="217"/>
        <v>120.36909028554005</v>
      </c>
      <c r="FL111" s="65">
        <f t="shared" si="218"/>
        <v>56.742345836624224</v>
      </c>
      <c r="FM111" s="65">
        <f t="shared" si="219"/>
        <v>64.927754608911286</v>
      </c>
      <c r="FN111" s="65">
        <f t="shared" si="220"/>
        <v>74.648385916484798</v>
      </c>
      <c r="FO111" s="65">
        <f t="shared" si="221"/>
        <v>66.347699758809114</v>
      </c>
      <c r="FP111" s="65">
        <f t="shared" si="222"/>
        <v>40.843686250742685</v>
      </c>
      <c r="FQ111" s="65">
        <f t="shared" si="223"/>
        <v>5.7356594512300951</v>
      </c>
      <c r="FR111" s="65">
        <f t="shared" si="224"/>
        <v>9.7124477164379464</v>
      </c>
      <c r="FS111" s="65">
        <f t="shared" si="225"/>
        <v>11.720431675684019</v>
      </c>
      <c r="FT111" s="65">
        <f t="shared" si="226"/>
        <v>12.809750885040529</v>
      </c>
      <c r="FU111" s="65">
        <f t="shared" si="227"/>
        <v>12.985025438648861</v>
      </c>
      <c r="FV111" s="65">
        <f t="shared" si="228"/>
        <v>0.63729549458112178</v>
      </c>
      <c r="FW111" s="65">
        <f t="shared" si="229"/>
        <v>1.079160857381994</v>
      </c>
      <c r="FX111" s="65">
        <f t="shared" si="230"/>
        <v>1.3022701861871133</v>
      </c>
      <c r="FY111" s="65">
        <f t="shared" si="231"/>
        <v>1.4233056538933921</v>
      </c>
      <c r="FZ111" s="65">
        <f t="shared" si="232"/>
        <v>1.4427806042943181</v>
      </c>
      <c r="GB111" s="65">
        <f t="shared" si="233"/>
        <v>290.62916352210834</v>
      </c>
      <c r="GC111" s="65">
        <f t="shared" si="234"/>
        <v>597.80075528865302</v>
      </c>
      <c r="GD111" s="65">
        <f t="shared" si="235"/>
        <v>244.58328203508933</v>
      </c>
      <c r="GE111" s="65">
        <f t="shared" si="236"/>
        <v>56.742345836624224</v>
      </c>
      <c r="GF111" s="65">
        <f t="shared" si="237"/>
        <v>5.7356594512300951</v>
      </c>
      <c r="GG111" s="65">
        <f t="shared" si="238"/>
        <v>0.63729549458112178</v>
      </c>
      <c r="GH111" s="65">
        <f t="shared" si="239"/>
        <v>233.66049054559718</v>
      </c>
      <c r="GI111" s="65">
        <f t="shared" si="240"/>
        <v>522.67605900683225</v>
      </c>
      <c r="GJ111" s="65">
        <f t="shared" si="241"/>
        <v>232.35600771356641</v>
      </c>
      <c r="GK111" s="65">
        <f t="shared" si="242"/>
        <v>64.927754608911286</v>
      </c>
      <c r="GL111" s="65">
        <f t="shared" si="243"/>
        <v>9.7124477164379464</v>
      </c>
      <c r="GM111" s="65">
        <f t="shared" si="244"/>
        <v>1.079160857381994</v>
      </c>
      <c r="GN111" s="65">
        <f t="shared" si="245"/>
        <v>163.29709535101796</v>
      </c>
      <c r="GO111" s="65">
        <f t="shared" si="246"/>
        <v>433.27104143190087</v>
      </c>
      <c r="GP111" s="65">
        <f t="shared" si="247"/>
        <v>212.2525508878403</v>
      </c>
      <c r="GQ111" s="65">
        <f t="shared" si="248"/>
        <v>74.648385916484798</v>
      </c>
      <c r="GR111" s="65">
        <f t="shared" si="249"/>
        <v>11.720431675684019</v>
      </c>
      <c r="GS111" s="65">
        <f t="shared" si="250"/>
        <v>1.3022701861871133</v>
      </c>
      <c r="GT111" s="65">
        <f t="shared" si="251"/>
        <v>91.326382094567663</v>
      </c>
      <c r="GU111" s="65">
        <f t="shared" si="252"/>
        <v>318.77104287258635</v>
      </c>
      <c r="GV111" s="65">
        <f t="shared" si="253"/>
        <v>176.91706714292977</v>
      </c>
      <c r="GW111" s="65">
        <f t="shared" si="254"/>
        <v>66.347699758809114</v>
      </c>
      <c r="GX111" s="65">
        <f t="shared" si="255"/>
        <v>12.809750885040529</v>
      </c>
      <c r="GY111" s="65">
        <f t="shared" si="256"/>
        <v>1.4233056538933921</v>
      </c>
      <c r="GZ111" s="65">
        <f t="shared" si="257"/>
        <v>49.799640898068432</v>
      </c>
      <c r="HA111" s="65">
        <f t="shared" si="258"/>
        <v>197.16283495834159</v>
      </c>
      <c r="HB111" s="65">
        <f t="shared" si="259"/>
        <v>120.36909028554005</v>
      </c>
      <c r="HC111" s="65">
        <f t="shared" si="260"/>
        <v>40.843686250742685</v>
      </c>
      <c r="HD111" s="65">
        <f t="shared" si="261"/>
        <v>12.985025438648861</v>
      </c>
      <c r="HE111" s="65">
        <f t="shared" si="262"/>
        <v>1.4427806042943181</v>
      </c>
      <c r="HM111" s="51">
        <v>102</v>
      </c>
      <c r="HN111" s="72">
        <f>(EW111-EW110)*$D$46+(FB111-FB110)*$D$47+(FG111-FG110)*$D$48+(FL111-FL110)*$D$49+IF($HM111&lt;C$10,0,求节点(C$10:C$14,$H$28:$H$32,$HM111)*$C$2*节奏总纲!W105)+HN110</f>
        <v>117372.00293424615</v>
      </c>
      <c r="HO111" s="72">
        <f>(EX111-EX110)*$D$46+(FC111-FC110)*$D$47+(FH111-FH110)*$D$48+(FM111-FM110)*$D$49+IF($HM111&lt;D$10,0,求节点(D$10:D$14,$H$28:$H$32,$HM111)*$C$2*节奏总纲!X105)+HO110</f>
        <v>103364.25463536961</v>
      </c>
      <c r="HP111" s="72">
        <f>(EY111-EY110)*$D$46+(FD111-FD110)*$D$47+(FI111-FI110)*$D$48+(FN111-FN110)*$D$49+IF($HM111&lt;E$10,0,求节点(E$10:E$14,$H$28:$H$32,$HM111)*$C$2*节奏总纲!Y105)+HP110</f>
        <v>87511.005504519722</v>
      </c>
      <c r="HQ111" s="72">
        <f>(EZ111-EZ110)*$D$46+(FE111-FE110)*$D$47+(FJ111-FJ110)*$D$48+(FO111-FO110)*$D$49+IF($HM111&lt;F$10,0,求节点(F$10:F$14,$H$28:$H$32,$HM111)*$C$2*节奏总纲!Z105)+HQ110</f>
        <v>65843.203467029729</v>
      </c>
      <c r="HR111" s="72">
        <f>(FA111-FA110)*$D$46+(FF111-FF110)*$D$47+(FK111-FK110)*$D$48+(FP111-FP110)*$D$49+IF($HM111&lt;G$10,0,求节点(G$10:G$14,$H$28:$H$32,$HM111)*$C$2*节奏总纲!AA105)+HR110</f>
        <v>37306.184661579558</v>
      </c>
      <c r="HV111" s="72">
        <v>102</v>
      </c>
      <c r="HW111" s="72">
        <f>IF($HV111&lt;C$10,0,求节点(C$10:C$14,$I$28:$I$32,$HV111)*$C$2*节奏总纲!W105)+HW110</f>
        <v>671780453.48486948</v>
      </c>
      <c r="HX111" s="72">
        <f>IF($HV111&lt;D$10,0,求节点(D$10:D$14,$I$28:$I$32,$HV111)*$C$2*节奏总纲!X105)+HX110</f>
        <v>624140342.11798513</v>
      </c>
      <c r="HY111" s="72">
        <f>IF($HV111&lt;E$10,0,求节点(E$10:E$14,$I$28:$I$32,$HV111)*$C$2*节奏总纲!Y105)+HY110</f>
        <v>581454556.18544054</v>
      </c>
      <c r="HZ111" s="72">
        <f>IF($HV111&lt;F$10,0,求节点(F$10:F$14,$I$28:$I$32,$HV111)*$C$2*节奏总纲!Z105)+HZ110</f>
        <v>472024002.72942841</v>
      </c>
      <c r="IA111" s="72">
        <f>IF($HV111&lt;G$10,0,求节点(G$10:G$14,$I$28:$I$32,$HV111)*$C$2*节奏总纲!AA105)+IA110</f>
        <v>265761959.16160327</v>
      </c>
    </row>
    <row r="112" spans="16:235" x14ac:dyDescent="0.15">
      <c r="P112" s="49">
        <v>103</v>
      </c>
      <c r="Q112" s="51">
        <f>IF($P112&lt;C$10,0,求节点(C$10:C$14,$H$10:$H$14,$P112)*$C$2*节奏总纲!W106)+Q111</f>
        <v>4969.7496895058675</v>
      </c>
      <c r="R112" s="51">
        <f>IF($P112&lt;D$10,0,求节点(D$10:D$14,$H$10:$H$14,$P112)*$C$2*节奏总纲!X106)+R111</f>
        <v>3903.8110568565826</v>
      </c>
      <c r="S112" s="51">
        <f>IF($P112&lt;E$10,0,求节点(E$10:E$14,$H$10:$H$14,$P112)*$C$2*节奏总纲!Y106)+S111</f>
        <v>2656.9836629856904</v>
      </c>
      <c r="T112" s="51">
        <f>IF($P112&lt;F$10,0,求节点(F$10:F$14,$H$10:$H$14,$P112)*$C$2*节奏总纲!Z106)+T111</f>
        <v>1493.4571370726665</v>
      </c>
      <c r="U112" s="51">
        <f>IF($P112&lt;G$10,0,求节点(G$10:G$14,$H$10:$H$14,$P112)*$C$2*节奏总纲!AA106)+U111</f>
        <v>832.52028829515666</v>
      </c>
      <c r="V112" s="51">
        <f>IF($P112&lt;C$10,0,求节点(C$10:C$14,$I$10:$I$14,$P112)*$C$2*节奏总纲!W106)+V111</f>
        <v>14352.743794004364</v>
      </c>
      <c r="W112" s="51">
        <f>IF($P112&lt;D$10,0,求节点(D$10:D$14,$I$10:$I$14,$P112)*$C$2*节奏总纲!X106)+W111</f>
        <v>10988.130679563816</v>
      </c>
      <c r="X112" s="51">
        <f>IF($P112&lt;E$10,0,求节点(E$10:E$14,$I$10:$I$14,$P112)*$C$2*节奏总纲!Y106)+X111</f>
        <v>7101.2953912784196</v>
      </c>
      <c r="Y112" s="51">
        <f>IF($P112&lt;F$10,0,求节点(F$10:F$14,$I$10:$I$14,$P112)*$C$2*节奏总纲!Z106)+Y111</f>
        <v>4275.4894023257266</v>
      </c>
      <c r="Z112" s="51">
        <f>IF($P112&lt;G$10,0,求节点(G$10:G$14,$I$10:$I$14,$P112)*$C$2*节奏总纲!AA106)+Z111</f>
        <v>2249.8261883485275</v>
      </c>
      <c r="AA112" s="65">
        <f>IF($P112&lt;C$10,0,求节点(C$10:C$14,$J$10:$J$14,$P112)*$C$2*节奏总纲!W106)+AA111+军团势力点排行奖励设计!M112-军团势力点排行奖励设计!M111</f>
        <v>13454.033701008484</v>
      </c>
      <c r="AB112" s="65">
        <f>IF($P112&lt;D$10,0,求节点(D$10:D$14,$J$10:$J$14,$P112)*$C$2*节奏总纲!X106)+AB111+军团势力点排行奖励设计!N112-军团势力点排行奖励设计!N111</f>
        <v>11233.30149845372</v>
      </c>
      <c r="AC112" s="65">
        <f>IF($P112&lt;E$10,0,求节点(E$10:E$14,$J$10:$J$14,$P112)*$C$2*节奏总纲!Y106)+AC111+军团势力点排行奖励设计!O112-军团势力点排行奖励设计!O111</f>
        <v>8259.2693395554634</v>
      </c>
      <c r="AD112" s="65">
        <f>IF($P112&lt;F$10,0,求节点(F$10:F$14,$J$10:$J$14,$P112)*$C$2*节奏总纲!Z106)+AD111+军团势力点排行奖励设计!P112-军团势力点排行奖励设计!P111</f>
        <v>6428.5129788837057</v>
      </c>
      <c r="AE112" s="65">
        <f>IF($P112&lt;G$10,0,求节点(G$10:G$14,$J$10:$J$14,$P112)*$C$2*节奏总纲!AA106)+AE111+军团势力点排行奖励设计!Q112-军团势力点排行奖励设计!Q111</f>
        <v>4965.1564512604982</v>
      </c>
      <c r="AF112" s="65">
        <f>IF($P112&lt;C$10,0,求节点(C$10:C$14,$K$10:$K$14,$P112)*$C$2*节奏总纲!W106)+AF111</f>
        <v>6561.844169814829</v>
      </c>
      <c r="AG112" s="65">
        <f>IF($P112&lt;D$10,0,求节点(D$10:D$14,$K$10:$K$14,$P112)*$C$2*节奏总纲!X106)+AG111</f>
        <v>8087.305153354142</v>
      </c>
      <c r="AH112" s="65">
        <f>IF($P112&lt;E$10,0,求节点(E$10:E$14,$K$10:$K$14,$P112)*$C$2*节奏总纲!Y106)+AH111</f>
        <v>9985.079051753848</v>
      </c>
      <c r="AI112" s="65">
        <f>IF($P112&lt;F$10,0,求节点(F$10:F$14,$K$10:$K$14,$P112)*$C$2*节奏总纲!Z106)+AI111</f>
        <v>8757.2133697589543</v>
      </c>
      <c r="AJ112" s="65">
        <f>IF($P112&lt;G$10,0,求节点(G$10:G$14,$K$10:$K$14,$P112)*$C$2*节奏总纲!AA106)+AJ111</f>
        <v>4787.4673678896725</v>
      </c>
      <c r="AK112" s="65">
        <f>IF($P112&lt;C$10,0,求节点(C$10:C$14,$L$10:$L$14,$P112)*$C$2*节奏总纲!W106)+AK111+军团势力点排行奖励设计!R112-军团势力点排行奖励设计!R111</f>
        <v>685.53821672296817</v>
      </c>
      <c r="AL112" s="65">
        <f>IF($P112&lt;D$10,0,求节点(D$10:D$14,$L$10:$L$14,$P112)*$C$2*节奏总纲!X106)+AL111+军团势力点排行奖励设计!S112-军团势力点排行奖励设计!S111</f>
        <v>1158.1525146535678</v>
      </c>
      <c r="AM112" s="65">
        <f>IF($P112&lt;E$10,0,求节点(E$10:E$14,$L$10:$L$14,$P112)*$C$2*节奏总纲!Y106)+AM111+军团势力点排行奖励设计!T112-军团势力点排行奖励设计!T111</f>
        <v>1503.3503520752215</v>
      </c>
      <c r="AN112" s="65">
        <f>IF($P112&lt;F$10,0,求节点(F$10:F$14,$L$10:$L$14,$P112)*$C$2*节奏总纲!Z106)+AN111+军团势力点排行奖励设计!U112-军团势力点排行奖励设计!U111</f>
        <v>1685.6374676208229</v>
      </c>
      <c r="AO112" s="65">
        <f>IF($P112&lt;G$10,0,求节点(G$10:G$14,$L$10:$L$14,$P112)*$C$2*节奏总纲!AA106)+AO111+军团势力点排行奖励设计!V112-军团势力点排行奖励设计!V111</f>
        <v>1660.5765017222684</v>
      </c>
      <c r="AP112" s="65">
        <f>IF($P112&lt;C$10,0,求节点(C$10:C$14,$M$10:$M$14,$P112)*$C$2*节奏总纲!W106)+AP111</f>
        <v>0</v>
      </c>
      <c r="AQ112" s="65">
        <f>IF($P112&lt;D$10,0,求节点(D$10:D$14,$M$10:$M$14,$P112)*$C$2*节奏总纲!X106)+AQ111</f>
        <v>0</v>
      </c>
      <c r="AR112" s="65">
        <f>IF($P112&lt;E$10,0,求节点(E$10:E$14,$M$10:$M$14,$P112)*$C$2*节奏总纲!Y106)+AR111</f>
        <v>0</v>
      </c>
      <c r="AS112" s="65">
        <f>IF($P112&lt;F$10,0,求节点(F$10:F$14,$M$10:$M$14,$P112)*$C$2*节奏总纲!Z106)+AS111</f>
        <v>0</v>
      </c>
      <c r="AT112" s="65">
        <f>IF($P112&lt;G$10,0,求节点(G$10:G$14,$M$10:$M$14,$P112)*$C$2*节奏总纲!AA106)+AT111</f>
        <v>0</v>
      </c>
      <c r="AX112" s="51">
        <v>103</v>
      </c>
      <c r="AY112" s="51">
        <f>IF($AX112&lt;C$10,0,求节点(C$10:C$14,$H$19:$H$23,$AX112)*$C$2*节奏总纲!W106)+AY111</f>
        <v>160.83712822378666</v>
      </c>
      <c r="AZ112" s="51">
        <f>IF($AX112&lt;D$10,0,求节点(D$10:D$14,$H$19:$H$23,$AX112)*$C$2*节奏总纲!X106)+AZ111</f>
        <v>132.43881686352239</v>
      </c>
      <c r="BA112" s="51">
        <f>IF($AX112&lt;E$10,0,求节点(E$10:E$14,$H$19:$H$23,$AX112)*$C$2*节奏总纲!Y106)+BA111</f>
        <v>94.985892569826404</v>
      </c>
      <c r="BB112" s="51">
        <f>IF($AX112&lt;F$10,0,求节点(F$10:F$14,$H$19:$H$23,$AX112)*$C$2*节奏总纲!Z106)+BB111</f>
        <v>52.866668161804185</v>
      </c>
      <c r="BC112" s="51">
        <f>IF($AX112&lt;G$10,0,求节点(G$10:G$14,$H$19:$H$23,$AX112)*$C$2*节奏总纲!AA106)+BC111</f>
        <v>28.209127555924699</v>
      </c>
      <c r="BD112" s="51">
        <f>IF($AX112&lt;C$10,0,求节点(C$10:C$14,$I$19:$I$23,$AX112)*$C$2*节奏总纲!W106)+BD111</f>
        <v>432.64011766107234</v>
      </c>
      <c r="BE112" s="51">
        <f>IF($AX112&lt;D$10,0,求节点(D$10:D$14,$I$19:$I$23,$AX112)*$C$2*节奏总纲!X106)+BE111</f>
        <v>337.40557894024931</v>
      </c>
      <c r="BF112" s="51">
        <f>IF($AX112&lt;E$10,0,求节点(E$10:E$14,$I$19:$I$23,$AX112)*$C$2*节奏总纲!Y106)+BF111</f>
        <v>227.70400927063847</v>
      </c>
      <c r="BG112" s="51">
        <f>IF($AX112&lt;F$10,0,求节点(F$10:F$14,$I$19:$I$23,$AX112)*$C$2*节奏总纲!Z106)+BG111</f>
        <v>128.19904644254493</v>
      </c>
      <c r="BH112" s="51">
        <f>IF($AX112&lt;G$10,0,求节点(G$10:G$14,$I$19:$I$23,$AX112)*$C$2*节奏总纲!AA106)+BH111</f>
        <v>71.968377807145785</v>
      </c>
      <c r="BI112" s="65">
        <f>IF($AX112&lt;C$10,0,求节点(C$10:C$14,$J$19:$J$23,$AX112)*$C$2*节奏总纲!W106)+BI111+军团势力点排行奖励设计!W112-军团势力点排行奖励设计!W111</f>
        <v>448.4677900336161</v>
      </c>
      <c r="BJ112" s="65">
        <f>IF($AX112&lt;D$10,0,求节点(D$10:D$14,$J$19:$J$23,$AX112)*$C$2*节奏总纲!X106)+BJ111+军团势力点排行奖励设计!X112-军团势力点排行奖励设计!X111</f>
        <v>374.44338328179072</v>
      </c>
      <c r="BK112" s="65">
        <f>IF($AX112&lt;E$10,0,求节点(E$10:E$14,$J$19:$J$23,$AX112)*$C$2*节奏总纲!Y106)+BK111+军团势力点排行奖励设计!Y112-军团势力点排行奖励设计!Y111</f>
        <v>275.30897798518203</v>
      </c>
      <c r="BL112" s="65">
        <f>IF($AX112&lt;F$10,0,求节点(F$10:F$14,$J$19:$J$23,$AX112)*$C$2*节奏总纲!Z106)+BL111+军团势力点排行奖励设计!Z112-军团势力点排行奖励设计!Z111</f>
        <v>214.28376596279003</v>
      </c>
      <c r="BM112" s="65">
        <f>IF($AX112&lt;G$10,0,求节点(G$10:G$14,$J$19:$J$23,$AX112)*$C$2*节奏总纲!AA106)+BM111+军团势力点排行奖励设计!AA112-军团势力点排行奖励设计!AA111</f>
        <v>165.50521504201657</v>
      </c>
      <c r="BN112" s="65">
        <f>IF($AX112&lt;C$10,0,求节点(C$10:C$14,$K$19:$K$23,$AX112)*$C$2*节奏总纲!W106)+BN111</f>
        <v>218.72813899382757</v>
      </c>
      <c r="BO112" s="65">
        <f>IF($AX112&lt;D$10,0,求节点(D$10:D$14,$K$19:$K$23,$AX112)*$C$2*节奏总纲!X106)+BO111</f>
        <v>269.57683844513809</v>
      </c>
      <c r="BP112" s="65">
        <f>IF($AX112&lt;E$10,0,求节点(E$10:E$14,$K$19:$K$23,$AX112)*$C$2*节奏总纲!Y106)+BP111</f>
        <v>328.52447720239985</v>
      </c>
      <c r="BQ112" s="65">
        <f>IF($AX112&lt;F$10,0,求节点(F$10:F$14,$K$19:$K$23,$AX112)*$C$2*节奏总纲!Z106)+BQ111</f>
        <v>281.51938395105009</v>
      </c>
      <c r="BR112" s="65">
        <f>IF($AX112&lt;G$10,0,求节点(G$10:G$14,$K$19:$K$23,$AX112)*$C$2*节奏总纲!AA106)+BR111</f>
        <v>150.02988275202586</v>
      </c>
      <c r="BS112" s="65">
        <f>IF($AX112&lt;C$10,0,求节点(C$10:C$14,$L$19:$L$23,$AX112)*$C$2*节奏总纲!W106)+BS111+军团势力点排行奖励设计!AB112-军团势力点排行奖励设计!AB111</f>
        <v>13.710764334459366</v>
      </c>
      <c r="BT112" s="65">
        <f>IF($AX112&lt;D$10,0,求节点(D$10:D$14,$L$19:$L$23,$AX112)*$C$2*节奏总纲!X106)+BT111+军团势力点排行奖励设计!AC112-军团势力点排行奖励设计!AC111</f>
        <v>23.163050293071375</v>
      </c>
      <c r="BU112" s="65">
        <f>IF($AX112&lt;E$10,0,求节点(E$10:E$14,$L$19:$L$23,$AX112)*$C$2*节奏总纲!Y106)+BU111+军团势力点排行奖励设计!AD112-军团势力点排行奖励设计!AD111</f>
        <v>30.067007041504418</v>
      </c>
      <c r="BV112" s="65">
        <f>IF($AX112&lt;F$10,0,求节点(F$10:F$14,$L$19:$L$23,$AX112)*$C$2*节奏总纲!Z106)+BV111+军团势力点排行奖励设计!AE112-军团势力点排行奖励设计!AE111</f>
        <v>33.712749352416452</v>
      </c>
      <c r="BW112" s="65">
        <f>IF($AX112&lt;G$10,0,求节点(G$10:G$14,$L$19:$L$23,$AX112)*$C$2*节奏总纲!AA106)+BW111+军团势力点排行奖励设计!AF112-军团势力点排行奖励设计!AF111</f>
        <v>33.211530034445374</v>
      </c>
      <c r="BX112" s="65">
        <f>IF($AX112&lt;C$10,0,求节点(C$10:C$14,$M$19:$M$23,$AX112)*$C$2*节奏总纲!W106)+BX111</f>
        <v>0</v>
      </c>
      <c r="BY112" s="65">
        <f>IF($AX112&lt;D$10,0,求节点(D$10:D$14,$M$19:$M$23,$AX112)*$C$2*节奏总纲!X106)+BY111</f>
        <v>0</v>
      </c>
      <c r="BZ112" s="65">
        <f>IF($AX112&lt;E$10,0,求节点(E$10:E$14,$M$19:$M$23,$AX112)*$C$2*节奏总纲!Y106)+BZ111</f>
        <v>0</v>
      </c>
      <c r="CA112" s="65">
        <f>IF($AX112&lt;F$10,0,求节点(F$10:F$14,$M$19:$M$23,$AX112)*$C$2*节奏总纲!Z106)+CA111</f>
        <v>0</v>
      </c>
      <c r="CB112" s="65">
        <f>IF($AX112&lt;G$10,0,求节点(G$10:G$14,$M$19:$M$23,$AX112)*$C$2*节奏总纲!AA106)+CB111</f>
        <v>0</v>
      </c>
      <c r="CF112" s="51">
        <v>103</v>
      </c>
      <c r="CG112" s="65">
        <f t="shared" si="143"/>
        <v>804.18564111893329</v>
      </c>
      <c r="CH112" s="65">
        <f t="shared" si="144"/>
        <v>662.1940843176119</v>
      </c>
      <c r="CI112" s="65">
        <f t="shared" si="145"/>
        <v>474.92946284913205</v>
      </c>
      <c r="CJ112" s="65">
        <f t="shared" si="146"/>
        <v>264.33334080902091</v>
      </c>
      <c r="CK112" s="65">
        <f t="shared" si="147"/>
        <v>141.04563777962349</v>
      </c>
      <c r="CL112" s="65">
        <f t="shared" si="148"/>
        <v>4326.4011766107233</v>
      </c>
      <c r="CM112" s="65">
        <f t="shared" si="149"/>
        <v>3374.0557894024932</v>
      </c>
      <c r="CN112" s="65">
        <f t="shared" si="150"/>
        <v>2277.0400927063847</v>
      </c>
      <c r="CO112" s="65">
        <f t="shared" si="151"/>
        <v>1281.9904644254493</v>
      </c>
      <c r="CP112" s="65">
        <f t="shared" si="152"/>
        <v>719.68377807145782</v>
      </c>
      <c r="CQ112" s="65">
        <f t="shared" si="153"/>
        <v>13454.033701008482</v>
      </c>
      <c r="CR112" s="65">
        <f t="shared" si="154"/>
        <v>11233.301498453722</v>
      </c>
      <c r="CS112" s="65">
        <f t="shared" si="155"/>
        <v>8259.2693395554616</v>
      </c>
      <c r="CT112" s="65">
        <f t="shared" si="156"/>
        <v>6428.5129788837012</v>
      </c>
      <c r="CU112" s="65">
        <f t="shared" si="157"/>
        <v>4965.1564512604973</v>
      </c>
      <c r="CV112" s="65">
        <f t="shared" si="158"/>
        <v>6561.8441698148272</v>
      </c>
      <c r="CW112" s="65">
        <f t="shared" si="159"/>
        <v>8087.3051533541429</v>
      </c>
      <c r="CX112" s="65">
        <f t="shared" si="160"/>
        <v>9855.7343160719956</v>
      </c>
      <c r="CY112" s="65">
        <f t="shared" si="161"/>
        <v>8445.5815185315023</v>
      </c>
      <c r="CZ112" s="65">
        <f t="shared" si="162"/>
        <v>4500.8964825607754</v>
      </c>
      <c r="DA112" s="65">
        <f t="shared" si="163"/>
        <v>685.53821672296829</v>
      </c>
      <c r="DB112" s="65">
        <f t="shared" si="164"/>
        <v>1158.1525146535687</v>
      </c>
      <c r="DC112" s="65">
        <f t="shared" si="165"/>
        <v>1503.3503520752208</v>
      </c>
      <c r="DD112" s="65">
        <f t="shared" si="166"/>
        <v>1685.6374676208227</v>
      </c>
      <c r="DE112" s="65">
        <f t="shared" si="167"/>
        <v>1660.5765017222686</v>
      </c>
      <c r="DF112" s="65">
        <f t="shared" si="168"/>
        <v>0</v>
      </c>
      <c r="DG112" s="65">
        <f t="shared" si="169"/>
        <v>0</v>
      </c>
      <c r="DH112" s="65">
        <f t="shared" si="170"/>
        <v>0</v>
      </c>
      <c r="DI112" s="65">
        <f t="shared" si="171"/>
        <v>0</v>
      </c>
      <c r="DJ112" s="65">
        <f t="shared" si="172"/>
        <v>0</v>
      </c>
      <c r="DN112" s="51">
        <v>103</v>
      </c>
      <c r="DO112" s="65">
        <f t="shared" si="173"/>
        <v>6.1798537991688383</v>
      </c>
      <c r="DP112" s="65">
        <f t="shared" si="174"/>
        <v>5.8952671872317355</v>
      </c>
      <c r="DQ112" s="65">
        <f t="shared" si="175"/>
        <v>5.5944805930680239</v>
      </c>
      <c r="DR112" s="65">
        <f t="shared" si="176"/>
        <v>5.6499007370836329</v>
      </c>
      <c r="DS112" s="65">
        <f t="shared" si="177"/>
        <v>5.9024887362764566</v>
      </c>
      <c r="DT112" s="65">
        <f t="shared" si="178"/>
        <v>3.3174787099258829</v>
      </c>
      <c r="DU112" s="65">
        <f t="shared" si="179"/>
        <v>3.2566535248398156</v>
      </c>
      <c r="DV112" s="65">
        <f t="shared" si="180"/>
        <v>3.1186518911215777</v>
      </c>
      <c r="DW112" s="65">
        <f t="shared" si="181"/>
        <v>3.3350399405988376</v>
      </c>
      <c r="DX112" s="65">
        <f t="shared" si="182"/>
        <v>3.1261315829257734</v>
      </c>
      <c r="DY112" s="65">
        <f t="shared" si="183"/>
        <v>1.0000000000000002</v>
      </c>
      <c r="DZ112" s="65">
        <f t="shared" si="184"/>
        <v>0.99999999999999989</v>
      </c>
      <c r="EA112" s="65">
        <f t="shared" si="185"/>
        <v>1.0000000000000002</v>
      </c>
      <c r="EB112" s="65">
        <f t="shared" si="186"/>
        <v>1.0000000000000007</v>
      </c>
      <c r="EC112" s="65">
        <f t="shared" si="187"/>
        <v>1.0000000000000002</v>
      </c>
      <c r="ED112" s="65">
        <f t="shared" si="188"/>
        <v>1.0000000000000002</v>
      </c>
      <c r="EE112" s="65">
        <f t="shared" si="189"/>
        <v>0.99999999999999989</v>
      </c>
      <c r="EF112" s="65">
        <f t="shared" si="190"/>
        <v>1.0131238050391564</v>
      </c>
      <c r="EG112" s="65">
        <f t="shared" si="191"/>
        <v>1.0368988033024915</v>
      </c>
      <c r="EH112" s="65">
        <f t="shared" si="192"/>
        <v>1.06366973478267</v>
      </c>
      <c r="EI112" s="65">
        <f t="shared" si="193"/>
        <v>0.99999999999999989</v>
      </c>
      <c r="EJ112" s="65">
        <f t="shared" si="194"/>
        <v>0.99999999999999922</v>
      </c>
      <c r="EK112" s="65">
        <f t="shared" si="195"/>
        <v>1.0000000000000004</v>
      </c>
      <c r="EL112" s="65">
        <f t="shared" si="196"/>
        <v>1.0000000000000002</v>
      </c>
      <c r="EM112" s="65">
        <f t="shared" si="197"/>
        <v>0.99999999999999989</v>
      </c>
      <c r="EN112" s="65">
        <f t="shared" si="198"/>
        <v>0</v>
      </c>
      <c r="EO112" s="65">
        <f t="shared" si="199"/>
        <v>0</v>
      </c>
      <c r="EP112" s="65">
        <f t="shared" si="200"/>
        <v>0</v>
      </c>
      <c r="EQ112" s="65">
        <f t="shared" si="201"/>
        <v>0</v>
      </c>
      <c r="ER112" s="65">
        <f t="shared" si="202"/>
        <v>0</v>
      </c>
      <c r="EV112" s="51">
        <v>103</v>
      </c>
      <c r="EW112" s="65">
        <f t="shared" si="203"/>
        <v>290.62916352210834</v>
      </c>
      <c r="EX112" s="65">
        <f t="shared" si="204"/>
        <v>233.66049054559718</v>
      </c>
      <c r="EY112" s="65">
        <f t="shared" si="205"/>
        <v>163.29709535101796</v>
      </c>
      <c r="EZ112" s="65">
        <f t="shared" si="206"/>
        <v>91.326382094567663</v>
      </c>
      <c r="FA112" s="65">
        <f t="shared" si="207"/>
        <v>49.799640898068432</v>
      </c>
      <c r="FB112" s="65">
        <f t="shared" si="208"/>
        <v>636.44604687647245</v>
      </c>
      <c r="FC112" s="65">
        <f t="shared" si="209"/>
        <v>558.19401612163881</v>
      </c>
      <c r="FD112" s="65">
        <f t="shared" si="210"/>
        <v>461.30953408323785</v>
      </c>
      <c r="FE112" s="65">
        <f t="shared" si="211"/>
        <v>337.64090746670149</v>
      </c>
      <c r="FF112" s="65">
        <f t="shared" si="212"/>
        <v>208.14541336202325</v>
      </c>
      <c r="FG112" s="65">
        <f t="shared" si="213"/>
        <v>271.54217651361336</v>
      </c>
      <c r="FH112" s="65">
        <f t="shared" si="214"/>
        <v>256.32148909826861</v>
      </c>
      <c r="FI112" s="65">
        <f t="shared" si="215"/>
        <v>231.46648536650318</v>
      </c>
      <c r="FJ112" s="65">
        <f t="shared" si="216"/>
        <v>190.99733467429544</v>
      </c>
      <c r="FK112" s="65">
        <f t="shared" si="217"/>
        <v>129.44977060484885</v>
      </c>
      <c r="FL112" s="65">
        <f t="shared" si="218"/>
        <v>68.911170167338199</v>
      </c>
      <c r="FM112" s="65">
        <f t="shared" si="219"/>
        <v>77.270146911731416</v>
      </c>
      <c r="FN112" s="65">
        <f t="shared" si="220"/>
        <v>85.483745748039951</v>
      </c>
      <c r="FO112" s="65">
        <f t="shared" si="221"/>
        <v>73.760614958832804</v>
      </c>
      <c r="FP112" s="65">
        <f t="shared" si="222"/>
        <v>44.923543309395072</v>
      </c>
      <c r="FQ112" s="65">
        <f t="shared" si="223"/>
        <v>6.1698439505067144</v>
      </c>
      <c r="FR112" s="65">
        <f t="shared" si="224"/>
        <v>10.423372631882112</v>
      </c>
      <c r="FS112" s="65">
        <f t="shared" si="225"/>
        <v>13.530153168676989</v>
      </c>
      <c r="FT112" s="65">
        <f t="shared" si="226"/>
        <v>15.170737208587404</v>
      </c>
      <c r="FU112" s="65">
        <f t="shared" si="227"/>
        <v>14.945188515500416</v>
      </c>
      <c r="FV112" s="65">
        <f t="shared" si="228"/>
        <v>0.68553821672296822</v>
      </c>
      <c r="FW112" s="65">
        <f t="shared" si="229"/>
        <v>1.1581525146535678</v>
      </c>
      <c r="FX112" s="65">
        <f t="shared" si="230"/>
        <v>1.5033503520752209</v>
      </c>
      <c r="FY112" s="65">
        <f t="shared" si="231"/>
        <v>1.6856374676208228</v>
      </c>
      <c r="FZ112" s="65">
        <f t="shared" si="232"/>
        <v>1.6605765017222684</v>
      </c>
      <c r="GB112" s="65">
        <f t="shared" si="233"/>
        <v>290.62916352210834</v>
      </c>
      <c r="GC112" s="65">
        <f t="shared" si="234"/>
        <v>636.44604687647245</v>
      </c>
      <c r="GD112" s="65">
        <f t="shared" si="235"/>
        <v>271.54217651361336</v>
      </c>
      <c r="GE112" s="65">
        <f t="shared" si="236"/>
        <v>68.911170167338199</v>
      </c>
      <c r="GF112" s="65">
        <f t="shared" si="237"/>
        <v>6.1698439505067144</v>
      </c>
      <c r="GG112" s="65">
        <f t="shared" si="238"/>
        <v>0.68553821672296822</v>
      </c>
      <c r="GH112" s="65">
        <f t="shared" si="239"/>
        <v>233.66049054559718</v>
      </c>
      <c r="GI112" s="65">
        <f t="shared" si="240"/>
        <v>558.19401612163881</v>
      </c>
      <c r="GJ112" s="65">
        <f t="shared" si="241"/>
        <v>256.32148909826861</v>
      </c>
      <c r="GK112" s="65">
        <f t="shared" si="242"/>
        <v>77.270146911731416</v>
      </c>
      <c r="GL112" s="65">
        <f t="shared" si="243"/>
        <v>10.423372631882112</v>
      </c>
      <c r="GM112" s="65">
        <f t="shared" si="244"/>
        <v>1.1581525146535678</v>
      </c>
      <c r="GN112" s="65">
        <f t="shared" si="245"/>
        <v>163.29709535101796</v>
      </c>
      <c r="GO112" s="65">
        <f t="shared" si="246"/>
        <v>461.30953408323785</v>
      </c>
      <c r="GP112" s="65">
        <f t="shared" si="247"/>
        <v>231.46648536650318</v>
      </c>
      <c r="GQ112" s="65">
        <f t="shared" si="248"/>
        <v>85.483745748039951</v>
      </c>
      <c r="GR112" s="65">
        <f t="shared" si="249"/>
        <v>13.530153168676989</v>
      </c>
      <c r="GS112" s="65">
        <f t="shared" si="250"/>
        <v>1.5033503520752209</v>
      </c>
      <c r="GT112" s="65">
        <f t="shared" si="251"/>
        <v>91.326382094567663</v>
      </c>
      <c r="GU112" s="65">
        <f t="shared" si="252"/>
        <v>337.64090746670149</v>
      </c>
      <c r="GV112" s="65">
        <f t="shared" si="253"/>
        <v>190.99733467429544</v>
      </c>
      <c r="GW112" s="65">
        <f t="shared" si="254"/>
        <v>73.760614958832804</v>
      </c>
      <c r="GX112" s="65">
        <f t="shared" si="255"/>
        <v>15.170737208587404</v>
      </c>
      <c r="GY112" s="65">
        <f t="shared" si="256"/>
        <v>1.6856374676208228</v>
      </c>
      <c r="GZ112" s="65">
        <f t="shared" si="257"/>
        <v>49.799640898068432</v>
      </c>
      <c r="HA112" s="65">
        <f t="shared" si="258"/>
        <v>208.14541336202325</v>
      </c>
      <c r="HB112" s="65">
        <f t="shared" si="259"/>
        <v>129.44977060484885</v>
      </c>
      <c r="HC112" s="65">
        <f t="shared" si="260"/>
        <v>44.923543309395072</v>
      </c>
      <c r="HD112" s="65">
        <f t="shared" si="261"/>
        <v>14.945188515500416</v>
      </c>
      <c r="HE112" s="65">
        <f t="shared" si="262"/>
        <v>1.6605765017222684</v>
      </c>
      <c r="HM112" s="51">
        <v>103</v>
      </c>
      <c r="HN112" s="72">
        <f>(EW112-EW111)*$D$46+(FB112-FB111)*$D$47+(FG112-FG111)*$D$48+(FL112-FL111)*$D$49+IF($HM112&lt;C$10,0,求节点(C$10:C$14,$H$28:$H$32,$HM112)*$C$2*节奏总纲!W106)+HN111</f>
        <v>127732.92576817116</v>
      </c>
      <c r="HO112" s="72">
        <f>(EX112-EX111)*$D$46+(FC112-FC111)*$D$47+(FH112-FH111)*$D$48+(FM112-FM111)*$D$49+IF($HM112&lt;D$10,0,求节点(D$10:D$14,$H$28:$H$32,$HM112)*$C$2*节奏总纲!X106)+HO111</f>
        <v>112239.80516038035</v>
      </c>
      <c r="HP112" s="72">
        <f>(EY112-EY111)*$D$46+(FD112-FD111)*$D$47+(FI112-FI111)*$D$48+(FN112-FN111)*$D$49+IF($HM112&lt;E$10,0,求节点(E$10:E$14,$H$28:$H$32,$HM112)*$C$2*节奏总纲!Y106)+HP111</f>
        <v>94903.047411334483</v>
      </c>
      <c r="HQ112" s="72">
        <f>(EZ112-EZ111)*$D$46+(FE112-FE111)*$D$47+(FJ112-FJ111)*$D$48+(FO112-FO111)*$D$49+IF($HM112&lt;F$10,0,求节点(F$10:F$14,$H$28:$H$32,$HM112)*$C$2*节奏总纲!Z106)+HQ111</f>
        <v>71365.915920817104</v>
      </c>
      <c r="HR112" s="72">
        <f>(FA112-FA111)*$D$46+(FF112-FF111)*$D$47+(FK112-FK111)*$D$48+(FP112-FP111)*$D$49+IF($HM112&lt;G$10,0,求节点(G$10:G$14,$H$28:$H$32,$HM112)*$C$2*节奏总纲!AA106)+HR111</f>
        <v>40404.101008938596</v>
      </c>
      <c r="HV112" s="72">
        <v>103</v>
      </c>
      <c r="HW112" s="72">
        <f>IF($HV112&lt;C$10,0,求节点(C$10:C$14,$I$28:$I$32,$HV112)*$C$2*节奏总纲!W106)+HW111</f>
        <v>754880608.86726689</v>
      </c>
      <c r="HX112" s="72">
        <f>IF($HV112&lt;D$10,0,求节点(D$10:D$14,$I$28:$I$32,$HV112)*$C$2*节奏总纲!X106)+HX111</f>
        <v>699509482.03457427</v>
      </c>
      <c r="HY112" s="72">
        <f>IF($HV112&lt;E$10,0,求节点(E$10:E$14,$I$28:$I$32,$HV112)*$C$2*节奏总纲!Y106)+HY111</f>
        <v>656285120.92607963</v>
      </c>
      <c r="HZ112" s="72">
        <f>IF($HV112&lt;F$10,0,求节点(F$10:F$14,$I$28:$I$32,$HV112)*$C$2*节奏总纲!Z106)+HZ111</f>
        <v>534650123.78702664</v>
      </c>
      <c r="IA112" s="72">
        <f>IF($HV112&lt;G$10,0,求节点(G$10:G$14,$I$28:$I$32,$HV112)*$C$2*节奏总纲!AA106)+IA111</f>
        <v>302332846.75424427</v>
      </c>
    </row>
    <row r="113" spans="16:235" x14ac:dyDescent="0.15">
      <c r="P113" s="49">
        <v>104</v>
      </c>
      <c r="Q113" s="51">
        <f>IF($P113&lt;C$10,0,求节点(C$10:C$14,$H$10:$H$14,$P113)*$C$2*节奏总纲!W107)+Q112</f>
        <v>4969.7496895058675</v>
      </c>
      <c r="R113" s="51">
        <f>IF($P113&lt;D$10,0,求节点(D$10:D$14,$H$10:$H$14,$P113)*$C$2*节奏总纲!X107)+R112</f>
        <v>3903.8110568565826</v>
      </c>
      <c r="S113" s="51">
        <f>IF($P113&lt;E$10,0,求节点(E$10:E$14,$H$10:$H$14,$P113)*$C$2*节奏总纲!Y107)+S112</f>
        <v>2656.9836629856904</v>
      </c>
      <c r="T113" s="51">
        <f>IF($P113&lt;F$10,0,求节点(F$10:F$14,$H$10:$H$14,$P113)*$C$2*节奏总纲!Z107)+T112</f>
        <v>1493.4571370726665</v>
      </c>
      <c r="U113" s="51">
        <f>IF($P113&lt;G$10,0,求节点(G$10:G$14,$H$10:$H$14,$P113)*$C$2*节奏总纲!AA107)+U112</f>
        <v>832.52028829515666</v>
      </c>
      <c r="V113" s="51">
        <f>IF($P113&lt;C$10,0,求节点(C$10:C$14,$I$10:$I$14,$P113)*$C$2*节奏总纲!W107)+V112</f>
        <v>14738.432479264773</v>
      </c>
      <c r="W113" s="51">
        <f>IF($P113&lt;D$10,0,求节点(D$10:D$14,$I$10:$I$14,$P113)*$C$2*节奏总纲!X107)+W112</f>
        <v>11107.523602312662</v>
      </c>
      <c r="X113" s="51">
        <f>IF($P113&lt;E$10,0,求节点(E$10:E$14,$I$10:$I$14,$P113)*$C$2*节奏总纲!Y107)+X112</f>
        <v>7101.2953912784196</v>
      </c>
      <c r="Y113" s="51">
        <f>IF($P113&lt;F$10,0,求节点(F$10:F$14,$I$10:$I$14,$P113)*$C$2*节奏总纲!Z107)+Y112</f>
        <v>4275.4894023257266</v>
      </c>
      <c r="Z113" s="51">
        <f>IF($P113&lt;G$10,0,求节点(G$10:G$14,$I$10:$I$14,$P113)*$C$2*节奏总纲!AA107)+Z112</f>
        <v>2249.8261883485275</v>
      </c>
      <c r="AA113" s="65">
        <f>IF($P113&lt;C$10,0,求节点(C$10:C$14,$J$10:$J$14,$P113)*$C$2*节奏总纲!W107)+AA112+军团势力点排行奖励设计!M113-军团势力点排行奖励设计!M112</f>
        <v>14098.248733029606</v>
      </c>
      <c r="AB113" s="65">
        <f>IF($P113&lt;D$10,0,求节点(D$10:D$14,$J$10:$J$14,$P113)*$C$2*节奏总纲!X107)+AB112+军团势力点排行奖励设计!N113-军团势力点排行奖励设计!N112</f>
        <v>11629.021707796521</v>
      </c>
      <c r="AC113" s="65">
        <f>IF($P113&lt;E$10,0,求节点(E$10:E$14,$J$10:$J$14,$P113)*$C$2*节奏总纲!Y107)+AC112+军团势力点排行奖励设计!O113-军团势力点排行奖励设计!O112</f>
        <v>8533.158295883999</v>
      </c>
      <c r="AD113" s="65">
        <f>IF($P113&lt;F$10,0,求节点(F$10:F$14,$J$10:$J$14,$P113)*$C$2*节奏总纲!Z107)+AD112+军团势力点排行奖励设计!P113-军团势力点排行奖励设计!P112</f>
        <v>6702.4019352122414</v>
      </c>
      <c r="AE113" s="65">
        <f>IF($P113&lt;G$10,0,求节点(G$10:G$14,$J$10:$J$14,$P113)*$C$2*节奏总纲!AA107)+AE112+军团势力点排行奖励设计!Q113-军团势力点排行奖励设计!Q112</f>
        <v>5239.0454075890339</v>
      </c>
      <c r="AF113" s="65">
        <f>IF($P113&lt;C$10,0,求节点(C$10:C$14,$K$10:$K$14,$P113)*$C$2*节奏总纲!W107)+AF112</f>
        <v>8504.9934402814888</v>
      </c>
      <c r="AG113" s="65">
        <f>IF($P113&lt;D$10,0,求节点(D$10:D$14,$K$10:$K$14,$P113)*$C$2*节奏总纲!X107)+AG112</f>
        <v>10169.66851524567</v>
      </c>
      <c r="AH113" s="65">
        <f>IF($P113&lt;E$10,0,求节点(E$10:E$14,$K$10:$K$14,$P113)*$C$2*节奏总纲!Y107)+AH112</f>
        <v>11685.830609855493</v>
      </c>
      <c r="AI113" s="65">
        <f>IF($P113&lt;F$10,0,求节点(F$10:F$14,$K$10:$K$14,$P113)*$C$2*节奏总纲!Z107)+AI112</f>
        <v>9888.685243646607</v>
      </c>
      <c r="AJ113" s="65">
        <f>IF($P113&lt;G$10,0,求节点(G$10:G$14,$K$10:$K$14,$P113)*$C$2*节奏总纲!AA107)+AJ112</f>
        <v>5357.7232884559262</v>
      </c>
      <c r="AK113" s="65">
        <f>IF($P113&lt;C$10,0,求节点(C$10:C$14,$L$10:$L$14,$P113)*$C$2*节奏总纲!W107)+AK112+军团势力点排行奖励设计!R113-军团势力点排行奖励设计!R112</f>
        <v>737.2434860751107</v>
      </c>
      <c r="AL113" s="65">
        <f>IF($P113&lt;D$10,0,求节点(D$10:D$14,$L$10:$L$14,$P113)*$C$2*节奏总纲!X107)+AL112+军团势力点排行奖励设计!S113-军团势力点排行奖励设计!S112</f>
        <v>1246.5772463636333</v>
      </c>
      <c r="AM113" s="65">
        <f>IF($P113&lt;E$10,0,求节点(E$10:E$14,$L$10:$L$14,$P113)*$C$2*节奏总纲!Y107)+AM112+军团势力点排行奖励设计!T113-军团势力点排行奖励设计!T112</f>
        <v>1829.3770708047432</v>
      </c>
      <c r="AN113" s="65">
        <f>IF($P113&lt;F$10,0,求节点(F$10:F$14,$L$10:$L$14,$P113)*$C$2*节奏总纲!Z107)+AN112+军团势力点排行奖励设计!U113-军团势力点排行奖励设计!U112</f>
        <v>2046.2459072685638</v>
      </c>
      <c r="AO113" s="65">
        <f>IF($P113&lt;G$10,0,求节点(G$10:G$14,$L$10:$L$14,$P113)*$C$2*节奏总纲!AA107)+AO112+军团势力点排行奖励设计!V113-军团势力点排行奖励设计!V112</f>
        <v>1939.7710793822703</v>
      </c>
      <c r="AP113" s="65">
        <f>IF($P113&lt;C$10,0,求节点(C$10:C$14,$M$10:$M$14,$P113)*$C$2*节奏总纲!W107)+AP112</f>
        <v>0</v>
      </c>
      <c r="AQ113" s="65">
        <f>IF($P113&lt;D$10,0,求节点(D$10:D$14,$M$10:$M$14,$P113)*$C$2*节奏总纲!X107)+AQ112</f>
        <v>0</v>
      </c>
      <c r="AR113" s="65">
        <f>IF($P113&lt;E$10,0,求节点(E$10:E$14,$M$10:$M$14,$P113)*$C$2*节奏总纲!Y107)+AR112</f>
        <v>0</v>
      </c>
      <c r="AS113" s="65">
        <f>IF($P113&lt;F$10,0,求节点(F$10:F$14,$M$10:$M$14,$P113)*$C$2*节奏总纲!Z107)+AS112</f>
        <v>0</v>
      </c>
      <c r="AT113" s="65">
        <f>IF($P113&lt;G$10,0,求节点(G$10:G$14,$M$10:$M$14,$P113)*$C$2*节奏总纲!AA107)+AT112</f>
        <v>0</v>
      </c>
      <c r="AX113" s="51">
        <v>104</v>
      </c>
      <c r="AY113" s="51">
        <f>IF($AX113&lt;C$10,0,求节点(C$10:C$14,$H$19:$H$23,$AX113)*$C$2*节奏总纲!W107)+AY112</f>
        <v>160.83712822378666</v>
      </c>
      <c r="AZ113" s="51">
        <f>IF($AX113&lt;D$10,0,求节点(D$10:D$14,$H$19:$H$23,$AX113)*$C$2*节奏总纲!X107)+AZ112</f>
        <v>132.43881686352239</v>
      </c>
      <c r="BA113" s="51">
        <f>IF($AX113&lt;E$10,0,求节点(E$10:E$14,$H$19:$H$23,$AX113)*$C$2*节奏总纲!Y107)+BA112</f>
        <v>94.985892569826404</v>
      </c>
      <c r="BB113" s="51">
        <f>IF($AX113&lt;F$10,0,求节点(F$10:F$14,$H$19:$H$23,$AX113)*$C$2*节奏总纲!Z107)+BB112</f>
        <v>52.866668161804185</v>
      </c>
      <c r="BC113" s="51">
        <f>IF($AX113&lt;G$10,0,求节点(G$10:G$14,$H$19:$H$23,$AX113)*$C$2*节奏总纲!AA107)+BC112</f>
        <v>28.209127555924699</v>
      </c>
      <c r="BD113" s="51">
        <f>IF($AX113&lt;C$10,0,求节点(C$10:C$14,$I$19:$I$23,$AX113)*$C$2*节奏总纲!W107)+BD112</f>
        <v>432.64011766107234</v>
      </c>
      <c r="BE113" s="51">
        <f>IF($AX113&lt;D$10,0,求节点(D$10:D$14,$I$19:$I$23,$AX113)*$C$2*节奏总纲!X107)+BE112</f>
        <v>337.40557894024931</v>
      </c>
      <c r="BF113" s="51">
        <f>IF($AX113&lt;E$10,0,求节点(E$10:E$14,$I$19:$I$23,$AX113)*$C$2*节奏总纲!Y107)+BF112</f>
        <v>227.70400927063847</v>
      </c>
      <c r="BG113" s="51">
        <f>IF($AX113&lt;F$10,0,求节点(F$10:F$14,$I$19:$I$23,$AX113)*$C$2*节奏总纲!Z107)+BG112</f>
        <v>128.19904644254493</v>
      </c>
      <c r="BH113" s="51">
        <f>IF($AX113&lt;G$10,0,求节点(G$10:G$14,$I$19:$I$23,$AX113)*$C$2*节奏总纲!AA107)+BH112</f>
        <v>71.968377807145785</v>
      </c>
      <c r="BI113" s="65">
        <f>IF($AX113&lt;C$10,0,求节点(C$10:C$14,$J$19:$J$23,$AX113)*$C$2*节奏总纲!W107)+BI112+军团势力点排行奖励设计!W113-军团势力点排行奖励设计!W112</f>
        <v>469.94162443432015</v>
      </c>
      <c r="BJ113" s="65">
        <f>IF($AX113&lt;D$10,0,求节点(D$10:D$14,$J$19:$J$23,$AX113)*$C$2*节奏总纲!X107)+BJ112+军团势力点排行奖励设计!X113-军团势力点排行奖励设计!X112</f>
        <v>387.63405692655078</v>
      </c>
      <c r="BK113" s="65">
        <f>IF($AX113&lt;E$10,0,求节点(E$10:E$14,$J$19:$J$23,$AX113)*$C$2*节奏总纲!Y107)+BK112+军团势力点排行奖励设计!Y113-军团势力点排行奖励设计!Y112</f>
        <v>284.43860986279992</v>
      </c>
      <c r="BL113" s="65">
        <f>IF($AX113&lt;F$10,0,求节点(F$10:F$14,$J$19:$J$23,$AX113)*$C$2*节奏总纲!Z107)+BL112+军团势力点排行奖励设计!Z113-军团势力点排行奖励设计!Z112</f>
        <v>223.4133978404079</v>
      </c>
      <c r="BM113" s="65">
        <f>IF($AX113&lt;G$10,0,求节点(G$10:G$14,$J$19:$J$23,$AX113)*$C$2*节奏总纲!AA107)+BM112+军团势力点排行奖励设计!AA113-军团势力点排行奖励设计!AA112</f>
        <v>174.63484691963444</v>
      </c>
      <c r="BN113" s="65">
        <f>IF($AX113&lt;C$10,0,求节点(C$10:C$14,$K$19:$K$23,$AX113)*$C$2*节奏总纲!W107)+BN112</f>
        <v>283.49978134271623</v>
      </c>
      <c r="BO113" s="65">
        <f>IF($AX113&lt;D$10,0,求节点(D$10:D$14,$K$19:$K$23,$AX113)*$C$2*节奏总纲!X107)+BO112</f>
        <v>338.98895050818896</v>
      </c>
      <c r="BP113" s="65">
        <f>IF($AX113&lt;E$10,0,求节点(E$10:E$14,$K$19:$K$23,$AX113)*$C$2*节奏总纲!Y107)+BP112</f>
        <v>378.00049126585117</v>
      </c>
      <c r="BQ113" s="65">
        <f>IF($AX113&lt;F$10,0,求节点(F$10:F$14,$K$19:$K$23,$AX113)*$C$2*节奏总纲!Z107)+BQ112</f>
        <v>310.86668451009433</v>
      </c>
      <c r="BR113" s="65">
        <f>IF($AX113&lt;G$10,0,求节点(G$10:G$14,$K$19:$K$23,$AX113)*$C$2*节奏总纲!AA107)+BR112</f>
        <v>163.38378026661474</v>
      </c>
      <c r="BS113" s="65">
        <f>IF($AX113&lt;C$10,0,求节点(C$10:C$14,$L$19:$L$23,$AX113)*$C$2*节奏总纲!W107)+BS112+军团势力点排行奖励设计!AB113-军团势力点排行奖励设计!AB112</f>
        <v>14.744869721502218</v>
      </c>
      <c r="BT113" s="65">
        <f>IF($AX113&lt;D$10,0,求节点(D$10:D$14,$L$19:$L$23,$AX113)*$C$2*节奏总纲!X107)+BT112+军团势力点排行奖励设计!AC113-军团势力点排行奖励设计!AC112</f>
        <v>24.931544927272686</v>
      </c>
      <c r="BU113" s="65">
        <f>IF($AX113&lt;E$10,0,求节点(E$10:E$14,$L$19:$L$23,$AX113)*$C$2*节奏总纲!Y107)+BU112+军团势力点排行奖励设计!AD113-军团势力点排行奖励设计!AD112</f>
        <v>36.587541416094851</v>
      </c>
      <c r="BV113" s="65">
        <f>IF($AX113&lt;F$10,0,求节点(F$10:F$14,$L$19:$L$23,$AX113)*$C$2*节奏总纲!Z107)+BV112+军团势力点排行奖励设计!AE113-军团势力点排行奖励设计!AE112</f>
        <v>40.924918145371279</v>
      </c>
      <c r="BW113" s="65">
        <f>IF($AX113&lt;G$10,0,求节点(G$10:G$14,$L$19:$L$23,$AX113)*$C$2*节奏总纲!AA107)+BW112+军团势力点排行奖励设计!AF113-军团势力点排行奖励设计!AF112</f>
        <v>38.795421587645407</v>
      </c>
      <c r="BX113" s="65">
        <f>IF($AX113&lt;C$10,0,求节点(C$10:C$14,$M$19:$M$23,$AX113)*$C$2*节奏总纲!W107)+BX112</f>
        <v>0</v>
      </c>
      <c r="BY113" s="65">
        <f>IF($AX113&lt;D$10,0,求节点(D$10:D$14,$M$19:$M$23,$AX113)*$C$2*节奏总纲!X107)+BY112</f>
        <v>0</v>
      </c>
      <c r="BZ113" s="65">
        <f>IF($AX113&lt;E$10,0,求节点(E$10:E$14,$M$19:$M$23,$AX113)*$C$2*节奏总纲!Y107)+BZ112</f>
        <v>0</v>
      </c>
      <c r="CA113" s="65">
        <f>IF($AX113&lt;F$10,0,求节点(F$10:F$14,$M$19:$M$23,$AX113)*$C$2*节奏总纲!Z107)+CA112</f>
        <v>0</v>
      </c>
      <c r="CB113" s="65">
        <f>IF($AX113&lt;G$10,0,求节点(G$10:G$14,$M$19:$M$23,$AX113)*$C$2*节奏总纲!AA107)+CB112</f>
        <v>0</v>
      </c>
      <c r="CF113" s="51">
        <v>104</v>
      </c>
      <c r="CG113" s="65">
        <f t="shared" si="143"/>
        <v>804.18564111893329</v>
      </c>
      <c r="CH113" s="65">
        <f t="shared" si="144"/>
        <v>662.1940843176119</v>
      </c>
      <c r="CI113" s="65">
        <f t="shared" si="145"/>
        <v>474.92946284913205</v>
      </c>
      <c r="CJ113" s="65">
        <f t="shared" si="146"/>
        <v>264.33334080902091</v>
      </c>
      <c r="CK113" s="65">
        <f t="shared" si="147"/>
        <v>141.04563777962349</v>
      </c>
      <c r="CL113" s="65">
        <f t="shared" si="148"/>
        <v>4326.4011766107233</v>
      </c>
      <c r="CM113" s="65">
        <f t="shared" si="149"/>
        <v>3374.0557894024932</v>
      </c>
      <c r="CN113" s="65">
        <f t="shared" si="150"/>
        <v>2277.0400927063847</v>
      </c>
      <c r="CO113" s="65">
        <f t="shared" si="151"/>
        <v>1281.9904644254493</v>
      </c>
      <c r="CP113" s="65">
        <f t="shared" si="152"/>
        <v>719.68377807145782</v>
      </c>
      <c r="CQ113" s="65">
        <f t="shared" si="153"/>
        <v>14098.248733029604</v>
      </c>
      <c r="CR113" s="65">
        <f t="shared" si="154"/>
        <v>11629.021707796524</v>
      </c>
      <c r="CS113" s="65">
        <f t="shared" si="155"/>
        <v>8533.1582958839972</v>
      </c>
      <c r="CT113" s="65">
        <f t="shared" si="156"/>
        <v>6702.4019352122368</v>
      </c>
      <c r="CU113" s="65">
        <f t="shared" si="157"/>
        <v>5239.0454075890329</v>
      </c>
      <c r="CV113" s="65">
        <f t="shared" si="158"/>
        <v>8504.993440281487</v>
      </c>
      <c r="CW113" s="65">
        <f t="shared" si="159"/>
        <v>10169.668515245668</v>
      </c>
      <c r="CX113" s="65">
        <f t="shared" si="160"/>
        <v>11340.014737975534</v>
      </c>
      <c r="CY113" s="65">
        <f t="shared" si="161"/>
        <v>9326.00053530283</v>
      </c>
      <c r="CZ113" s="65">
        <f t="shared" si="162"/>
        <v>4901.5134079984418</v>
      </c>
      <c r="DA113" s="65">
        <f t="shared" si="163"/>
        <v>737.24348607511092</v>
      </c>
      <c r="DB113" s="65">
        <f t="shared" si="164"/>
        <v>1246.5772463636342</v>
      </c>
      <c r="DC113" s="65">
        <f t="shared" si="165"/>
        <v>1829.3770708047425</v>
      </c>
      <c r="DD113" s="65">
        <f t="shared" si="166"/>
        <v>2046.245907268564</v>
      </c>
      <c r="DE113" s="65">
        <f t="shared" si="167"/>
        <v>1939.7710793822703</v>
      </c>
      <c r="DF113" s="65">
        <f t="shared" si="168"/>
        <v>0</v>
      </c>
      <c r="DG113" s="65">
        <f t="shared" si="169"/>
        <v>0</v>
      </c>
      <c r="DH113" s="65">
        <f t="shared" si="170"/>
        <v>0</v>
      </c>
      <c r="DI113" s="65">
        <f t="shared" si="171"/>
        <v>0</v>
      </c>
      <c r="DJ113" s="65">
        <f t="shared" si="172"/>
        <v>0</v>
      </c>
      <c r="DN113" s="51">
        <v>104</v>
      </c>
      <c r="DO113" s="65">
        <f t="shared" si="173"/>
        <v>6.1798537991688383</v>
      </c>
      <c r="DP113" s="65">
        <f t="shared" si="174"/>
        <v>5.8952671872317355</v>
      </c>
      <c r="DQ113" s="65">
        <f t="shared" si="175"/>
        <v>5.5944805930680239</v>
      </c>
      <c r="DR113" s="65">
        <f t="shared" si="176"/>
        <v>5.6499007370836329</v>
      </c>
      <c r="DS113" s="65">
        <f t="shared" si="177"/>
        <v>5.9024887362764566</v>
      </c>
      <c r="DT113" s="65">
        <f t="shared" si="178"/>
        <v>3.4066264032432545</v>
      </c>
      <c r="DU113" s="65">
        <f t="shared" si="179"/>
        <v>3.2920391053402462</v>
      </c>
      <c r="DV113" s="65">
        <f t="shared" si="180"/>
        <v>3.1186518911215777</v>
      </c>
      <c r="DW113" s="65">
        <f t="shared" si="181"/>
        <v>3.3350399405988376</v>
      </c>
      <c r="DX113" s="65">
        <f t="shared" si="182"/>
        <v>3.1261315829257734</v>
      </c>
      <c r="DY113" s="65">
        <f t="shared" si="183"/>
        <v>1.0000000000000002</v>
      </c>
      <c r="DZ113" s="65">
        <f t="shared" si="184"/>
        <v>0.99999999999999967</v>
      </c>
      <c r="EA113" s="65">
        <f t="shared" si="185"/>
        <v>1.0000000000000002</v>
      </c>
      <c r="EB113" s="65">
        <f t="shared" si="186"/>
        <v>1.0000000000000007</v>
      </c>
      <c r="EC113" s="65">
        <f t="shared" si="187"/>
        <v>1.0000000000000002</v>
      </c>
      <c r="ED113" s="65">
        <f t="shared" si="188"/>
        <v>1.0000000000000002</v>
      </c>
      <c r="EE113" s="65">
        <f t="shared" si="189"/>
        <v>1.0000000000000002</v>
      </c>
      <c r="EF113" s="65">
        <f t="shared" si="190"/>
        <v>1.0304951871642536</v>
      </c>
      <c r="EG113" s="65">
        <f t="shared" si="191"/>
        <v>1.0603350499727915</v>
      </c>
      <c r="EH113" s="65">
        <f t="shared" si="192"/>
        <v>1.0930753101099402</v>
      </c>
      <c r="EI113" s="65">
        <f t="shared" si="193"/>
        <v>0.99999999999999967</v>
      </c>
      <c r="EJ113" s="65">
        <f t="shared" si="194"/>
        <v>0.99999999999999922</v>
      </c>
      <c r="EK113" s="65">
        <f t="shared" si="195"/>
        <v>1.0000000000000004</v>
      </c>
      <c r="EL113" s="65">
        <f t="shared" si="196"/>
        <v>0.99999999999999989</v>
      </c>
      <c r="EM113" s="65">
        <f t="shared" si="197"/>
        <v>1</v>
      </c>
      <c r="EN113" s="65">
        <f t="shared" si="198"/>
        <v>0</v>
      </c>
      <c r="EO113" s="65">
        <f t="shared" si="199"/>
        <v>0</v>
      </c>
      <c r="EP113" s="65">
        <f t="shared" si="200"/>
        <v>0</v>
      </c>
      <c r="EQ113" s="65">
        <f t="shared" si="201"/>
        <v>0</v>
      </c>
      <c r="ER113" s="65">
        <f t="shared" si="202"/>
        <v>0</v>
      </c>
      <c r="EV113" s="51">
        <v>104</v>
      </c>
      <c r="EW113" s="65">
        <f t="shared" si="203"/>
        <v>290.62916352210834</v>
      </c>
      <c r="EX113" s="65">
        <f t="shared" si="204"/>
        <v>233.66049054559718</v>
      </c>
      <c r="EY113" s="65">
        <f t="shared" si="205"/>
        <v>163.29709535101796</v>
      </c>
      <c r="EZ113" s="65">
        <f t="shared" si="206"/>
        <v>91.326382094567663</v>
      </c>
      <c r="FA113" s="65">
        <f t="shared" si="207"/>
        <v>49.799640898068432</v>
      </c>
      <c r="FB113" s="65">
        <f t="shared" si="208"/>
        <v>679.56878525126876</v>
      </c>
      <c r="FC113" s="65">
        <f t="shared" si="209"/>
        <v>599.49540897554425</v>
      </c>
      <c r="FD113" s="65">
        <f t="shared" si="210"/>
        <v>490.61235705377248</v>
      </c>
      <c r="FE113" s="65">
        <f t="shared" si="211"/>
        <v>356.87937368503253</v>
      </c>
      <c r="FF113" s="65">
        <f t="shared" si="212"/>
        <v>219.38717805812664</v>
      </c>
      <c r="FG113" s="65">
        <f t="shared" si="213"/>
        <v>300.94712631470958</v>
      </c>
      <c r="FH113" s="65">
        <f t="shared" si="214"/>
        <v>283.61147424758627</v>
      </c>
      <c r="FI113" s="65">
        <f t="shared" si="215"/>
        <v>252.37378424284378</v>
      </c>
      <c r="FJ113" s="65">
        <f t="shared" si="216"/>
        <v>206.07350982482322</v>
      </c>
      <c r="FK113" s="65">
        <f t="shared" si="217"/>
        <v>139.23944167011354</v>
      </c>
      <c r="FL113" s="65">
        <f t="shared" si="218"/>
        <v>83.146011434559696</v>
      </c>
      <c r="FM113" s="65">
        <f t="shared" si="219"/>
        <v>92.165801933419871</v>
      </c>
      <c r="FN113" s="65">
        <f t="shared" si="220"/>
        <v>97.139537029529194</v>
      </c>
      <c r="FO113" s="65">
        <f t="shared" si="221"/>
        <v>81.528990423113513</v>
      </c>
      <c r="FP113" s="65">
        <f t="shared" si="222"/>
        <v>49.167582716833749</v>
      </c>
      <c r="FQ113" s="65">
        <f t="shared" si="223"/>
        <v>6.6351913746759958</v>
      </c>
      <c r="FR113" s="65">
        <f t="shared" si="224"/>
        <v>11.2191952172727</v>
      </c>
      <c r="FS113" s="65">
        <f t="shared" si="225"/>
        <v>16.464393637242683</v>
      </c>
      <c r="FT113" s="65">
        <f t="shared" si="226"/>
        <v>18.416213165417073</v>
      </c>
      <c r="FU113" s="65">
        <f t="shared" si="227"/>
        <v>17.457939714440435</v>
      </c>
      <c r="FV113" s="65">
        <f t="shared" si="228"/>
        <v>0.7372434860751107</v>
      </c>
      <c r="FW113" s="65">
        <f t="shared" si="229"/>
        <v>1.2465772463636335</v>
      </c>
      <c r="FX113" s="65">
        <f t="shared" si="230"/>
        <v>1.8293770708047425</v>
      </c>
      <c r="FY113" s="65">
        <f t="shared" si="231"/>
        <v>2.0462459072685637</v>
      </c>
      <c r="FZ113" s="65">
        <f t="shared" si="232"/>
        <v>1.9397710793822704</v>
      </c>
      <c r="GB113" s="65">
        <f t="shared" si="233"/>
        <v>290.62916352210834</v>
      </c>
      <c r="GC113" s="65">
        <f t="shared" si="234"/>
        <v>679.56878525126876</v>
      </c>
      <c r="GD113" s="65">
        <f t="shared" si="235"/>
        <v>300.94712631470958</v>
      </c>
      <c r="GE113" s="65">
        <f t="shared" si="236"/>
        <v>83.146011434559696</v>
      </c>
      <c r="GF113" s="65">
        <f t="shared" si="237"/>
        <v>6.6351913746759958</v>
      </c>
      <c r="GG113" s="65">
        <f t="shared" si="238"/>
        <v>0.7372434860751107</v>
      </c>
      <c r="GH113" s="65">
        <f t="shared" si="239"/>
        <v>233.66049054559718</v>
      </c>
      <c r="GI113" s="65">
        <f t="shared" si="240"/>
        <v>599.49540897554425</v>
      </c>
      <c r="GJ113" s="65">
        <f t="shared" si="241"/>
        <v>283.61147424758627</v>
      </c>
      <c r="GK113" s="65">
        <f t="shared" si="242"/>
        <v>92.165801933419871</v>
      </c>
      <c r="GL113" s="65">
        <f t="shared" si="243"/>
        <v>11.2191952172727</v>
      </c>
      <c r="GM113" s="65">
        <f t="shared" si="244"/>
        <v>1.2465772463636335</v>
      </c>
      <c r="GN113" s="65">
        <f t="shared" si="245"/>
        <v>163.29709535101796</v>
      </c>
      <c r="GO113" s="65">
        <f t="shared" si="246"/>
        <v>490.61235705377248</v>
      </c>
      <c r="GP113" s="65">
        <f t="shared" si="247"/>
        <v>252.37378424284378</v>
      </c>
      <c r="GQ113" s="65">
        <f t="shared" si="248"/>
        <v>97.139537029529194</v>
      </c>
      <c r="GR113" s="65">
        <f t="shared" si="249"/>
        <v>16.464393637242683</v>
      </c>
      <c r="GS113" s="65">
        <f t="shared" si="250"/>
        <v>1.8293770708047425</v>
      </c>
      <c r="GT113" s="65">
        <f t="shared" si="251"/>
        <v>91.326382094567663</v>
      </c>
      <c r="GU113" s="65">
        <f t="shared" si="252"/>
        <v>356.87937368503253</v>
      </c>
      <c r="GV113" s="65">
        <f t="shared" si="253"/>
        <v>206.07350982482322</v>
      </c>
      <c r="GW113" s="65">
        <f t="shared" si="254"/>
        <v>81.528990423113513</v>
      </c>
      <c r="GX113" s="65">
        <f t="shared" si="255"/>
        <v>18.416213165417073</v>
      </c>
      <c r="GY113" s="65">
        <f t="shared" si="256"/>
        <v>2.0462459072685637</v>
      </c>
      <c r="GZ113" s="65">
        <f t="shared" si="257"/>
        <v>49.799640898068432</v>
      </c>
      <c r="HA113" s="65">
        <f t="shared" si="258"/>
        <v>219.38717805812664</v>
      </c>
      <c r="HB113" s="65">
        <f t="shared" si="259"/>
        <v>139.23944167011354</v>
      </c>
      <c r="HC113" s="65">
        <f t="shared" si="260"/>
        <v>49.167582716833749</v>
      </c>
      <c r="HD113" s="65">
        <f t="shared" si="261"/>
        <v>17.457939714440435</v>
      </c>
      <c r="HE113" s="65">
        <f t="shared" si="262"/>
        <v>1.9397710793822704</v>
      </c>
      <c r="HM113" s="51">
        <v>104</v>
      </c>
      <c r="HN113" s="72">
        <f>(EW113-EW112)*$D$46+(FB113-FB112)*$D$47+(FG113-FG112)*$D$48+(FL113-FL112)*$D$49+IF($HM113&lt;C$10,0,求节点(C$10:C$14,$H$28:$H$32,$HM113)*$C$2*节奏总纲!W107)+HN112</f>
        <v>139024.8993528476</v>
      </c>
      <c r="HO113" s="72">
        <f>(EX113-EX112)*$D$46+(FC113-FC112)*$D$47+(FH113-FH112)*$D$48+(FM113-FM112)*$D$49+IF($HM113&lt;D$10,0,求节点(D$10:D$14,$H$28:$H$32,$HM113)*$C$2*节奏总纲!X107)+HO112</f>
        <v>122344.87399887308</v>
      </c>
      <c r="HP113" s="72">
        <f>(EY113-EY112)*$D$46+(FD113-FD112)*$D$47+(FI113-FI112)*$D$48+(FN113-FN112)*$D$49+IF($HM113&lt;E$10,0,求节点(E$10:E$14,$H$28:$H$32,$HM113)*$C$2*节奏总纲!Y107)+HP112</f>
        <v>103425.34981360027</v>
      </c>
      <c r="HQ113" s="72">
        <f>(EZ113-EZ112)*$D$46+(FE113-FE112)*$D$47+(FJ113-FJ112)*$D$48+(FO113-FO112)*$D$49+IF($HM113&lt;F$10,0,求节点(F$10:F$14,$H$28:$H$32,$HM113)*$C$2*节奏总纲!Z107)+HQ112</f>
        <v>77561.972023223003</v>
      </c>
      <c r="HR113" s="72">
        <f>(FA113-FA112)*$D$46+(FF113-FF112)*$D$47+(FK113-FK112)*$D$48+(FP113-FP112)*$D$49+IF($HM113&lt;G$10,0,求节点(G$10:G$14,$H$28:$H$32,$HM113)*$C$2*节奏总纲!AA107)+HR112</f>
        <v>43837.138274868295</v>
      </c>
      <c r="HV113" s="72">
        <v>104</v>
      </c>
      <c r="HW113" s="72">
        <f>IF($HV113&lt;C$10,0,求节点(C$10:C$14,$I$28:$I$32,$HV113)*$C$2*节奏总纲!W107)+HW112</f>
        <v>848034127.09634972</v>
      </c>
      <c r="HX113" s="72">
        <f>IF($HV113&lt;D$10,0,求节点(D$10:D$14,$I$28:$I$32,$HV113)*$C$2*节奏总纲!X107)+HX112</f>
        <v>787579733.42018926</v>
      </c>
      <c r="HY113" s="72">
        <f>IF($HV113&lt;E$10,0,求节点(E$10:E$14,$I$28:$I$32,$HV113)*$C$2*节奏总纲!Y107)+HY112</f>
        <v>750291719.59391832</v>
      </c>
      <c r="HZ113" s="72">
        <f>IF($HV113&lt;F$10,0,求节点(F$10:F$14,$I$28:$I$32,$HV113)*$C$2*节奏总纲!Z107)+HZ112</f>
        <v>610035341.59649193</v>
      </c>
      <c r="IA113" s="72">
        <f>IF($HV113&lt;G$10,0,求节点(G$10:G$14,$I$28:$I$32,$HV113)*$C$2*节奏总纲!AA107)+IA112</f>
        <v>345499762.99232489</v>
      </c>
    </row>
    <row r="114" spans="16:235" x14ac:dyDescent="0.15">
      <c r="P114" s="49">
        <v>105</v>
      </c>
      <c r="Q114" s="51">
        <f>IF($P114&lt;C$10,0,求节点(C$10:C$14,$H$10:$H$14,$P114)*$C$2*节奏总纲!W108)+Q113</f>
        <v>4969.7496895058675</v>
      </c>
      <c r="R114" s="51">
        <f>IF($P114&lt;D$10,0,求节点(D$10:D$14,$H$10:$H$14,$P114)*$C$2*节奏总纲!X108)+R113</f>
        <v>3903.8110568565826</v>
      </c>
      <c r="S114" s="51">
        <f>IF($P114&lt;E$10,0,求节点(E$10:E$14,$H$10:$H$14,$P114)*$C$2*节奏总纲!Y108)+S113</f>
        <v>2656.9836629856904</v>
      </c>
      <c r="T114" s="51">
        <f>IF($P114&lt;F$10,0,求节点(F$10:F$14,$H$10:$H$14,$P114)*$C$2*节奏总纲!Z108)+T113</f>
        <v>1493.4571370726665</v>
      </c>
      <c r="U114" s="51">
        <f>IF($P114&lt;G$10,0,求节点(G$10:G$14,$H$10:$H$14,$P114)*$C$2*节奏总纲!AA108)+U113</f>
        <v>832.52028829515666</v>
      </c>
      <c r="V114" s="51">
        <f>IF($P114&lt;C$10,0,求节点(C$10:C$14,$I$10:$I$14,$P114)*$C$2*节奏总纲!W108)+V113</f>
        <v>15042.241952125765</v>
      </c>
      <c r="W114" s="51">
        <f>IF($P114&lt;D$10,0,求节点(D$10:D$14,$I$10:$I$14,$P114)*$C$2*节奏总纲!X108)+W113</f>
        <v>11136.738670043555</v>
      </c>
      <c r="X114" s="51">
        <f>IF($P114&lt;E$10,0,求节点(E$10:E$14,$I$10:$I$14,$P114)*$C$2*节奏总纲!Y108)+X113</f>
        <v>7101.2953912784196</v>
      </c>
      <c r="Y114" s="51">
        <f>IF($P114&lt;F$10,0,求节点(F$10:F$14,$I$10:$I$14,$P114)*$C$2*节奏总纲!Z108)+Y113</f>
        <v>4275.4894023257266</v>
      </c>
      <c r="Z114" s="51">
        <f>IF($P114&lt;G$10,0,求节点(G$10:G$14,$I$10:$I$14,$P114)*$C$2*节奏总纲!AA108)+Z113</f>
        <v>2249.8261883485275</v>
      </c>
      <c r="AA114" s="65">
        <f>IF($P114&lt;C$10,0,求节点(C$10:C$14,$J$10:$J$14,$P114)*$C$2*节奏总纲!W108)+AA113+军团势力点排行奖励设计!M114-军团势力点排行奖励设计!M113</f>
        <v>14679.139883715186</v>
      </c>
      <c r="AB114" s="65">
        <f>IF($P114&lt;D$10,0,求节点(D$10:D$14,$J$10:$J$14,$P114)*$C$2*节奏总纲!X108)+AB113+军团势力点排行奖励设计!N114-军团势力点排行奖励设计!N113</f>
        <v>11958.60107763932</v>
      </c>
      <c r="AC114" s="65">
        <f>IF($P114&lt;E$10,0,求节点(E$10:E$14,$J$10:$J$14,$P114)*$C$2*节奏总纲!Y108)+AC113+军团势力点排行奖励设计!O114-军团势力点排行奖励设计!O113</f>
        <v>8823.6078512229578</v>
      </c>
      <c r="AD114" s="65">
        <f>IF($P114&lt;F$10,0,求节点(F$10:F$14,$J$10:$J$14,$P114)*$C$2*节奏总纲!Z108)+AD113+军团势力点排行奖励设计!P114-军团势力点排行奖励设计!P113</f>
        <v>6992.8514905512002</v>
      </c>
      <c r="AE114" s="65">
        <f>IF($P114&lt;G$10,0,求节点(G$10:G$14,$J$10:$J$14,$P114)*$C$2*节奏总纲!AA108)+AE113+军团势力点排行奖励设计!Q114-军团势力点排行奖励设计!Q113</f>
        <v>5529.4949629279927</v>
      </c>
      <c r="AF114" s="65">
        <f>IF($P114&lt;C$10,0,求节点(C$10:C$14,$K$10:$K$14,$P114)*$C$2*节奏总纲!W108)+AF113</f>
        <v>10806.732111717676</v>
      </c>
      <c r="AG114" s="65">
        <f>IF($P114&lt;D$10,0,求节点(D$10:D$14,$K$10:$K$14,$P114)*$C$2*节奏总纲!X108)+AG113</f>
        <v>12634.298517523897</v>
      </c>
      <c r="AH114" s="65">
        <f>IF($P114&lt;E$10,0,求节点(E$10:E$14,$K$10:$K$14,$P114)*$C$2*节奏总纲!Y108)+AH113</f>
        <v>13390.240185038545</v>
      </c>
      <c r="AI114" s="65">
        <f>IF($P114&lt;F$10,0,求节点(F$10:F$14,$K$10:$K$14,$P114)*$C$2*节奏总纲!Z108)+AI113</f>
        <v>11013.307548031729</v>
      </c>
      <c r="AJ114" s="65">
        <f>IF($P114&lt;G$10,0,求节点(G$10:G$14,$K$10:$K$14,$P114)*$C$2*节奏总纲!AA108)+AJ113</f>
        <v>5921.3718651145909</v>
      </c>
      <c r="AK114" s="65">
        <f>IF($P114&lt;C$10,0,求节点(C$10:C$14,$L$10:$L$14,$P114)*$C$2*节奏总纲!W108)+AK113+军团势力点排行奖励设计!R114-军团势力点排行奖励设计!R113</f>
        <v>792.65982164002821</v>
      </c>
      <c r="AL114" s="65">
        <f>IF($P114&lt;D$10,0,求节点(D$10:D$14,$L$10:$L$14,$P114)*$C$2*节奏总纲!X108)+AL113+军团势力点排行奖励设计!S114-军团势力点排行奖励设计!S113</f>
        <v>1342.6938230394435</v>
      </c>
      <c r="AM114" s="65">
        <f>IF($P114&lt;E$10,0,求节点(E$10:E$14,$L$10:$L$14,$P114)*$C$2*节奏总纲!Y108)+AM113+军团势力点排行奖励设计!T114-军团势力点排行奖励设计!T113</f>
        <v>2274.2942051299801</v>
      </c>
      <c r="AN114" s="65">
        <f>IF($P114&lt;F$10,0,求节点(F$10:F$14,$L$10:$L$14,$P114)*$C$2*节奏总纲!Z108)+AN113+军团势力点排行奖励设计!U114-军团势力点排行奖励设计!U113</f>
        <v>2492.6603075491885</v>
      </c>
      <c r="AO114" s="65">
        <f>IF($P114&lt;G$10,0,求节点(G$10:G$14,$L$10:$L$14,$P114)*$C$2*节奏总纲!AA108)+AO113+军团势力点排行奖励设计!V114-军团势力点排行奖励设计!V113</f>
        <v>2269.1008086404204</v>
      </c>
      <c r="AP114" s="65">
        <f>IF($P114&lt;C$10,0,求节点(C$10:C$14,$M$10:$M$14,$P114)*$C$2*节奏总纲!W108)+AP113</f>
        <v>0</v>
      </c>
      <c r="AQ114" s="65">
        <f>IF($P114&lt;D$10,0,求节点(D$10:D$14,$M$10:$M$14,$P114)*$C$2*节奏总纲!X108)+AQ113</f>
        <v>0</v>
      </c>
      <c r="AR114" s="65">
        <f>IF($P114&lt;E$10,0,求节点(E$10:E$14,$M$10:$M$14,$P114)*$C$2*节奏总纲!Y108)+AR113</f>
        <v>0</v>
      </c>
      <c r="AS114" s="65">
        <f>IF($P114&lt;F$10,0,求节点(F$10:F$14,$M$10:$M$14,$P114)*$C$2*节奏总纲!Z108)+AS113</f>
        <v>0</v>
      </c>
      <c r="AT114" s="65">
        <f>IF($P114&lt;G$10,0,求节点(G$10:G$14,$M$10:$M$14,$P114)*$C$2*节奏总纲!AA108)+AT113</f>
        <v>0</v>
      </c>
      <c r="AX114" s="51">
        <v>105</v>
      </c>
      <c r="AY114" s="51">
        <f>IF($AX114&lt;C$10,0,求节点(C$10:C$14,$H$19:$H$23,$AX114)*$C$2*节奏总纲!W108)+AY113</f>
        <v>160.83712822378666</v>
      </c>
      <c r="AZ114" s="51">
        <f>IF($AX114&lt;D$10,0,求节点(D$10:D$14,$H$19:$H$23,$AX114)*$C$2*节奏总纲!X108)+AZ113</f>
        <v>132.43881686352239</v>
      </c>
      <c r="BA114" s="51">
        <f>IF($AX114&lt;E$10,0,求节点(E$10:E$14,$H$19:$H$23,$AX114)*$C$2*节奏总纲!Y108)+BA113</f>
        <v>94.985892569826404</v>
      </c>
      <c r="BB114" s="51">
        <f>IF($AX114&lt;F$10,0,求节点(F$10:F$14,$H$19:$H$23,$AX114)*$C$2*节奏总纲!Z108)+BB113</f>
        <v>52.866668161804185</v>
      </c>
      <c r="BC114" s="51">
        <f>IF($AX114&lt;G$10,0,求节点(G$10:G$14,$H$19:$H$23,$AX114)*$C$2*节奏总纲!AA108)+BC113</f>
        <v>28.209127555924699</v>
      </c>
      <c r="BD114" s="51">
        <f>IF($AX114&lt;C$10,0,求节点(C$10:C$14,$I$19:$I$23,$AX114)*$C$2*节奏总纲!W108)+BD113</f>
        <v>432.64011766107234</v>
      </c>
      <c r="BE114" s="51">
        <f>IF($AX114&lt;D$10,0,求节点(D$10:D$14,$I$19:$I$23,$AX114)*$C$2*节奏总纲!X108)+BE113</f>
        <v>337.40557894024931</v>
      </c>
      <c r="BF114" s="51">
        <f>IF($AX114&lt;E$10,0,求节点(E$10:E$14,$I$19:$I$23,$AX114)*$C$2*节奏总纲!Y108)+BF113</f>
        <v>227.70400927063847</v>
      </c>
      <c r="BG114" s="51">
        <f>IF($AX114&lt;F$10,0,求节点(F$10:F$14,$I$19:$I$23,$AX114)*$C$2*节奏总纲!Z108)+BG113</f>
        <v>128.19904644254493</v>
      </c>
      <c r="BH114" s="51">
        <f>IF($AX114&lt;G$10,0,求节点(G$10:G$14,$I$19:$I$23,$AX114)*$C$2*节奏总纲!AA108)+BH113</f>
        <v>71.968377807145785</v>
      </c>
      <c r="BI114" s="65">
        <f>IF($AX114&lt;C$10,0,求节点(C$10:C$14,$J$19:$J$23,$AX114)*$C$2*节奏总纲!W108)+BI113+军团势力点排行奖励设计!W114-军团势力点排行奖励设计!W113</f>
        <v>489.3046627905062</v>
      </c>
      <c r="BJ114" s="65">
        <f>IF($AX114&lt;D$10,0,求节点(D$10:D$14,$J$19:$J$23,$AX114)*$C$2*节奏总纲!X108)+BJ113+军团势力点排行奖励设计!X114-军团势力点排行奖励设计!X113</f>
        <v>398.62003592131077</v>
      </c>
      <c r="BK114" s="65">
        <f>IF($AX114&lt;E$10,0,求节点(E$10:E$14,$J$19:$J$23,$AX114)*$C$2*节奏总纲!Y108)+BK113+军团势力点排行奖励设计!Y114-军团势力点排行奖励设计!Y113</f>
        <v>294.12026170743189</v>
      </c>
      <c r="BL114" s="65">
        <f>IF($AX114&lt;F$10,0,求节点(F$10:F$14,$J$19:$J$23,$AX114)*$C$2*节奏总纲!Z108)+BL113+军团势力点排行奖励设计!Z114-军团势力点排行奖励设计!Z113</f>
        <v>233.09504968503984</v>
      </c>
      <c r="BM114" s="65">
        <f>IF($AX114&lt;G$10,0,求节点(G$10:G$14,$J$19:$J$23,$AX114)*$C$2*节奏总纲!AA108)+BM113+军团势力点排行奖励设计!AA114-军团势力点排行奖励设计!AA113</f>
        <v>184.31649876426638</v>
      </c>
      <c r="BN114" s="65">
        <f>IF($AX114&lt;C$10,0,求节点(C$10:C$14,$K$19:$K$23,$AX114)*$C$2*节奏总纲!W108)+BN113</f>
        <v>360.22440372392248</v>
      </c>
      <c r="BO114" s="65">
        <f>IF($AX114&lt;D$10,0,求节点(D$10:D$14,$K$19:$K$23,$AX114)*$C$2*节奏总纲!X108)+BO113</f>
        <v>421.14328391746318</v>
      </c>
      <c r="BP114" s="65">
        <f>IF($AX114&lt;E$10,0,求节点(E$10:E$14,$K$19:$K$23,$AX114)*$C$2*节奏总纲!Y108)+BP113</f>
        <v>423.85623336563111</v>
      </c>
      <c r="BQ114" s="65">
        <f>IF($AX114&lt;F$10,0,求节点(F$10:F$14,$K$19:$K$23,$AX114)*$C$2*节奏总纲!Z108)+BQ113</f>
        <v>337.34627538476366</v>
      </c>
      <c r="BR114" s="65">
        <f>IF($AX114&lt;G$10,0,求节点(G$10:G$14,$K$19:$K$23,$AX114)*$C$2*节奏总纲!AA108)+BR113</f>
        <v>175.06706925115134</v>
      </c>
      <c r="BS114" s="65">
        <f>IF($AX114&lt;C$10,0,求节点(C$10:C$14,$L$19:$L$23,$AX114)*$C$2*节奏总纲!W108)+BS113+军团势力点排行奖励设计!AB114-军团势力点排行奖励设计!AB113</f>
        <v>15.853196432800567</v>
      </c>
      <c r="BT114" s="65">
        <f>IF($AX114&lt;D$10,0,求节点(D$10:D$14,$L$19:$L$23,$AX114)*$C$2*节奏总纲!X108)+BT113+军团势力点排行奖励设计!AC114-军团势力点排行奖励设计!AC113</f>
        <v>26.853876460788893</v>
      </c>
      <c r="BU114" s="65">
        <f>IF($AX114&lt;E$10,0,求节点(E$10:E$14,$L$19:$L$23,$AX114)*$C$2*节奏总纲!Y108)+BU113+军团势力点排行奖励设计!AD114-军团势力点排行奖励设计!AD113</f>
        <v>45.485884102599599</v>
      </c>
      <c r="BV114" s="65">
        <f>IF($AX114&lt;F$10,0,求节点(F$10:F$14,$L$19:$L$23,$AX114)*$C$2*节奏总纲!Z108)+BV113+军团势力点排行奖励设计!AE114-军团势力点排行奖励设计!AE113</f>
        <v>49.85320615098378</v>
      </c>
      <c r="BW114" s="65">
        <f>IF($AX114&lt;G$10,0,求节点(G$10:G$14,$L$19:$L$23,$AX114)*$C$2*节奏总纲!AA108)+BW113+军团势力点排行奖励设计!AF114-军团势力点排行奖励设计!AF113</f>
        <v>45.382016172808406</v>
      </c>
      <c r="BX114" s="65">
        <f>IF($AX114&lt;C$10,0,求节点(C$10:C$14,$M$19:$M$23,$AX114)*$C$2*节奏总纲!W108)+BX113</f>
        <v>0</v>
      </c>
      <c r="BY114" s="65">
        <f>IF($AX114&lt;D$10,0,求节点(D$10:D$14,$M$19:$M$23,$AX114)*$C$2*节奏总纲!X108)+BY113</f>
        <v>0</v>
      </c>
      <c r="BZ114" s="65">
        <f>IF($AX114&lt;E$10,0,求节点(E$10:E$14,$M$19:$M$23,$AX114)*$C$2*节奏总纲!Y108)+BZ113</f>
        <v>0</v>
      </c>
      <c r="CA114" s="65">
        <f>IF($AX114&lt;F$10,0,求节点(F$10:F$14,$M$19:$M$23,$AX114)*$C$2*节奏总纲!Z108)+CA113</f>
        <v>0</v>
      </c>
      <c r="CB114" s="65">
        <f>IF($AX114&lt;G$10,0,求节点(G$10:G$14,$M$19:$M$23,$AX114)*$C$2*节奏总纲!AA108)+CB113</f>
        <v>0</v>
      </c>
      <c r="CF114" s="51">
        <v>105</v>
      </c>
      <c r="CG114" s="65">
        <f t="shared" si="143"/>
        <v>804.18564111893329</v>
      </c>
      <c r="CH114" s="65">
        <f t="shared" si="144"/>
        <v>662.1940843176119</v>
      </c>
      <c r="CI114" s="65">
        <f t="shared" si="145"/>
        <v>474.92946284913205</v>
      </c>
      <c r="CJ114" s="65">
        <f t="shared" si="146"/>
        <v>264.33334080902091</v>
      </c>
      <c r="CK114" s="65">
        <f t="shared" si="147"/>
        <v>141.04563777962349</v>
      </c>
      <c r="CL114" s="65">
        <f t="shared" si="148"/>
        <v>4326.4011766107233</v>
      </c>
      <c r="CM114" s="65">
        <f t="shared" si="149"/>
        <v>3374.0557894024932</v>
      </c>
      <c r="CN114" s="65">
        <f t="shared" si="150"/>
        <v>2277.0400927063847</v>
      </c>
      <c r="CO114" s="65">
        <f t="shared" si="151"/>
        <v>1281.9904644254493</v>
      </c>
      <c r="CP114" s="65">
        <f t="shared" si="152"/>
        <v>719.68377807145782</v>
      </c>
      <c r="CQ114" s="65">
        <f t="shared" si="153"/>
        <v>14679.139883715186</v>
      </c>
      <c r="CR114" s="65">
        <f t="shared" si="154"/>
        <v>11958.601077639323</v>
      </c>
      <c r="CS114" s="65">
        <f t="shared" si="155"/>
        <v>8823.607851222956</v>
      </c>
      <c r="CT114" s="65">
        <f t="shared" si="156"/>
        <v>6992.8514905511947</v>
      </c>
      <c r="CU114" s="65">
        <f t="shared" si="157"/>
        <v>5529.4949629279918</v>
      </c>
      <c r="CV114" s="65">
        <f t="shared" si="158"/>
        <v>10806.732111717674</v>
      </c>
      <c r="CW114" s="65">
        <f t="shared" si="159"/>
        <v>12634.298517523895</v>
      </c>
      <c r="CX114" s="65">
        <f t="shared" si="160"/>
        <v>12715.687000968934</v>
      </c>
      <c r="CY114" s="65">
        <f t="shared" si="161"/>
        <v>10120.38826154291</v>
      </c>
      <c r="CZ114" s="65">
        <f t="shared" si="162"/>
        <v>5252.0120775345404</v>
      </c>
      <c r="DA114" s="65">
        <f t="shared" si="163"/>
        <v>792.65982164002833</v>
      </c>
      <c r="DB114" s="65">
        <f t="shared" si="164"/>
        <v>1342.6938230394446</v>
      </c>
      <c r="DC114" s="65">
        <f t="shared" si="165"/>
        <v>2274.2942051299801</v>
      </c>
      <c r="DD114" s="65">
        <f t="shared" si="166"/>
        <v>2492.6603075491889</v>
      </c>
      <c r="DE114" s="65">
        <f t="shared" si="167"/>
        <v>2269.1008086404204</v>
      </c>
      <c r="DF114" s="65">
        <f t="shared" si="168"/>
        <v>0</v>
      </c>
      <c r="DG114" s="65">
        <f t="shared" si="169"/>
        <v>0</v>
      </c>
      <c r="DH114" s="65">
        <f t="shared" si="170"/>
        <v>0</v>
      </c>
      <c r="DI114" s="65">
        <f t="shared" si="171"/>
        <v>0</v>
      </c>
      <c r="DJ114" s="65">
        <f t="shared" si="172"/>
        <v>0</v>
      </c>
      <c r="DN114" s="51">
        <v>105</v>
      </c>
      <c r="DO114" s="65">
        <f t="shared" si="173"/>
        <v>6.1798537991688383</v>
      </c>
      <c r="DP114" s="65">
        <f t="shared" si="174"/>
        <v>5.8952671872317355</v>
      </c>
      <c r="DQ114" s="65">
        <f t="shared" si="175"/>
        <v>5.5944805930680239</v>
      </c>
      <c r="DR114" s="65">
        <f t="shared" si="176"/>
        <v>5.6499007370836329</v>
      </c>
      <c r="DS114" s="65">
        <f t="shared" si="177"/>
        <v>5.9024887362764566</v>
      </c>
      <c r="DT114" s="65">
        <f t="shared" si="178"/>
        <v>3.4768486180723923</v>
      </c>
      <c r="DU114" s="65">
        <f t="shared" si="179"/>
        <v>3.300697844126562</v>
      </c>
      <c r="DV114" s="65">
        <f t="shared" si="180"/>
        <v>3.1186518911215777</v>
      </c>
      <c r="DW114" s="65">
        <f t="shared" si="181"/>
        <v>3.3350399405988376</v>
      </c>
      <c r="DX114" s="65">
        <f t="shared" si="182"/>
        <v>3.1261315829257734</v>
      </c>
      <c r="DY114" s="65">
        <f t="shared" si="183"/>
        <v>1</v>
      </c>
      <c r="DZ114" s="65">
        <f t="shared" si="184"/>
        <v>0.99999999999999967</v>
      </c>
      <c r="EA114" s="65">
        <f t="shared" si="185"/>
        <v>1.0000000000000002</v>
      </c>
      <c r="EB114" s="65">
        <f t="shared" si="186"/>
        <v>1.0000000000000009</v>
      </c>
      <c r="EC114" s="65">
        <f t="shared" si="187"/>
        <v>1.0000000000000002</v>
      </c>
      <c r="ED114" s="65">
        <f t="shared" si="188"/>
        <v>1.0000000000000002</v>
      </c>
      <c r="EE114" s="65">
        <f t="shared" si="189"/>
        <v>1.0000000000000002</v>
      </c>
      <c r="EF114" s="65">
        <f t="shared" si="190"/>
        <v>1.0530488981065838</v>
      </c>
      <c r="EG114" s="65">
        <f t="shared" si="191"/>
        <v>1.0882297460742567</v>
      </c>
      <c r="EH114" s="65">
        <f t="shared" si="192"/>
        <v>1.1274482574865421</v>
      </c>
      <c r="EI114" s="65">
        <f t="shared" si="193"/>
        <v>0.99999999999999989</v>
      </c>
      <c r="EJ114" s="65">
        <f t="shared" si="194"/>
        <v>0.99999999999999911</v>
      </c>
      <c r="EK114" s="65">
        <f t="shared" si="195"/>
        <v>1</v>
      </c>
      <c r="EL114" s="65">
        <f t="shared" si="196"/>
        <v>0.99999999999999978</v>
      </c>
      <c r="EM114" s="65">
        <f t="shared" si="197"/>
        <v>1</v>
      </c>
      <c r="EN114" s="65">
        <f t="shared" si="198"/>
        <v>0</v>
      </c>
      <c r="EO114" s="65">
        <f t="shared" si="199"/>
        <v>0</v>
      </c>
      <c r="EP114" s="65">
        <f t="shared" si="200"/>
        <v>0</v>
      </c>
      <c r="EQ114" s="65">
        <f t="shared" si="201"/>
        <v>0</v>
      </c>
      <c r="ER114" s="65">
        <f t="shared" si="202"/>
        <v>0</v>
      </c>
      <c r="EV114" s="51">
        <v>105</v>
      </c>
      <c r="EW114" s="65">
        <f t="shared" si="203"/>
        <v>290.62916352210834</v>
      </c>
      <c r="EX114" s="65">
        <f t="shared" si="204"/>
        <v>233.66049054559718</v>
      </c>
      <c r="EY114" s="65">
        <f t="shared" si="205"/>
        <v>163.29709535101796</v>
      </c>
      <c r="EZ114" s="65">
        <f t="shared" si="206"/>
        <v>91.326382094567663</v>
      </c>
      <c r="FA114" s="65">
        <f t="shared" si="207"/>
        <v>49.799640898068432</v>
      </c>
      <c r="FB114" s="65">
        <f t="shared" si="208"/>
        <v>727.61261561996503</v>
      </c>
      <c r="FC114" s="65">
        <f t="shared" si="209"/>
        <v>646.06556517756144</v>
      </c>
      <c r="FD114" s="65">
        <f t="shared" si="210"/>
        <v>518.38105402597841</v>
      </c>
      <c r="FE114" s="65">
        <f t="shared" si="211"/>
        <v>374.95999504468318</v>
      </c>
      <c r="FF114" s="65">
        <f t="shared" si="212"/>
        <v>230.06964847271092</v>
      </c>
      <c r="FG114" s="65">
        <f t="shared" si="213"/>
        <v>333.0103783027447</v>
      </c>
      <c r="FH114" s="65">
        <f t="shared" si="214"/>
        <v>313.77816427806539</v>
      </c>
      <c r="FI114" s="65">
        <f t="shared" si="215"/>
        <v>273.15675300881361</v>
      </c>
      <c r="FJ114" s="65">
        <f t="shared" si="216"/>
        <v>221.05261681899213</v>
      </c>
      <c r="FK114" s="65">
        <f t="shared" si="217"/>
        <v>149.07715007110781</v>
      </c>
      <c r="FL114" s="65">
        <f t="shared" si="218"/>
        <v>99.68075317086992</v>
      </c>
      <c r="FM114" s="65">
        <f t="shared" si="219"/>
        <v>109.53043387171594</v>
      </c>
      <c r="FN114" s="65">
        <f t="shared" si="220"/>
        <v>108.57443657901774</v>
      </c>
      <c r="FO114" s="65">
        <f t="shared" si="221"/>
        <v>89.094648791401482</v>
      </c>
      <c r="FP114" s="65">
        <f t="shared" si="222"/>
        <v>53.305642023005277</v>
      </c>
      <c r="FQ114" s="65">
        <f t="shared" si="223"/>
        <v>7.1339383947602544</v>
      </c>
      <c r="FR114" s="65">
        <f t="shared" si="224"/>
        <v>12.084244407354991</v>
      </c>
      <c r="FS114" s="65">
        <f t="shared" si="225"/>
        <v>20.468647846169819</v>
      </c>
      <c r="FT114" s="65">
        <f t="shared" si="226"/>
        <v>22.433942767942696</v>
      </c>
      <c r="FU114" s="65">
        <f t="shared" si="227"/>
        <v>20.421907277763783</v>
      </c>
      <c r="FV114" s="65">
        <f t="shared" si="228"/>
        <v>0.79265982164002835</v>
      </c>
      <c r="FW114" s="65">
        <f t="shared" si="229"/>
        <v>1.3426938230394434</v>
      </c>
      <c r="FX114" s="65">
        <f t="shared" si="230"/>
        <v>2.2742942051299799</v>
      </c>
      <c r="FY114" s="65">
        <f t="shared" si="231"/>
        <v>2.4926603075491887</v>
      </c>
      <c r="FZ114" s="65">
        <f t="shared" si="232"/>
        <v>2.2691008086404203</v>
      </c>
      <c r="GB114" s="65">
        <f t="shared" si="233"/>
        <v>290.62916352210834</v>
      </c>
      <c r="GC114" s="65">
        <f t="shared" si="234"/>
        <v>727.61261561996503</v>
      </c>
      <c r="GD114" s="65">
        <f t="shared" si="235"/>
        <v>333.0103783027447</v>
      </c>
      <c r="GE114" s="65">
        <f t="shared" si="236"/>
        <v>99.68075317086992</v>
      </c>
      <c r="GF114" s="65">
        <f t="shared" si="237"/>
        <v>7.1339383947602544</v>
      </c>
      <c r="GG114" s="65">
        <f t="shared" si="238"/>
        <v>0.79265982164002835</v>
      </c>
      <c r="GH114" s="65">
        <f t="shared" si="239"/>
        <v>233.66049054559718</v>
      </c>
      <c r="GI114" s="65">
        <f t="shared" si="240"/>
        <v>646.06556517756144</v>
      </c>
      <c r="GJ114" s="65">
        <f t="shared" si="241"/>
        <v>313.77816427806539</v>
      </c>
      <c r="GK114" s="65">
        <f t="shared" si="242"/>
        <v>109.53043387171594</v>
      </c>
      <c r="GL114" s="65">
        <f t="shared" si="243"/>
        <v>12.084244407354991</v>
      </c>
      <c r="GM114" s="65">
        <f t="shared" si="244"/>
        <v>1.3426938230394434</v>
      </c>
      <c r="GN114" s="65">
        <f t="shared" si="245"/>
        <v>163.29709535101796</v>
      </c>
      <c r="GO114" s="65">
        <f t="shared" si="246"/>
        <v>518.38105402597841</v>
      </c>
      <c r="GP114" s="65">
        <f t="shared" si="247"/>
        <v>273.15675300881361</v>
      </c>
      <c r="GQ114" s="65">
        <f t="shared" si="248"/>
        <v>108.57443657901774</v>
      </c>
      <c r="GR114" s="65">
        <f t="shared" si="249"/>
        <v>20.468647846169819</v>
      </c>
      <c r="GS114" s="65">
        <f t="shared" si="250"/>
        <v>2.2742942051299799</v>
      </c>
      <c r="GT114" s="65">
        <f t="shared" si="251"/>
        <v>91.326382094567663</v>
      </c>
      <c r="GU114" s="65">
        <f t="shared" si="252"/>
        <v>374.95999504468318</v>
      </c>
      <c r="GV114" s="65">
        <f t="shared" si="253"/>
        <v>221.05261681899213</v>
      </c>
      <c r="GW114" s="65">
        <f t="shared" si="254"/>
        <v>89.094648791401482</v>
      </c>
      <c r="GX114" s="65">
        <f t="shared" si="255"/>
        <v>22.433942767942696</v>
      </c>
      <c r="GY114" s="65">
        <f t="shared" si="256"/>
        <v>2.4926603075491887</v>
      </c>
      <c r="GZ114" s="65">
        <f t="shared" si="257"/>
        <v>49.799640898068432</v>
      </c>
      <c r="HA114" s="65">
        <f t="shared" si="258"/>
        <v>230.06964847271092</v>
      </c>
      <c r="HB114" s="65">
        <f t="shared" si="259"/>
        <v>149.07715007110781</v>
      </c>
      <c r="HC114" s="65">
        <f t="shared" si="260"/>
        <v>53.305642023005277</v>
      </c>
      <c r="HD114" s="65">
        <f t="shared" si="261"/>
        <v>20.421907277763783</v>
      </c>
      <c r="HE114" s="65">
        <f t="shared" si="262"/>
        <v>2.2691008086404203</v>
      </c>
      <c r="HM114" s="51">
        <v>105</v>
      </c>
      <c r="HN114" s="72">
        <f>(EW114-EW113)*$D$46+(FB114-FB113)*$D$47+(FG114-FG113)*$D$48+(FL114-FL113)*$D$49+IF($HM114&lt;C$10,0,求节点(C$10:C$14,$H$28:$H$32,$HM114)*$C$2*节奏总纲!W108)+HN113</f>
        <v>151328.19959270098</v>
      </c>
      <c r="HO114" s="72">
        <f>(EX114-EX113)*$D$46+(FC114-FC113)*$D$47+(FH114-FH113)*$D$48+(FM114-FM113)*$D$49+IF($HM114&lt;D$10,0,求节点(D$10:D$14,$H$28:$H$32,$HM114)*$C$2*节奏总纲!X108)+HO113</f>
        <v>133513.32385400342</v>
      </c>
      <c r="HP114" s="72">
        <f>(EY114-EY113)*$D$46+(FD114-FD113)*$D$47+(FI114-FI113)*$D$48+(FN114-FN113)*$D$49+IF($HM114&lt;E$10,0,求节点(E$10:E$14,$H$28:$H$32,$HM114)*$C$2*节奏总纲!Y108)+HP113</f>
        <v>112436.5029339348</v>
      </c>
      <c r="HQ114" s="72">
        <f>(EZ114-EZ113)*$D$46+(FE114-FE113)*$D$47+(FJ114-FJ113)*$D$48+(FO114-FO113)*$D$49+IF($HM114&lt;F$10,0,求节点(F$10:F$14,$H$28:$H$32,$HM114)*$C$2*节奏总纲!Z108)+HQ113</f>
        <v>84066.802518318407</v>
      </c>
      <c r="HR114" s="72">
        <f>(FA114-FA113)*$D$46+(FF114-FF113)*$D$47+(FK114-FK113)*$D$48+(FP114-FP113)*$D$49+IF($HM114&lt;G$10,0,求节点(G$10:G$14,$H$28:$H$32,$HM114)*$C$2*节奏总纲!AA108)+HR113</f>
        <v>47434.938287657649</v>
      </c>
      <c r="HV114" s="72">
        <v>105</v>
      </c>
      <c r="HW114" s="72">
        <f>IF($HV114&lt;C$10,0,求节点(C$10:C$14,$I$28:$I$32,$HV114)*$C$2*节奏总纲!W108)+HW113</f>
        <v>952256052.8682369</v>
      </c>
      <c r="HX114" s="72">
        <f>IF($HV114&lt;D$10,0,求节点(D$10:D$14,$I$28:$I$32,$HV114)*$C$2*节奏总纲!X108)+HX113</f>
        <v>887333536.22055399</v>
      </c>
      <c r="HY114" s="72">
        <f>IF($HV114&lt;E$10,0,求节点(E$10:E$14,$I$28:$I$32,$HV114)*$C$2*节奏总纲!Y108)+HY113</f>
        <v>857916580.06399882</v>
      </c>
      <c r="HZ114" s="72">
        <f>IF($HV114&lt;F$10,0,求节点(F$10:F$14,$I$28:$I$32,$HV114)*$C$2*节奏总纲!Z108)+HZ113</f>
        <v>694648383.14930189</v>
      </c>
      <c r="IA114" s="72">
        <f>IF($HV114&lt;G$10,0,求节点(G$10:G$14,$I$28:$I$32,$HV114)*$C$2*节奏总纲!AA108)+IA113</f>
        <v>393623694.91337955</v>
      </c>
    </row>
    <row r="115" spans="16:235" x14ac:dyDescent="0.15">
      <c r="P115" s="49">
        <v>106</v>
      </c>
      <c r="Q115" s="51">
        <f>IF($P115&lt;C$10,0,求节点(C$10:C$14,$H$10:$H$14,$P115)*$C$2*节奏总纲!W109)+Q114</f>
        <v>4969.7496895058675</v>
      </c>
      <c r="R115" s="51">
        <f>IF($P115&lt;D$10,0,求节点(D$10:D$14,$H$10:$H$14,$P115)*$C$2*节奏总纲!X109)+R114</f>
        <v>3903.8110568565826</v>
      </c>
      <c r="S115" s="51">
        <f>IF($P115&lt;E$10,0,求节点(E$10:E$14,$H$10:$H$14,$P115)*$C$2*节奏总纲!Y109)+S114</f>
        <v>2656.9836629856904</v>
      </c>
      <c r="T115" s="51">
        <f>IF($P115&lt;F$10,0,求节点(F$10:F$14,$H$10:$H$14,$P115)*$C$2*节奏总纲!Z109)+T114</f>
        <v>1493.4571370726665</v>
      </c>
      <c r="U115" s="51">
        <f>IF($P115&lt;G$10,0,求节点(G$10:G$14,$H$10:$H$14,$P115)*$C$2*节奏总纲!AA109)+U114</f>
        <v>832.52028829515666</v>
      </c>
      <c r="V115" s="51">
        <f>IF($P115&lt;C$10,0,求节点(C$10:C$14,$I$10:$I$14,$P115)*$C$2*节奏总纲!W109)+V114</f>
        <v>15250.431855185263</v>
      </c>
      <c r="W115" s="51">
        <f>IF($P115&lt;D$10,0,求节点(D$10:D$14,$I$10:$I$14,$P115)*$C$2*节奏总纲!X109)+W114</f>
        <v>11136.738670043555</v>
      </c>
      <c r="X115" s="51">
        <f>IF($P115&lt;E$10,0,求节点(E$10:E$14,$I$10:$I$14,$P115)*$C$2*节奏总纲!Y109)+X114</f>
        <v>7101.2953912784196</v>
      </c>
      <c r="Y115" s="51">
        <f>IF($P115&lt;F$10,0,求节点(F$10:F$14,$I$10:$I$14,$P115)*$C$2*节奏总纲!Z109)+Y114</f>
        <v>4275.4894023257266</v>
      </c>
      <c r="Z115" s="51">
        <f>IF($P115&lt;G$10,0,求节点(G$10:G$14,$I$10:$I$14,$P115)*$C$2*节奏总纲!AA109)+Z114</f>
        <v>2249.8261883485275</v>
      </c>
      <c r="AA115" s="65">
        <f>IF($P115&lt;C$10,0,求节点(C$10:C$14,$J$10:$J$14,$P115)*$C$2*节奏总纲!W109)+AA114+军团势力点排行奖励设计!M115-军团势力点排行奖励设计!M114</f>
        <v>15184.298576022104</v>
      </c>
      <c r="AB115" s="65">
        <f>IF($P115&lt;D$10,0,求节点(D$10:D$14,$J$10:$J$14,$P115)*$C$2*节奏总纲!X109)+AB114+军团势力点排行奖励设计!N115-军团势力点排行奖励设计!N114</f>
        <v>12278.679184822007</v>
      </c>
      <c r="AC115" s="65">
        <f>IF($P115&lt;E$10,0,求节点(E$10:E$14,$J$10:$J$14,$P115)*$C$2*节奏总纲!Y109)+AC114+军团势力点排行奖励设计!O115-军团势力点排行奖励设计!O114</f>
        <v>9129.9871257840459</v>
      </c>
      <c r="AD115" s="65">
        <f>IF($P115&lt;F$10,0,求节点(F$10:F$14,$J$10:$J$14,$P115)*$C$2*节奏总纲!Z109)+AD114+军团势力点排行奖励设计!P115-军团势力点排行奖励设计!P114</f>
        <v>7299.2307651122865</v>
      </c>
      <c r="AE115" s="65">
        <f>IF($P115&lt;G$10,0,求节点(G$10:G$14,$J$10:$J$14,$P115)*$C$2*节奏总纲!AA109)+AE114+军团势力点排行奖励设计!Q115-军团势力点排行奖励设计!Q114</f>
        <v>5835.874237489079</v>
      </c>
      <c r="AF115" s="65">
        <f>IF($P115&lt;C$10,0,求节点(C$10:C$14,$K$10:$K$14,$P115)*$C$2*节奏总纲!W109)+AF114</f>
        <v>13508.524592696591</v>
      </c>
      <c r="AG115" s="65">
        <f>IF($P115&lt;D$10,0,求节点(D$10:D$14,$K$10:$K$14,$P115)*$C$2*节奏总纲!X109)+AG114</f>
        <v>15212.206258763821</v>
      </c>
      <c r="AH115" s="65">
        <f>IF($P115&lt;E$10,0,求节点(E$10:E$14,$K$10:$K$14,$P115)*$C$2*节奏总纲!Y109)+AH114</f>
        <v>15083.511471610562</v>
      </c>
      <c r="AI115" s="65">
        <f>IF($P115&lt;F$10,0,求节点(F$10:F$14,$K$10:$K$14,$P115)*$C$2*节奏总纲!Z109)+AI114</f>
        <v>12121.90938486985</v>
      </c>
      <c r="AJ115" s="65">
        <f>IF($P115&lt;G$10,0,求节点(G$10:G$14,$K$10:$K$14,$P115)*$C$2*节奏总纲!AA109)+AJ114</f>
        <v>6456.2451135998863</v>
      </c>
      <c r="AK115" s="65">
        <f>IF($P115&lt;C$10,0,求节点(C$10:C$14,$L$10:$L$14,$P115)*$C$2*节奏总纲!W109)+AK114+军团势力点排行奖励设计!R115-军团势力点排行奖励设计!R114</f>
        <v>852.05357948951223</v>
      </c>
      <c r="AL115" s="65">
        <f>IF($P115&lt;D$10,0,求节点(D$10:D$14,$L$10:$L$14,$P115)*$C$2*节奏总纲!X109)+AL114+军团势力点排行奖励设计!S115-军团势力点排行奖励设计!S114</f>
        <v>1555.8671764325438</v>
      </c>
      <c r="AM115" s="65">
        <f>IF($P115&lt;E$10,0,求节点(E$10:E$14,$L$10:$L$14,$P115)*$C$2*节奏总纲!Y109)+AM114+军团势力点排行奖励设计!T115-军团势力点排行奖励设计!T114</f>
        <v>2848.2295503100122</v>
      </c>
      <c r="AN115" s="65">
        <f>IF($P115&lt;F$10,0,求节点(F$10:F$14,$L$10:$L$14,$P115)*$C$2*节奏总纲!Z109)+AN114+军团势力点排行奖励设计!U115-军团势力点排行奖励设计!U114</f>
        <v>3030.221091426527</v>
      </c>
      <c r="AO115" s="65">
        <f>IF($P115&lt;G$10,0,求节点(G$10:G$14,$L$10:$L$14,$P115)*$C$2*节奏总纲!AA109)+AO114+军团势力点排行奖励设计!V115-军团势力点排行奖励设计!V114</f>
        <v>2642.7984577115021</v>
      </c>
      <c r="AP115" s="65">
        <f>IF($P115&lt;C$10,0,求节点(C$10:C$14,$M$10:$M$14,$P115)*$C$2*节奏总纲!W109)+AP114</f>
        <v>0</v>
      </c>
      <c r="AQ115" s="65">
        <f>IF($P115&lt;D$10,0,求节点(D$10:D$14,$M$10:$M$14,$P115)*$C$2*节奏总纲!X109)+AQ114</f>
        <v>0</v>
      </c>
      <c r="AR115" s="65">
        <f>IF($P115&lt;E$10,0,求节点(E$10:E$14,$M$10:$M$14,$P115)*$C$2*节奏总纲!Y109)+AR114</f>
        <v>0</v>
      </c>
      <c r="AS115" s="65">
        <f>IF($P115&lt;F$10,0,求节点(F$10:F$14,$M$10:$M$14,$P115)*$C$2*节奏总纲!Z109)+AS114</f>
        <v>0</v>
      </c>
      <c r="AT115" s="65">
        <f>IF($P115&lt;G$10,0,求节点(G$10:G$14,$M$10:$M$14,$P115)*$C$2*节奏总纲!AA109)+AT114</f>
        <v>0</v>
      </c>
      <c r="AX115" s="51">
        <v>106</v>
      </c>
      <c r="AY115" s="51">
        <f>IF($AX115&lt;C$10,0,求节点(C$10:C$14,$H$19:$H$23,$AX115)*$C$2*节奏总纲!W109)+AY114</f>
        <v>160.83712822378666</v>
      </c>
      <c r="AZ115" s="51">
        <f>IF($AX115&lt;D$10,0,求节点(D$10:D$14,$H$19:$H$23,$AX115)*$C$2*节奏总纲!X109)+AZ114</f>
        <v>132.43881686352239</v>
      </c>
      <c r="BA115" s="51">
        <f>IF($AX115&lt;E$10,0,求节点(E$10:E$14,$H$19:$H$23,$AX115)*$C$2*节奏总纲!Y109)+BA114</f>
        <v>94.985892569826404</v>
      </c>
      <c r="BB115" s="51">
        <f>IF($AX115&lt;F$10,0,求节点(F$10:F$14,$H$19:$H$23,$AX115)*$C$2*节奏总纲!Z109)+BB114</f>
        <v>52.866668161804185</v>
      </c>
      <c r="BC115" s="51">
        <f>IF($AX115&lt;G$10,0,求节点(G$10:G$14,$H$19:$H$23,$AX115)*$C$2*节奏总纲!AA109)+BC114</f>
        <v>28.209127555924699</v>
      </c>
      <c r="BD115" s="51">
        <f>IF($AX115&lt;C$10,0,求节点(C$10:C$14,$I$19:$I$23,$AX115)*$C$2*节奏总纲!W109)+BD114</f>
        <v>432.64011766107234</v>
      </c>
      <c r="BE115" s="51">
        <f>IF($AX115&lt;D$10,0,求节点(D$10:D$14,$I$19:$I$23,$AX115)*$C$2*节奏总纲!X109)+BE114</f>
        <v>337.40557894024931</v>
      </c>
      <c r="BF115" s="51">
        <f>IF($AX115&lt;E$10,0,求节点(E$10:E$14,$I$19:$I$23,$AX115)*$C$2*节奏总纲!Y109)+BF114</f>
        <v>227.70400927063847</v>
      </c>
      <c r="BG115" s="51">
        <f>IF($AX115&lt;F$10,0,求节点(F$10:F$14,$I$19:$I$23,$AX115)*$C$2*节奏总纲!Z109)+BG114</f>
        <v>128.19904644254493</v>
      </c>
      <c r="BH115" s="51">
        <f>IF($AX115&lt;G$10,0,求节点(G$10:G$14,$I$19:$I$23,$AX115)*$C$2*节奏总纲!AA109)+BH114</f>
        <v>71.968377807145785</v>
      </c>
      <c r="BI115" s="65">
        <f>IF($AX115&lt;C$10,0,求节点(C$10:C$14,$J$19:$J$23,$AX115)*$C$2*节奏总纲!W109)+BI114+军团势力点排行奖励设计!W115-军团势力点排行奖励设计!W114</f>
        <v>506.14328586740339</v>
      </c>
      <c r="BJ115" s="65">
        <f>IF($AX115&lt;D$10,0,求节点(D$10:D$14,$J$19:$J$23,$AX115)*$C$2*节奏总纲!X109)+BJ114+军团势力点排行奖励设计!X115-军团势力点排行奖励设计!X114</f>
        <v>409.28930616073359</v>
      </c>
      <c r="BK115" s="65">
        <f>IF($AX115&lt;E$10,0,求节点(E$10:E$14,$J$19:$J$23,$AX115)*$C$2*节奏总纲!Y109)+BK114+军团势力点排行奖励设计!Y115-军团势力点排行奖励设计!Y114</f>
        <v>304.33290419280149</v>
      </c>
      <c r="BL115" s="65">
        <f>IF($AX115&lt;F$10,0,求节点(F$10:F$14,$J$19:$J$23,$AX115)*$C$2*节奏总纲!Z109)+BL114+军团势力点排行奖励设计!Z115-军团势力点排行奖励设计!Z114</f>
        <v>243.30769217040941</v>
      </c>
      <c r="BM115" s="65">
        <f>IF($AX115&lt;G$10,0,求节点(G$10:G$14,$J$19:$J$23,$AX115)*$C$2*节奏总纲!AA109)+BM114+军团势力点排行奖励设计!AA115-军团势力点排行奖励设计!AA114</f>
        <v>194.52914124963596</v>
      </c>
      <c r="BN115" s="65">
        <f>IF($AX115&lt;C$10,0,求节点(C$10:C$14,$K$19:$K$23,$AX115)*$C$2*节奏总纲!W109)+BN114</f>
        <v>450.28415308988627</v>
      </c>
      <c r="BO115" s="65">
        <f>IF($AX115&lt;D$10,0,求节点(D$10:D$14,$K$19:$K$23,$AX115)*$C$2*节奏总纲!X109)+BO114</f>
        <v>503.38192998897262</v>
      </c>
      <c r="BP115" s="65">
        <f>IF($AX115&lt;E$10,0,求节点(E$10:E$14,$K$19:$K$23,$AX115)*$C$2*节奏总纲!Y109)+BP114</f>
        <v>465.25248840617843</v>
      </c>
      <c r="BQ115" s="65">
        <f>IF($AX115&lt;F$10,0,求节点(F$10:F$14,$K$19:$K$23,$AX115)*$C$2*节奏总纲!Z109)+BQ114</f>
        <v>360.46603414427091</v>
      </c>
      <c r="BR115" s="65">
        <f>IF($AX115&lt;G$10,0,求节点(G$10:G$14,$K$19:$K$23,$AX115)*$C$2*节奏总纲!AA109)+BR114</f>
        <v>184.52464622577301</v>
      </c>
      <c r="BS115" s="65">
        <f>IF($AX115&lt;C$10,0,求节点(C$10:C$14,$L$19:$L$23,$AX115)*$C$2*节奏总纲!W109)+BS114+军团势力点排行奖励设计!AB115-军团势力点排行奖励设计!AB114</f>
        <v>17.041071589790249</v>
      </c>
      <c r="BT115" s="65">
        <f>IF($AX115&lt;D$10,0,求节点(D$10:D$14,$L$19:$L$23,$AX115)*$C$2*节奏总纲!X109)+BT114+军团势力点排行奖励设计!AC115-军团势力点排行奖励设计!AC114</f>
        <v>31.117343528650899</v>
      </c>
      <c r="BU115" s="65">
        <f>IF($AX115&lt;E$10,0,求节点(E$10:E$14,$L$19:$L$23,$AX115)*$C$2*节奏总纲!Y109)+BU114+军团势力点排行奖励设计!AD115-军团势力点排行奖励设计!AD114</f>
        <v>56.964591006200251</v>
      </c>
      <c r="BV115" s="65">
        <f>IF($AX115&lt;F$10,0,求节点(F$10:F$14,$L$19:$L$23,$AX115)*$C$2*节奏总纲!Z109)+BV114+军团势力点排行奖励设计!AE115-军团势力点排行奖励设计!AE114</f>
        <v>60.604421828530533</v>
      </c>
      <c r="BW115" s="65">
        <f>IF($AX115&lt;G$10,0,求节点(G$10:G$14,$L$19:$L$23,$AX115)*$C$2*节奏总纲!AA109)+BW114+军团势力点排行奖励设计!AF115-军团势力点排行奖励设计!AF114</f>
        <v>52.855969154230038</v>
      </c>
      <c r="BX115" s="65">
        <f>IF($AX115&lt;C$10,0,求节点(C$10:C$14,$M$19:$M$23,$AX115)*$C$2*节奏总纲!W109)+BX114</f>
        <v>0</v>
      </c>
      <c r="BY115" s="65">
        <f>IF($AX115&lt;D$10,0,求节点(D$10:D$14,$M$19:$M$23,$AX115)*$C$2*节奏总纲!X109)+BY114</f>
        <v>0</v>
      </c>
      <c r="BZ115" s="65">
        <f>IF($AX115&lt;E$10,0,求节点(E$10:E$14,$M$19:$M$23,$AX115)*$C$2*节奏总纲!Y109)+BZ114</f>
        <v>0</v>
      </c>
      <c r="CA115" s="65">
        <f>IF($AX115&lt;F$10,0,求节点(F$10:F$14,$M$19:$M$23,$AX115)*$C$2*节奏总纲!Z109)+CA114</f>
        <v>0</v>
      </c>
      <c r="CB115" s="65">
        <f>IF($AX115&lt;G$10,0,求节点(G$10:G$14,$M$19:$M$23,$AX115)*$C$2*节奏总纲!AA109)+CB114</f>
        <v>0</v>
      </c>
      <c r="CF115" s="51">
        <v>106</v>
      </c>
      <c r="CG115" s="65">
        <f t="shared" si="143"/>
        <v>804.18564111893329</v>
      </c>
      <c r="CH115" s="65">
        <f t="shared" si="144"/>
        <v>662.1940843176119</v>
      </c>
      <c r="CI115" s="65">
        <f t="shared" si="145"/>
        <v>474.92946284913205</v>
      </c>
      <c r="CJ115" s="65">
        <f t="shared" si="146"/>
        <v>264.33334080902091</v>
      </c>
      <c r="CK115" s="65">
        <f t="shared" si="147"/>
        <v>141.04563777962349</v>
      </c>
      <c r="CL115" s="65">
        <f t="shared" si="148"/>
        <v>4326.4011766107233</v>
      </c>
      <c r="CM115" s="65">
        <f t="shared" si="149"/>
        <v>3374.0557894024932</v>
      </c>
      <c r="CN115" s="65">
        <f t="shared" si="150"/>
        <v>2277.0400927063847</v>
      </c>
      <c r="CO115" s="65">
        <f t="shared" si="151"/>
        <v>1281.9904644254493</v>
      </c>
      <c r="CP115" s="65">
        <f t="shared" si="152"/>
        <v>719.68377807145782</v>
      </c>
      <c r="CQ115" s="65">
        <f t="shared" si="153"/>
        <v>15184.298576022102</v>
      </c>
      <c r="CR115" s="65">
        <f t="shared" si="154"/>
        <v>12278.679184822007</v>
      </c>
      <c r="CS115" s="65">
        <f t="shared" si="155"/>
        <v>9129.9871257840441</v>
      </c>
      <c r="CT115" s="65">
        <f t="shared" si="156"/>
        <v>7299.2307651122819</v>
      </c>
      <c r="CU115" s="65">
        <f t="shared" si="157"/>
        <v>5835.874237489079</v>
      </c>
      <c r="CV115" s="65">
        <f t="shared" si="158"/>
        <v>13508.524592696589</v>
      </c>
      <c r="CW115" s="65">
        <f t="shared" si="159"/>
        <v>15101.457899669178</v>
      </c>
      <c r="CX115" s="65">
        <f t="shared" si="160"/>
        <v>13957.574652185353</v>
      </c>
      <c r="CY115" s="65">
        <f t="shared" si="161"/>
        <v>10813.981024328128</v>
      </c>
      <c r="CZ115" s="65">
        <f t="shared" si="162"/>
        <v>5535.7393867731907</v>
      </c>
      <c r="DA115" s="65">
        <f t="shared" si="163"/>
        <v>852.05357948951246</v>
      </c>
      <c r="DB115" s="65">
        <f t="shared" si="164"/>
        <v>1555.867176432545</v>
      </c>
      <c r="DC115" s="65">
        <f t="shared" si="165"/>
        <v>2848.2295503100127</v>
      </c>
      <c r="DD115" s="65">
        <f t="shared" si="166"/>
        <v>3030.2210914265265</v>
      </c>
      <c r="DE115" s="65">
        <f t="shared" si="167"/>
        <v>2642.7984577115021</v>
      </c>
      <c r="DF115" s="65">
        <f t="shared" si="168"/>
        <v>0</v>
      </c>
      <c r="DG115" s="65">
        <f t="shared" si="169"/>
        <v>0</v>
      </c>
      <c r="DH115" s="65">
        <f t="shared" si="170"/>
        <v>0</v>
      </c>
      <c r="DI115" s="65">
        <f t="shared" si="171"/>
        <v>0</v>
      </c>
      <c r="DJ115" s="65">
        <f t="shared" si="172"/>
        <v>0</v>
      </c>
      <c r="DN115" s="51">
        <v>106</v>
      </c>
      <c r="DO115" s="65">
        <f t="shared" si="173"/>
        <v>6.1798537991688383</v>
      </c>
      <c r="DP115" s="65">
        <f t="shared" si="174"/>
        <v>5.8952671872317355</v>
      </c>
      <c r="DQ115" s="65">
        <f t="shared" si="175"/>
        <v>5.5944805930680239</v>
      </c>
      <c r="DR115" s="65">
        <f t="shared" si="176"/>
        <v>5.6499007370836329</v>
      </c>
      <c r="DS115" s="65">
        <f t="shared" si="177"/>
        <v>5.9024887362764566</v>
      </c>
      <c r="DT115" s="65">
        <f t="shared" si="178"/>
        <v>3.5249694220757308</v>
      </c>
      <c r="DU115" s="65">
        <f t="shared" si="179"/>
        <v>3.300697844126562</v>
      </c>
      <c r="DV115" s="65">
        <f t="shared" si="180"/>
        <v>3.1186518911215777</v>
      </c>
      <c r="DW115" s="65">
        <f t="shared" si="181"/>
        <v>3.3350399405988376</v>
      </c>
      <c r="DX115" s="65">
        <f t="shared" si="182"/>
        <v>3.1261315829257734</v>
      </c>
      <c r="DY115" s="65">
        <f t="shared" si="183"/>
        <v>1.0000000000000002</v>
      </c>
      <c r="DZ115" s="65">
        <f t="shared" si="184"/>
        <v>1</v>
      </c>
      <c r="EA115" s="65">
        <f t="shared" si="185"/>
        <v>1.0000000000000002</v>
      </c>
      <c r="EB115" s="65">
        <f t="shared" si="186"/>
        <v>1.0000000000000007</v>
      </c>
      <c r="EC115" s="65">
        <f t="shared" si="187"/>
        <v>1</v>
      </c>
      <c r="ED115" s="65">
        <f t="shared" si="188"/>
        <v>1.0000000000000002</v>
      </c>
      <c r="EE115" s="65">
        <f t="shared" si="189"/>
        <v>1.0073336203584071</v>
      </c>
      <c r="EF115" s="65">
        <f t="shared" si="190"/>
        <v>1.08066851494496</v>
      </c>
      <c r="EG115" s="65">
        <f t="shared" si="191"/>
        <v>1.1209479060116054</v>
      </c>
      <c r="EH115" s="65">
        <f t="shared" si="192"/>
        <v>1.1662841514949394</v>
      </c>
      <c r="EI115" s="65">
        <f t="shared" si="193"/>
        <v>0.99999999999999978</v>
      </c>
      <c r="EJ115" s="65">
        <f t="shared" si="194"/>
        <v>0.99999999999999922</v>
      </c>
      <c r="EK115" s="65">
        <f t="shared" si="195"/>
        <v>0.99999999999999989</v>
      </c>
      <c r="EL115" s="65">
        <f t="shared" si="196"/>
        <v>1.0000000000000002</v>
      </c>
      <c r="EM115" s="65">
        <f t="shared" si="197"/>
        <v>1</v>
      </c>
      <c r="EN115" s="65">
        <f t="shared" si="198"/>
        <v>0</v>
      </c>
      <c r="EO115" s="65">
        <f t="shared" si="199"/>
        <v>0</v>
      </c>
      <c r="EP115" s="65">
        <f t="shared" si="200"/>
        <v>0</v>
      </c>
      <c r="EQ115" s="65">
        <f t="shared" si="201"/>
        <v>0</v>
      </c>
      <c r="ER115" s="65">
        <f t="shared" si="202"/>
        <v>0</v>
      </c>
      <c r="EV115" s="51">
        <v>106</v>
      </c>
      <c r="EW115" s="65">
        <f t="shared" si="203"/>
        <v>290.62916352210834</v>
      </c>
      <c r="EX115" s="65">
        <f t="shared" si="204"/>
        <v>233.66049054559718</v>
      </c>
      <c r="EY115" s="65">
        <f t="shared" si="205"/>
        <v>163.29709535101796</v>
      </c>
      <c r="EZ115" s="65">
        <f t="shared" si="206"/>
        <v>91.326382094567663</v>
      </c>
      <c r="FA115" s="65">
        <f t="shared" si="207"/>
        <v>49.799640898068432</v>
      </c>
      <c r="FB115" s="65">
        <f t="shared" si="208"/>
        <v>781.06180184139544</v>
      </c>
      <c r="FC115" s="65">
        <f t="shared" si="209"/>
        <v>692.51952333302756</v>
      </c>
      <c r="FD115" s="65">
        <f t="shared" si="210"/>
        <v>544.1855027889369</v>
      </c>
      <c r="FE115" s="65">
        <f t="shared" si="211"/>
        <v>391.62619566712158</v>
      </c>
      <c r="FF115" s="65">
        <f t="shared" si="212"/>
        <v>239.90475820270655</v>
      </c>
      <c r="FG115" s="65">
        <f t="shared" si="213"/>
        <v>367.96204604423451</v>
      </c>
      <c r="FH115" s="65">
        <f t="shared" si="214"/>
        <v>344.52996982761715</v>
      </c>
      <c r="FI115" s="65">
        <f t="shared" si="215"/>
        <v>293.61493071047425</v>
      </c>
      <c r="FJ115" s="65">
        <f t="shared" si="216"/>
        <v>235.80959826852467</v>
      </c>
      <c r="FK115" s="65">
        <f t="shared" si="217"/>
        <v>158.75229817633709</v>
      </c>
      <c r="FL115" s="65">
        <f t="shared" si="218"/>
        <v>118.77220922930547</v>
      </c>
      <c r="FM115" s="65">
        <f t="shared" si="219"/>
        <v>127.36432001156138</v>
      </c>
      <c r="FN115" s="65">
        <f t="shared" si="220"/>
        <v>119.66006109211582</v>
      </c>
      <c r="FO115" s="65">
        <f t="shared" si="221"/>
        <v>96.379475803080751</v>
      </c>
      <c r="FP115" s="65">
        <f t="shared" si="222"/>
        <v>57.202580138482411</v>
      </c>
      <c r="FQ115" s="65">
        <f t="shared" si="223"/>
        <v>7.6684822154056107</v>
      </c>
      <c r="FR115" s="65">
        <f t="shared" si="224"/>
        <v>14.002804587892893</v>
      </c>
      <c r="FS115" s="65">
        <f t="shared" si="225"/>
        <v>25.63406595279011</v>
      </c>
      <c r="FT115" s="65">
        <f t="shared" si="226"/>
        <v>27.271989822838741</v>
      </c>
      <c r="FU115" s="65">
        <f t="shared" si="227"/>
        <v>23.785186119403519</v>
      </c>
      <c r="FV115" s="65">
        <f t="shared" si="228"/>
        <v>0.85205357948951232</v>
      </c>
      <c r="FW115" s="65">
        <f t="shared" si="229"/>
        <v>1.5558671764325438</v>
      </c>
      <c r="FX115" s="65">
        <f t="shared" si="230"/>
        <v>2.8482295503100126</v>
      </c>
      <c r="FY115" s="65">
        <f t="shared" si="231"/>
        <v>3.0302210914265268</v>
      </c>
      <c r="FZ115" s="65">
        <f t="shared" si="232"/>
        <v>2.642798457711502</v>
      </c>
      <c r="GB115" s="65">
        <f t="shared" si="233"/>
        <v>290.62916352210834</v>
      </c>
      <c r="GC115" s="65">
        <f t="shared" si="234"/>
        <v>781.06180184139544</v>
      </c>
      <c r="GD115" s="65">
        <f t="shared" si="235"/>
        <v>367.96204604423451</v>
      </c>
      <c r="GE115" s="65">
        <f t="shared" si="236"/>
        <v>118.77220922930547</v>
      </c>
      <c r="GF115" s="65">
        <f t="shared" si="237"/>
        <v>7.6684822154056107</v>
      </c>
      <c r="GG115" s="65">
        <f t="shared" si="238"/>
        <v>0.85205357948951232</v>
      </c>
      <c r="GH115" s="65">
        <f t="shared" si="239"/>
        <v>233.66049054559718</v>
      </c>
      <c r="GI115" s="65">
        <f t="shared" si="240"/>
        <v>692.51952333302756</v>
      </c>
      <c r="GJ115" s="65">
        <f t="shared" si="241"/>
        <v>344.52996982761715</v>
      </c>
      <c r="GK115" s="65">
        <f t="shared" si="242"/>
        <v>127.36432001156138</v>
      </c>
      <c r="GL115" s="65">
        <f t="shared" si="243"/>
        <v>14.002804587892893</v>
      </c>
      <c r="GM115" s="65">
        <f t="shared" si="244"/>
        <v>1.5558671764325438</v>
      </c>
      <c r="GN115" s="65">
        <f t="shared" si="245"/>
        <v>163.29709535101796</v>
      </c>
      <c r="GO115" s="65">
        <f t="shared" si="246"/>
        <v>544.1855027889369</v>
      </c>
      <c r="GP115" s="65">
        <f t="shared" si="247"/>
        <v>293.61493071047425</v>
      </c>
      <c r="GQ115" s="65">
        <f t="shared" si="248"/>
        <v>119.66006109211582</v>
      </c>
      <c r="GR115" s="65">
        <f t="shared" si="249"/>
        <v>25.63406595279011</v>
      </c>
      <c r="GS115" s="65">
        <f t="shared" si="250"/>
        <v>2.8482295503100126</v>
      </c>
      <c r="GT115" s="65">
        <f t="shared" si="251"/>
        <v>91.326382094567663</v>
      </c>
      <c r="GU115" s="65">
        <f t="shared" si="252"/>
        <v>391.62619566712158</v>
      </c>
      <c r="GV115" s="65">
        <f t="shared" si="253"/>
        <v>235.80959826852467</v>
      </c>
      <c r="GW115" s="65">
        <f t="shared" si="254"/>
        <v>96.379475803080751</v>
      </c>
      <c r="GX115" s="65">
        <f t="shared" si="255"/>
        <v>27.271989822838741</v>
      </c>
      <c r="GY115" s="65">
        <f t="shared" si="256"/>
        <v>3.0302210914265268</v>
      </c>
      <c r="GZ115" s="65">
        <f t="shared" si="257"/>
        <v>49.799640898068432</v>
      </c>
      <c r="HA115" s="65">
        <f t="shared" si="258"/>
        <v>239.90475820270655</v>
      </c>
      <c r="HB115" s="65">
        <f t="shared" si="259"/>
        <v>158.75229817633709</v>
      </c>
      <c r="HC115" s="65">
        <f t="shared" si="260"/>
        <v>57.202580138482411</v>
      </c>
      <c r="HD115" s="65">
        <f t="shared" si="261"/>
        <v>23.785186119403519</v>
      </c>
      <c r="HE115" s="65">
        <f t="shared" si="262"/>
        <v>2.642798457711502</v>
      </c>
      <c r="HM115" s="51">
        <v>106</v>
      </c>
      <c r="HN115" s="72">
        <f>(EW115-EW114)*$D$46+(FB115-FB114)*$D$47+(FG115-FG114)*$D$48+(FL115-FL114)*$D$49+IF($HM115&lt;C$10,0,求节点(C$10:C$14,$H$28:$H$32,$HM115)*$C$2*节奏总纲!W109)+HN114</f>
        <v>164729.82950869549</v>
      </c>
      <c r="HO115" s="72">
        <f>(EX115-EX114)*$D$46+(FC115-FC114)*$D$47+(FH115-FH114)*$D$48+(FM115-FM114)*$D$49+IF($HM115&lt;D$10,0,求节点(D$10:D$14,$H$28:$H$32,$HM115)*$C$2*节奏总纲!X109)+HO114</f>
        <v>145442.33581339958</v>
      </c>
      <c r="HP115" s="72">
        <f>(EY115-EY114)*$D$46+(FD115-FD114)*$D$47+(FI115-FI114)*$D$48+(FN115-FN114)*$D$49+IF($HM115&lt;E$10,0,求节点(E$10:E$14,$H$28:$H$32,$HM115)*$C$2*节奏总纲!Y109)+HP114</f>
        <v>121913.97537225697</v>
      </c>
      <c r="HQ115" s="72">
        <f>(EZ115-EZ114)*$D$46+(FE115-FE114)*$D$47+(FJ115-FJ114)*$D$48+(FO115-FO114)*$D$49+IF($HM115&lt;F$10,0,求节点(F$10:F$14,$H$28:$H$32,$HM115)*$C$2*节奏总纲!Z109)+HQ114</f>
        <v>90862.78412516274</v>
      </c>
      <c r="HR115" s="72">
        <f>(FA115-FA114)*$D$46+(FF115-FF114)*$D$47+(FK115-FK114)*$D$48+(FP115-FP114)*$D$49+IF($HM115&lt;G$10,0,求节点(G$10:G$14,$H$28:$H$32,$HM115)*$C$2*节奏总纲!AA109)+HR114</f>
        <v>51078.3859300943</v>
      </c>
      <c r="HV115" s="72">
        <v>106</v>
      </c>
      <c r="HW115" s="72">
        <f>IF($HV115&lt;C$10,0,求节点(C$10:C$14,$I$28:$I$32,$HV115)*$C$2*节奏总纲!W109)+HW114</f>
        <v>1068655348.2297734</v>
      </c>
      <c r="HX115" s="72">
        <f>IF($HV115&lt;D$10,0,求节点(D$10:D$14,$I$28:$I$32,$HV115)*$C$2*节奏总纲!X109)+HX114</f>
        <v>1003739648.9615078</v>
      </c>
      <c r="HY115" s="72">
        <f>IF($HV115&lt;E$10,0,求节点(E$10:E$14,$I$28:$I$32,$HV115)*$C$2*节奏总纲!Y109)+HY114</f>
        <v>979813467.76955116</v>
      </c>
      <c r="HZ115" s="72">
        <f>IF($HV115&lt;F$10,0,求节点(F$10:F$14,$I$28:$I$32,$HV115)*$C$2*节奏总纲!Z109)+HZ114</f>
        <v>788793545.50917506</v>
      </c>
      <c r="IA115" s="72">
        <f>IF($HV115&lt;G$10,0,求节点(G$10:G$14,$I$28:$I$32,$HV115)*$C$2*节奏总纲!AA109)+IA114</f>
        <v>445156137.5623889</v>
      </c>
    </row>
    <row r="116" spans="16:235" x14ac:dyDescent="0.15">
      <c r="P116" s="49">
        <v>107</v>
      </c>
      <c r="Q116" s="51">
        <f>IF($P116&lt;C$10,0,求节点(C$10:C$14,$H$10:$H$14,$P116)*$C$2*节奏总纲!W110)+Q115</f>
        <v>4969.7496895058675</v>
      </c>
      <c r="R116" s="51">
        <f>IF($P116&lt;D$10,0,求节点(D$10:D$14,$H$10:$H$14,$P116)*$C$2*节奏总纲!X110)+R115</f>
        <v>3903.8110568565826</v>
      </c>
      <c r="S116" s="51">
        <f>IF($P116&lt;E$10,0,求节点(E$10:E$14,$H$10:$H$14,$P116)*$C$2*节奏总纲!Y110)+S115</f>
        <v>2656.9836629856904</v>
      </c>
      <c r="T116" s="51">
        <f>IF($P116&lt;F$10,0,求节点(F$10:F$14,$H$10:$H$14,$P116)*$C$2*节奏总纲!Z110)+T115</f>
        <v>1493.4571370726665</v>
      </c>
      <c r="U116" s="51">
        <f>IF($P116&lt;G$10,0,求节点(G$10:G$14,$H$10:$H$14,$P116)*$C$2*节奏总纲!AA110)+U115</f>
        <v>832.52028829515666</v>
      </c>
      <c r="V116" s="51">
        <f>IF($P116&lt;C$10,0,求节点(C$10:C$14,$I$10:$I$14,$P116)*$C$2*节奏总纲!W110)+V115</f>
        <v>15347.711240011677</v>
      </c>
      <c r="W116" s="51">
        <f>IF($P116&lt;D$10,0,求节点(D$10:D$14,$I$10:$I$14,$P116)*$C$2*节奏总纲!X110)+W115</f>
        <v>11136.738670043555</v>
      </c>
      <c r="X116" s="51">
        <f>IF($P116&lt;E$10,0,求节点(E$10:E$14,$I$10:$I$14,$P116)*$C$2*节奏总纲!Y110)+X115</f>
        <v>7101.2953912784196</v>
      </c>
      <c r="Y116" s="51">
        <f>IF($P116&lt;F$10,0,求节点(F$10:F$14,$I$10:$I$14,$P116)*$C$2*节奏总纲!Z110)+Y115</f>
        <v>4275.4894023257266</v>
      </c>
      <c r="Z116" s="51">
        <f>IF($P116&lt;G$10,0,求节点(G$10:G$14,$I$10:$I$14,$P116)*$C$2*节奏总纲!AA110)+Z115</f>
        <v>2249.8261883485275</v>
      </c>
      <c r="AA116" s="65">
        <f>IF($P116&lt;C$10,0,求节点(C$10:C$14,$J$10:$J$14,$P116)*$C$2*节奏总纲!W110)+AA115+军团势力点排行奖励设计!M116-军团势力点排行奖励设计!M115</f>
        <v>15599.86122836544</v>
      </c>
      <c r="AB116" s="65">
        <f>IF($P116&lt;D$10,0,求节点(D$10:D$14,$J$10:$J$14,$P116)*$C$2*节奏总纲!X110)+AB115+军团势力点排行奖励设计!N116-军团势力点排行奖励设计!N115</f>
        <v>12616.031797619684</v>
      </c>
      <c r="AC116" s="65">
        <f>IF($P116&lt;E$10,0,求节点(E$10:E$14,$J$10:$J$14,$P116)*$C$2*节奏总纲!Y110)+AC115+军团势力点排行奖励设计!O116-军团势力点排行奖励设计!O115</f>
        <v>9459.8290689008427</v>
      </c>
      <c r="AD116" s="65">
        <f>IF($P116&lt;F$10,0,求节点(F$10:F$14,$J$10:$J$14,$P116)*$C$2*节奏总纲!Z110)+AD115+军团势力点排行奖励设计!P116-军团势力点排行奖励设计!P115</f>
        <v>7629.0727082290841</v>
      </c>
      <c r="AE116" s="65">
        <f>IF($P116&lt;G$10,0,求节点(G$10:G$14,$J$10:$J$14,$P116)*$C$2*节奏总纲!AA110)+AE115+军团势力点排行奖励设计!Q116-军团势力点排行奖励设计!Q115</f>
        <v>6165.7161806058766</v>
      </c>
      <c r="AF116" s="65">
        <f>IF($P116&lt;C$10,0,求节点(C$10:C$14,$K$10:$K$14,$P116)*$C$2*节奏总纲!W110)+AF115</f>
        <v>16655.940131971438</v>
      </c>
      <c r="AG116" s="65">
        <f>IF($P116&lt;D$10,0,求节点(D$10:D$14,$K$10:$K$14,$P116)*$C$2*节奏总纲!X110)+AG115</f>
        <v>17764.721821530078</v>
      </c>
      <c r="AH116" s="65">
        <f>IF($P116&lt;E$10,0,求节点(E$10:E$14,$K$10:$K$14,$P116)*$C$2*节奏总纲!Y110)+AH115</f>
        <v>16793.825960658134</v>
      </c>
      <c r="AI116" s="65">
        <f>IF($P116&lt;F$10,0,求节点(F$10:F$14,$K$10:$K$14,$P116)*$C$2*节奏总纲!Z110)+AI115</f>
        <v>13180.821664008601</v>
      </c>
      <c r="AJ116" s="65">
        <f>IF($P116&lt;G$10,0,求节点(G$10:G$14,$K$10:$K$14,$P116)*$C$2*节奏总纲!AA110)+AJ115</f>
        <v>6983.0341912444756</v>
      </c>
      <c r="AK116" s="65">
        <f>IF($P116&lt;C$10,0,求节点(C$10:C$14,$L$10:$L$14,$P116)*$C$2*节奏总纲!W110)+AK115+军团势力点排行奖励设计!R116-军团势力点排行奖励设计!R115</f>
        <v>915.71023299289664</v>
      </c>
      <c r="AL116" s="65">
        <f>IF($P116&lt;D$10,0,求节点(D$10:D$14,$L$10:$L$14,$P116)*$C$2*节奏总纲!X110)+AL115+军团势力点排行奖励设计!S116-军团势力点排行奖励设计!S115</f>
        <v>1945.0663972620378</v>
      </c>
      <c r="AM116" s="65">
        <f>IF($P116&lt;E$10,0,求节点(E$10:E$14,$L$10:$L$14,$P116)*$C$2*节奏总纲!Y110)+AM115+军团势力点排行奖励设计!T116-军团势力点排行奖励设计!T115</f>
        <v>3578.7454403267502</v>
      </c>
      <c r="AN116" s="65">
        <f>IF($P116&lt;F$10,0,求节点(F$10:F$14,$L$10:$L$14,$P116)*$C$2*节奏总纲!Z110)+AN115+军团势力点排行奖励设计!U116-军团势力点排行奖励设计!U115</f>
        <v>3655.4084332330121</v>
      </c>
      <c r="AO116" s="65">
        <f>IF($P116&lt;G$10,0,求节点(G$10:G$14,$L$10:$L$14,$P116)*$C$2*节奏总纲!AA110)+AO115+军团势力点排行奖励设计!V116-军团势力点排行奖励设计!V115</f>
        <v>3077.0615788098412</v>
      </c>
      <c r="AP116" s="65">
        <f>IF($P116&lt;C$10,0,求节点(C$10:C$14,$M$10:$M$14,$P116)*$C$2*节奏总纲!W110)+AP115</f>
        <v>0</v>
      </c>
      <c r="AQ116" s="65">
        <f>IF($P116&lt;D$10,0,求节点(D$10:D$14,$M$10:$M$14,$P116)*$C$2*节奏总纲!X110)+AQ115</f>
        <v>0</v>
      </c>
      <c r="AR116" s="65">
        <f>IF($P116&lt;E$10,0,求节点(E$10:E$14,$M$10:$M$14,$P116)*$C$2*节奏总纲!Y110)+AR115</f>
        <v>0</v>
      </c>
      <c r="AS116" s="65">
        <f>IF($P116&lt;F$10,0,求节点(F$10:F$14,$M$10:$M$14,$P116)*$C$2*节奏总纲!Z110)+AS115</f>
        <v>0</v>
      </c>
      <c r="AT116" s="65">
        <f>IF($P116&lt;G$10,0,求节点(G$10:G$14,$M$10:$M$14,$P116)*$C$2*节奏总纲!AA110)+AT115</f>
        <v>0</v>
      </c>
      <c r="AX116" s="51">
        <v>107</v>
      </c>
      <c r="AY116" s="51">
        <f>IF($AX116&lt;C$10,0,求节点(C$10:C$14,$H$19:$H$23,$AX116)*$C$2*节奏总纲!W110)+AY115</f>
        <v>160.83712822378666</v>
      </c>
      <c r="AZ116" s="51">
        <f>IF($AX116&lt;D$10,0,求节点(D$10:D$14,$H$19:$H$23,$AX116)*$C$2*节奏总纲!X110)+AZ115</f>
        <v>132.43881686352239</v>
      </c>
      <c r="BA116" s="51">
        <f>IF($AX116&lt;E$10,0,求节点(E$10:E$14,$H$19:$H$23,$AX116)*$C$2*节奏总纲!Y110)+BA115</f>
        <v>94.985892569826404</v>
      </c>
      <c r="BB116" s="51">
        <f>IF($AX116&lt;F$10,0,求节点(F$10:F$14,$H$19:$H$23,$AX116)*$C$2*节奏总纲!Z110)+BB115</f>
        <v>52.866668161804185</v>
      </c>
      <c r="BC116" s="51">
        <f>IF($AX116&lt;G$10,0,求节点(G$10:G$14,$H$19:$H$23,$AX116)*$C$2*节奏总纲!AA110)+BC115</f>
        <v>28.209127555924699</v>
      </c>
      <c r="BD116" s="51">
        <f>IF($AX116&lt;C$10,0,求节点(C$10:C$14,$I$19:$I$23,$AX116)*$C$2*节奏总纲!W110)+BD115</f>
        <v>432.64011766107234</v>
      </c>
      <c r="BE116" s="51">
        <f>IF($AX116&lt;D$10,0,求节点(D$10:D$14,$I$19:$I$23,$AX116)*$C$2*节奏总纲!X110)+BE115</f>
        <v>337.40557894024931</v>
      </c>
      <c r="BF116" s="51">
        <f>IF($AX116&lt;E$10,0,求节点(E$10:E$14,$I$19:$I$23,$AX116)*$C$2*节奏总纲!Y110)+BF115</f>
        <v>227.70400927063847</v>
      </c>
      <c r="BG116" s="51">
        <f>IF($AX116&lt;F$10,0,求节点(F$10:F$14,$I$19:$I$23,$AX116)*$C$2*节奏总纲!Z110)+BG115</f>
        <v>128.19904644254493</v>
      </c>
      <c r="BH116" s="51">
        <f>IF($AX116&lt;G$10,0,求节点(G$10:G$14,$I$19:$I$23,$AX116)*$C$2*节奏总纲!AA110)+BH115</f>
        <v>71.968377807145785</v>
      </c>
      <c r="BI116" s="65">
        <f>IF($AX116&lt;C$10,0,求节点(C$10:C$14,$J$19:$J$23,$AX116)*$C$2*节奏总纲!W110)+BI115+军团势力点排行奖励设计!W116-军团势力点排行奖励设计!W115</f>
        <v>519.99537427884786</v>
      </c>
      <c r="BJ116" s="65">
        <f>IF($AX116&lt;D$10,0,求节点(D$10:D$14,$J$19:$J$23,$AX116)*$C$2*节奏总纲!X110)+BJ115+军团势力点排行奖励设计!X116-军团势力点排行奖励设计!X115</f>
        <v>420.53439325398955</v>
      </c>
      <c r="BK116" s="65">
        <f>IF($AX116&lt;E$10,0,求节点(E$10:E$14,$J$19:$J$23,$AX116)*$C$2*节奏总纲!Y110)+BK115+军团势力点排行奖励设计!Y116-军团势力点排行奖励设计!Y115</f>
        <v>315.32763563002811</v>
      </c>
      <c r="BL116" s="65">
        <f>IF($AX116&lt;F$10,0,求节点(F$10:F$14,$J$19:$J$23,$AX116)*$C$2*节奏总纲!Z110)+BL115+军团势力点排行奖励设计!Z116-军团势力点排行奖励设计!Z115</f>
        <v>254.30242360763603</v>
      </c>
      <c r="BM116" s="65">
        <f>IF($AX116&lt;G$10,0,求节点(G$10:G$14,$J$19:$J$23,$AX116)*$C$2*节奏总纲!AA110)+BM115+军团势力点排行奖励设计!AA116-军团势力点排行奖励设计!AA115</f>
        <v>205.52387268686257</v>
      </c>
      <c r="BN116" s="65">
        <f>IF($AX116&lt;C$10,0,求节点(C$10:C$14,$K$19:$K$23,$AX116)*$C$2*节奏总纲!W110)+BN115</f>
        <v>555.19800439904793</v>
      </c>
      <c r="BO116" s="65">
        <f>IF($AX116&lt;D$10,0,求节点(D$10:D$14,$K$19:$K$23,$AX116)*$C$2*节奏总纲!X110)+BO115</f>
        <v>579.09090259003995</v>
      </c>
      <c r="BP116" s="65">
        <f>IF($AX116&lt;E$10,0,求节点(E$10:E$14,$K$19:$K$23,$AX116)*$C$2*节奏总纲!Y110)+BP115</f>
        <v>502.31033428209685</v>
      </c>
      <c r="BQ116" s="65">
        <f>IF($AX116&lt;F$10,0,求节点(F$10:F$14,$K$19:$K$23,$AX116)*$C$2*节奏总纲!Z110)+BQ115</f>
        <v>379.32142463023712</v>
      </c>
      <c r="BR116" s="65">
        <f>IF($AX116&lt;G$10,0,求节点(G$10:G$14,$K$19:$K$23,$AX116)*$C$2*节奏总纲!AA110)+BR115</f>
        <v>192.00673735220533</v>
      </c>
      <c r="BS116" s="65">
        <f>IF($AX116&lt;C$10,0,求节点(C$10:C$14,$L$19:$L$23,$AX116)*$C$2*节奏总纲!W110)+BS115+军团势力点排行奖励设计!AB116-军团势力点排行奖励设计!AB115</f>
        <v>18.314204659857939</v>
      </c>
      <c r="BT116" s="65">
        <f>IF($AX116&lt;D$10,0,求节点(D$10:D$14,$L$19:$L$23,$AX116)*$C$2*节奏总纲!X110)+BT115+军团势力点排行奖励设计!AC116-军团势力点排行奖励设计!AC115</f>
        <v>38.901327945240794</v>
      </c>
      <c r="BU116" s="65">
        <f>IF($AX116&lt;E$10,0,求节点(E$10:E$14,$L$19:$L$23,$AX116)*$C$2*节奏总纲!Y110)+BU115+军团势力点排行奖励设计!AD116-军团势力点排行奖励设计!AD115</f>
        <v>71.574908806535021</v>
      </c>
      <c r="BV116" s="65">
        <f>IF($AX116&lt;F$10,0,求节点(F$10:F$14,$L$19:$L$23,$AX116)*$C$2*节奏总纲!Z110)+BV115+军团势力点排行奖励设计!AE116-军团势力点排行奖励设计!AE115</f>
        <v>73.108168664660226</v>
      </c>
      <c r="BW116" s="65">
        <f>IF($AX116&lt;G$10,0,求节点(G$10:G$14,$L$19:$L$23,$AX116)*$C$2*节奏总纲!AA110)+BW115+军团势力点排行奖励设计!AF116-军团势力点排行奖励设计!AF115</f>
        <v>61.541231576196807</v>
      </c>
      <c r="BX116" s="65">
        <f>IF($AX116&lt;C$10,0,求节点(C$10:C$14,$M$19:$M$23,$AX116)*$C$2*节奏总纲!W110)+BX115</f>
        <v>0</v>
      </c>
      <c r="BY116" s="65">
        <f>IF($AX116&lt;D$10,0,求节点(D$10:D$14,$M$19:$M$23,$AX116)*$C$2*节奏总纲!X110)+BY115</f>
        <v>0</v>
      </c>
      <c r="BZ116" s="65">
        <f>IF($AX116&lt;E$10,0,求节点(E$10:E$14,$M$19:$M$23,$AX116)*$C$2*节奏总纲!Y110)+BZ115</f>
        <v>0</v>
      </c>
      <c r="CA116" s="65">
        <f>IF($AX116&lt;F$10,0,求节点(F$10:F$14,$M$19:$M$23,$AX116)*$C$2*节奏总纲!Z110)+CA115</f>
        <v>0</v>
      </c>
      <c r="CB116" s="65">
        <f>IF($AX116&lt;G$10,0,求节点(G$10:G$14,$M$19:$M$23,$AX116)*$C$2*节奏总纲!AA110)+CB115</f>
        <v>0</v>
      </c>
      <c r="CF116" s="51">
        <v>107</v>
      </c>
      <c r="CG116" s="65">
        <f t="shared" si="143"/>
        <v>804.18564111893329</v>
      </c>
      <c r="CH116" s="65">
        <f t="shared" si="144"/>
        <v>662.1940843176119</v>
      </c>
      <c r="CI116" s="65">
        <f t="shared" si="145"/>
        <v>474.92946284913205</v>
      </c>
      <c r="CJ116" s="65">
        <f t="shared" si="146"/>
        <v>264.33334080902091</v>
      </c>
      <c r="CK116" s="65">
        <f t="shared" si="147"/>
        <v>141.04563777962349</v>
      </c>
      <c r="CL116" s="65">
        <f t="shared" si="148"/>
        <v>4326.4011766107233</v>
      </c>
      <c r="CM116" s="65">
        <f t="shared" si="149"/>
        <v>3374.0557894024932</v>
      </c>
      <c r="CN116" s="65">
        <f t="shared" si="150"/>
        <v>2277.0400927063847</v>
      </c>
      <c r="CO116" s="65">
        <f t="shared" si="151"/>
        <v>1281.9904644254493</v>
      </c>
      <c r="CP116" s="65">
        <f t="shared" si="152"/>
        <v>719.68377807145782</v>
      </c>
      <c r="CQ116" s="65">
        <f t="shared" si="153"/>
        <v>15599.861228365437</v>
      </c>
      <c r="CR116" s="65">
        <f t="shared" si="154"/>
        <v>12616.031797619686</v>
      </c>
      <c r="CS116" s="65">
        <f t="shared" si="155"/>
        <v>9459.8290689008427</v>
      </c>
      <c r="CT116" s="65">
        <f t="shared" si="156"/>
        <v>7629.0727082290805</v>
      </c>
      <c r="CU116" s="65">
        <f t="shared" si="157"/>
        <v>6165.7161806058775</v>
      </c>
      <c r="CV116" s="65">
        <f t="shared" si="158"/>
        <v>16655.940131971438</v>
      </c>
      <c r="CW116" s="65">
        <f t="shared" si="159"/>
        <v>17372.727077701198</v>
      </c>
      <c r="CX116" s="65">
        <f t="shared" si="160"/>
        <v>15069.310028462905</v>
      </c>
      <c r="CY116" s="65">
        <f t="shared" si="161"/>
        <v>11379.642738907114</v>
      </c>
      <c r="CZ116" s="65">
        <f t="shared" si="162"/>
        <v>5760.2021205661604</v>
      </c>
      <c r="DA116" s="65">
        <f t="shared" si="163"/>
        <v>915.71023299289698</v>
      </c>
      <c r="DB116" s="65">
        <f t="shared" si="164"/>
        <v>1945.0663972620398</v>
      </c>
      <c r="DC116" s="65">
        <f t="shared" si="165"/>
        <v>3578.7454403267511</v>
      </c>
      <c r="DD116" s="65">
        <f t="shared" si="166"/>
        <v>3655.4084332330112</v>
      </c>
      <c r="DE116" s="65">
        <f t="shared" si="167"/>
        <v>3077.0615788098403</v>
      </c>
      <c r="DF116" s="65">
        <f t="shared" si="168"/>
        <v>0</v>
      </c>
      <c r="DG116" s="65">
        <f t="shared" si="169"/>
        <v>0</v>
      </c>
      <c r="DH116" s="65">
        <f t="shared" si="170"/>
        <v>0</v>
      </c>
      <c r="DI116" s="65">
        <f t="shared" si="171"/>
        <v>0</v>
      </c>
      <c r="DJ116" s="65">
        <f t="shared" si="172"/>
        <v>0</v>
      </c>
      <c r="DN116" s="51">
        <v>107</v>
      </c>
      <c r="DO116" s="65">
        <f t="shared" si="173"/>
        <v>6.1798537991688383</v>
      </c>
      <c r="DP116" s="65">
        <f t="shared" si="174"/>
        <v>5.8952671872317355</v>
      </c>
      <c r="DQ116" s="65">
        <f t="shared" si="175"/>
        <v>5.5944805930680239</v>
      </c>
      <c r="DR116" s="65">
        <f t="shared" si="176"/>
        <v>5.6499007370836329</v>
      </c>
      <c r="DS116" s="65">
        <f t="shared" si="177"/>
        <v>5.9024887362764566</v>
      </c>
      <c r="DT116" s="65">
        <f t="shared" si="178"/>
        <v>3.5474544808706301</v>
      </c>
      <c r="DU116" s="65">
        <f t="shared" si="179"/>
        <v>3.300697844126562</v>
      </c>
      <c r="DV116" s="65">
        <f t="shared" si="180"/>
        <v>3.1186518911215777</v>
      </c>
      <c r="DW116" s="65">
        <f t="shared" si="181"/>
        <v>3.3350399405988376</v>
      </c>
      <c r="DX116" s="65">
        <f t="shared" si="182"/>
        <v>3.1261315829257734</v>
      </c>
      <c r="DY116" s="65">
        <f t="shared" si="183"/>
        <v>1.0000000000000002</v>
      </c>
      <c r="DZ116" s="65">
        <f t="shared" si="184"/>
        <v>0.99999999999999989</v>
      </c>
      <c r="EA116" s="65">
        <f t="shared" si="185"/>
        <v>1</v>
      </c>
      <c r="EB116" s="65">
        <f t="shared" si="186"/>
        <v>1.0000000000000004</v>
      </c>
      <c r="EC116" s="65">
        <f t="shared" si="187"/>
        <v>0.99999999999999989</v>
      </c>
      <c r="ED116" s="65">
        <f t="shared" si="188"/>
        <v>1</v>
      </c>
      <c r="EE116" s="65">
        <f t="shared" si="189"/>
        <v>1.0225638002643826</v>
      </c>
      <c r="EF116" s="65">
        <f t="shared" si="190"/>
        <v>1.1144389443801981</v>
      </c>
      <c r="EG116" s="65">
        <f t="shared" si="191"/>
        <v>1.1582807972471085</v>
      </c>
      <c r="EH116" s="65">
        <f t="shared" si="192"/>
        <v>1.2122897851643659</v>
      </c>
      <c r="EI116" s="65">
        <f t="shared" si="193"/>
        <v>0.99999999999999967</v>
      </c>
      <c r="EJ116" s="65">
        <f t="shared" si="194"/>
        <v>0.999999999999999</v>
      </c>
      <c r="EK116" s="65">
        <f t="shared" si="195"/>
        <v>0.99999999999999978</v>
      </c>
      <c r="EL116" s="65">
        <f t="shared" si="196"/>
        <v>1.0000000000000002</v>
      </c>
      <c r="EM116" s="65">
        <f t="shared" si="197"/>
        <v>1.0000000000000002</v>
      </c>
      <c r="EN116" s="65">
        <f t="shared" si="198"/>
        <v>0</v>
      </c>
      <c r="EO116" s="65">
        <f t="shared" si="199"/>
        <v>0</v>
      </c>
      <c r="EP116" s="65">
        <f t="shared" si="200"/>
        <v>0</v>
      </c>
      <c r="EQ116" s="65">
        <f t="shared" si="201"/>
        <v>0</v>
      </c>
      <c r="ER116" s="65">
        <f t="shared" si="202"/>
        <v>0</v>
      </c>
      <c r="EV116" s="51">
        <v>107</v>
      </c>
      <c r="EW116" s="65">
        <f t="shared" si="203"/>
        <v>290.62916352210834</v>
      </c>
      <c r="EX116" s="65">
        <f t="shared" si="204"/>
        <v>233.66049054559718</v>
      </c>
      <c r="EY116" s="65">
        <f t="shared" si="205"/>
        <v>163.29709535101796</v>
      </c>
      <c r="EZ116" s="65">
        <f t="shared" si="206"/>
        <v>91.326382094567663</v>
      </c>
      <c r="FA116" s="65">
        <f t="shared" si="207"/>
        <v>49.799640898068432</v>
      </c>
      <c r="FB116" s="65">
        <f t="shared" si="208"/>
        <v>840.44477170169853</v>
      </c>
      <c r="FC116" s="65">
        <f t="shared" si="209"/>
        <v>735.99655318018927</v>
      </c>
      <c r="FD116" s="65">
        <f t="shared" si="210"/>
        <v>568.21179144550933</v>
      </c>
      <c r="FE116" s="65">
        <f t="shared" si="211"/>
        <v>406.55125662871802</v>
      </c>
      <c r="FF116" s="65">
        <f t="shared" si="212"/>
        <v>249.143169484536</v>
      </c>
      <c r="FG116" s="65">
        <f t="shared" si="213"/>
        <v>406.05158114315327</v>
      </c>
      <c r="FH116" s="65">
        <f t="shared" si="214"/>
        <v>374.63814612487943</v>
      </c>
      <c r="FI116" s="65">
        <f t="shared" si="215"/>
        <v>314.06300896010225</v>
      </c>
      <c r="FJ116" s="65">
        <f t="shared" si="216"/>
        <v>250.16496861190541</v>
      </c>
      <c r="FK116" s="65">
        <f t="shared" si="217"/>
        <v>168.55013338760881</v>
      </c>
      <c r="FL116" s="65">
        <f t="shared" si="218"/>
        <v>140.70221052572356</v>
      </c>
      <c r="FM116" s="65">
        <f t="shared" si="219"/>
        <v>144.62516576975563</v>
      </c>
      <c r="FN116" s="65">
        <f t="shared" si="220"/>
        <v>130.54343039922779</v>
      </c>
      <c r="FO116" s="65">
        <f t="shared" si="221"/>
        <v>103.20103983936127</v>
      </c>
      <c r="FP116" s="65">
        <f t="shared" si="222"/>
        <v>60.985787420023556</v>
      </c>
      <c r="FQ116" s="65">
        <f t="shared" si="223"/>
        <v>8.2413920969360692</v>
      </c>
      <c r="FR116" s="65">
        <f t="shared" si="224"/>
        <v>17.50559757535834</v>
      </c>
      <c r="FS116" s="65">
        <f t="shared" si="225"/>
        <v>32.208708962940754</v>
      </c>
      <c r="FT116" s="65">
        <f t="shared" si="226"/>
        <v>32.8986758990971</v>
      </c>
      <c r="FU116" s="65">
        <f t="shared" si="227"/>
        <v>27.693554209288564</v>
      </c>
      <c r="FV116" s="65">
        <f t="shared" si="228"/>
        <v>0.91571023299289667</v>
      </c>
      <c r="FW116" s="65">
        <f t="shared" si="229"/>
        <v>1.9450663972620381</v>
      </c>
      <c r="FX116" s="65">
        <f t="shared" si="230"/>
        <v>3.5787454403267507</v>
      </c>
      <c r="FY116" s="65">
        <f t="shared" si="231"/>
        <v>3.6554084332330117</v>
      </c>
      <c r="FZ116" s="65">
        <f t="shared" si="232"/>
        <v>3.0770615788098405</v>
      </c>
      <c r="GB116" s="65">
        <f t="shared" si="233"/>
        <v>290.62916352210834</v>
      </c>
      <c r="GC116" s="65">
        <f t="shared" si="234"/>
        <v>840.44477170169853</v>
      </c>
      <c r="GD116" s="65">
        <f t="shared" si="235"/>
        <v>406.05158114315327</v>
      </c>
      <c r="GE116" s="65">
        <f t="shared" si="236"/>
        <v>140.70221052572356</v>
      </c>
      <c r="GF116" s="65">
        <f t="shared" si="237"/>
        <v>8.2413920969360692</v>
      </c>
      <c r="GG116" s="65">
        <f t="shared" si="238"/>
        <v>0.91571023299289667</v>
      </c>
      <c r="GH116" s="65">
        <f t="shared" si="239"/>
        <v>233.66049054559718</v>
      </c>
      <c r="GI116" s="65">
        <f t="shared" si="240"/>
        <v>735.99655318018927</v>
      </c>
      <c r="GJ116" s="65">
        <f t="shared" si="241"/>
        <v>374.63814612487943</v>
      </c>
      <c r="GK116" s="65">
        <f t="shared" si="242"/>
        <v>144.62516576975563</v>
      </c>
      <c r="GL116" s="65">
        <f t="shared" si="243"/>
        <v>17.50559757535834</v>
      </c>
      <c r="GM116" s="65">
        <f t="shared" si="244"/>
        <v>1.9450663972620381</v>
      </c>
      <c r="GN116" s="65">
        <f t="shared" si="245"/>
        <v>163.29709535101796</v>
      </c>
      <c r="GO116" s="65">
        <f t="shared" si="246"/>
        <v>568.21179144550933</v>
      </c>
      <c r="GP116" s="65">
        <f t="shared" si="247"/>
        <v>314.06300896010225</v>
      </c>
      <c r="GQ116" s="65">
        <f t="shared" si="248"/>
        <v>130.54343039922779</v>
      </c>
      <c r="GR116" s="65">
        <f t="shared" si="249"/>
        <v>32.208708962940754</v>
      </c>
      <c r="GS116" s="65">
        <f t="shared" si="250"/>
        <v>3.5787454403267507</v>
      </c>
      <c r="GT116" s="65">
        <f t="shared" si="251"/>
        <v>91.326382094567663</v>
      </c>
      <c r="GU116" s="65">
        <f t="shared" si="252"/>
        <v>406.55125662871802</v>
      </c>
      <c r="GV116" s="65">
        <f t="shared" si="253"/>
        <v>250.16496861190541</v>
      </c>
      <c r="GW116" s="65">
        <f t="shared" si="254"/>
        <v>103.20103983936127</v>
      </c>
      <c r="GX116" s="65">
        <f t="shared" si="255"/>
        <v>32.8986758990971</v>
      </c>
      <c r="GY116" s="65">
        <f t="shared" si="256"/>
        <v>3.6554084332330117</v>
      </c>
      <c r="GZ116" s="65">
        <f t="shared" si="257"/>
        <v>49.799640898068432</v>
      </c>
      <c r="HA116" s="65">
        <f t="shared" si="258"/>
        <v>249.143169484536</v>
      </c>
      <c r="HB116" s="65">
        <f t="shared" si="259"/>
        <v>168.55013338760881</v>
      </c>
      <c r="HC116" s="65">
        <f t="shared" si="260"/>
        <v>60.985787420023556</v>
      </c>
      <c r="HD116" s="65">
        <f t="shared" si="261"/>
        <v>27.693554209288564</v>
      </c>
      <c r="HE116" s="65">
        <f t="shared" si="262"/>
        <v>3.0770615788098405</v>
      </c>
      <c r="HM116" s="51">
        <v>107</v>
      </c>
      <c r="HN116" s="72">
        <f>(EW116-EW115)*$D$46+(FB116-FB115)*$D$47+(FG116-FG115)*$D$48+(FL116-FL115)*$D$49+IF($HM116&lt;C$10,0,求节点(C$10:C$14,$H$28:$H$32,$HM116)*$C$2*节奏总纲!W110)+HN115</f>
        <v>179324.07135953245</v>
      </c>
      <c r="HO116" s="72">
        <f>(EX116-EX115)*$D$46+(FC116-FC115)*$D$47+(FH116-FH115)*$D$48+(FM116-FM115)*$D$49+IF($HM116&lt;D$10,0,求节点(D$10:D$14,$H$28:$H$32,$HM116)*$C$2*节奏总纲!X110)+HO115</f>
        <v>157971.28019507544</v>
      </c>
      <c r="HP116" s="72">
        <f>(EY116-EY115)*$D$46+(FD116-FD115)*$D$47+(FI116-FI115)*$D$48+(FN116-FN115)*$D$49+IF($HM116&lt;E$10,0,求节点(E$10:E$14,$H$28:$H$32,$HM116)*$C$2*节奏总纲!Y110)+HP115</f>
        <v>132087.20288022389</v>
      </c>
      <c r="HQ116" s="72">
        <f>(EZ116-EZ115)*$D$46+(FE116-FE115)*$D$47+(FJ116-FJ115)*$D$48+(FO116-FO115)*$D$49+IF($HM116&lt;F$10,0,求节点(F$10:F$14,$H$28:$H$32,$HM116)*$C$2*节奏总纲!Z110)+HQ115</f>
        <v>97784.932627469723</v>
      </c>
      <c r="HR116" s="72">
        <f>(FA116-FA115)*$D$46+(FF116-FF115)*$D$47+(FK116-FK115)*$D$48+(FP116-FP115)*$D$49+IF($HM116&lt;G$10,0,求节点(G$10:G$14,$H$28:$H$32,$HM116)*$C$2*节奏总纲!AA110)+HR115</f>
        <v>54918.242061713456</v>
      </c>
      <c r="HV116" s="72">
        <v>107</v>
      </c>
      <c r="HW116" s="72">
        <f>IF($HV116&lt;C$10,0,求节点(C$10:C$14,$I$28:$I$32,$HV116)*$C$2*节奏总纲!W110)+HW115</f>
        <v>1198443145.1938238</v>
      </c>
      <c r="HX116" s="72">
        <f>IF($HV116&lt;D$10,0,求节点(D$10:D$14,$I$28:$I$32,$HV116)*$C$2*节奏总纲!X110)+HX115</f>
        <v>1139589837.6402667</v>
      </c>
      <c r="HY116" s="72">
        <f>IF($HV116&lt;E$10,0,求节点(E$10:E$14,$I$28:$I$32,$HV116)*$C$2*节奏总纲!Y110)+HY115</f>
        <v>1120055540.8638563</v>
      </c>
      <c r="HZ116" s="72">
        <f>IF($HV116&lt;F$10,0,求节点(F$10:F$14,$I$28:$I$32,$HV116)*$C$2*节奏总纲!Z110)+HZ115</f>
        <v>890340104.42189693</v>
      </c>
      <c r="IA116" s="72">
        <f>IF($HV116&lt;G$10,0,求节点(G$10:G$14,$I$28:$I$32,$HV116)*$C$2*节奏总纲!AA110)+IA115</f>
        <v>502506861.93036681</v>
      </c>
    </row>
    <row r="117" spans="16:235" x14ac:dyDescent="0.15">
      <c r="P117" s="49">
        <v>108</v>
      </c>
      <c r="Q117" s="51">
        <f>IF($P117&lt;C$10,0,求节点(C$10:C$14,$H$10:$H$14,$P117)*$C$2*节奏总纲!W111)+Q116</f>
        <v>4969.7496895058675</v>
      </c>
      <c r="R117" s="51">
        <f>IF($P117&lt;D$10,0,求节点(D$10:D$14,$H$10:$H$14,$P117)*$C$2*节奏总纲!X111)+R116</f>
        <v>3903.8110568565826</v>
      </c>
      <c r="S117" s="51">
        <f>IF($P117&lt;E$10,0,求节点(E$10:E$14,$H$10:$H$14,$P117)*$C$2*节奏总纲!Y111)+S116</f>
        <v>2656.9836629856904</v>
      </c>
      <c r="T117" s="51">
        <f>IF($P117&lt;F$10,0,求节点(F$10:F$14,$H$10:$H$14,$P117)*$C$2*节奏总纲!Z111)+T116</f>
        <v>1493.4571370726665</v>
      </c>
      <c r="U117" s="51">
        <f>IF($P117&lt;G$10,0,求节点(G$10:G$14,$H$10:$H$14,$P117)*$C$2*节奏总纲!AA111)+U116</f>
        <v>832.52028829515666</v>
      </c>
      <c r="V117" s="51">
        <f>IF($P117&lt;C$10,0,求节点(C$10:C$14,$I$10:$I$14,$P117)*$C$2*节奏总纲!W111)+V116</f>
        <v>15347.711240011677</v>
      </c>
      <c r="W117" s="51">
        <f>IF($P117&lt;D$10,0,求节点(D$10:D$14,$I$10:$I$14,$P117)*$C$2*节奏总纲!X111)+W116</f>
        <v>11136.738670043555</v>
      </c>
      <c r="X117" s="51">
        <f>IF($P117&lt;E$10,0,求节点(E$10:E$14,$I$10:$I$14,$P117)*$C$2*节奏总纲!Y111)+X116</f>
        <v>7101.2953912784196</v>
      </c>
      <c r="Y117" s="51">
        <f>IF($P117&lt;F$10,0,求节点(F$10:F$14,$I$10:$I$14,$P117)*$C$2*节奏总纲!Z111)+Y116</f>
        <v>4275.4894023257266</v>
      </c>
      <c r="Z117" s="51">
        <f>IF($P117&lt;G$10,0,求节点(G$10:G$14,$I$10:$I$14,$P117)*$C$2*节奏总纲!AA111)+Z116</f>
        <v>2249.8261883485275</v>
      </c>
      <c r="AA117" s="65">
        <f>IF($P117&lt;C$10,0,求节点(C$10:C$14,$J$10:$J$14,$P117)*$C$2*节奏总纲!W111)+AA116+军团势力点排行奖励设计!M117-军团势力点排行奖励设计!M116</f>
        <v>15940.988788059421</v>
      </c>
      <c r="AB117" s="65">
        <f>IF($P117&lt;D$10,0,求节点(D$10:D$14,$J$10:$J$14,$P117)*$C$2*节奏总纲!X111)+AB116+军团势力点排行奖励设计!N117-军团势力点排行奖励设计!N116</f>
        <v>12979.972262868199</v>
      </c>
      <c r="AC117" s="65">
        <f>IF($P117&lt;E$10,0,求节点(E$10:E$14,$J$10:$J$14,$P117)*$C$2*节奏总纲!Y111)+AC116+军团势力点排行奖励设计!O117-军团势力点排行奖励设计!O116</f>
        <v>9787.5338628368263</v>
      </c>
      <c r="AD117" s="65">
        <f>IF($P117&lt;F$10,0,求节点(F$10:F$14,$J$10:$J$14,$P117)*$C$2*节奏总纲!Z111)+AD116+军团势力点排行奖励设计!P117-军团势力点排行奖励设计!P116</f>
        <v>7956.7775021650659</v>
      </c>
      <c r="AE117" s="65">
        <f>IF($P117&lt;G$10,0,求节点(G$10:G$14,$J$10:$J$14,$P117)*$C$2*节奏总纲!AA111)+AE116+军团势力点排行奖励设计!Q117-军团势力点排行奖励设计!Q116</f>
        <v>6493.4209745418584</v>
      </c>
      <c r="AF117" s="65">
        <f>IF($P117&lt;C$10,0,求节点(C$10:C$14,$K$10:$K$14,$P117)*$C$2*节奏总纲!W111)+AF116</f>
        <v>20194.21459698852</v>
      </c>
      <c r="AG117" s="65">
        <f>IF($P117&lt;D$10,0,求节点(D$10:D$14,$K$10:$K$14,$P117)*$C$2*节奏总纲!X111)+AG116</f>
        <v>20340.922000281062</v>
      </c>
      <c r="AH117" s="65">
        <f>IF($P117&lt;E$10,0,求节点(E$10:E$14,$K$10:$K$14,$P117)*$C$2*节奏总纲!Y111)+AH116</f>
        <v>18381.16023400662</v>
      </c>
      <c r="AI117" s="65">
        <f>IF($P117&lt;F$10,0,求节点(F$10:F$14,$K$10:$K$14,$P117)*$C$2*节奏总纲!Z111)+AI116</f>
        <v>14242.685874240942</v>
      </c>
      <c r="AJ117" s="65">
        <f>IF($P117&lt;G$10,0,求节点(G$10:G$14,$K$10:$K$14,$P117)*$C$2*节奏总纲!AA111)+AJ116</f>
        <v>7530.2405751859542</v>
      </c>
      <c r="AK117" s="65">
        <f>IF($P117&lt;C$10,0,求节点(C$10:C$14,$L$10:$L$14,$P117)*$C$2*节奏总纲!W111)+AK116+军团势力点排行奖励设计!R117-军团势力点排行奖励设计!R116</f>
        <v>1027.5006567014175</v>
      </c>
      <c r="AL117" s="65">
        <f>IF($P117&lt;D$10,0,求节点(D$10:D$14,$L$10:$L$14,$P117)*$C$2*节奏总纲!X111)+AL116+军团势力点排行奖励设计!S117-军团势力点排行奖励设计!S116</f>
        <v>2542.4270754781146</v>
      </c>
      <c r="AM117" s="65">
        <f>IF($P117&lt;E$10,0,求节点(E$10:E$14,$L$10:$L$14,$P117)*$C$2*节奏总纲!Y111)+AM116+军团势力点排行奖励设计!T117-军团势力点排行奖励设计!T116</f>
        <v>4416.4266421045304</v>
      </c>
      <c r="AN117" s="65">
        <f>IF($P117&lt;F$10,0,求节点(F$10:F$14,$L$10:$L$14,$P117)*$C$2*节奏总纲!Z111)+AN116+军团势力点排行奖励设计!U117-军团势力点排行奖励设计!U116</f>
        <v>4392.0748254045529</v>
      </c>
      <c r="AO117" s="65">
        <f>IF($P117&lt;G$10,0,求节点(G$10:G$14,$L$10:$L$14,$P117)*$C$2*节奏总纲!AA111)+AO116+军团势力点排行奖励设计!V117-军团势力点排行奖励设计!V116</f>
        <v>3588.0255287723385</v>
      </c>
      <c r="AP117" s="65">
        <f>IF($P117&lt;C$10,0,求节点(C$10:C$14,$M$10:$M$14,$P117)*$C$2*节奏总纲!W111)+AP116</f>
        <v>0</v>
      </c>
      <c r="AQ117" s="65">
        <f>IF($P117&lt;D$10,0,求节点(D$10:D$14,$M$10:$M$14,$P117)*$C$2*节奏总纲!X111)+AQ116</f>
        <v>0</v>
      </c>
      <c r="AR117" s="65">
        <f>IF($P117&lt;E$10,0,求节点(E$10:E$14,$M$10:$M$14,$P117)*$C$2*节奏总纲!Y111)+AR116</f>
        <v>0</v>
      </c>
      <c r="AS117" s="65">
        <f>IF($P117&lt;F$10,0,求节点(F$10:F$14,$M$10:$M$14,$P117)*$C$2*节奏总纲!Z111)+AS116</f>
        <v>0</v>
      </c>
      <c r="AT117" s="65">
        <f>IF($P117&lt;G$10,0,求节点(G$10:G$14,$M$10:$M$14,$P117)*$C$2*节奏总纲!AA111)+AT116</f>
        <v>0</v>
      </c>
      <c r="AX117" s="51">
        <v>108</v>
      </c>
      <c r="AY117" s="51">
        <f>IF($AX117&lt;C$10,0,求节点(C$10:C$14,$H$19:$H$23,$AX117)*$C$2*节奏总纲!W111)+AY116</f>
        <v>160.83712822378666</v>
      </c>
      <c r="AZ117" s="51">
        <f>IF($AX117&lt;D$10,0,求节点(D$10:D$14,$H$19:$H$23,$AX117)*$C$2*节奏总纲!X111)+AZ116</f>
        <v>132.43881686352239</v>
      </c>
      <c r="BA117" s="51">
        <f>IF($AX117&lt;E$10,0,求节点(E$10:E$14,$H$19:$H$23,$AX117)*$C$2*节奏总纲!Y111)+BA116</f>
        <v>94.985892569826404</v>
      </c>
      <c r="BB117" s="51">
        <f>IF($AX117&lt;F$10,0,求节点(F$10:F$14,$H$19:$H$23,$AX117)*$C$2*节奏总纲!Z111)+BB116</f>
        <v>52.866668161804185</v>
      </c>
      <c r="BC117" s="51">
        <f>IF($AX117&lt;G$10,0,求节点(G$10:G$14,$H$19:$H$23,$AX117)*$C$2*节奏总纲!AA111)+BC116</f>
        <v>28.209127555924699</v>
      </c>
      <c r="BD117" s="51">
        <f>IF($AX117&lt;C$10,0,求节点(C$10:C$14,$I$19:$I$23,$AX117)*$C$2*节奏总纲!W111)+BD116</f>
        <v>432.64011766107234</v>
      </c>
      <c r="BE117" s="51">
        <f>IF($AX117&lt;D$10,0,求节点(D$10:D$14,$I$19:$I$23,$AX117)*$C$2*节奏总纲!X111)+BE116</f>
        <v>337.40557894024931</v>
      </c>
      <c r="BF117" s="51">
        <f>IF($AX117&lt;E$10,0,求节点(E$10:E$14,$I$19:$I$23,$AX117)*$C$2*节奏总纲!Y111)+BF116</f>
        <v>227.70400927063847</v>
      </c>
      <c r="BG117" s="51">
        <f>IF($AX117&lt;F$10,0,求节点(F$10:F$14,$I$19:$I$23,$AX117)*$C$2*节奏总纲!Z111)+BG116</f>
        <v>128.19904644254493</v>
      </c>
      <c r="BH117" s="51">
        <f>IF($AX117&lt;G$10,0,求节点(G$10:G$14,$I$19:$I$23,$AX117)*$C$2*节奏总纲!AA111)+BH116</f>
        <v>71.968377807145785</v>
      </c>
      <c r="BI117" s="65">
        <f>IF($AX117&lt;C$10,0,求节点(C$10:C$14,$J$19:$J$23,$AX117)*$C$2*节奏总纲!W111)+BI116+军团势力点排行奖励设计!W117-军团势力点排行奖励设计!W116</f>
        <v>531.36629293531382</v>
      </c>
      <c r="BJ117" s="65">
        <f>IF($AX117&lt;D$10,0,求节点(D$10:D$14,$J$19:$J$23,$AX117)*$C$2*节奏总纲!X111)+BJ116+军团势力点排行奖励设计!X117-军团势力点排行奖励设计!X116</f>
        <v>432.66574209560679</v>
      </c>
      <c r="BK117" s="65">
        <f>IF($AX117&lt;E$10,0,求节点(E$10:E$14,$J$19:$J$23,$AX117)*$C$2*节奏总纲!Y111)+BK116+军团势力点排行奖励设计!Y117-军团势力点排行奖励设计!Y116</f>
        <v>326.25112876122751</v>
      </c>
      <c r="BL117" s="65">
        <f>IF($AX117&lt;F$10,0,求节点(F$10:F$14,$J$19:$J$23,$AX117)*$C$2*节奏总纲!Z111)+BL116+军团势力点排行奖励设计!Z117-军团势力点排行奖励设计!Z116</f>
        <v>265.22591673883539</v>
      </c>
      <c r="BM117" s="65">
        <f>IF($AX117&lt;G$10,0,求节点(G$10:G$14,$J$19:$J$23,$AX117)*$C$2*节奏总纲!AA111)+BM116+军团势力点排行奖励设计!AA117-军团势力点排行奖励设计!AA116</f>
        <v>216.44736581806197</v>
      </c>
      <c r="BN117" s="65">
        <f>IF($AX117&lt;C$10,0,求节点(C$10:C$14,$K$19:$K$23,$AX117)*$C$2*节奏总纲!W111)+BN116</f>
        <v>671.68832284062648</v>
      </c>
      <c r="BO117" s="65">
        <f>IF($AX117&lt;D$10,0,求节点(D$10:D$14,$K$19:$K$23,$AX117)*$C$2*节奏总纲!X111)+BO116</f>
        <v>648.93425090385438</v>
      </c>
      <c r="BP117" s="65">
        <f>IF($AX117&lt;E$10,0,求节点(E$10:E$14,$K$19:$K$23,$AX117)*$C$2*节奏总纲!Y111)+BP116</f>
        <v>531.66816725360013</v>
      </c>
      <c r="BQ117" s="65">
        <f>IF($AX117&lt;F$10,0,求节点(F$10:F$14,$K$19:$K$23,$AX117)*$C$2*节奏总纲!Z111)+BQ116</f>
        <v>394.53074915141025</v>
      </c>
      <c r="BR117" s="65">
        <f>IF($AX117&lt;G$10,0,求节点(G$10:G$14,$K$19:$K$23,$AX117)*$C$2*节奏总纲!AA111)+BR116</f>
        <v>197.58421573731781</v>
      </c>
      <c r="BS117" s="65">
        <f>IF($AX117&lt;C$10,0,求节点(C$10:C$14,$L$19:$L$23,$AX117)*$C$2*节奏总纲!W111)+BS116+军团势力点排行奖励设计!AB117-军团势力点排行奖励设计!AB116</f>
        <v>20.550013134028358</v>
      </c>
      <c r="BT117" s="65">
        <f>IF($AX117&lt;D$10,0,求节点(D$10:D$14,$L$19:$L$23,$AX117)*$C$2*节奏总纲!X111)+BT116+军团势力点排行奖励设计!AC117-军团势力点排行奖励设计!AC116</f>
        <v>50.848541509562338</v>
      </c>
      <c r="BU117" s="65">
        <f>IF($AX117&lt;E$10,0,求节点(E$10:E$14,$L$19:$L$23,$AX117)*$C$2*节奏总纲!Y111)+BU116+军团势力点排行奖励设计!AD117-军团势力点排行奖励设计!AD116</f>
        <v>88.328532842090624</v>
      </c>
      <c r="BV117" s="65">
        <f>IF($AX117&lt;F$10,0,求节点(F$10:F$14,$L$19:$L$23,$AX117)*$C$2*节奏总纲!Z111)+BV116+军团势力点排行奖励设计!AE117-军团势力点排行奖励设计!AE116</f>
        <v>87.841496508091041</v>
      </c>
      <c r="BW117" s="65">
        <f>IF($AX117&lt;G$10,0,求节点(G$10:G$14,$L$19:$L$23,$AX117)*$C$2*节奏总纲!AA111)+BW116+军团势力点排行奖励设计!AF117-军团势力点排行奖励设计!AF116</f>
        <v>71.760510575446744</v>
      </c>
      <c r="BX117" s="65">
        <f>IF($AX117&lt;C$10,0,求节点(C$10:C$14,$M$19:$M$23,$AX117)*$C$2*节奏总纲!W111)+BX116</f>
        <v>0</v>
      </c>
      <c r="BY117" s="65">
        <f>IF($AX117&lt;D$10,0,求节点(D$10:D$14,$M$19:$M$23,$AX117)*$C$2*节奏总纲!X111)+BY116</f>
        <v>0</v>
      </c>
      <c r="BZ117" s="65">
        <f>IF($AX117&lt;E$10,0,求节点(E$10:E$14,$M$19:$M$23,$AX117)*$C$2*节奏总纲!Y111)+BZ116</f>
        <v>0</v>
      </c>
      <c r="CA117" s="65">
        <f>IF($AX117&lt;F$10,0,求节点(F$10:F$14,$M$19:$M$23,$AX117)*$C$2*节奏总纲!Z111)+CA116</f>
        <v>0</v>
      </c>
      <c r="CB117" s="65">
        <f>IF($AX117&lt;G$10,0,求节点(G$10:G$14,$M$19:$M$23,$AX117)*$C$2*节奏总纲!AA111)+CB116</f>
        <v>0</v>
      </c>
      <c r="CF117" s="51">
        <v>108</v>
      </c>
      <c r="CG117" s="65">
        <f t="shared" si="143"/>
        <v>804.18564111893329</v>
      </c>
      <c r="CH117" s="65">
        <f t="shared" si="144"/>
        <v>662.1940843176119</v>
      </c>
      <c r="CI117" s="65">
        <f t="shared" si="145"/>
        <v>474.92946284913205</v>
      </c>
      <c r="CJ117" s="65">
        <f t="shared" si="146"/>
        <v>264.33334080902091</v>
      </c>
      <c r="CK117" s="65">
        <f t="shared" si="147"/>
        <v>141.04563777962349</v>
      </c>
      <c r="CL117" s="65">
        <f t="shared" si="148"/>
        <v>4326.4011766107233</v>
      </c>
      <c r="CM117" s="65">
        <f t="shared" si="149"/>
        <v>3374.0557894024932</v>
      </c>
      <c r="CN117" s="65">
        <f t="shared" si="150"/>
        <v>2277.0400927063847</v>
      </c>
      <c r="CO117" s="65">
        <f t="shared" si="151"/>
        <v>1281.9904644254493</v>
      </c>
      <c r="CP117" s="65">
        <f t="shared" si="152"/>
        <v>719.68377807145782</v>
      </c>
      <c r="CQ117" s="65">
        <f t="shared" si="153"/>
        <v>15940.988788059414</v>
      </c>
      <c r="CR117" s="65">
        <f t="shared" si="154"/>
        <v>12979.972262868203</v>
      </c>
      <c r="CS117" s="65">
        <f t="shared" si="155"/>
        <v>9787.5338628368245</v>
      </c>
      <c r="CT117" s="65">
        <f t="shared" si="156"/>
        <v>7956.7775021650614</v>
      </c>
      <c r="CU117" s="65">
        <f t="shared" si="157"/>
        <v>6493.4209745418593</v>
      </c>
      <c r="CV117" s="65">
        <f t="shared" si="158"/>
        <v>20150.649685218796</v>
      </c>
      <c r="CW117" s="65">
        <f t="shared" si="159"/>
        <v>19468.027527115632</v>
      </c>
      <c r="CX117" s="65">
        <f t="shared" si="160"/>
        <v>15950.045017608005</v>
      </c>
      <c r="CY117" s="65">
        <f t="shared" si="161"/>
        <v>11835.922474542307</v>
      </c>
      <c r="CZ117" s="65">
        <f t="shared" si="162"/>
        <v>5927.5264721195344</v>
      </c>
      <c r="DA117" s="65">
        <f t="shared" si="163"/>
        <v>1027.5006567014179</v>
      </c>
      <c r="DB117" s="65">
        <f t="shared" si="164"/>
        <v>2542.4270754781169</v>
      </c>
      <c r="DC117" s="65">
        <f t="shared" si="165"/>
        <v>4416.4266421045313</v>
      </c>
      <c r="DD117" s="65">
        <f t="shared" si="166"/>
        <v>4392.074825404552</v>
      </c>
      <c r="DE117" s="65">
        <f t="shared" si="167"/>
        <v>3588.0255287723371</v>
      </c>
      <c r="DF117" s="65">
        <f t="shared" si="168"/>
        <v>0</v>
      </c>
      <c r="DG117" s="65">
        <f t="shared" si="169"/>
        <v>0</v>
      </c>
      <c r="DH117" s="65">
        <f t="shared" si="170"/>
        <v>0</v>
      </c>
      <c r="DI117" s="65">
        <f t="shared" si="171"/>
        <v>0</v>
      </c>
      <c r="DJ117" s="65">
        <f t="shared" si="172"/>
        <v>0</v>
      </c>
      <c r="DN117" s="51">
        <v>108</v>
      </c>
      <c r="DO117" s="65">
        <f t="shared" si="173"/>
        <v>6.1798537991688383</v>
      </c>
      <c r="DP117" s="65">
        <f t="shared" si="174"/>
        <v>5.8952671872317355</v>
      </c>
      <c r="DQ117" s="65">
        <f t="shared" si="175"/>
        <v>5.5944805930680239</v>
      </c>
      <c r="DR117" s="65">
        <f t="shared" si="176"/>
        <v>5.6499007370836329</v>
      </c>
      <c r="DS117" s="65">
        <f t="shared" si="177"/>
        <v>5.9024887362764566</v>
      </c>
      <c r="DT117" s="65">
        <f t="shared" si="178"/>
        <v>3.5474544808706301</v>
      </c>
      <c r="DU117" s="65">
        <f t="shared" si="179"/>
        <v>3.300697844126562</v>
      </c>
      <c r="DV117" s="65">
        <f t="shared" si="180"/>
        <v>3.1186518911215777</v>
      </c>
      <c r="DW117" s="65">
        <f t="shared" si="181"/>
        <v>3.3350399405988376</v>
      </c>
      <c r="DX117" s="65">
        <f t="shared" si="182"/>
        <v>3.1261315829257734</v>
      </c>
      <c r="DY117" s="65">
        <f t="shared" si="183"/>
        <v>1.0000000000000004</v>
      </c>
      <c r="DZ117" s="65">
        <f t="shared" si="184"/>
        <v>0.99999999999999967</v>
      </c>
      <c r="EA117" s="65">
        <f t="shared" si="185"/>
        <v>1.0000000000000002</v>
      </c>
      <c r="EB117" s="65">
        <f t="shared" si="186"/>
        <v>1.0000000000000007</v>
      </c>
      <c r="EC117" s="65">
        <f t="shared" si="187"/>
        <v>0.99999999999999989</v>
      </c>
      <c r="ED117" s="65">
        <f t="shared" si="188"/>
        <v>1.0021619606538881</v>
      </c>
      <c r="EE117" s="65">
        <f t="shared" si="189"/>
        <v>1.0448373350587077</v>
      </c>
      <c r="EF117" s="65">
        <f t="shared" si="190"/>
        <v>1.1524205865071098</v>
      </c>
      <c r="EG117" s="65">
        <f t="shared" si="191"/>
        <v>1.2033439645177892</v>
      </c>
      <c r="EH117" s="65">
        <f t="shared" si="192"/>
        <v>1.2703849760275012</v>
      </c>
      <c r="EI117" s="65">
        <f t="shared" si="193"/>
        <v>0.99999999999999956</v>
      </c>
      <c r="EJ117" s="65">
        <f t="shared" si="194"/>
        <v>0.99999999999999911</v>
      </c>
      <c r="EK117" s="65">
        <f t="shared" si="195"/>
        <v>0.99999999999999978</v>
      </c>
      <c r="EL117" s="65">
        <f t="shared" si="196"/>
        <v>1.0000000000000002</v>
      </c>
      <c r="EM117" s="65">
        <f t="shared" si="197"/>
        <v>1.0000000000000004</v>
      </c>
      <c r="EN117" s="65">
        <f t="shared" si="198"/>
        <v>0</v>
      </c>
      <c r="EO117" s="65">
        <f t="shared" si="199"/>
        <v>0</v>
      </c>
      <c r="EP117" s="65">
        <f t="shared" si="200"/>
        <v>0</v>
      </c>
      <c r="EQ117" s="65">
        <f t="shared" si="201"/>
        <v>0</v>
      </c>
      <c r="ER117" s="65">
        <f t="shared" si="202"/>
        <v>0</v>
      </c>
      <c r="EV117" s="51">
        <v>108</v>
      </c>
      <c r="EW117" s="65">
        <f t="shared" si="203"/>
        <v>290.62916352210834</v>
      </c>
      <c r="EX117" s="65">
        <f t="shared" si="204"/>
        <v>233.66049054559718</v>
      </c>
      <c r="EY117" s="65">
        <f t="shared" si="205"/>
        <v>163.29709535101796</v>
      </c>
      <c r="EZ117" s="65">
        <f t="shared" si="206"/>
        <v>91.326382094567663</v>
      </c>
      <c r="FA117" s="65">
        <f t="shared" si="207"/>
        <v>49.799640898068432</v>
      </c>
      <c r="FB117" s="65">
        <f t="shared" si="208"/>
        <v>904.37539025072078</v>
      </c>
      <c r="FC117" s="65">
        <f t="shared" si="209"/>
        <v>776.98390175790496</v>
      </c>
      <c r="FD117" s="65">
        <f t="shared" si="210"/>
        <v>588.35245449686067</v>
      </c>
      <c r="FE117" s="65">
        <f t="shared" si="211"/>
        <v>419.61766545490423</v>
      </c>
      <c r="FF117" s="65">
        <f t="shared" si="212"/>
        <v>257.39365524269192</v>
      </c>
      <c r="FG117" s="65">
        <f t="shared" si="213"/>
        <v>446.7863326132877</v>
      </c>
      <c r="FH117" s="65">
        <f t="shared" si="214"/>
        <v>404.634421667048</v>
      </c>
      <c r="FI117" s="65">
        <f t="shared" si="215"/>
        <v>332.81201797125959</v>
      </c>
      <c r="FJ117" s="65">
        <f t="shared" si="216"/>
        <v>264.06333623032629</v>
      </c>
      <c r="FK117" s="65">
        <f t="shared" si="217"/>
        <v>178.20473251195725</v>
      </c>
      <c r="FL117" s="65">
        <f t="shared" si="218"/>
        <v>165.01598184169666</v>
      </c>
      <c r="FM117" s="65">
        <f t="shared" si="219"/>
        <v>161.58984558746366</v>
      </c>
      <c r="FN117" s="65">
        <f t="shared" si="220"/>
        <v>140.31189645719954</v>
      </c>
      <c r="FO117" s="65">
        <f t="shared" si="221"/>
        <v>109.73574496884204</v>
      </c>
      <c r="FP117" s="65">
        <f t="shared" si="222"/>
        <v>64.691313553456013</v>
      </c>
      <c r="FQ117" s="65">
        <f t="shared" si="223"/>
        <v>9.247505910312757</v>
      </c>
      <c r="FR117" s="65">
        <f t="shared" si="224"/>
        <v>22.881843679303035</v>
      </c>
      <c r="FS117" s="65">
        <f t="shared" si="225"/>
        <v>39.747839778940772</v>
      </c>
      <c r="FT117" s="65">
        <f t="shared" si="226"/>
        <v>39.528673428640971</v>
      </c>
      <c r="FU117" s="65">
        <f t="shared" si="227"/>
        <v>32.292229758951038</v>
      </c>
      <c r="FV117" s="65">
        <f t="shared" si="228"/>
        <v>1.0275006567014173</v>
      </c>
      <c r="FW117" s="65">
        <f t="shared" si="229"/>
        <v>2.5424270754781149</v>
      </c>
      <c r="FX117" s="65">
        <f t="shared" si="230"/>
        <v>4.4164266421045308</v>
      </c>
      <c r="FY117" s="65">
        <f t="shared" si="231"/>
        <v>4.3920748254045519</v>
      </c>
      <c r="FZ117" s="65">
        <f t="shared" si="232"/>
        <v>3.5880255287723375</v>
      </c>
      <c r="GB117" s="65">
        <f t="shared" si="233"/>
        <v>290.62916352210834</v>
      </c>
      <c r="GC117" s="65">
        <f t="shared" si="234"/>
        <v>904.37539025072078</v>
      </c>
      <c r="GD117" s="65">
        <f t="shared" si="235"/>
        <v>446.7863326132877</v>
      </c>
      <c r="GE117" s="65">
        <f t="shared" si="236"/>
        <v>165.01598184169666</v>
      </c>
      <c r="GF117" s="65">
        <f t="shared" si="237"/>
        <v>9.247505910312757</v>
      </c>
      <c r="GG117" s="65">
        <f t="shared" si="238"/>
        <v>1.0275006567014173</v>
      </c>
      <c r="GH117" s="65">
        <f t="shared" si="239"/>
        <v>233.66049054559718</v>
      </c>
      <c r="GI117" s="65">
        <f t="shared" si="240"/>
        <v>776.98390175790496</v>
      </c>
      <c r="GJ117" s="65">
        <f t="shared" si="241"/>
        <v>404.634421667048</v>
      </c>
      <c r="GK117" s="65">
        <f t="shared" si="242"/>
        <v>161.58984558746366</v>
      </c>
      <c r="GL117" s="65">
        <f t="shared" si="243"/>
        <v>22.881843679303035</v>
      </c>
      <c r="GM117" s="65">
        <f t="shared" si="244"/>
        <v>2.5424270754781149</v>
      </c>
      <c r="GN117" s="65">
        <f t="shared" si="245"/>
        <v>163.29709535101796</v>
      </c>
      <c r="GO117" s="65">
        <f t="shared" si="246"/>
        <v>588.35245449686067</v>
      </c>
      <c r="GP117" s="65">
        <f t="shared" si="247"/>
        <v>332.81201797125959</v>
      </c>
      <c r="GQ117" s="65">
        <f t="shared" si="248"/>
        <v>140.31189645719954</v>
      </c>
      <c r="GR117" s="65">
        <f t="shared" si="249"/>
        <v>39.747839778940772</v>
      </c>
      <c r="GS117" s="65">
        <f t="shared" si="250"/>
        <v>4.4164266421045308</v>
      </c>
      <c r="GT117" s="65">
        <f t="shared" si="251"/>
        <v>91.326382094567663</v>
      </c>
      <c r="GU117" s="65">
        <f t="shared" si="252"/>
        <v>419.61766545490423</v>
      </c>
      <c r="GV117" s="65">
        <f t="shared" si="253"/>
        <v>264.06333623032629</v>
      </c>
      <c r="GW117" s="65">
        <f t="shared" si="254"/>
        <v>109.73574496884204</v>
      </c>
      <c r="GX117" s="65">
        <f t="shared" si="255"/>
        <v>39.528673428640971</v>
      </c>
      <c r="GY117" s="65">
        <f t="shared" si="256"/>
        <v>4.3920748254045519</v>
      </c>
      <c r="GZ117" s="65">
        <f t="shared" si="257"/>
        <v>49.799640898068432</v>
      </c>
      <c r="HA117" s="65">
        <f t="shared" si="258"/>
        <v>257.39365524269192</v>
      </c>
      <c r="HB117" s="65">
        <f t="shared" si="259"/>
        <v>178.20473251195725</v>
      </c>
      <c r="HC117" s="65">
        <f t="shared" si="260"/>
        <v>64.691313553456013</v>
      </c>
      <c r="HD117" s="65">
        <f t="shared" si="261"/>
        <v>32.292229758951038</v>
      </c>
      <c r="HE117" s="65">
        <f t="shared" si="262"/>
        <v>3.5880255287723375</v>
      </c>
      <c r="HM117" s="51">
        <v>108</v>
      </c>
      <c r="HN117" s="72">
        <f>(EW117-EW116)*$D$46+(FB117-FB116)*$D$47+(FG117-FG116)*$D$48+(FL117-FL116)*$D$49+IF($HM117&lt;C$10,0,求节点(C$10:C$14,$H$28:$H$32,$HM117)*$C$2*节奏总纲!W111)+HN116</f>
        <v>195145.32118699051</v>
      </c>
      <c r="HO117" s="72">
        <f>(EX117-EX116)*$D$46+(FC117-FC116)*$D$47+(FH117-FH116)*$D$48+(FM117-FM116)*$D$49+IF($HM117&lt;D$10,0,求节点(D$10:D$14,$H$28:$H$32,$HM117)*$C$2*节奏总纲!X111)+HO116</f>
        <v>171440.34130289059</v>
      </c>
      <c r="HP117" s="72">
        <f>(EY117-EY116)*$D$46+(FD117-FD116)*$D$47+(FI117-FI116)*$D$48+(FN117-FN116)*$D$49+IF($HM117&lt;E$10,0,求节点(E$10:E$14,$H$28:$H$32,$HM117)*$C$2*节奏总纲!Y111)+HP116</f>
        <v>142164.67524913751</v>
      </c>
      <c r="HQ117" s="72">
        <f>(EZ117-EZ116)*$D$46+(FE117-FE116)*$D$47+(FJ117-FJ116)*$D$48+(FO117-FO116)*$D$49+IF($HM117&lt;F$10,0,求节点(F$10:F$14,$H$28:$H$32,$HM117)*$C$2*节奏总纲!Z111)+HQ116</f>
        <v>105174.57449714802</v>
      </c>
      <c r="HR117" s="72">
        <f>(FA117-FA116)*$D$46+(FF117-FF116)*$D$47+(FK117-FK116)*$D$48+(FP117-FP116)*$D$49+IF($HM117&lt;G$10,0,求节点(G$10:G$14,$H$28:$H$32,$HM117)*$C$2*节奏总纲!AA111)+HR116</f>
        <v>59159.843419147895</v>
      </c>
      <c r="HV117" s="72">
        <v>108</v>
      </c>
      <c r="HW117" s="72">
        <f>IF($HV117&lt;C$10,0,求节点(C$10:C$14,$I$28:$I$32,$HV117)*$C$2*节奏总纲!W111)+HW116</f>
        <v>1345201913.2068741</v>
      </c>
      <c r="HX117" s="72">
        <f>IF($HV117&lt;D$10,0,求节点(D$10:D$14,$I$28:$I$32,$HV117)*$C$2*节奏总纲!X111)+HX116</f>
        <v>1300345812.3106923</v>
      </c>
      <c r="HY117" s="72">
        <f>IF($HV117&lt;E$10,0,求节点(E$10:E$14,$I$28:$I$32,$HV117)*$C$2*节奏总纲!Y111)+HY116</f>
        <v>1268340825.9022021</v>
      </c>
      <c r="HZ117" s="72">
        <f>IF($HV117&lt;F$10,0,求节点(F$10:F$14,$I$28:$I$32,$HV117)*$C$2*节奏总纲!Z111)+HZ116</f>
        <v>1005484809.7828484</v>
      </c>
      <c r="IA117" s="72">
        <f>IF($HV117&lt;G$10,0,求节点(G$10:G$14,$I$28:$I$32,$HV117)*$C$2*节奏总纲!AA111)+IA116</f>
        <v>569980961.17459846</v>
      </c>
    </row>
    <row r="118" spans="16:235" x14ac:dyDescent="0.15">
      <c r="P118" s="49">
        <v>109</v>
      </c>
      <c r="Q118" s="51">
        <f>IF($P118&lt;C$10,0,求节点(C$10:C$14,$H$10:$H$14,$P118)*$C$2*节奏总纲!W112)+Q117</f>
        <v>4969.7496895058675</v>
      </c>
      <c r="R118" s="51">
        <f>IF($P118&lt;D$10,0,求节点(D$10:D$14,$H$10:$H$14,$P118)*$C$2*节奏总纲!X112)+R117</f>
        <v>3903.8110568565826</v>
      </c>
      <c r="S118" s="51">
        <f>IF($P118&lt;E$10,0,求节点(E$10:E$14,$H$10:$H$14,$P118)*$C$2*节奏总纲!Y112)+S117</f>
        <v>2656.9836629856904</v>
      </c>
      <c r="T118" s="51">
        <f>IF($P118&lt;F$10,0,求节点(F$10:F$14,$H$10:$H$14,$P118)*$C$2*节奏总纲!Z112)+T117</f>
        <v>1493.4571370726665</v>
      </c>
      <c r="U118" s="51">
        <f>IF($P118&lt;G$10,0,求节点(G$10:G$14,$H$10:$H$14,$P118)*$C$2*节奏总纲!AA112)+U117</f>
        <v>832.52028829515666</v>
      </c>
      <c r="V118" s="51">
        <f>IF($P118&lt;C$10,0,求节点(C$10:C$14,$I$10:$I$14,$P118)*$C$2*节奏总纲!W112)+V117</f>
        <v>15347.711240011677</v>
      </c>
      <c r="W118" s="51">
        <f>IF($P118&lt;D$10,0,求节点(D$10:D$14,$I$10:$I$14,$P118)*$C$2*节奏总纲!X112)+W117</f>
        <v>11136.738670043555</v>
      </c>
      <c r="X118" s="51">
        <f>IF($P118&lt;E$10,0,求节点(E$10:E$14,$I$10:$I$14,$P118)*$C$2*节奏总纲!Y112)+X117</f>
        <v>7101.2953912784196</v>
      </c>
      <c r="Y118" s="51">
        <f>IF($P118&lt;F$10,0,求节点(F$10:F$14,$I$10:$I$14,$P118)*$C$2*节奏总纲!Z112)+Y117</f>
        <v>4275.4894023257266</v>
      </c>
      <c r="Z118" s="51">
        <f>IF($P118&lt;G$10,0,求节点(G$10:G$14,$I$10:$I$14,$P118)*$C$2*节奏总纲!AA112)+Z117</f>
        <v>2249.8261883485275</v>
      </c>
      <c r="AA118" s="65">
        <f>IF($P118&lt;C$10,0,求节点(C$10:C$14,$J$10:$J$14,$P118)*$C$2*节奏总纲!W112)+AA117+军团势力点排行奖励设计!M118-军团势力点排行奖励设计!M117</f>
        <v>16306.600253879191</v>
      </c>
      <c r="AB118" s="65">
        <f>IF($P118&lt;D$10,0,求节点(D$10:D$14,$J$10:$J$14,$P118)*$C$2*节奏总纲!X112)+AB117+军团势力点排行奖励设计!N118-军团势力点排行奖励设计!N117</f>
        <v>13350.935479797992</v>
      </c>
      <c r="AC118" s="65">
        <f>IF($P118&lt;E$10,0,求节点(E$10:E$14,$J$10:$J$14,$P118)*$C$2*节奏总纲!Y112)+AC117+军团势力点排行奖励设计!O118-军团势力点排行奖励设计!O117</f>
        <v>10145.243195788411</v>
      </c>
      <c r="AD118" s="65">
        <f>IF($P118&lt;F$10,0,求节点(F$10:F$14,$J$10:$J$14,$P118)*$C$2*节奏总纲!Z112)+AD117+军团势力点排行奖励设计!P118-军团势力点排行奖励设计!P117</f>
        <v>8314.4868351166515</v>
      </c>
      <c r="AE118" s="65">
        <f>IF($P118&lt;G$10,0,求节点(G$10:G$14,$J$10:$J$14,$P118)*$C$2*节奏总纲!AA112)+AE117+军团势力点排行奖励设计!Q118-军团势力点排行奖励设计!Q117</f>
        <v>6851.1303074934431</v>
      </c>
      <c r="AF118" s="65">
        <f>IF($P118&lt;C$10,0,求节点(C$10:C$14,$K$10:$K$14,$P118)*$C$2*节奏总纲!W112)+AF117</f>
        <v>23780.788928801365</v>
      </c>
      <c r="AG118" s="65">
        <f>IF($P118&lt;D$10,0,求节点(D$10:D$14,$K$10:$K$14,$P118)*$C$2*节奏总纲!X112)+AG117</f>
        <v>22785.921366172908</v>
      </c>
      <c r="AH118" s="65">
        <f>IF($P118&lt;E$10,0,求节点(E$10:E$14,$K$10:$K$14,$P118)*$C$2*节奏总纲!Y112)+AH117</f>
        <v>19991.686345192633</v>
      </c>
      <c r="AI118" s="65">
        <f>IF($P118&lt;F$10,0,求节点(F$10:F$14,$K$10:$K$14,$P118)*$C$2*节奏总纲!Z112)+AI117</f>
        <v>15309.325044101688</v>
      </c>
      <c r="AJ118" s="65">
        <f>IF($P118&lt;G$10,0,求节点(G$10:G$14,$K$10:$K$14,$P118)*$C$2*节奏总纲!AA112)+AJ117</f>
        <v>8077.2974666070477</v>
      </c>
      <c r="AK118" s="65">
        <f>IF($P118&lt;C$10,0,求节点(C$10:C$14,$L$10:$L$14,$P118)*$C$2*节奏总纲!W112)+AK117+军团势力点排行奖励设计!R118-军团势力点排行奖励设计!R117</f>
        <v>1352.969009160109</v>
      </c>
      <c r="AL118" s="65">
        <f>IF($P118&lt;D$10,0,求节点(D$10:D$14,$L$10:$L$14,$P118)*$C$2*节奏总纲!X112)+AL117+军团势力点排行奖励设计!S118-军团势力点排行奖励设计!S117</f>
        <v>3332.2269612140626</v>
      </c>
      <c r="AM118" s="65">
        <f>IF($P118&lt;E$10,0,求节点(E$10:E$14,$L$10:$L$14,$P118)*$C$2*节奏总纲!Y112)+AM117+军团势力点排行奖励设计!T118-军团势力点排行奖励设计!T117</f>
        <v>5452.9495947602454</v>
      </c>
      <c r="AN118" s="65">
        <f>IF($P118&lt;F$10,0,求节点(F$10:F$14,$L$10:$L$14,$P118)*$C$2*节奏总纲!Z112)+AN117+军团势力点排行奖励设计!U118-军团势力点排行奖励设计!U117</f>
        <v>5272.0350329542407</v>
      </c>
      <c r="AO118" s="65">
        <f>IF($P118&lt;G$10,0,求节点(G$10:G$14,$L$10:$L$14,$P118)*$C$2*节奏总纲!AA112)+AO117+军团势力点排行奖励设计!V118-军团势力点排行奖励设计!V117</f>
        <v>4187.6038125407149</v>
      </c>
      <c r="AP118" s="65">
        <f>IF($P118&lt;C$10,0,求节点(C$10:C$14,$M$10:$M$14,$P118)*$C$2*节奏总纲!W112)+AP117</f>
        <v>0</v>
      </c>
      <c r="AQ118" s="65">
        <f>IF($P118&lt;D$10,0,求节点(D$10:D$14,$M$10:$M$14,$P118)*$C$2*节奏总纲!X112)+AQ117</f>
        <v>0</v>
      </c>
      <c r="AR118" s="65">
        <f>IF($P118&lt;E$10,0,求节点(E$10:E$14,$M$10:$M$14,$P118)*$C$2*节奏总纲!Y112)+AR117</f>
        <v>0</v>
      </c>
      <c r="AS118" s="65">
        <f>IF($P118&lt;F$10,0,求节点(F$10:F$14,$M$10:$M$14,$P118)*$C$2*节奏总纲!Z112)+AS117</f>
        <v>0</v>
      </c>
      <c r="AT118" s="65">
        <f>IF($P118&lt;G$10,0,求节点(G$10:G$14,$M$10:$M$14,$P118)*$C$2*节奏总纲!AA112)+AT117</f>
        <v>0</v>
      </c>
      <c r="AX118" s="51">
        <v>109</v>
      </c>
      <c r="AY118" s="51">
        <f>IF($AX118&lt;C$10,0,求节点(C$10:C$14,$H$19:$H$23,$AX118)*$C$2*节奏总纲!W112)+AY117</f>
        <v>160.83712822378666</v>
      </c>
      <c r="AZ118" s="51">
        <f>IF($AX118&lt;D$10,0,求节点(D$10:D$14,$H$19:$H$23,$AX118)*$C$2*节奏总纲!X112)+AZ117</f>
        <v>132.43881686352239</v>
      </c>
      <c r="BA118" s="51">
        <f>IF($AX118&lt;E$10,0,求节点(E$10:E$14,$H$19:$H$23,$AX118)*$C$2*节奏总纲!Y112)+BA117</f>
        <v>94.985892569826404</v>
      </c>
      <c r="BB118" s="51">
        <f>IF($AX118&lt;F$10,0,求节点(F$10:F$14,$H$19:$H$23,$AX118)*$C$2*节奏总纲!Z112)+BB117</f>
        <v>52.866668161804185</v>
      </c>
      <c r="BC118" s="51">
        <f>IF($AX118&lt;G$10,0,求节点(G$10:G$14,$H$19:$H$23,$AX118)*$C$2*节奏总纲!AA112)+BC117</f>
        <v>28.209127555924699</v>
      </c>
      <c r="BD118" s="51">
        <f>IF($AX118&lt;C$10,0,求节点(C$10:C$14,$I$19:$I$23,$AX118)*$C$2*节奏总纲!W112)+BD117</f>
        <v>432.64011766107234</v>
      </c>
      <c r="BE118" s="51">
        <f>IF($AX118&lt;D$10,0,求节点(D$10:D$14,$I$19:$I$23,$AX118)*$C$2*节奏总纲!X112)+BE117</f>
        <v>337.40557894024931</v>
      </c>
      <c r="BF118" s="51">
        <f>IF($AX118&lt;E$10,0,求节点(E$10:E$14,$I$19:$I$23,$AX118)*$C$2*节奏总纲!Y112)+BF117</f>
        <v>227.70400927063847</v>
      </c>
      <c r="BG118" s="51">
        <f>IF($AX118&lt;F$10,0,求节点(F$10:F$14,$I$19:$I$23,$AX118)*$C$2*节奏总纲!Z112)+BG117</f>
        <v>128.19904644254493</v>
      </c>
      <c r="BH118" s="51">
        <f>IF($AX118&lt;G$10,0,求节点(G$10:G$14,$I$19:$I$23,$AX118)*$C$2*节奏总纲!AA112)+BH117</f>
        <v>71.968377807145785</v>
      </c>
      <c r="BI118" s="65">
        <f>IF($AX118&lt;C$10,0,求节点(C$10:C$14,$J$19:$J$23,$AX118)*$C$2*节奏总纲!W112)+BI117+军团势力点排行奖励设计!W118-军团势力点排行奖励设计!W117</f>
        <v>543.55334179597276</v>
      </c>
      <c r="BJ118" s="65">
        <f>IF($AX118&lt;D$10,0,求节点(D$10:D$14,$J$19:$J$23,$AX118)*$C$2*节奏总纲!X112)+BJ117+军团势力点排行奖励设计!X118-军团势力点排行奖励设计!X117</f>
        <v>445.03118265993322</v>
      </c>
      <c r="BK118" s="65">
        <f>IF($AX118&lt;E$10,0,求节点(E$10:E$14,$J$19:$J$23,$AX118)*$C$2*节奏总纲!Y112)+BK117+军团势力点排行奖励设计!Y118-军团势力点排行奖励设计!Y117</f>
        <v>338.17477319294699</v>
      </c>
      <c r="BL118" s="65">
        <f>IF($AX118&lt;F$10,0,求节点(F$10:F$14,$J$19:$J$23,$AX118)*$C$2*节奏总纲!Z112)+BL117+军团势力点排行奖励设计!Z118-军团势力点排行奖励设计!Z117</f>
        <v>277.14956117055488</v>
      </c>
      <c r="BM118" s="65">
        <f>IF($AX118&lt;G$10,0,求节点(G$10:G$14,$J$19:$J$23,$AX118)*$C$2*节奏总纲!AA112)+BM117+军团势力点排行奖励设计!AA118-军团势力点排行奖励设计!AA117</f>
        <v>228.37101024978145</v>
      </c>
      <c r="BN118" s="65">
        <f>IF($AX118&lt;C$10,0,求节点(C$10:C$14,$K$19:$K$23,$AX118)*$C$2*节奏总纲!W112)+BN117</f>
        <v>782.82926525789662</v>
      </c>
      <c r="BO118" s="65">
        <f>IF($AX118&lt;D$10,0,求节点(D$10:D$14,$K$19:$K$23,$AX118)*$C$2*节奏总纲!X112)+BO117</f>
        <v>708.06450788963548</v>
      </c>
      <c r="BP118" s="65">
        <f>IF($AX118&lt;E$10,0,求节点(E$10:E$14,$K$19:$K$23,$AX118)*$C$2*节奏总纲!Y112)+BP117</f>
        <v>555.57106364396452</v>
      </c>
      <c r="BQ118" s="65">
        <f>IF($AX118&lt;F$10,0,求节点(F$10:F$14,$K$19:$K$23,$AX118)*$C$2*节奏总纲!Z112)+BQ117</f>
        <v>405.52283900113326</v>
      </c>
      <c r="BR118" s="65">
        <f>IF($AX118&lt;G$10,0,求节点(G$10:G$14,$K$19:$K$23,$AX118)*$C$2*节奏总纲!AA112)+BR117</f>
        <v>200.60296043176282</v>
      </c>
      <c r="BS118" s="65">
        <f>IF($AX118&lt;C$10,0,求节点(C$10:C$14,$L$19:$L$23,$AX118)*$C$2*节奏总纲!W112)+BS117+军团势力点排行奖励设计!AB118-军团势力点排行奖励设计!AB117</f>
        <v>27.059380183202194</v>
      </c>
      <c r="BT118" s="65">
        <f>IF($AX118&lt;D$10,0,求节点(D$10:D$14,$L$19:$L$23,$AX118)*$C$2*节奏总纲!X112)+BT117+军团势力点排行奖励设计!AC118-军团势力点排行奖励设计!AC117</f>
        <v>66.644539224281303</v>
      </c>
      <c r="BU118" s="65">
        <f>IF($AX118&lt;E$10,0,求节点(E$10:E$14,$L$19:$L$23,$AX118)*$C$2*节奏总纲!Y112)+BU117+军团势力点排行奖励设计!AD118-军团势力点排行奖励设计!AD117</f>
        <v>109.05899189520491</v>
      </c>
      <c r="BV118" s="65">
        <f>IF($AX118&lt;F$10,0,求节点(F$10:F$14,$L$19:$L$23,$AX118)*$C$2*节奏总纲!Z112)+BV117+军团势力点排行奖励设计!AE118-军团势力点排行奖励设计!AE117</f>
        <v>105.4407006590848</v>
      </c>
      <c r="BW118" s="65">
        <f>IF($AX118&lt;G$10,0,求节点(G$10:G$14,$L$19:$L$23,$AX118)*$C$2*节奏总纲!AA112)+BW117+军团势力点排行奖励设计!AF118-军团势力点排行奖励设计!AF117</f>
        <v>83.75207625081427</v>
      </c>
      <c r="BX118" s="65">
        <f>IF($AX118&lt;C$10,0,求节点(C$10:C$14,$M$19:$M$23,$AX118)*$C$2*节奏总纲!W112)+BX117</f>
        <v>0</v>
      </c>
      <c r="BY118" s="65">
        <f>IF($AX118&lt;D$10,0,求节点(D$10:D$14,$M$19:$M$23,$AX118)*$C$2*节奏总纲!X112)+BY117</f>
        <v>0</v>
      </c>
      <c r="BZ118" s="65">
        <f>IF($AX118&lt;E$10,0,求节点(E$10:E$14,$M$19:$M$23,$AX118)*$C$2*节奏总纲!Y112)+BZ117</f>
        <v>0</v>
      </c>
      <c r="CA118" s="65">
        <f>IF($AX118&lt;F$10,0,求节点(F$10:F$14,$M$19:$M$23,$AX118)*$C$2*节奏总纲!Z112)+CA117</f>
        <v>0</v>
      </c>
      <c r="CB118" s="65">
        <f>IF($AX118&lt;G$10,0,求节点(G$10:G$14,$M$19:$M$23,$AX118)*$C$2*节奏总纲!AA112)+CB117</f>
        <v>0</v>
      </c>
      <c r="CF118" s="51">
        <v>109</v>
      </c>
      <c r="CG118" s="65">
        <f t="shared" si="143"/>
        <v>804.18564111893329</v>
      </c>
      <c r="CH118" s="65">
        <f t="shared" si="144"/>
        <v>662.1940843176119</v>
      </c>
      <c r="CI118" s="65">
        <f t="shared" si="145"/>
        <v>474.92946284913205</v>
      </c>
      <c r="CJ118" s="65">
        <f t="shared" si="146"/>
        <v>264.33334080902091</v>
      </c>
      <c r="CK118" s="65">
        <f t="shared" si="147"/>
        <v>141.04563777962349</v>
      </c>
      <c r="CL118" s="65">
        <f t="shared" si="148"/>
        <v>4326.4011766107233</v>
      </c>
      <c r="CM118" s="65">
        <f t="shared" si="149"/>
        <v>3374.0557894024932</v>
      </c>
      <c r="CN118" s="65">
        <f t="shared" si="150"/>
        <v>2277.0400927063847</v>
      </c>
      <c r="CO118" s="65">
        <f t="shared" si="151"/>
        <v>1281.9904644254493</v>
      </c>
      <c r="CP118" s="65">
        <f t="shared" si="152"/>
        <v>719.68377807145782</v>
      </c>
      <c r="CQ118" s="65">
        <f t="shared" si="153"/>
        <v>16306.600253879184</v>
      </c>
      <c r="CR118" s="65">
        <f t="shared" si="154"/>
        <v>13350.935479797996</v>
      </c>
      <c r="CS118" s="65">
        <f t="shared" si="155"/>
        <v>10145.243195788409</v>
      </c>
      <c r="CT118" s="65">
        <f t="shared" si="156"/>
        <v>8314.486835116646</v>
      </c>
      <c r="CU118" s="65">
        <f t="shared" si="157"/>
        <v>6851.1303074934431</v>
      </c>
      <c r="CV118" s="65">
        <f t="shared" si="158"/>
        <v>23484.877957736899</v>
      </c>
      <c r="CW118" s="65">
        <f t="shared" si="159"/>
        <v>21241.935236689063</v>
      </c>
      <c r="CX118" s="65">
        <f t="shared" si="160"/>
        <v>16667.131909318934</v>
      </c>
      <c r="CY118" s="65">
        <f t="shared" si="161"/>
        <v>12165.685170033998</v>
      </c>
      <c r="CZ118" s="65">
        <f t="shared" si="162"/>
        <v>6018.0888129528848</v>
      </c>
      <c r="DA118" s="65">
        <f t="shared" si="163"/>
        <v>1352.9690091601096</v>
      </c>
      <c r="DB118" s="65">
        <f t="shared" si="164"/>
        <v>3332.2269612140653</v>
      </c>
      <c r="DC118" s="65">
        <f t="shared" si="165"/>
        <v>5452.9495947602454</v>
      </c>
      <c r="DD118" s="65">
        <f t="shared" si="166"/>
        <v>5272.0350329542398</v>
      </c>
      <c r="DE118" s="65">
        <f t="shared" si="167"/>
        <v>4187.6038125407131</v>
      </c>
      <c r="DF118" s="65">
        <f t="shared" si="168"/>
        <v>0</v>
      </c>
      <c r="DG118" s="65">
        <f t="shared" si="169"/>
        <v>0</v>
      </c>
      <c r="DH118" s="65">
        <f t="shared" si="170"/>
        <v>0</v>
      </c>
      <c r="DI118" s="65">
        <f t="shared" si="171"/>
        <v>0</v>
      </c>
      <c r="DJ118" s="65">
        <f t="shared" si="172"/>
        <v>0</v>
      </c>
      <c r="DN118" s="51">
        <v>109</v>
      </c>
      <c r="DO118" s="65">
        <f t="shared" si="173"/>
        <v>6.1798537991688383</v>
      </c>
      <c r="DP118" s="65">
        <f t="shared" si="174"/>
        <v>5.8952671872317355</v>
      </c>
      <c r="DQ118" s="65">
        <f t="shared" si="175"/>
        <v>5.5944805930680239</v>
      </c>
      <c r="DR118" s="65">
        <f t="shared" si="176"/>
        <v>5.6499007370836329</v>
      </c>
      <c r="DS118" s="65">
        <f t="shared" si="177"/>
        <v>5.9024887362764566</v>
      </c>
      <c r="DT118" s="65">
        <f t="shared" si="178"/>
        <v>3.5474544808706301</v>
      </c>
      <c r="DU118" s="65">
        <f t="shared" si="179"/>
        <v>3.300697844126562</v>
      </c>
      <c r="DV118" s="65">
        <f t="shared" si="180"/>
        <v>3.1186518911215777</v>
      </c>
      <c r="DW118" s="65">
        <f t="shared" si="181"/>
        <v>3.3350399405988376</v>
      </c>
      <c r="DX118" s="65">
        <f t="shared" si="182"/>
        <v>3.1261315829257734</v>
      </c>
      <c r="DY118" s="65">
        <f t="shared" si="183"/>
        <v>1.0000000000000004</v>
      </c>
      <c r="DZ118" s="65">
        <f t="shared" si="184"/>
        <v>0.99999999999999978</v>
      </c>
      <c r="EA118" s="65">
        <f t="shared" si="185"/>
        <v>1.0000000000000002</v>
      </c>
      <c r="EB118" s="65">
        <f t="shared" si="186"/>
        <v>1.0000000000000007</v>
      </c>
      <c r="EC118" s="65">
        <f t="shared" si="187"/>
        <v>1</v>
      </c>
      <c r="ED118" s="65">
        <f t="shared" si="188"/>
        <v>1.0126000642454682</v>
      </c>
      <c r="EE118" s="65">
        <f t="shared" si="189"/>
        <v>1.0726857563720029</v>
      </c>
      <c r="EF118" s="65">
        <f t="shared" si="190"/>
        <v>1.1994676980995675</v>
      </c>
      <c r="EG118" s="65">
        <f t="shared" si="191"/>
        <v>1.2584022050653565</v>
      </c>
      <c r="EH118" s="65">
        <f t="shared" si="192"/>
        <v>1.3421698678195104</v>
      </c>
      <c r="EI118" s="65">
        <f t="shared" si="193"/>
        <v>0.99999999999999944</v>
      </c>
      <c r="EJ118" s="65">
        <f t="shared" si="194"/>
        <v>0.99999999999999922</v>
      </c>
      <c r="EK118" s="65">
        <f t="shared" si="195"/>
        <v>1</v>
      </c>
      <c r="EL118" s="65">
        <f t="shared" si="196"/>
        <v>1.0000000000000002</v>
      </c>
      <c r="EM118" s="65">
        <f t="shared" si="197"/>
        <v>1.0000000000000004</v>
      </c>
      <c r="EN118" s="65">
        <f t="shared" si="198"/>
        <v>0</v>
      </c>
      <c r="EO118" s="65">
        <f t="shared" si="199"/>
        <v>0</v>
      </c>
      <c r="EP118" s="65">
        <f t="shared" si="200"/>
        <v>0</v>
      </c>
      <c r="EQ118" s="65">
        <f t="shared" si="201"/>
        <v>0</v>
      </c>
      <c r="ER118" s="65">
        <f t="shared" si="202"/>
        <v>0</v>
      </c>
      <c r="EV118" s="51">
        <v>109</v>
      </c>
      <c r="EW118" s="65">
        <f t="shared" si="203"/>
        <v>290.62916352210834</v>
      </c>
      <c r="EX118" s="65">
        <f t="shared" si="204"/>
        <v>233.66049054559718</v>
      </c>
      <c r="EY118" s="65">
        <f t="shared" si="205"/>
        <v>163.29709535101796</v>
      </c>
      <c r="EZ118" s="65">
        <f t="shared" si="206"/>
        <v>91.326382094567663</v>
      </c>
      <c r="FA118" s="65">
        <f t="shared" si="207"/>
        <v>49.799640898068432</v>
      </c>
      <c r="FB118" s="65">
        <f t="shared" si="208"/>
        <v>966.03938588968526</v>
      </c>
      <c r="FC118" s="65">
        <f t="shared" si="209"/>
        <v>812.73175053295881</v>
      </c>
      <c r="FD118" s="65">
        <f t="shared" si="210"/>
        <v>606.26572490790272</v>
      </c>
      <c r="FE118" s="65">
        <f t="shared" si="211"/>
        <v>431.07553259562553</v>
      </c>
      <c r="FF118" s="65">
        <f t="shared" si="212"/>
        <v>264.86484980577416</v>
      </c>
      <c r="FG118" s="65">
        <f t="shared" si="213"/>
        <v>487.56559744051737</v>
      </c>
      <c r="FH118" s="65">
        <f t="shared" si="214"/>
        <v>432.67674633114495</v>
      </c>
      <c r="FI118" s="65">
        <f t="shared" si="215"/>
        <v>351.56766459857693</v>
      </c>
      <c r="FJ118" s="65">
        <f t="shared" si="216"/>
        <v>278.0063644248151</v>
      </c>
      <c r="FK118" s="65">
        <f t="shared" si="217"/>
        <v>188.07346561717478</v>
      </c>
      <c r="FL118" s="65">
        <f t="shared" si="218"/>
        <v>189.15539617801841</v>
      </c>
      <c r="FM118" s="65">
        <f t="shared" si="219"/>
        <v>177.19336855577998</v>
      </c>
      <c r="FN118" s="65">
        <f t="shared" si="220"/>
        <v>149.83474976748124</v>
      </c>
      <c r="FO118" s="65">
        <f t="shared" si="221"/>
        <v>116.05018599057136</v>
      </c>
      <c r="FP118" s="65">
        <f t="shared" si="222"/>
        <v>68.289557849004495</v>
      </c>
      <c r="FQ118" s="65">
        <f t="shared" si="223"/>
        <v>12.176721082440981</v>
      </c>
      <c r="FR118" s="65">
        <f t="shared" si="224"/>
        <v>29.990042650926561</v>
      </c>
      <c r="FS118" s="65">
        <f t="shared" si="225"/>
        <v>49.076546352842215</v>
      </c>
      <c r="FT118" s="65">
        <f t="shared" si="226"/>
        <v>47.448315296588163</v>
      </c>
      <c r="FU118" s="65">
        <f t="shared" si="227"/>
        <v>37.68843431286642</v>
      </c>
      <c r="FV118" s="65">
        <f t="shared" si="228"/>
        <v>1.352969009160109</v>
      </c>
      <c r="FW118" s="65">
        <f t="shared" si="229"/>
        <v>3.3322269612140625</v>
      </c>
      <c r="FX118" s="65">
        <f t="shared" si="230"/>
        <v>5.4529495947602458</v>
      </c>
      <c r="FY118" s="65">
        <f t="shared" si="231"/>
        <v>5.27203503295424</v>
      </c>
      <c r="FZ118" s="65">
        <f t="shared" si="232"/>
        <v>4.187603812540714</v>
      </c>
      <c r="GB118" s="65">
        <f t="shared" si="233"/>
        <v>290.62916352210834</v>
      </c>
      <c r="GC118" s="65">
        <f t="shared" si="234"/>
        <v>966.03938588968526</v>
      </c>
      <c r="GD118" s="65">
        <f t="shared" si="235"/>
        <v>487.56559744051737</v>
      </c>
      <c r="GE118" s="65">
        <f t="shared" si="236"/>
        <v>189.15539617801841</v>
      </c>
      <c r="GF118" s="65">
        <f t="shared" si="237"/>
        <v>12.176721082440981</v>
      </c>
      <c r="GG118" s="65">
        <f t="shared" si="238"/>
        <v>1.352969009160109</v>
      </c>
      <c r="GH118" s="65">
        <f t="shared" si="239"/>
        <v>233.66049054559718</v>
      </c>
      <c r="GI118" s="65">
        <f t="shared" si="240"/>
        <v>812.73175053295881</v>
      </c>
      <c r="GJ118" s="65">
        <f t="shared" si="241"/>
        <v>432.67674633114495</v>
      </c>
      <c r="GK118" s="65">
        <f t="shared" si="242"/>
        <v>177.19336855577998</v>
      </c>
      <c r="GL118" s="65">
        <f t="shared" si="243"/>
        <v>29.990042650926561</v>
      </c>
      <c r="GM118" s="65">
        <f t="shared" si="244"/>
        <v>3.3322269612140625</v>
      </c>
      <c r="GN118" s="65">
        <f t="shared" si="245"/>
        <v>163.29709535101796</v>
      </c>
      <c r="GO118" s="65">
        <f t="shared" si="246"/>
        <v>606.26572490790272</v>
      </c>
      <c r="GP118" s="65">
        <f t="shared" si="247"/>
        <v>351.56766459857693</v>
      </c>
      <c r="GQ118" s="65">
        <f t="shared" si="248"/>
        <v>149.83474976748124</v>
      </c>
      <c r="GR118" s="65">
        <f t="shared" si="249"/>
        <v>49.076546352842215</v>
      </c>
      <c r="GS118" s="65">
        <f t="shared" si="250"/>
        <v>5.4529495947602458</v>
      </c>
      <c r="GT118" s="65">
        <f t="shared" si="251"/>
        <v>91.326382094567663</v>
      </c>
      <c r="GU118" s="65">
        <f t="shared" si="252"/>
        <v>431.07553259562553</v>
      </c>
      <c r="GV118" s="65">
        <f t="shared" si="253"/>
        <v>278.0063644248151</v>
      </c>
      <c r="GW118" s="65">
        <f t="shared" si="254"/>
        <v>116.05018599057136</v>
      </c>
      <c r="GX118" s="65">
        <f t="shared" si="255"/>
        <v>47.448315296588163</v>
      </c>
      <c r="GY118" s="65">
        <f t="shared" si="256"/>
        <v>5.27203503295424</v>
      </c>
      <c r="GZ118" s="65">
        <f t="shared" si="257"/>
        <v>49.799640898068432</v>
      </c>
      <c r="HA118" s="65">
        <f t="shared" si="258"/>
        <v>264.86484980577416</v>
      </c>
      <c r="HB118" s="65">
        <f t="shared" si="259"/>
        <v>188.07346561717478</v>
      </c>
      <c r="HC118" s="65">
        <f t="shared" si="260"/>
        <v>68.289557849004495</v>
      </c>
      <c r="HD118" s="65">
        <f t="shared" si="261"/>
        <v>37.68843431286642</v>
      </c>
      <c r="HE118" s="65">
        <f t="shared" si="262"/>
        <v>4.187603812540714</v>
      </c>
      <c r="HM118" s="51">
        <v>109</v>
      </c>
      <c r="HN118" s="72">
        <f>(EW118-EW117)*$D$46+(FB118-FB117)*$D$47+(FG118-FG117)*$D$48+(FL118-FL117)*$D$49+IF($HM118&lt;C$10,0,求节点(C$10:C$14,$H$28:$H$32,$HM118)*$C$2*节奏总纲!W112)+HN117</f>
        <v>212047.27573809348</v>
      </c>
      <c r="HO118" s="72">
        <f>(EX118-EX117)*$D$46+(FC118-FC117)*$D$47+(FH118-FH117)*$D$48+(FM118-FM117)*$D$49+IF($HM118&lt;D$10,0,求节点(D$10:D$14,$H$28:$H$32,$HM118)*$C$2*节奏总纲!X112)+HO117</f>
        <v>185121.063929992</v>
      </c>
      <c r="HP118" s="72">
        <f>(EY118-EY117)*$D$46+(FD118-FD117)*$D$47+(FI118-FI117)*$D$48+(FN118-FN117)*$D$49+IF($HM118&lt;E$10,0,求节点(E$10:E$14,$H$28:$H$32,$HM118)*$C$2*节奏总纲!Y112)+HP117</f>
        <v>153132.2658275408</v>
      </c>
      <c r="HQ118" s="72">
        <f>(EZ118-EZ117)*$D$46+(FE118-FE117)*$D$47+(FJ118-FJ117)*$D$48+(FO118-FO117)*$D$49+IF($HM118&lt;F$10,0,求节点(F$10:F$14,$H$28:$H$32,$HM118)*$C$2*节奏总纲!Z112)+HQ117</f>
        <v>113148.63316637732</v>
      </c>
      <c r="HR118" s="72">
        <f>(FA118-FA117)*$D$46+(FF118-FF117)*$D$47+(FK118-FK117)*$D$48+(FP118-FP117)*$D$49+IF($HM118&lt;G$10,0,求节点(G$10:G$14,$H$28:$H$32,$HM118)*$C$2*节奏总纲!AA112)+HR117</f>
        <v>63742.159058428035</v>
      </c>
      <c r="HV118" s="72">
        <v>109</v>
      </c>
      <c r="HW118" s="72">
        <f>IF($HV118&lt;C$10,0,求节点(C$10:C$14,$I$28:$I$32,$HV118)*$C$2*节奏总纲!W112)+HW117</f>
        <v>1518946413.5947564</v>
      </c>
      <c r="HX118" s="72">
        <f>IF($HV118&lt;D$10,0,求节点(D$10:D$14,$I$28:$I$32,$HV118)*$C$2*节奏总纲!X112)+HX117</f>
        <v>1478676785.704576</v>
      </c>
      <c r="HY118" s="72">
        <f>IF($HV118&lt;E$10,0,求节点(E$10:E$14,$I$28:$I$32,$HV118)*$C$2*节奏总纲!Y112)+HY117</f>
        <v>1439974576.6866524</v>
      </c>
      <c r="HZ118" s="72">
        <f>IF($HV118&lt;F$10,0,求节点(F$10:F$14,$I$28:$I$32,$HV118)*$C$2*节奏总纲!Z112)+HZ117</f>
        <v>1136575553.5015647</v>
      </c>
      <c r="IA118" s="72">
        <f>IF($HV118&lt;G$10,0,求节点(G$10:G$14,$I$28:$I$32,$HV118)*$C$2*节奏总纲!AA112)+IA117</f>
        <v>646642582.90197134</v>
      </c>
    </row>
    <row r="119" spans="16:235" x14ac:dyDescent="0.15">
      <c r="P119" s="49">
        <v>110</v>
      </c>
      <c r="Q119" s="51">
        <f>IF($P119&lt;C$10,0,求节点(C$10:C$14,$H$10:$H$14,$P119)*$C$2*节奏总纲!W113)+Q118</f>
        <v>4969.7496895058675</v>
      </c>
      <c r="R119" s="51">
        <f>IF($P119&lt;D$10,0,求节点(D$10:D$14,$H$10:$H$14,$P119)*$C$2*节奏总纲!X113)+R118</f>
        <v>3903.8110568565826</v>
      </c>
      <c r="S119" s="51">
        <f>IF($P119&lt;E$10,0,求节点(E$10:E$14,$H$10:$H$14,$P119)*$C$2*节奏总纲!Y113)+S118</f>
        <v>2656.9836629856904</v>
      </c>
      <c r="T119" s="51">
        <f>IF($P119&lt;F$10,0,求节点(F$10:F$14,$H$10:$H$14,$P119)*$C$2*节奏总纲!Z113)+T118</f>
        <v>1493.4571370726665</v>
      </c>
      <c r="U119" s="51">
        <f>IF($P119&lt;G$10,0,求节点(G$10:G$14,$H$10:$H$14,$P119)*$C$2*节奏总纲!AA113)+U118</f>
        <v>832.52028829515666</v>
      </c>
      <c r="V119" s="51">
        <f>IF($P119&lt;C$10,0,求节点(C$10:C$14,$I$10:$I$14,$P119)*$C$2*节奏总纲!W113)+V118</f>
        <v>15347.711240011677</v>
      </c>
      <c r="W119" s="51">
        <f>IF($P119&lt;D$10,0,求节点(D$10:D$14,$I$10:$I$14,$P119)*$C$2*节奏总纲!X113)+W118</f>
        <v>11136.738670043555</v>
      </c>
      <c r="X119" s="51">
        <f>IF($P119&lt;E$10,0,求节点(E$10:E$14,$I$10:$I$14,$P119)*$C$2*节奏总纲!Y113)+X118</f>
        <v>7101.2953912784196</v>
      </c>
      <c r="Y119" s="51">
        <f>IF($P119&lt;F$10,0,求节点(F$10:F$14,$I$10:$I$14,$P119)*$C$2*节奏总纲!Z113)+Y118</f>
        <v>4275.4894023257266</v>
      </c>
      <c r="Z119" s="51">
        <f>IF($P119&lt;G$10,0,求节点(G$10:G$14,$I$10:$I$14,$P119)*$C$2*节奏总纲!AA113)+Z118</f>
        <v>2249.8261883485275</v>
      </c>
      <c r="AA119" s="65">
        <f>IF($P119&lt;C$10,0,求节点(C$10:C$14,$J$10:$J$14,$P119)*$C$2*节奏总纲!W113)+AA118+军团势力点排行奖励设计!M119-军团势力点排行奖励设计!M118</f>
        <v>16698.452920543816</v>
      </c>
      <c r="AB119" s="65">
        <f>IF($P119&lt;D$10,0,求节点(D$10:D$14,$J$10:$J$14,$P119)*$C$2*节奏总纲!X113)+AB118+军团势力点排行奖励设计!N119-军团势力点排行奖励设计!N118</f>
        <v>13767.621809212487</v>
      </c>
      <c r="AC119" s="65">
        <f>IF($P119&lt;E$10,0,求节点(E$10:E$14,$J$10:$J$14,$P119)*$C$2*节奏总纲!Y113)+AC118+军团势力点排行奖励设计!O119-军团势力点排行奖励设计!O118</f>
        <v>10555.464727143462</v>
      </c>
      <c r="AD119" s="65">
        <f>IF($P119&lt;F$10,0,求节点(F$10:F$14,$J$10:$J$14,$P119)*$C$2*节奏总纲!Z113)+AD118+军团势力点排行奖励设计!P119-军团势力点排行奖励设计!P118</f>
        <v>8724.7083664717029</v>
      </c>
      <c r="AE119" s="65">
        <f>IF($P119&lt;G$10,0,求节点(G$10:G$14,$J$10:$J$14,$P119)*$C$2*节奏总纲!AA113)+AE118+军团势力点排行奖励设计!Q119-军团势力点排行奖励设计!Q118</f>
        <v>7261.3518388484963</v>
      </c>
      <c r="AF119" s="65">
        <f>IF($P119&lt;C$10,0,求节点(C$10:C$14,$K$10:$K$14,$P119)*$C$2*节奏总纲!W113)+AF118</f>
        <v>27404.369251809963</v>
      </c>
      <c r="AG119" s="65">
        <f>IF($P119&lt;D$10,0,求节点(D$10:D$14,$K$10:$K$14,$P119)*$C$2*节奏总纲!X113)+AG118</f>
        <v>25329.068758239177</v>
      </c>
      <c r="AH119" s="65">
        <f>IF($P119&lt;E$10,0,求节点(E$10:E$14,$K$10:$K$14,$P119)*$C$2*节奏总纲!Y113)+AH118</f>
        <v>21698.564960727279</v>
      </c>
      <c r="AI119" s="65">
        <f>IF($P119&lt;F$10,0,求节点(F$10:F$14,$K$10:$K$14,$P119)*$C$2*节奏总纲!Z113)+AI118</f>
        <v>16449.028446058157</v>
      </c>
      <c r="AJ119" s="65">
        <f>IF($P119&lt;G$10,0,求节点(G$10:G$14,$K$10:$K$14,$P119)*$C$2*节奏总纲!AA113)+AJ118</f>
        <v>8639.239707904213</v>
      </c>
      <c r="AK119" s="65">
        <f>IF($P119&lt;C$10,0,求节点(C$10:C$14,$L$10:$L$14,$P119)*$C$2*节奏总纲!W113)+AK118+军团势力点排行奖励设计!R119-军团势力点排行奖励设计!R118</f>
        <v>1922.2122194629796</v>
      </c>
      <c r="AL119" s="65">
        <f>IF($P119&lt;D$10,0,求节点(D$10:D$14,$L$10:$L$14,$P119)*$C$2*节奏总纲!X113)+AL118+军团势力点排行奖励设计!S119-军团势力点排行奖励设计!S118</f>
        <v>4422.5843616421789</v>
      </c>
      <c r="AM119" s="65">
        <f>IF($P119&lt;E$10,0,求节点(E$10:E$14,$L$10:$L$14,$P119)*$C$2*节奏总纲!Y113)+AM118+军团势力点排行奖励设计!T119-军团势力点排行奖励设计!T118</f>
        <v>6781.7103112529967</v>
      </c>
      <c r="AN119" s="65">
        <f>IF($P119&lt;F$10,0,求节点(F$10:F$14,$L$10:$L$14,$P119)*$C$2*节奏总纲!Z113)+AN118+军团势力点排行奖励设计!U119-军团势力点排行奖励设计!U118</f>
        <v>6383.6948622293276</v>
      </c>
      <c r="AO119" s="65">
        <f>IF($P119&lt;G$10,0,求节点(G$10:G$14,$L$10:$L$14,$P119)*$C$2*节奏总纲!AA113)+AO118+军团势力点排行奖励设计!V119-军团势力点排行奖励设计!V118</f>
        <v>4913.6346663799013</v>
      </c>
      <c r="AP119" s="65">
        <f>IF($P119&lt;C$10,0,求节点(C$10:C$14,$M$10:$M$14,$P119)*$C$2*节奏总纲!W113)+AP118</f>
        <v>0</v>
      </c>
      <c r="AQ119" s="65">
        <f>IF($P119&lt;D$10,0,求节点(D$10:D$14,$M$10:$M$14,$P119)*$C$2*节奏总纲!X113)+AQ118</f>
        <v>0</v>
      </c>
      <c r="AR119" s="65">
        <f>IF($P119&lt;E$10,0,求节点(E$10:E$14,$M$10:$M$14,$P119)*$C$2*节奏总纲!Y113)+AR118</f>
        <v>0</v>
      </c>
      <c r="AS119" s="65">
        <f>IF($P119&lt;F$10,0,求节点(F$10:F$14,$M$10:$M$14,$P119)*$C$2*节奏总纲!Z113)+AS118</f>
        <v>0</v>
      </c>
      <c r="AT119" s="65">
        <f>IF($P119&lt;G$10,0,求节点(G$10:G$14,$M$10:$M$14,$P119)*$C$2*节奏总纲!AA113)+AT118</f>
        <v>0</v>
      </c>
      <c r="AX119" s="51">
        <v>110</v>
      </c>
      <c r="AY119" s="51">
        <f>IF($AX119&lt;C$10,0,求节点(C$10:C$14,$H$19:$H$23,$AX119)*$C$2*节奏总纲!W113)+AY118</f>
        <v>160.83712822378666</v>
      </c>
      <c r="AZ119" s="51">
        <f>IF($AX119&lt;D$10,0,求节点(D$10:D$14,$H$19:$H$23,$AX119)*$C$2*节奏总纲!X113)+AZ118</f>
        <v>132.43881686352239</v>
      </c>
      <c r="BA119" s="51">
        <f>IF($AX119&lt;E$10,0,求节点(E$10:E$14,$H$19:$H$23,$AX119)*$C$2*节奏总纲!Y113)+BA118</f>
        <v>94.985892569826404</v>
      </c>
      <c r="BB119" s="51">
        <f>IF($AX119&lt;F$10,0,求节点(F$10:F$14,$H$19:$H$23,$AX119)*$C$2*节奏总纲!Z113)+BB118</f>
        <v>52.866668161804185</v>
      </c>
      <c r="BC119" s="51">
        <f>IF($AX119&lt;G$10,0,求节点(G$10:G$14,$H$19:$H$23,$AX119)*$C$2*节奏总纲!AA113)+BC118</f>
        <v>28.209127555924699</v>
      </c>
      <c r="BD119" s="51">
        <f>IF($AX119&lt;C$10,0,求节点(C$10:C$14,$I$19:$I$23,$AX119)*$C$2*节奏总纲!W113)+BD118</f>
        <v>432.64011766107234</v>
      </c>
      <c r="BE119" s="51">
        <f>IF($AX119&lt;D$10,0,求节点(D$10:D$14,$I$19:$I$23,$AX119)*$C$2*节奏总纲!X113)+BE118</f>
        <v>337.40557894024931</v>
      </c>
      <c r="BF119" s="51">
        <f>IF($AX119&lt;E$10,0,求节点(E$10:E$14,$I$19:$I$23,$AX119)*$C$2*节奏总纲!Y113)+BF118</f>
        <v>227.70400927063847</v>
      </c>
      <c r="BG119" s="51">
        <f>IF($AX119&lt;F$10,0,求节点(F$10:F$14,$I$19:$I$23,$AX119)*$C$2*节奏总纲!Z113)+BG118</f>
        <v>128.19904644254493</v>
      </c>
      <c r="BH119" s="51">
        <f>IF($AX119&lt;G$10,0,求节点(G$10:G$14,$I$19:$I$23,$AX119)*$C$2*节奏总纲!AA113)+BH118</f>
        <v>71.968377807145785</v>
      </c>
      <c r="BI119" s="65">
        <f>IF($AX119&lt;C$10,0,求节点(C$10:C$14,$J$19:$J$23,$AX119)*$C$2*节奏总纲!W113)+BI118+军团势力点排行奖励设计!W119-军团势力点排行奖励设计!W118</f>
        <v>556.61509735146024</v>
      </c>
      <c r="BJ119" s="65">
        <f>IF($AX119&lt;D$10,0,求节点(D$10:D$14,$J$19:$J$23,$AX119)*$C$2*节奏总纲!X113)+BJ118+军团势力点排行奖励设计!X119-军团势力点排行奖励设计!X118</f>
        <v>458.92072697374965</v>
      </c>
      <c r="BK119" s="65">
        <f>IF($AX119&lt;E$10,0,求节点(E$10:E$14,$J$19:$J$23,$AX119)*$C$2*节奏总纲!Y113)+BK118+军团势力点排行奖励设计!Y119-军团势力点排行奖励设计!Y118</f>
        <v>351.84882423811541</v>
      </c>
      <c r="BL119" s="65">
        <f>IF($AX119&lt;F$10,0,求节点(F$10:F$14,$J$19:$J$23,$AX119)*$C$2*节奏总纲!Z113)+BL118+军团势力点排行奖励设计!Z119-军团势力点排行奖励设计!Z118</f>
        <v>290.8236122157233</v>
      </c>
      <c r="BM119" s="65">
        <f>IF($AX119&lt;G$10,0,求节点(G$10:G$14,$J$19:$J$23,$AX119)*$C$2*节奏总纲!AA113)+BM118+军团势力点排行奖励设计!AA119-军团势力点排行奖励设计!AA118</f>
        <v>242.04506129494993</v>
      </c>
      <c r="BN119" s="65">
        <f>IF($AX119&lt;C$10,0,求节点(C$10:C$14,$K$19:$K$23,$AX119)*$C$2*节奏总纲!W113)+BN118</f>
        <v>887.25285345918508</v>
      </c>
      <c r="BO119" s="65">
        <f>IF($AX119&lt;D$10,0,求节点(D$10:D$14,$K$19:$K$23,$AX119)*$C$2*节奏总纲!X113)+BO118</f>
        <v>760.93549512466188</v>
      </c>
      <c r="BP119" s="65">
        <f>IF($AX119&lt;E$10,0,求节点(E$10:E$14,$K$19:$K$23,$AX119)*$C$2*节奏总纲!Y113)+BP118</f>
        <v>573.64461403009511</v>
      </c>
      <c r="BQ119" s="65">
        <f>IF($AX119&lt;F$10,0,求节点(F$10:F$14,$K$19:$K$23,$AX119)*$C$2*节奏总纲!Z113)+BQ118</f>
        <v>411.92724517524664</v>
      </c>
      <c r="BR119" s="65">
        <f>IF($AX119&lt;G$10,0,求节点(G$10:G$14,$K$19:$K$23,$AX119)*$C$2*节奏总纲!AA113)+BR118</f>
        <v>200.60296043176282</v>
      </c>
      <c r="BS119" s="65">
        <f>IF($AX119&lt;C$10,0,求节点(C$10:C$14,$L$19:$L$23,$AX119)*$C$2*节奏总纲!W113)+BS118+军团势力点排行奖励设计!AB119-军团势力点排行奖励设计!AB118</f>
        <v>38.444244389259616</v>
      </c>
      <c r="BT119" s="65">
        <f>IF($AX119&lt;D$10,0,求节点(D$10:D$14,$L$19:$L$23,$AX119)*$C$2*节奏总纲!X113)+BT118+军团势力点排行奖励设计!AC119-军团势力点排行奖励设计!AC118</f>
        <v>88.451687232843625</v>
      </c>
      <c r="BU119" s="65">
        <f>IF($AX119&lt;E$10,0,求节点(E$10:E$14,$L$19:$L$23,$AX119)*$C$2*节奏总纲!Y113)+BU118+军团势力点排行奖励设计!AD119-军团势力点排行奖励设计!AD118</f>
        <v>135.63420622505993</v>
      </c>
      <c r="BV119" s="65">
        <f>IF($AX119&lt;F$10,0,求节点(F$10:F$14,$L$19:$L$23,$AX119)*$C$2*节奏总纲!Z113)+BV118+军团势力点排行奖励设计!AE119-军团势力点排行奖励设计!AE118</f>
        <v>127.67389724458656</v>
      </c>
      <c r="BW119" s="65">
        <f>IF($AX119&lt;G$10,0,求节点(G$10:G$14,$L$19:$L$23,$AX119)*$C$2*节奏总纲!AA113)+BW118+军团势力点排行奖励设计!AF119-军团势力点排行奖励设计!AF118</f>
        <v>98.272693327598006</v>
      </c>
      <c r="BX119" s="65">
        <f>IF($AX119&lt;C$10,0,求节点(C$10:C$14,$M$19:$M$23,$AX119)*$C$2*节奏总纲!W113)+BX118</f>
        <v>0</v>
      </c>
      <c r="BY119" s="65">
        <f>IF($AX119&lt;D$10,0,求节点(D$10:D$14,$M$19:$M$23,$AX119)*$C$2*节奏总纲!X113)+BY118</f>
        <v>0</v>
      </c>
      <c r="BZ119" s="65">
        <f>IF($AX119&lt;E$10,0,求节点(E$10:E$14,$M$19:$M$23,$AX119)*$C$2*节奏总纲!Y113)+BZ118</f>
        <v>0</v>
      </c>
      <c r="CA119" s="65">
        <f>IF($AX119&lt;F$10,0,求节点(F$10:F$14,$M$19:$M$23,$AX119)*$C$2*节奏总纲!Z113)+CA118</f>
        <v>0</v>
      </c>
      <c r="CB119" s="65">
        <f>IF($AX119&lt;G$10,0,求节点(G$10:G$14,$M$19:$M$23,$AX119)*$C$2*节奏总纲!AA113)+CB118</f>
        <v>0</v>
      </c>
      <c r="CF119" s="51">
        <v>110</v>
      </c>
      <c r="CG119" s="65">
        <f t="shared" si="143"/>
        <v>804.18564111893329</v>
      </c>
      <c r="CH119" s="65">
        <f t="shared" si="144"/>
        <v>662.1940843176119</v>
      </c>
      <c r="CI119" s="65">
        <f t="shared" si="145"/>
        <v>474.92946284913205</v>
      </c>
      <c r="CJ119" s="65">
        <f t="shared" si="146"/>
        <v>264.33334080902091</v>
      </c>
      <c r="CK119" s="65">
        <f t="shared" si="147"/>
        <v>141.04563777962349</v>
      </c>
      <c r="CL119" s="65">
        <f t="shared" si="148"/>
        <v>4326.4011766107233</v>
      </c>
      <c r="CM119" s="65">
        <f t="shared" si="149"/>
        <v>3374.0557894024932</v>
      </c>
      <c r="CN119" s="65">
        <f t="shared" si="150"/>
        <v>2277.0400927063847</v>
      </c>
      <c r="CO119" s="65">
        <f t="shared" si="151"/>
        <v>1281.9904644254493</v>
      </c>
      <c r="CP119" s="65">
        <f t="shared" si="152"/>
        <v>719.68377807145782</v>
      </c>
      <c r="CQ119" s="65">
        <f t="shared" si="153"/>
        <v>16698.452920543808</v>
      </c>
      <c r="CR119" s="65">
        <f t="shared" si="154"/>
        <v>13767.621809212489</v>
      </c>
      <c r="CS119" s="65">
        <f t="shared" si="155"/>
        <v>10555.464727143462</v>
      </c>
      <c r="CT119" s="65">
        <f t="shared" si="156"/>
        <v>8724.7083664716993</v>
      </c>
      <c r="CU119" s="65">
        <f t="shared" si="157"/>
        <v>7261.3518388484981</v>
      </c>
      <c r="CV119" s="65">
        <f t="shared" si="158"/>
        <v>26617.585603775551</v>
      </c>
      <c r="CW119" s="65">
        <f t="shared" si="159"/>
        <v>22828.064853739856</v>
      </c>
      <c r="CX119" s="65">
        <f t="shared" si="160"/>
        <v>17209.338420902852</v>
      </c>
      <c r="CY119" s="65">
        <f t="shared" si="161"/>
        <v>12357.817355257399</v>
      </c>
      <c r="CZ119" s="65">
        <f t="shared" si="162"/>
        <v>6018.0888129528848</v>
      </c>
      <c r="DA119" s="65">
        <f t="shared" si="163"/>
        <v>1922.2122194629808</v>
      </c>
      <c r="DB119" s="65">
        <f t="shared" si="164"/>
        <v>4422.5843616421816</v>
      </c>
      <c r="DC119" s="65">
        <f t="shared" si="165"/>
        <v>6781.7103112529967</v>
      </c>
      <c r="DD119" s="65">
        <f t="shared" si="166"/>
        <v>6383.6948622293276</v>
      </c>
      <c r="DE119" s="65">
        <f t="shared" si="167"/>
        <v>4913.6346663799004</v>
      </c>
      <c r="DF119" s="65">
        <f t="shared" si="168"/>
        <v>0</v>
      </c>
      <c r="DG119" s="65">
        <f t="shared" si="169"/>
        <v>0</v>
      </c>
      <c r="DH119" s="65">
        <f t="shared" si="170"/>
        <v>0</v>
      </c>
      <c r="DI119" s="65">
        <f t="shared" si="171"/>
        <v>0</v>
      </c>
      <c r="DJ119" s="65">
        <f t="shared" si="172"/>
        <v>0</v>
      </c>
      <c r="DN119" s="51">
        <v>110</v>
      </c>
      <c r="DO119" s="65">
        <f t="shared" si="173"/>
        <v>6.1798537991688383</v>
      </c>
      <c r="DP119" s="65">
        <f t="shared" si="174"/>
        <v>5.8952671872317355</v>
      </c>
      <c r="DQ119" s="65">
        <f t="shared" si="175"/>
        <v>5.5944805930680239</v>
      </c>
      <c r="DR119" s="65">
        <f t="shared" si="176"/>
        <v>5.6499007370836329</v>
      </c>
      <c r="DS119" s="65">
        <f t="shared" si="177"/>
        <v>5.9024887362764566</v>
      </c>
      <c r="DT119" s="65">
        <f t="shared" si="178"/>
        <v>3.5474544808706301</v>
      </c>
      <c r="DU119" s="65">
        <f t="shared" si="179"/>
        <v>3.300697844126562</v>
      </c>
      <c r="DV119" s="65">
        <f t="shared" si="180"/>
        <v>3.1186518911215777</v>
      </c>
      <c r="DW119" s="65">
        <f t="shared" si="181"/>
        <v>3.3350399405988376</v>
      </c>
      <c r="DX119" s="65">
        <f t="shared" si="182"/>
        <v>3.1261315829257734</v>
      </c>
      <c r="DY119" s="65">
        <f t="shared" si="183"/>
        <v>1.0000000000000004</v>
      </c>
      <c r="DZ119" s="65">
        <f t="shared" si="184"/>
        <v>0.99999999999999989</v>
      </c>
      <c r="EA119" s="65">
        <f t="shared" si="185"/>
        <v>1</v>
      </c>
      <c r="EB119" s="65">
        <f t="shared" si="186"/>
        <v>1.0000000000000004</v>
      </c>
      <c r="EC119" s="65">
        <f t="shared" si="187"/>
        <v>0.99999999999999978</v>
      </c>
      <c r="ED119" s="65">
        <f t="shared" si="188"/>
        <v>1.0295587909341715</v>
      </c>
      <c r="EE119" s="65">
        <f t="shared" si="189"/>
        <v>1.1095582967949029</v>
      </c>
      <c r="EF119" s="65">
        <f t="shared" si="190"/>
        <v>1.2608599139622771</v>
      </c>
      <c r="EG119" s="65">
        <f t="shared" si="191"/>
        <v>1.3310625956986029</v>
      </c>
      <c r="EH119" s="65">
        <f t="shared" si="192"/>
        <v>1.4355453992818714</v>
      </c>
      <c r="EI119" s="65">
        <f t="shared" si="193"/>
        <v>0.99999999999999944</v>
      </c>
      <c r="EJ119" s="65">
        <f t="shared" si="194"/>
        <v>0.99999999999999933</v>
      </c>
      <c r="EK119" s="65">
        <f t="shared" si="195"/>
        <v>1</v>
      </c>
      <c r="EL119" s="65">
        <f t="shared" si="196"/>
        <v>1</v>
      </c>
      <c r="EM119" s="65">
        <f t="shared" si="197"/>
        <v>1.0000000000000002</v>
      </c>
      <c r="EN119" s="65">
        <f t="shared" si="198"/>
        <v>0</v>
      </c>
      <c r="EO119" s="65">
        <f t="shared" si="199"/>
        <v>0</v>
      </c>
      <c r="EP119" s="65">
        <f t="shared" si="200"/>
        <v>0</v>
      </c>
      <c r="EQ119" s="65">
        <f t="shared" si="201"/>
        <v>0</v>
      </c>
      <c r="ER119" s="65">
        <f t="shared" si="202"/>
        <v>0</v>
      </c>
      <c r="EV119" s="51">
        <v>110</v>
      </c>
      <c r="EW119" s="65">
        <f t="shared" si="203"/>
        <v>290.62916352210834</v>
      </c>
      <c r="EX119" s="65">
        <f t="shared" si="204"/>
        <v>233.66049054559718</v>
      </c>
      <c r="EY119" s="65">
        <f t="shared" si="205"/>
        <v>163.29709535101796</v>
      </c>
      <c r="EZ119" s="65">
        <f t="shared" si="206"/>
        <v>91.326382094567663</v>
      </c>
      <c r="FA119" s="65">
        <f t="shared" si="207"/>
        <v>49.799640898068432</v>
      </c>
      <c r="FB119" s="65">
        <f t="shared" si="208"/>
        <v>1024.7820577680734</v>
      </c>
      <c r="FC119" s="65">
        <f t="shared" si="209"/>
        <v>846.11201630738026</v>
      </c>
      <c r="FD119" s="65">
        <f t="shared" si="210"/>
        <v>622.13952562355212</v>
      </c>
      <c r="FE119" s="65">
        <f t="shared" si="211"/>
        <v>441.1147612052664</v>
      </c>
      <c r="FF119" s="65">
        <f t="shared" si="212"/>
        <v>271.70187532835837</v>
      </c>
      <c r="FG119" s="65">
        <f t="shared" si="213"/>
        <v>528.18592316269053</v>
      </c>
      <c r="FH119" s="65">
        <f t="shared" si="214"/>
        <v>461.33048184543895</v>
      </c>
      <c r="FI119" s="65">
        <f t="shared" si="215"/>
        <v>371.11561698369843</v>
      </c>
      <c r="FJ119" s="65">
        <f t="shared" si="216"/>
        <v>292.75096822302544</v>
      </c>
      <c r="FK119" s="65">
        <f t="shared" si="217"/>
        <v>198.5829737105357</v>
      </c>
      <c r="FL119" s="65">
        <f t="shared" si="218"/>
        <v>212.97017443726193</v>
      </c>
      <c r="FM119" s="65">
        <f t="shared" si="219"/>
        <v>192.82347282018858</v>
      </c>
      <c r="FN119" s="65">
        <f t="shared" si="220"/>
        <v>159.44820526293677</v>
      </c>
      <c r="FO119" s="65">
        <f t="shared" si="221"/>
        <v>122.46140909475281</v>
      </c>
      <c r="FP119" s="65">
        <f t="shared" si="222"/>
        <v>71.87738381661967</v>
      </c>
      <c r="FQ119" s="65">
        <f t="shared" si="223"/>
        <v>17.29990997516682</v>
      </c>
      <c r="FR119" s="65">
        <f t="shared" si="224"/>
        <v>39.803259254779604</v>
      </c>
      <c r="FS119" s="65">
        <f t="shared" si="225"/>
        <v>61.03539280127697</v>
      </c>
      <c r="FT119" s="65">
        <f t="shared" si="226"/>
        <v>57.453253760063951</v>
      </c>
      <c r="FU119" s="65">
        <f t="shared" si="227"/>
        <v>44.222711997419104</v>
      </c>
      <c r="FV119" s="65">
        <f t="shared" si="228"/>
        <v>1.9222122194629798</v>
      </c>
      <c r="FW119" s="65">
        <f t="shared" si="229"/>
        <v>4.4225843616421789</v>
      </c>
      <c r="FX119" s="65">
        <f t="shared" si="230"/>
        <v>6.7817103112529971</v>
      </c>
      <c r="FY119" s="65">
        <f t="shared" si="231"/>
        <v>6.3836948622293281</v>
      </c>
      <c r="FZ119" s="65">
        <f t="shared" si="232"/>
        <v>4.9136346663799007</v>
      </c>
      <c r="GB119" s="65">
        <f t="shared" si="233"/>
        <v>290.62916352210834</v>
      </c>
      <c r="GC119" s="65">
        <f t="shared" si="234"/>
        <v>1024.7820577680734</v>
      </c>
      <c r="GD119" s="65">
        <f t="shared" si="235"/>
        <v>528.18592316269053</v>
      </c>
      <c r="GE119" s="65">
        <f t="shared" si="236"/>
        <v>212.97017443726193</v>
      </c>
      <c r="GF119" s="65">
        <f t="shared" si="237"/>
        <v>17.29990997516682</v>
      </c>
      <c r="GG119" s="65">
        <f t="shared" si="238"/>
        <v>1.9222122194629798</v>
      </c>
      <c r="GH119" s="65">
        <f t="shared" si="239"/>
        <v>233.66049054559718</v>
      </c>
      <c r="GI119" s="65">
        <f t="shared" si="240"/>
        <v>846.11201630738026</v>
      </c>
      <c r="GJ119" s="65">
        <f t="shared" si="241"/>
        <v>461.33048184543895</v>
      </c>
      <c r="GK119" s="65">
        <f t="shared" si="242"/>
        <v>192.82347282018858</v>
      </c>
      <c r="GL119" s="65">
        <f t="shared" si="243"/>
        <v>39.803259254779604</v>
      </c>
      <c r="GM119" s="65">
        <f t="shared" si="244"/>
        <v>4.4225843616421789</v>
      </c>
      <c r="GN119" s="65">
        <f t="shared" si="245"/>
        <v>163.29709535101796</v>
      </c>
      <c r="GO119" s="65">
        <f t="shared" si="246"/>
        <v>622.13952562355212</v>
      </c>
      <c r="GP119" s="65">
        <f t="shared" si="247"/>
        <v>371.11561698369843</v>
      </c>
      <c r="GQ119" s="65">
        <f t="shared" si="248"/>
        <v>159.44820526293677</v>
      </c>
      <c r="GR119" s="65">
        <f t="shared" si="249"/>
        <v>61.03539280127697</v>
      </c>
      <c r="GS119" s="65">
        <f t="shared" si="250"/>
        <v>6.7817103112529971</v>
      </c>
      <c r="GT119" s="65">
        <f t="shared" si="251"/>
        <v>91.326382094567663</v>
      </c>
      <c r="GU119" s="65">
        <f t="shared" si="252"/>
        <v>441.1147612052664</v>
      </c>
      <c r="GV119" s="65">
        <f t="shared" si="253"/>
        <v>292.75096822302544</v>
      </c>
      <c r="GW119" s="65">
        <f t="shared" si="254"/>
        <v>122.46140909475281</v>
      </c>
      <c r="GX119" s="65">
        <f t="shared" si="255"/>
        <v>57.453253760063951</v>
      </c>
      <c r="GY119" s="65">
        <f t="shared" si="256"/>
        <v>6.3836948622293281</v>
      </c>
      <c r="GZ119" s="65">
        <f t="shared" si="257"/>
        <v>49.799640898068432</v>
      </c>
      <c r="HA119" s="65">
        <f t="shared" si="258"/>
        <v>271.70187532835837</v>
      </c>
      <c r="HB119" s="65">
        <f t="shared" si="259"/>
        <v>198.5829737105357</v>
      </c>
      <c r="HC119" s="65">
        <f t="shared" si="260"/>
        <v>71.87738381661967</v>
      </c>
      <c r="HD119" s="65">
        <f t="shared" si="261"/>
        <v>44.222711997419104</v>
      </c>
      <c r="HE119" s="65">
        <f t="shared" si="262"/>
        <v>4.9136346663799007</v>
      </c>
      <c r="HM119" s="51">
        <v>110</v>
      </c>
      <c r="HN119" s="72">
        <f>(EW119-EW118)*$D$46+(FB119-FB118)*$D$47+(FG119-FG118)*$D$48+(FL119-FL118)*$D$49+IF($HM119&lt;C$10,0,求节点(C$10:C$14,$H$28:$H$32,$HM119)*$C$2*节奏总纲!W113)+HN118</f>
        <v>230103.56479302887</v>
      </c>
      <c r="HO119" s="72">
        <f>(EX119-EX118)*$D$46+(FC119-FC118)*$D$47+(FH119-FH118)*$D$48+(FM119-FM118)*$D$49+IF($HM119&lt;D$10,0,求节点(D$10:D$14,$H$28:$H$32,$HM119)*$C$2*节奏总纲!X113)+HO118</f>
        <v>200433.81603868591</v>
      </c>
      <c r="HP119" s="72">
        <f>(EY119-EY118)*$D$46+(FD119-FD118)*$D$47+(FI119-FI118)*$D$48+(FN119-FN118)*$D$49+IF($HM119&lt;E$10,0,求节点(E$10:E$14,$H$28:$H$32,$HM119)*$C$2*节奏总纲!Y113)+HP118</f>
        <v>165672.55977206992</v>
      </c>
      <c r="HQ119" s="72">
        <f>(EZ119-EZ118)*$D$46+(FE119-FE118)*$D$47+(FJ119-FJ118)*$D$48+(FO119-FO118)*$D$49+IF($HM119&lt;F$10,0,求节点(F$10:F$14,$H$28:$H$32,$HM119)*$C$2*节奏总纲!Z113)+HQ118</f>
        <v>122348.29091071583</v>
      </c>
      <c r="HR119" s="72">
        <f>(FA119-FA118)*$D$46+(FF119-FF118)*$D$47+(FK119-FK118)*$D$48+(FP119-FP118)*$D$49+IF($HM119&lt;G$10,0,求节点(G$10:G$14,$H$28:$H$32,$HM119)*$C$2*节奏总纲!AA113)+HR118</f>
        <v>68869.960606470238</v>
      </c>
      <c r="HV119" s="72">
        <v>110</v>
      </c>
      <c r="HW119" s="72">
        <f>IF($HV119&lt;C$10,0,求节点(C$10:C$14,$I$28:$I$32,$HV119)*$C$2*节奏总纲!W113)+HW118</f>
        <v>1722794347.7514939</v>
      </c>
      <c r="HX119" s="72">
        <f>IF($HV119&lt;D$10,0,求节点(D$10:D$14,$I$28:$I$32,$HV119)*$C$2*节奏总纲!X113)+HX118</f>
        <v>1695244814.3890841</v>
      </c>
      <c r="HY119" s="72">
        <f>IF($HV119&lt;E$10,0,求节点(E$10:E$14,$I$28:$I$32,$HV119)*$C$2*节奏总纲!Y113)+HY118</f>
        <v>1648010373.7821257</v>
      </c>
      <c r="HZ119" s="72">
        <f>IF($HV119&lt;F$10,0,求节点(F$10:F$14,$I$28:$I$32,$HV119)*$C$2*节奏总纲!Z113)+HZ118</f>
        <v>1295872235.5877914</v>
      </c>
      <c r="IA119" s="72">
        <f>IF($HV119&lt;G$10,0,求节点(G$10:G$14,$I$28:$I$32,$HV119)*$C$2*节奏总纲!AA113)+IA118</f>
        <v>736553341.50951779</v>
      </c>
    </row>
    <row r="120" spans="16:235" x14ac:dyDescent="0.15">
      <c r="P120" s="49">
        <v>111</v>
      </c>
      <c r="Q120" s="51">
        <f>IF($P120&lt;C$10,0,求节点(C$10:C$14,$H$10:$H$14,$P120)*$C$2*节奏总纲!W114)+Q119</f>
        <v>4969.7496895058675</v>
      </c>
      <c r="R120" s="51">
        <f>IF($P120&lt;D$10,0,求节点(D$10:D$14,$H$10:$H$14,$P120)*$C$2*节奏总纲!X114)+R119</f>
        <v>3903.8110568565826</v>
      </c>
      <c r="S120" s="51">
        <f>IF($P120&lt;E$10,0,求节点(E$10:E$14,$H$10:$H$14,$P120)*$C$2*节奏总纲!Y114)+S119</f>
        <v>2656.9836629856904</v>
      </c>
      <c r="T120" s="51">
        <f>IF($P120&lt;F$10,0,求节点(F$10:F$14,$H$10:$H$14,$P120)*$C$2*节奏总纲!Z114)+T119</f>
        <v>1493.4571370726665</v>
      </c>
      <c r="U120" s="51">
        <f>IF($P120&lt;G$10,0,求节点(G$10:G$14,$H$10:$H$14,$P120)*$C$2*节奏总纲!AA114)+U119</f>
        <v>832.52028829515666</v>
      </c>
      <c r="V120" s="51">
        <f>IF($P120&lt;C$10,0,求节点(C$10:C$14,$I$10:$I$14,$P120)*$C$2*节奏总纲!W114)+V119</f>
        <v>15347.711240011677</v>
      </c>
      <c r="W120" s="51">
        <f>IF($P120&lt;D$10,0,求节点(D$10:D$14,$I$10:$I$14,$P120)*$C$2*节奏总纲!X114)+W119</f>
        <v>11136.738670043555</v>
      </c>
      <c r="X120" s="51">
        <f>IF($P120&lt;E$10,0,求节点(E$10:E$14,$I$10:$I$14,$P120)*$C$2*节奏总纲!Y114)+X119</f>
        <v>7101.2953912784196</v>
      </c>
      <c r="Y120" s="51">
        <f>IF($P120&lt;F$10,0,求节点(F$10:F$14,$I$10:$I$14,$P120)*$C$2*节奏总纲!Z114)+Y119</f>
        <v>4275.4894023257266</v>
      </c>
      <c r="Z120" s="51">
        <f>IF($P120&lt;G$10,0,求节点(G$10:G$14,$I$10:$I$14,$P120)*$C$2*节奏总纲!AA114)+Z119</f>
        <v>2249.8261883485275</v>
      </c>
      <c r="AA120" s="65">
        <f>IF($P120&lt;C$10,0,求节点(C$10:C$14,$J$10:$J$14,$P120)*$C$2*节奏总纲!W114)+AA119+军团势力点排行奖励设计!M120-军团势力点排行奖励设计!M119</f>
        <v>17118.430209899037</v>
      </c>
      <c r="AB120" s="65">
        <f>IF($P120&lt;D$10,0,求节点(D$10:D$14,$J$10:$J$14,$P120)*$C$2*节奏总纲!X114)+AB119+军团势力点排行奖励设计!N120-军团势力点排行奖励设计!N119</f>
        <v>14223.617982357486</v>
      </c>
      <c r="AC120" s="65">
        <f>IF($P120&lt;E$10,0,求节点(E$10:E$14,$J$10:$J$14,$P120)*$C$2*节奏总纲!Y114)+AC119+军团势力点排行奖励设计!O120-军团势力点排行奖励设计!O119</f>
        <v>10997.703143714229</v>
      </c>
      <c r="AD120" s="65">
        <f>IF($P120&lt;F$10,0,求节点(F$10:F$14,$J$10:$J$14,$P120)*$C$2*节奏总纲!Z114)+AD119+军团势力点排行奖励设计!P120-军团势力点排行奖励设计!P119</f>
        <v>9166.9467830424692</v>
      </c>
      <c r="AE120" s="65">
        <f>IF($P120&lt;G$10,0,求节点(G$10:G$14,$J$10:$J$14,$P120)*$C$2*节奏总纲!AA114)+AE119+军团势力点排行奖励设计!Q120-军团势力点排行奖励设计!Q119</f>
        <v>7703.5902554192608</v>
      </c>
      <c r="AF120" s="65">
        <f>IF($P120&lt;C$10,0,求节点(C$10:C$14,$K$10:$K$14,$P120)*$C$2*节奏总纲!W114)+AF119</f>
        <v>31051.79167592054</v>
      </c>
      <c r="AG120" s="65">
        <f>IF($P120&lt;D$10,0,求节点(D$10:D$14,$K$10:$K$14,$P120)*$C$2*节奏总纲!X114)+AG119</f>
        <v>27889.753206146455</v>
      </c>
      <c r="AH120" s="65">
        <f>IF($P120&lt;E$10,0,求节点(E$10:E$14,$K$10:$K$14,$P120)*$C$2*节奏总纲!Y114)+AH119</f>
        <v>23387.654316081302</v>
      </c>
      <c r="AI120" s="65">
        <f>IF($P120&lt;F$10,0,求节点(F$10:F$14,$K$10:$K$14,$P120)*$C$2*节奏总纲!Z114)+AI119</f>
        <v>17578.435711989052</v>
      </c>
      <c r="AJ120" s="65">
        <f>IF($P120&lt;G$10,0,求节点(G$10:G$14,$K$10:$K$14,$P120)*$C$2*节奏总纲!AA114)+AJ119</f>
        <v>9256.0020163349545</v>
      </c>
      <c r="AK120" s="65">
        <f>IF($P120&lt;C$10,0,求节点(C$10:C$14,$L$10:$L$14,$P120)*$C$2*节奏总纲!W114)+AK119+军团势力点排行奖励设计!R120-军团势力点排行奖励设计!R119</f>
        <v>2768.5467914532428</v>
      </c>
      <c r="AL120" s="65">
        <f>IF($P120&lt;D$10,0,求节点(D$10:D$14,$L$10:$L$14,$P120)*$C$2*节奏总纲!X114)+AL119+军团势力点排行奖励设计!S120-军团势力点排行奖励设计!S119</f>
        <v>5838.1865435592581</v>
      </c>
      <c r="AM120" s="65">
        <f>IF($P120&lt;E$10,0,求节点(E$10:E$14,$L$10:$L$14,$P120)*$C$2*节奏总纲!Y114)+AM119+军团势力点排行奖励设计!T120-军团势力点排行奖励设计!T119</f>
        <v>8365.1852385226339</v>
      </c>
      <c r="AN120" s="65">
        <f>IF($P120&lt;F$10,0,求节点(F$10:F$14,$L$10:$L$14,$P120)*$C$2*节奏总纲!Z114)+AN119+军团势力点排行奖励设计!U120-军团势力点排行奖励设计!U119</f>
        <v>7687.1679497361001</v>
      </c>
      <c r="AO120" s="65">
        <f>IF($P120&lt;G$10,0,求节点(G$10:G$14,$L$10:$L$14,$P120)*$C$2*节奏总纲!AA114)+AO119+军团势力点排行奖励设计!V120-军团势力点排行奖励设计!V119</f>
        <v>5707.2923414389488</v>
      </c>
      <c r="AP120" s="65">
        <f>IF($P120&lt;C$10,0,求节点(C$10:C$14,$M$10:$M$14,$P120)*$C$2*节奏总纲!W114)+AP119</f>
        <v>0</v>
      </c>
      <c r="AQ120" s="65">
        <f>IF($P120&lt;D$10,0,求节点(D$10:D$14,$M$10:$M$14,$P120)*$C$2*节奏总纲!X114)+AQ119</f>
        <v>0</v>
      </c>
      <c r="AR120" s="65">
        <f>IF($P120&lt;E$10,0,求节点(E$10:E$14,$M$10:$M$14,$P120)*$C$2*节奏总纲!Y114)+AR119</f>
        <v>0</v>
      </c>
      <c r="AS120" s="65">
        <f>IF($P120&lt;F$10,0,求节点(F$10:F$14,$M$10:$M$14,$P120)*$C$2*节奏总纲!Z114)+AS119</f>
        <v>0</v>
      </c>
      <c r="AT120" s="65">
        <f>IF($P120&lt;G$10,0,求节点(G$10:G$14,$M$10:$M$14,$P120)*$C$2*节奏总纲!AA114)+AT119</f>
        <v>0</v>
      </c>
      <c r="AX120" s="51">
        <v>111</v>
      </c>
      <c r="AY120" s="51">
        <f>IF($AX120&lt;C$10,0,求节点(C$10:C$14,$H$19:$H$23,$AX120)*$C$2*节奏总纲!W114)+AY119</f>
        <v>160.83712822378666</v>
      </c>
      <c r="AZ120" s="51">
        <f>IF($AX120&lt;D$10,0,求节点(D$10:D$14,$H$19:$H$23,$AX120)*$C$2*节奏总纲!X114)+AZ119</f>
        <v>132.43881686352239</v>
      </c>
      <c r="BA120" s="51">
        <f>IF($AX120&lt;E$10,0,求节点(E$10:E$14,$H$19:$H$23,$AX120)*$C$2*节奏总纲!Y114)+BA119</f>
        <v>94.985892569826404</v>
      </c>
      <c r="BB120" s="51">
        <f>IF($AX120&lt;F$10,0,求节点(F$10:F$14,$H$19:$H$23,$AX120)*$C$2*节奏总纲!Z114)+BB119</f>
        <v>52.866668161804185</v>
      </c>
      <c r="BC120" s="51">
        <f>IF($AX120&lt;G$10,0,求节点(G$10:G$14,$H$19:$H$23,$AX120)*$C$2*节奏总纲!AA114)+BC119</f>
        <v>28.209127555924699</v>
      </c>
      <c r="BD120" s="51">
        <f>IF($AX120&lt;C$10,0,求节点(C$10:C$14,$I$19:$I$23,$AX120)*$C$2*节奏总纲!W114)+BD119</f>
        <v>432.64011766107234</v>
      </c>
      <c r="BE120" s="51">
        <f>IF($AX120&lt;D$10,0,求节点(D$10:D$14,$I$19:$I$23,$AX120)*$C$2*节奏总纲!X114)+BE119</f>
        <v>337.40557894024931</v>
      </c>
      <c r="BF120" s="51">
        <f>IF($AX120&lt;E$10,0,求节点(E$10:E$14,$I$19:$I$23,$AX120)*$C$2*节奏总纲!Y114)+BF119</f>
        <v>227.70400927063847</v>
      </c>
      <c r="BG120" s="51">
        <f>IF($AX120&lt;F$10,0,求节点(F$10:F$14,$I$19:$I$23,$AX120)*$C$2*节奏总纲!Z114)+BG119</f>
        <v>128.19904644254493</v>
      </c>
      <c r="BH120" s="51">
        <f>IF($AX120&lt;G$10,0,求节点(G$10:G$14,$I$19:$I$23,$AX120)*$C$2*节奏总纲!AA114)+BH119</f>
        <v>71.968377807145785</v>
      </c>
      <c r="BI120" s="65">
        <f>IF($AX120&lt;C$10,0,求节点(C$10:C$14,$J$19:$J$23,$AX120)*$C$2*节奏总纲!W114)+BI119+军团势力点排行奖励设计!W120-军团势力点排行奖励设计!W119</f>
        <v>570.61434032996749</v>
      </c>
      <c r="BJ120" s="65">
        <f>IF($AX120&lt;D$10,0,求节点(D$10:D$14,$J$19:$J$23,$AX120)*$C$2*节奏总纲!X114)+BJ119+军团势力点排行奖励设计!X120-军团势力点排行奖励设计!X119</f>
        <v>474.12059941191615</v>
      </c>
      <c r="BK120" s="65">
        <f>IF($AX120&lt;E$10,0,求节点(E$10:E$14,$J$19:$J$23,$AX120)*$C$2*节奏总纲!Y114)+BK119+军团势力点排行奖励设计!Y120-军团势力点排行奖励设计!Y119</f>
        <v>366.59010479047419</v>
      </c>
      <c r="BL120" s="65">
        <f>IF($AX120&lt;F$10,0,求节点(F$10:F$14,$J$19:$J$23,$AX120)*$C$2*节奏总纲!Z114)+BL119+军团势力点排行奖励设计!Z120-军团势力点排行奖励设计!Z119</f>
        <v>305.56489276808213</v>
      </c>
      <c r="BM120" s="65">
        <f>IF($AX120&lt;G$10,0,求节点(G$10:G$14,$J$19:$J$23,$AX120)*$C$2*节奏总纲!AA114)+BM119+军团势力点排行奖励设计!AA120-军团势力点排行奖励设计!AA119</f>
        <v>256.78634184730873</v>
      </c>
      <c r="BN120" s="65">
        <f>IF($AX120&lt;C$10,0,求节点(C$10:C$14,$K$19:$K$23,$AX120)*$C$2*节奏总纲!W114)+BN119</f>
        <v>983.42229712556366</v>
      </c>
      <c r="BO120" s="65">
        <f>IF($AX120&lt;D$10,0,求节点(D$10:D$14,$K$19:$K$23,$AX120)*$C$2*节奏总纲!X114)+BO119</f>
        <v>803.96886317121516</v>
      </c>
      <c r="BP120" s="65">
        <f>IF($AX120&lt;E$10,0,求节点(E$10:E$14,$K$19:$K$23,$AX120)*$C$2*节奏总纲!Y114)+BP119</f>
        <v>583.0616071871849</v>
      </c>
      <c r="BQ120" s="65">
        <f>IF($AX120&lt;F$10,0,求节点(F$10:F$14,$K$19:$K$23,$AX120)*$C$2*节奏总纲!Z114)+BQ119</f>
        <v>412.02156334366094</v>
      </c>
      <c r="BR120" s="65">
        <f>IF($AX120&lt;G$10,0,求节点(G$10:G$14,$K$19:$K$23,$AX120)*$C$2*节奏总纲!AA114)+BR119</f>
        <v>200.60296043176282</v>
      </c>
      <c r="BS120" s="65">
        <f>IF($AX120&lt;C$10,0,求节点(C$10:C$14,$L$19:$L$23,$AX120)*$C$2*节奏总纲!W114)+BS119+军团势力点排行奖励设计!AB120-军团势力点排行奖励设计!AB119</f>
        <v>55.370935829064862</v>
      </c>
      <c r="BT120" s="65">
        <f>IF($AX120&lt;D$10,0,求节点(D$10:D$14,$L$19:$L$23,$AX120)*$C$2*节奏总纲!X114)+BT119+军团势力点排行奖励设计!AC120-军团势力点排行奖励设计!AC119</f>
        <v>116.7637308711852</v>
      </c>
      <c r="BU120" s="65">
        <f>IF($AX120&lt;E$10,0,求节点(E$10:E$14,$L$19:$L$23,$AX120)*$C$2*节奏总纲!Y114)+BU119+军团势力点排行奖励设计!AD120-军团势力点排行奖励设计!AD119</f>
        <v>167.30370477045264</v>
      </c>
      <c r="BV120" s="65">
        <f>IF($AX120&lt;F$10,0,求节点(F$10:F$14,$L$19:$L$23,$AX120)*$C$2*节奏总纲!Z114)+BV119+军团势力点排行奖励设计!AE120-军团势力点排行奖励设计!AE119</f>
        <v>153.743358994722</v>
      </c>
      <c r="BW120" s="65">
        <f>IF($AX120&lt;G$10,0,求节点(G$10:G$14,$L$19:$L$23,$AX120)*$C$2*节奏总纲!AA114)+BW119+军团势力点排行奖励设计!AF120-军团势力点排行奖励设计!AF119</f>
        <v>114.14584682877893</v>
      </c>
      <c r="BX120" s="65">
        <f>IF($AX120&lt;C$10,0,求节点(C$10:C$14,$M$19:$M$23,$AX120)*$C$2*节奏总纲!W114)+BX119</f>
        <v>0</v>
      </c>
      <c r="BY120" s="65">
        <f>IF($AX120&lt;D$10,0,求节点(D$10:D$14,$M$19:$M$23,$AX120)*$C$2*节奏总纲!X114)+BY119</f>
        <v>0</v>
      </c>
      <c r="BZ120" s="65">
        <f>IF($AX120&lt;E$10,0,求节点(E$10:E$14,$M$19:$M$23,$AX120)*$C$2*节奏总纲!Y114)+BZ119</f>
        <v>0</v>
      </c>
      <c r="CA120" s="65">
        <f>IF($AX120&lt;F$10,0,求节点(F$10:F$14,$M$19:$M$23,$AX120)*$C$2*节奏总纲!Z114)+CA119</f>
        <v>0</v>
      </c>
      <c r="CB120" s="65">
        <f>IF($AX120&lt;G$10,0,求节点(G$10:G$14,$M$19:$M$23,$AX120)*$C$2*节奏总纲!AA114)+CB119</f>
        <v>0</v>
      </c>
      <c r="CF120" s="51">
        <v>111</v>
      </c>
      <c r="CG120" s="65">
        <f t="shared" si="143"/>
        <v>804.18564111893329</v>
      </c>
      <c r="CH120" s="65">
        <f t="shared" si="144"/>
        <v>662.1940843176119</v>
      </c>
      <c r="CI120" s="65">
        <f t="shared" si="145"/>
        <v>474.92946284913205</v>
      </c>
      <c r="CJ120" s="65">
        <f t="shared" si="146"/>
        <v>264.33334080902091</v>
      </c>
      <c r="CK120" s="65">
        <f t="shared" si="147"/>
        <v>141.04563777962349</v>
      </c>
      <c r="CL120" s="65">
        <f t="shared" si="148"/>
        <v>4326.4011766107233</v>
      </c>
      <c r="CM120" s="65">
        <f t="shared" si="149"/>
        <v>3374.0557894024932</v>
      </c>
      <c r="CN120" s="65">
        <f t="shared" si="150"/>
        <v>2277.0400927063847</v>
      </c>
      <c r="CO120" s="65">
        <f t="shared" si="151"/>
        <v>1281.9904644254493</v>
      </c>
      <c r="CP120" s="65">
        <f t="shared" si="152"/>
        <v>719.68377807145782</v>
      </c>
      <c r="CQ120" s="65">
        <f t="shared" si="153"/>
        <v>17118.430209899023</v>
      </c>
      <c r="CR120" s="65">
        <f t="shared" si="154"/>
        <v>14223.617982357484</v>
      </c>
      <c r="CS120" s="65">
        <f t="shared" si="155"/>
        <v>10997.703143714225</v>
      </c>
      <c r="CT120" s="65">
        <f t="shared" si="156"/>
        <v>9166.9467830424637</v>
      </c>
      <c r="CU120" s="65">
        <f t="shared" si="157"/>
        <v>7703.5902554192617</v>
      </c>
      <c r="CV120" s="65">
        <f t="shared" si="158"/>
        <v>29502.668913766909</v>
      </c>
      <c r="CW120" s="65">
        <f t="shared" si="159"/>
        <v>24119.065895136453</v>
      </c>
      <c r="CX120" s="65">
        <f t="shared" si="160"/>
        <v>17491.848215615548</v>
      </c>
      <c r="CY120" s="65">
        <f t="shared" si="161"/>
        <v>12360.646900309828</v>
      </c>
      <c r="CZ120" s="65">
        <f t="shared" si="162"/>
        <v>6018.0888129528848</v>
      </c>
      <c r="DA120" s="65">
        <f t="shared" si="163"/>
        <v>2768.5467914532433</v>
      </c>
      <c r="DB120" s="65">
        <f t="shared" si="164"/>
        <v>5838.1865435592599</v>
      </c>
      <c r="DC120" s="65">
        <f t="shared" si="165"/>
        <v>8365.1852385226321</v>
      </c>
      <c r="DD120" s="65">
        <f t="shared" si="166"/>
        <v>7687.1679497361001</v>
      </c>
      <c r="DE120" s="65">
        <f t="shared" si="167"/>
        <v>5707.2923414389461</v>
      </c>
      <c r="DF120" s="65">
        <f t="shared" si="168"/>
        <v>0</v>
      </c>
      <c r="DG120" s="65">
        <f t="shared" si="169"/>
        <v>0</v>
      </c>
      <c r="DH120" s="65">
        <f t="shared" si="170"/>
        <v>0</v>
      </c>
      <c r="DI120" s="65">
        <f t="shared" si="171"/>
        <v>0</v>
      </c>
      <c r="DJ120" s="65">
        <f t="shared" si="172"/>
        <v>0</v>
      </c>
      <c r="DN120" s="51">
        <v>111</v>
      </c>
      <c r="DO120" s="65">
        <f t="shared" si="173"/>
        <v>6.1798537991688383</v>
      </c>
      <c r="DP120" s="65">
        <f t="shared" si="174"/>
        <v>5.8952671872317355</v>
      </c>
      <c r="DQ120" s="65">
        <f t="shared" si="175"/>
        <v>5.5944805930680239</v>
      </c>
      <c r="DR120" s="65">
        <f t="shared" si="176"/>
        <v>5.6499007370836329</v>
      </c>
      <c r="DS120" s="65">
        <f t="shared" si="177"/>
        <v>5.9024887362764566</v>
      </c>
      <c r="DT120" s="65">
        <f t="shared" si="178"/>
        <v>3.5474544808706301</v>
      </c>
      <c r="DU120" s="65">
        <f t="shared" si="179"/>
        <v>3.300697844126562</v>
      </c>
      <c r="DV120" s="65">
        <f t="shared" si="180"/>
        <v>3.1186518911215777</v>
      </c>
      <c r="DW120" s="65">
        <f t="shared" si="181"/>
        <v>3.3350399405988376</v>
      </c>
      <c r="DX120" s="65">
        <f t="shared" si="182"/>
        <v>3.1261315829257734</v>
      </c>
      <c r="DY120" s="65">
        <f t="shared" si="183"/>
        <v>1.0000000000000009</v>
      </c>
      <c r="DZ120" s="65">
        <f t="shared" si="184"/>
        <v>1.0000000000000002</v>
      </c>
      <c r="EA120" s="65">
        <f t="shared" si="185"/>
        <v>1.0000000000000002</v>
      </c>
      <c r="EB120" s="65">
        <f t="shared" si="186"/>
        <v>1.0000000000000007</v>
      </c>
      <c r="EC120" s="65">
        <f t="shared" si="187"/>
        <v>0.99999999999999989</v>
      </c>
      <c r="ED120" s="65">
        <f t="shared" si="188"/>
        <v>1.0525078855300023</v>
      </c>
      <c r="EE120" s="65">
        <f t="shared" si="189"/>
        <v>1.1563363741947548</v>
      </c>
      <c r="EF120" s="65">
        <f t="shared" si="190"/>
        <v>1.3370602138659295</v>
      </c>
      <c r="EG120" s="65">
        <f t="shared" si="191"/>
        <v>1.4221291048730174</v>
      </c>
      <c r="EH120" s="65">
        <f t="shared" si="192"/>
        <v>1.5380301461176558</v>
      </c>
      <c r="EI120" s="65">
        <f t="shared" si="193"/>
        <v>0.99999999999999989</v>
      </c>
      <c r="EJ120" s="65">
        <f t="shared" si="194"/>
        <v>0.99999999999999967</v>
      </c>
      <c r="EK120" s="65">
        <f t="shared" si="195"/>
        <v>1.0000000000000002</v>
      </c>
      <c r="EL120" s="65">
        <f t="shared" si="196"/>
        <v>1</v>
      </c>
      <c r="EM120" s="65">
        <f t="shared" si="197"/>
        <v>1.0000000000000004</v>
      </c>
      <c r="EN120" s="65">
        <f t="shared" si="198"/>
        <v>0</v>
      </c>
      <c r="EO120" s="65">
        <f t="shared" si="199"/>
        <v>0</v>
      </c>
      <c r="EP120" s="65">
        <f t="shared" si="200"/>
        <v>0</v>
      </c>
      <c r="EQ120" s="65">
        <f t="shared" si="201"/>
        <v>0</v>
      </c>
      <c r="ER120" s="65">
        <f t="shared" si="202"/>
        <v>0</v>
      </c>
      <c r="EV120" s="51">
        <v>111</v>
      </c>
      <c r="EW120" s="65">
        <f t="shared" si="203"/>
        <v>290.62916352210834</v>
      </c>
      <c r="EX120" s="65">
        <f t="shared" si="204"/>
        <v>233.66049054559718</v>
      </c>
      <c r="EY120" s="65">
        <f t="shared" si="205"/>
        <v>163.29709535101796</v>
      </c>
      <c r="EZ120" s="65">
        <f t="shared" si="206"/>
        <v>91.326382094567663</v>
      </c>
      <c r="FA120" s="65">
        <f t="shared" si="207"/>
        <v>49.799640898068432</v>
      </c>
      <c r="FB120" s="65">
        <f t="shared" si="208"/>
        <v>1079.8664010905161</v>
      </c>
      <c r="FC120" s="65">
        <f t="shared" si="209"/>
        <v>875.22863654974014</v>
      </c>
      <c r="FD120" s="65">
        <f t="shared" si="210"/>
        <v>634.21866247827643</v>
      </c>
      <c r="FE120" s="65">
        <f t="shared" si="211"/>
        <v>448.53256056565294</v>
      </c>
      <c r="FF120" s="65">
        <f t="shared" si="212"/>
        <v>279.07251560453778</v>
      </c>
      <c r="FG120" s="65">
        <f t="shared" si="213"/>
        <v>568.41442303487395</v>
      </c>
      <c r="FH120" s="65">
        <f t="shared" si="214"/>
        <v>489.57404794808235</v>
      </c>
      <c r="FI120" s="65">
        <f t="shared" si="215"/>
        <v>390.07514074300462</v>
      </c>
      <c r="FJ120" s="65">
        <f t="shared" si="216"/>
        <v>307.23367844715187</v>
      </c>
      <c r="FK120" s="65">
        <f t="shared" si="217"/>
        <v>209.97849600945142</v>
      </c>
      <c r="FL120" s="65">
        <f t="shared" si="218"/>
        <v>236.28936360742409</v>
      </c>
      <c r="FM120" s="65">
        <f t="shared" si="219"/>
        <v>207.8525487790759</v>
      </c>
      <c r="FN120" s="65">
        <f t="shared" si="220"/>
        <v>168.40256763105123</v>
      </c>
      <c r="FO120" s="65">
        <f t="shared" si="221"/>
        <v>128.43122910608071</v>
      </c>
      <c r="FP120" s="65">
        <f t="shared" si="222"/>
        <v>75.789078544473796</v>
      </c>
      <c r="FQ120" s="65">
        <f t="shared" si="223"/>
        <v>24.916921123079184</v>
      </c>
      <c r="FR120" s="65">
        <f t="shared" si="224"/>
        <v>52.54367889203332</v>
      </c>
      <c r="FS120" s="65">
        <f t="shared" si="225"/>
        <v>75.286667146703692</v>
      </c>
      <c r="FT120" s="65">
        <f t="shared" si="226"/>
        <v>69.184511547624908</v>
      </c>
      <c r="FU120" s="65">
        <f t="shared" si="227"/>
        <v>51.365631072950521</v>
      </c>
      <c r="FV120" s="65">
        <f t="shared" si="228"/>
        <v>2.7685467914532431</v>
      </c>
      <c r="FW120" s="65">
        <f t="shared" si="229"/>
        <v>5.8381865435592584</v>
      </c>
      <c r="FX120" s="65">
        <f t="shared" si="230"/>
        <v>8.3651852385226331</v>
      </c>
      <c r="FY120" s="65">
        <f t="shared" si="231"/>
        <v>7.6871679497361001</v>
      </c>
      <c r="FZ120" s="65">
        <f t="shared" si="232"/>
        <v>5.7072923414389471</v>
      </c>
      <c r="GB120" s="65">
        <f t="shared" si="233"/>
        <v>290.62916352210834</v>
      </c>
      <c r="GC120" s="65">
        <f t="shared" si="234"/>
        <v>1079.8664010905161</v>
      </c>
      <c r="GD120" s="65">
        <f t="shared" si="235"/>
        <v>568.41442303487395</v>
      </c>
      <c r="GE120" s="65">
        <f t="shared" si="236"/>
        <v>236.28936360742409</v>
      </c>
      <c r="GF120" s="65">
        <f t="shared" si="237"/>
        <v>24.916921123079184</v>
      </c>
      <c r="GG120" s="65">
        <f t="shared" si="238"/>
        <v>2.7685467914532431</v>
      </c>
      <c r="GH120" s="65">
        <f t="shared" si="239"/>
        <v>233.66049054559718</v>
      </c>
      <c r="GI120" s="65">
        <f t="shared" si="240"/>
        <v>875.22863654974014</v>
      </c>
      <c r="GJ120" s="65">
        <f t="shared" si="241"/>
        <v>489.57404794808235</v>
      </c>
      <c r="GK120" s="65">
        <f t="shared" si="242"/>
        <v>207.8525487790759</v>
      </c>
      <c r="GL120" s="65">
        <f t="shared" si="243"/>
        <v>52.54367889203332</v>
      </c>
      <c r="GM120" s="65">
        <f t="shared" si="244"/>
        <v>5.8381865435592584</v>
      </c>
      <c r="GN120" s="65">
        <f t="shared" si="245"/>
        <v>163.29709535101796</v>
      </c>
      <c r="GO120" s="65">
        <f t="shared" si="246"/>
        <v>634.21866247827643</v>
      </c>
      <c r="GP120" s="65">
        <f t="shared" si="247"/>
        <v>390.07514074300462</v>
      </c>
      <c r="GQ120" s="65">
        <f t="shared" si="248"/>
        <v>168.40256763105123</v>
      </c>
      <c r="GR120" s="65">
        <f t="shared" si="249"/>
        <v>75.286667146703692</v>
      </c>
      <c r="GS120" s="65">
        <f t="shared" si="250"/>
        <v>8.3651852385226331</v>
      </c>
      <c r="GT120" s="65">
        <f t="shared" si="251"/>
        <v>91.326382094567663</v>
      </c>
      <c r="GU120" s="65">
        <f t="shared" si="252"/>
        <v>448.53256056565294</v>
      </c>
      <c r="GV120" s="65">
        <f t="shared" si="253"/>
        <v>307.23367844715187</v>
      </c>
      <c r="GW120" s="65">
        <f t="shared" si="254"/>
        <v>128.43122910608071</v>
      </c>
      <c r="GX120" s="65">
        <f t="shared" si="255"/>
        <v>69.184511547624908</v>
      </c>
      <c r="GY120" s="65">
        <f t="shared" si="256"/>
        <v>7.6871679497361001</v>
      </c>
      <c r="GZ120" s="65">
        <f t="shared" si="257"/>
        <v>49.799640898068432</v>
      </c>
      <c r="HA120" s="65">
        <f t="shared" si="258"/>
        <v>279.07251560453778</v>
      </c>
      <c r="HB120" s="65">
        <f t="shared" si="259"/>
        <v>209.97849600945142</v>
      </c>
      <c r="HC120" s="65">
        <f t="shared" si="260"/>
        <v>75.789078544473796</v>
      </c>
      <c r="HD120" s="65">
        <f t="shared" si="261"/>
        <v>51.365631072950521</v>
      </c>
      <c r="HE120" s="65">
        <f t="shared" si="262"/>
        <v>5.7072923414389471</v>
      </c>
      <c r="HM120" s="51">
        <v>111</v>
      </c>
      <c r="HN120" s="72">
        <f>(EW120-EW119)*$D$46+(FB120-FB119)*$D$47+(FG120-FG119)*$D$48+(FL120-FL119)*$D$49+IF($HM120&lt;C$10,0,求节点(C$10:C$14,$H$28:$H$32,$HM120)*$C$2*节奏总纲!W114)+HN119</f>
        <v>249392.82028587064</v>
      </c>
      <c r="HO120" s="72">
        <f>(EX120-EX119)*$D$46+(FC120-FC119)*$D$47+(FH120-FH119)*$D$48+(FM120-FM119)*$D$49+IF($HM120&lt;D$10,0,求节点(D$10:D$14,$H$28:$H$32,$HM120)*$C$2*节奏总纲!X114)+HO119</f>
        <v>217131.85882054426</v>
      </c>
      <c r="HP120" s="72">
        <f>(EY120-EY119)*$D$46+(FD120-FD119)*$D$47+(FI120-FI119)*$D$48+(FN120-FN119)*$D$49+IF($HM120&lt;E$10,0,求节点(E$10:E$14,$H$28:$H$32,$HM120)*$C$2*节奏总纲!Y114)+HP119</f>
        <v>179151.32735233905</v>
      </c>
      <c r="HQ120" s="72">
        <f>(EZ120-EZ119)*$D$46+(FE120-FE119)*$D$47+(FJ120-FJ119)*$D$48+(FO120-FO119)*$D$49+IF($HM120&lt;F$10,0,求节点(F$10:F$14,$H$28:$H$32,$HM120)*$C$2*节奏总纲!Z114)+HQ119</f>
        <v>132263.09528844911</v>
      </c>
      <c r="HR120" s="72">
        <f>(FA120-FA119)*$D$46+(FF120-FF119)*$D$47+(FK120-FK119)*$D$48+(FP120-FP119)*$D$49+IF($HM120&lt;G$10,0,求节点(G$10:G$14,$H$28:$H$32,$HM120)*$C$2*节奏总纲!AA114)+HR119</f>
        <v>74490.05415774876</v>
      </c>
      <c r="HV120" s="72">
        <v>111</v>
      </c>
      <c r="HW120" s="72">
        <f>IF($HV120&lt;C$10,0,求节点(C$10:C$14,$I$28:$I$32,$HV120)*$C$2*节奏总纲!W114)+HW119</f>
        <v>1960171938.4102232</v>
      </c>
      <c r="HX120" s="72">
        <f>IF($HV120&lt;D$10,0,求节点(D$10:D$14,$I$28:$I$32,$HV120)*$C$2*节奏总纲!X114)+HX119</f>
        <v>1950034201.0866568</v>
      </c>
      <c r="HY120" s="72">
        <f>IF($HV120&lt;E$10,0,求节点(E$10:E$14,$I$28:$I$32,$HV120)*$C$2*节奏总纲!Y114)+HY119</f>
        <v>1884363495.2732463</v>
      </c>
      <c r="HZ120" s="72">
        <f>IF($HV120&lt;F$10,0,求节点(F$10:F$14,$I$28:$I$32,$HV120)*$C$2*节奏总纲!Z114)+HZ119</f>
        <v>1476237852.7304435</v>
      </c>
      <c r="IA120" s="72">
        <f>IF($HV120&lt;G$10,0,求节点(G$10:G$14,$I$28:$I$32,$HV120)*$C$2*节奏总纲!AA114)+IA119</f>
        <v>835235310.85843635</v>
      </c>
    </row>
    <row r="121" spans="16:235" x14ac:dyDescent="0.15">
      <c r="P121" s="49">
        <v>112</v>
      </c>
      <c r="Q121" s="51">
        <f>IF($P121&lt;C$10,0,求节点(C$10:C$14,$H$10:$H$14,$P121)*$C$2*节奏总纲!W115)+Q120</f>
        <v>4969.7496895058675</v>
      </c>
      <c r="R121" s="51">
        <f>IF($P121&lt;D$10,0,求节点(D$10:D$14,$H$10:$H$14,$P121)*$C$2*节奏总纲!X115)+R120</f>
        <v>3903.8110568565826</v>
      </c>
      <c r="S121" s="51">
        <f>IF($P121&lt;E$10,0,求节点(E$10:E$14,$H$10:$H$14,$P121)*$C$2*节奏总纲!Y115)+S120</f>
        <v>2656.9836629856904</v>
      </c>
      <c r="T121" s="51">
        <f>IF($P121&lt;F$10,0,求节点(F$10:F$14,$H$10:$H$14,$P121)*$C$2*节奏总纲!Z115)+T120</f>
        <v>1493.4571370726665</v>
      </c>
      <c r="U121" s="51">
        <f>IF($P121&lt;G$10,0,求节点(G$10:G$14,$H$10:$H$14,$P121)*$C$2*节奏总纲!AA115)+U120</f>
        <v>832.52028829515666</v>
      </c>
      <c r="V121" s="51">
        <f>IF($P121&lt;C$10,0,求节点(C$10:C$14,$I$10:$I$14,$P121)*$C$2*节奏总纲!W115)+V120</f>
        <v>15347.711240011677</v>
      </c>
      <c r="W121" s="51">
        <f>IF($P121&lt;D$10,0,求节点(D$10:D$14,$I$10:$I$14,$P121)*$C$2*节奏总纲!X115)+W120</f>
        <v>11136.738670043555</v>
      </c>
      <c r="X121" s="51">
        <f>IF($P121&lt;E$10,0,求节点(E$10:E$14,$I$10:$I$14,$P121)*$C$2*节奏总纲!Y115)+X120</f>
        <v>7101.2953912784196</v>
      </c>
      <c r="Y121" s="51">
        <f>IF($P121&lt;F$10,0,求节点(F$10:F$14,$I$10:$I$14,$P121)*$C$2*节奏总纲!Z115)+Y120</f>
        <v>4275.4894023257266</v>
      </c>
      <c r="Z121" s="51">
        <f>IF($P121&lt;G$10,0,求节点(G$10:G$14,$I$10:$I$14,$P121)*$C$2*节奏总纲!AA115)+Z120</f>
        <v>2249.8261883485275</v>
      </c>
      <c r="AA121" s="65">
        <f>IF($P121&lt;C$10,0,求节点(C$10:C$14,$J$10:$J$14,$P121)*$C$2*节奏总纲!W115)+AA120+军团势力点排行奖励设计!M121-军团势力点排行奖励设计!M120</f>
        <v>17568.550723497894</v>
      </c>
      <c r="AB121" s="65">
        <f>IF($P121&lt;D$10,0,求节点(D$10:D$14,$J$10:$J$14,$P121)*$C$2*节奏总纲!X115)+AB120+军团势力点排行奖励设计!N121-军团势力点排行奖励设计!N120</f>
        <v>14707.979066199709</v>
      </c>
      <c r="AC121" s="65">
        <f>IF($P121&lt;E$10,0,求节点(E$10:E$14,$J$10:$J$14,$P121)*$C$2*节奏总纲!Y115)+AC120+军团势力点排行奖励设计!O121-军团势力点排行奖励设计!O120</f>
        <v>11464.498274513258</v>
      </c>
      <c r="AD121" s="65">
        <f>IF($P121&lt;F$10,0,求节点(F$10:F$14,$J$10:$J$14,$P121)*$C$2*节奏总纲!Z115)+AD120+军团势力点排行奖励设计!P121-军团势力点排行奖励设计!P120</f>
        <v>9633.7419138414989</v>
      </c>
      <c r="AE121" s="65">
        <f>IF($P121&lt;G$10,0,求节点(G$10:G$14,$J$10:$J$14,$P121)*$C$2*节奏总纲!AA115)+AE120+军团势力点排行奖励设计!Q121-军团势力点排行奖励设计!Q120</f>
        <v>8170.3853862182914</v>
      </c>
      <c r="AF121" s="65">
        <f>IF($P121&lt;C$10,0,求节点(C$10:C$14,$K$10:$K$14,$P121)*$C$2*节奏总纲!W115)+AF120</f>
        <v>34707.812041324054</v>
      </c>
      <c r="AG121" s="65">
        <f>IF($P121&lt;D$10,0,求节点(D$10:D$14,$K$10:$K$14,$P121)*$C$2*节奏总纲!X115)+AG120</f>
        <v>30373.508732604729</v>
      </c>
      <c r="AH121" s="65">
        <f>IF($P121&lt;E$10,0,求节点(E$10:E$14,$K$10:$K$14,$P121)*$C$2*节奏总纲!Y115)+AH120</f>
        <v>25021.437273877906</v>
      </c>
      <c r="AI121" s="65">
        <f>IF($P121&lt;F$10,0,求节点(F$10:F$14,$K$10:$K$14,$P121)*$C$2*节奏总纲!Z115)+AI120</f>
        <v>18759.188734188887</v>
      </c>
      <c r="AJ121" s="65">
        <f>IF($P121&lt;G$10,0,求节点(G$10:G$14,$K$10:$K$14,$P121)*$C$2*节奏总纲!AA115)+AJ120</f>
        <v>9855.9042762640693</v>
      </c>
      <c r="AK121" s="65">
        <f>IF($P121&lt;C$10,0,求节点(C$10:C$14,$L$10:$L$14,$P121)*$C$2*节奏总纲!W115)+AK120+军团势力点排行奖励设计!R121-军团势力点排行奖励设计!R120</f>
        <v>3928.8159215574765</v>
      </c>
      <c r="AL121" s="65">
        <f>IF($P121&lt;D$10,0,求节点(D$10:D$14,$L$10:$L$14,$P121)*$C$2*节奏总纲!X115)+AL120+军团势力点排行奖励设计!S121-军团势力点排行奖励设计!S120</f>
        <v>7578.0596682051846</v>
      </c>
      <c r="AM121" s="65">
        <f>IF($P121&lt;E$10,0,求节点(E$10:E$14,$L$10:$L$14,$P121)*$C$2*节奏总纲!Y115)+AM120+军团势力点排行奖励设计!T121-军团势力点排行奖励设计!T120</f>
        <v>10185.686248638853</v>
      </c>
      <c r="AN121" s="65">
        <f>IF($P121&lt;F$10,0,求节点(F$10:F$14,$L$10:$L$14,$P121)*$C$2*节奏总纲!Z115)+AN120+军团势力点排行奖励设计!U121-军团势力点排行奖励设计!U120</f>
        <v>9054.6390242555462</v>
      </c>
      <c r="AO121" s="65">
        <f>IF($P121&lt;G$10,0,求节点(G$10:G$14,$L$10:$L$14,$P121)*$C$2*节奏总纲!AA115)+AO120+军团势力点排行奖励设计!V121-军团势力点排行奖励设计!V120</f>
        <v>6493.9126536876765</v>
      </c>
      <c r="AP121" s="65">
        <f>IF($P121&lt;C$10,0,求节点(C$10:C$14,$M$10:$M$14,$P121)*$C$2*节奏总纲!W115)+AP120</f>
        <v>0</v>
      </c>
      <c r="AQ121" s="65">
        <f>IF($P121&lt;D$10,0,求节点(D$10:D$14,$M$10:$M$14,$P121)*$C$2*节奏总纲!X115)+AQ120</f>
        <v>0</v>
      </c>
      <c r="AR121" s="65">
        <f>IF($P121&lt;E$10,0,求节点(E$10:E$14,$M$10:$M$14,$P121)*$C$2*节奏总纲!Y115)+AR120</f>
        <v>0</v>
      </c>
      <c r="AS121" s="65">
        <f>IF($P121&lt;F$10,0,求节点(F$10:F$14,$M$10:$M$14,$P121)*$C$2*节奏总纲!Z115)+AS120</f>
        <v>0</v>
      </c>
      <c r="AT121" s="65">
        <f>IF($P121&lt;G$10,0,求节点(G$10:G$14,$M$10:$M$14,$P121)*$C$2*节奏总纲!AA115)+AT120</f>
        <v>0</v>
      </c>
      <c r="AX121" s="51">
        <v>112</v>
      </c>
      <c r="AY121" s="51">
        <f>IF($AX121&lt;C$10,0,求节点(C$10:C$14,$H$19:$H$23,$AX121)*$C$2*节奏总纲!W115)+AY120</f>
        <v>160.83712822378666</v>
      </c>
      <c r="AZ121" s="51">
        <f>IF($AX121&lt;D$10,0,求节点(D$10:D$14,$H$19:$H$23,$AX121)*$C$2*节奏总纲!X115)+AZ120</f>
        <v>132.43881686352239</v>
      </c>
      <c r="BA121" s="51">
        <f>IF($AX121&lt;E$10,0,求节点(E$10:E$14,$H$19:$H$23,$AX121)*$C$2*节奏总纲!Y115)+BA120</f>
        <v>94.985892569826404</v>
      </c>
      <c r="BB121" s="51">
        <f>IF($AX121&lt;F$10,0,求节点(F$10:F$14,$H$19:$H$23,$AX121)*$C$2*节奏总纲!Z115)+BB120</f>
        <v>52.866668161804185</v>
      </c>
      <c r="BC121" s="51">
        <f>IF($AX121&lt;G$10,0,求节点(G$10:G$14,$H$19:$H$23,$AX121)*$C$2*节奏总纲!AA115)+BC120</f>
        <v>28.209127555924699</v>
      </c>
      <c r="BD121" s="51">
        <f>IF($AX121&lt;C$10,0,求节点(C$10:C$14,$I$19:$I$23,$AX121)*$C$2*节奏总纲!W115)+BD120</f>
        <v>432.64011766107234</v>
      </c>
      <c r="BE121" s="51">
        <f>IF($AX121&lt;D$10,0,求节点(D$10:D$14,$I$19:$I$23,$AX121)*$C$2*节奏总纲!X115)+BE120</f>
        <v>337.40557894024931</v>
      </c>
      <c r="BF121" s="51">
        <f>IF($AX121&lt;E$10,0,求节点(E$10:E$14,$I$19:$I$23,$AX121)*$C$2*节奏总纲!Y115)+BF120</f>
        <v>227.70400927063847</v>
      </c>
      <c r="BG121" s="51">
        <f>IF($AX121&lt;F$10,0,求节点(F$10:F$14,$I$19:$I$23,$AX121)*$C$2*节奏总纲!Z115)+BG120</f>
        <v>128.19904644254493</v>
      </c>
      <c r="BH121" s="51">
        <f>IF($AX121&lt;G$10,0,求节点(G$10:G$14,$I$19:$I$23,$AX121)*$C$2*节奏总纲!AA115)+BH120</f>
        <v>71.968377807145785</v>
      </c>
      <c r="BI121" s="65">
        <f>IF($AX121&lt;C$10,0,求节点(C$10:C$14,$J$19:$J$23,$AX121)*$C$2*节奏总纲!W115)+BI120+军团势力点排行奖励设计!W121-军团势力点排行奖励设计!W120</f>
        <v>585.61835744992936</v>
      </c>
      <c r="BJ121" s="65">
        <f>IF($AX121&lt;D$10,0,求节点(D$10:D$14,$J$19:$J$23,$AX121)*$C$2*节奏总纲!X115)+BJ120+军团势力点排行奖励设计!X121-军团势力点排行奖励设计!X120</f>
        <v>490.26596887332357</v>
      </c>
      <c r="BK121" s="65">
        <f>IF($AX121&lt;E$10,0,求节点(E$10:E$14,$J$19:$J$23,$AX121)*$C$2*节奏总纲!Y115)+BK120+军团势力点排行奖励设计!Y121-军团势力点排行奖励设计!Y120</f>
        <v>382.14994248377519</v>
      </c>
      <c r="BL121" s="65">
        <f>IF($AX121&lt;F$10,0,求节点(F$10:F$14,$J$19:$J$23,$AX121)*$C$2*节奏总纲!Z115)+BL120+军团势力点排行奖励设计!Z121-军团势力点排行奖励设计!Z120</f>
        <v>321.12473046138319</v>
      </c>
      <c r="BM121" s="65">
        <f>IF($AX121&lt;G$10,0,求节点(G$10:G$14,$J$19:$J$23,$AX121)*$C$2*节奏总纲!AA115)+BM120+军团势力点排行奖励设计!AA121-军团势力点排行奖励设计!AA120</f>
        <v>272.34617954060974</v>
      </c>
      <c r="BN121" s="65">
        <f>IF($AX121&lt;C$10,0,求节点(C$10:C$14,$K$19:$K$23,$AX121)*$C$2*节奏总纲!W115)+BN120</f>
        <v>1069.6148083928654</v>
      </c>
      <c r="BO121" s="65">
        <f>IF($AX121&lt;D$10,0,求节点(D$10:D$14,$K$19:$K$23,$AX121)*$C$2*节奏总纲!X115)+BO120</f>
        <v>833.9314614592771</v>
      </c>
      <c r="BP121" s="65">
        <f>IF($AX121&lt;E$10,0,求节点(E$10:E$14,$K$19:$K$23,$AX121)*$C$2*节奏总纲!Y115)+BP120</f>
        <v>583.0616071871849</v>
      </c>
      <c r="BQ121" s="65">
        <f>IF($AX121&lt;F$10,0,求节点(F$10:F$14,$K$19:$K$23,$AX121)*$C$2*节奏总纲!Z115)+BQ120</f>
        <v>412.02156334366094</v>
      </c>
      <c r="BR121" s="65">
        <f>IF($AX121&lt;G$10,0,求节点(G$10:G$14,$K$19:$K$23,$AX121)*$C$2*节奏总纲!AA115)+BR120</f>
        <v>200.60296043176282</v>
      </c>
      <c r="BS121" s="65">
        <f>IF($AX121&lt;C$10,0,求节点(C$10:C$14,$L$19:$L$23,$AX121)*$C$2*节奏总纲!W115)+BS120+军团势力点排行奖励设计!AB121-军团势力点排行奖励设计!AB120</f>
        <v>78.576318431149545</v>
      </c>
      <c r="BT121" s="65">
        <f>IF($AX121&lt;D$10,0,求节点(D$10:D$14,$L$19:$L$23,$AX121)*$C$2*节奏总纲!X115)+BT120+军团势力点排行奖励设计!AC121-军团势力点排行奖励设计!AC120</f>
        <v>151.56119336410376</v>
      </c>
      <c r="BU121" s="65">
        <f>IF($AX121&lt;E$10,0,求节点(E$10:E$14,$L$19:$L$23,$AX121)*$C$2*节奏总纲!Y115)+BU120+军团势力点排行奖励设计!AD121-军团势力点排行奖励设计!AD120</f>
        <v>203.71372497277702</v>
      </c>
      <c r="BV121" s="65">
        <f>IF($AX121&lt;F$10,0,求节点(F$10:F$14,$L$19:$L$23,$AX121)*$C$2*节奏总纲!Z115)+BV120+军团势力点排行奖励设计!AE121-军团势力点排行奖励设计!AE120</f>
        <v>181.09278048511092</v>
      </c>
      <c r="BW121" s="65">
        <f>IF($AX121&lt;G$10,0,求节点(G$10:G$14,$L$19:$L$23,$AX121)*$C$2*节奏总纲!AA115)+BW120+军团势力点排行奖励设计!AF121-军团势力点排行奖励设计!AF120</f>
        <v>129.87825307375348</v>
      </c>
      <c r="BX121" s="65">
        <f>IF($AX121&lt;C$10,0,求节点(C$10:C$14,$M$19:$M$23,$AX121)*$C$2*节奏总纲!W115)+BX120</f>
        <v>0</v>
      </c>
      <c r="BY121" s="65">
        <f>IF($AX121&lt;D$10,0,求节点(D$10:D$14,$M$19:$M$23,$AX121)*$C$2*节奏总纲!X115)+BY120</f>
        <v>0</v>
      </c>
      <c r="BZ121" s="65">
        <f>IF($AX121&lt;E$10,0,求节点(E$10:E$14,$M$19:$M$23,$AX121)*$C$2*节奏总纲!Y115)+BZ120</f>
        <v>0</v>
      </c>
      <c r="CA121" s="65">
        <f>IF($AX121&lt;F$10,0,求节点(F$10:F$14,$M$19:$M$23,$AX121)*$C$2*节奏总纲!Z115)+CA120</f>
        <v>0</v>
      </c>
      <c r="CB121" s="65">
        <f>IF($AX121&lt;G$10,0,求节点(G$10:G$14,$M$19:$M$23,$AX121)*$C$2*节奏总纲!AA115)+CB120</f>
        <v>0</v>
      </c>
      <c r="CF121" s="51">
        <v>112</v>
      </c>
      <c r="CG121" s="65">
        <f t="shared" si="143"/>
        <v>804.18564111893329</v>
      </c>
      <c r="CH121" s="65">
        <f t="shared" si="144"/>
        <v>662.1940843176119</v>
      </c>
      <c r="CI121" s="65">
        <f t="shared" si="145"/>
        <v>474.92946284913205</v>
      </c>
      <c r="CJ121" s="65">
        <f t="shared" si="146"/>
        <v>264.33334080902091</v>
      </c>
      <c r="CK121" s="65">
        <f t="shared" si="147"/>
        <v>141.04563777962349</v>
      </c>
      <c r="CL121" s="65">
        <f t="shared" si="148"/>
        <v>4326.4011766107233</v>
      </c>
      <c r="CM121" s="65">
        <f t="shared" si="149"/>
        <v>3374.0557894024932</v>
      </c>
      <c r="CN121" s="65">
        <f t="shared" si="150"/>
        <v>2277.0400927063847</v>
      </c>
      <c r="CO121" s="65">
        <f t="shared" si="151"/>
        <v>1281.9904644254493</v>
      </c>
      <c r="CP121" s="65">
        <f t="shared" si="152"/>
        <v>719.68377807145782</v>
      </c>
      <c r="CQ121" s="65">
        <f t="shared" si="153"/>
        <v>17568.55072349788</v>
      </c>
      <c r="CR121" s="65">
        <f t="shared" si="154"/>
        <v>14707.979066199707</v>
      </c>
      <c r="CS121" s="65">
        <f t="shared" si="155"/>
        <v>11464.498274513257</v>
      </c>
      <c r="CT121" s="65">
        <f t="shared" si="156"/>
        <v>9633.7419138414953</v>
      </c>
      <c r="CU121" s="65">
        <f t="shared" si="157"/>
        <v>8170.3853862182923</v>
      </c>
      <c r="CV121" s="65">
        <f t="shared" si="158"/>
        <v>32088.444251785961</v>
      </c>
      <c r="CW121" s="65">
        <f t="shared" si="159"/>
        <v>25017.943843778314</v>
      </c>
      <c r="CX121" s="65">
        <f t="shared" si="160"/>
        <v>17491.848215615548</v>
      </c>
      <c r="CY121" s="65">
        <f t="shared" si="161"/>
        <v>12360.646900309828</v>
      </c>
      <c r="CZ121" s="65">
        <f t="shared" si="162"/>
        <v>6018.0888129528848</v>
      </c>
      <c r="DA121" s="65">
        <f t="shared" si="163"/>
        <v>3928.8159215574774</v>
      </c>
      <c r="DB121" s="65">
        <f t="shared" si="164"/>
        <v>7578.0596682051882</v>
      </c>
      <c r="DC121" s="65">
        <f t="shared" si="165"/>
        <v>10185.686248638851</v>
      </c>
      <c r="DD121" s="65">
        <f t="shared" si="166"/>
        <v>9054.6390242555462</v>
      </c>
      <c r="DE121" s="65">
        <f t="shared" si="167"/>
        <v>6493.9126536876738</v>
      </c>
      <c r="DF121" s="65">
        <f t="shared" si="168"/>
        <v>0</v>
      </c>
      <c r="DG121" s="65">
        <f t="shared" si="169"/>
        <v>0</v>
      </c>
      <c r="DH121" s="65">
        <f t="shared" si="170"/>
        <v>0</v>
      </c>
      <c r="DI121" s="65">
        <f t="shared" si="171"/>
        <v>0</v>
      </c>
      <c r="DJ121" s="65">
        <f t="shared" si="172"/>
        <v>0</v>
      </c>
      <c r="DN121" s="51">
        <v>112</v>
      </c>
      <c r="DO121" s="65">
        <f t="shared" si="173"/>
        <v>6.1798537991688383</v>
      </c>
      <c r="DP121" s="65">
        <f t="shared" si="174"/>
        <v>5.8952671872317355</v>
      </c>
      <c r="DQ121" s="65">
        <f t="shared" si="175"/>
        <v>5.5944805930680239</v>
      </c>
      <c r="DR121" s="65">
        <f t="shared" si="176"/>
        <v>5.6499007370836329</v>
      </c>
      <c r="DS121" s="65">
        <f t="shared" si="177"/>
        <v>5.9024887362764566</v>
      </c>
      <c r="DT121" s="65">
        <f t="shared" si="178"/>
        <v>3.5474544808706301</v>
      </c>
      <c r="DU121" s="65">
        <f t="shared" si="179"/>
        <v>3.300697844126562</v>
      </c>
      <c r="DV121" s="65">
        <f t="shared" si="180"/>
        <v>3.1186518911215777</v>
      </c>
      <c r="DW121" s="65">
        <f t="shared" si="181"/>
        <v>3.3350399405988376</v>
      </c>
      <c r="DX121" s="65">
        <f t="shared" si="182"/>
        <v>3.1261315829257734</v>
      </c>
      <c r="DY121" s="65">
        <f t="shared" si="183"/>
        <v>1.0000000000000009</v>
      </c>
      <c r="DZ121" s="65">
        <f t="shared" si="184"/>
        <v>1.0000000000000002</v>
      </c>
      <c r="EA121" s="65">
        <f t="shared" si="185"/>
        <v>1.0000000000000002</v>
      </c>
      <c r="EB121" s="65">
        <f t="shared" si="186"/>
        <v>1.0000000000000004</v>
      </c>
      <c r="EC121" s="65">
        <f t="shared" si="187"/>
        <v>0.99999999999999989</v>
      </c>
      <c r="ED121" s="65">
        <f t="shared" si="188"/>
        <v>1.0816296286907803</v>
      </c>
      <c r="EE121" s="65">
        <f t="shared" si="189"/>
        <v>1.2140689467635162</v>
      </c>
      <c r="EF121" s="65">
        <f t="shared" si="190"/>
        <v>1.4304627484441836</v>
      </c>
      <c r="EG121" s="65">
        <f t="shared" si="191"/>
        <v>1.5176542850454433</v>
      </c>
      <c r="EH121" s="65">
        <f t="shared" si="192"/>
        <v>1.637713331024786</v>
      </c>
      <c r="EI121" s="65">
        <f t="shared" si="193"/>
        <v>0.99999999999999978</v>
      </c>
      <c r="EJ121" s="65">
        <f t="shared" si="194"/>
        <v>0.99999999999999956</v>
      </c>
      <c r="EK121" s="65">
        <f t="shared" si="195"/>
        <v>1.0000000000000002</v>
      </c>
      <c r="EL121" s="65">
        <f t="shared" si="196"/>
        <v>1</v>
      </c>
      <c r="EM121" s="65">
        <f t="shared" si="197"/>
        <v>1.0000000000000004</v>
      </c>
      <c r="EN121" s="65">
        <f t="shared" si="198"/>
        <v>0</v>
      </c>
      <c r="EO121" s="65">
        <f t="shared" si="199"/>
        <v>0</v>
      </c>
      <c r="EP121" s="65">
        <f t="shared" si="200"/>
        <v>0</v>
      </c>
      <c r="EQ121" s="65">
        <f t="shared" si="201"/>
        <v>0</v>
      </c>
      <c r="ER121" s="65">
        <f t="shared" si="202"/>
        <v>0</v>
      </c>
      <c r="EV121" s="51">
        <v>112</v>
      </c>
      <c r="EW121" s="65">
        <f t="shared" si="203"/>
        <v>290.62916352210834</v>
      </c>
      <c r="EX121" s="65">
        <f t="shared" si="204"/>
        <v>233.66049054559718</v>
      </c>
      <c r="EY121" s="65">
        <f t="shared" si="205"/>
        <v>163.29709535101796</v>
      </c>
      <c r="EZ121" s="65">
        <f t="shared" si="206"/>
        <v>91.326382094567663</v>
      </c>
      <c r="FA121" s="65">
        <f t="shared" si="207"/>
        <v>49.799640898068432</v>
      </c>
      <c r="FB121" s="65">
        <f t="shared" si="208"/>
        <v>1130.4646652841479</v>
      </c>
      <c r="FC121" s="65">
        <f t="shared" si="209"/>
        <v>898.28262042447477</v>
      </c>
      <c r="FD121" s="65">
        <f t="shared" si="210"/>
        <v>641.99858132492704</v>
      </c>
      <c r="FE121" s="65">
        <f t="shared" si="211"/>
        <v>456.31247941230356</v>
      </c>
      <c r="FF121" s="65">
        <f t="shared" si="212"/>
        <v>286.85243445118829</v>
      </c>
      <c r="FG121" s="65">
        <f t="shared" si="213"/>
        <v>607.9855988996726</v>
      </c>
      <c r="FH121" s="65">
        <f t="shared" si="214"/>
        <v>516.26748244000987</v>
      </c>
      <c r="FI121" s="65">
        <f t="shared" si="215"/>
        <v>408.00007376568738</v>
      </c>
      <c r="FJ121" s="65">
        <f t="shared" si="216"/>
        <v>322.44043185625401</v>
      </c>
      <c r="FK121" s="65">
        <f t="shared" si="217"/>
        <v>221.70014484492924</v>
      </c>
      <c r="FL121" s="65">
        <f t="shared" si="218"/>
        <v>258.91914323729947</v>
      </c>
      <c r="FM121" s="65">
        <f t="shared" si="219"/>
        <v>221.61182940834235</v>
      </c>
      <c r="FN121" s="65">
        <f t="shared" si="220"/>
        <v>176.46256355618115</v>
      </c>
      <c r="FO121" s="65">
        <f t="shared" si="221"/>
        <v>134.67910528882354</v>
      </c>
      <c r="FP121" s="65">
        <f t="shared" si="222"/>
        <v>79.71355167813374</v>
      </c>
      <c r="FQ121" s="65">
        <f t="shared" si="223"/>
        <v>35.359343294017293</v>
      </c>
      <c r="FR121" s="65">
        <f t="shared" si="224"/>
        <v>68.202537013846666</v>
      </c>
      <c r="FS121" s="65">
        <f t="shared" si="225"/>
        <v>91.671176237749663</v>
      </c>
      <c r="FT121" s="65">
        <f t="shared" si="226"/>
        <v>81.49175121829991</v>
      </c>
      <c r="FU121" s="65">
        <f t="shared" si="227"/>
        <v>58.445213883189069</v>
      </c>
      <c r="FV121" s="65">
        <f t="shared" si="228"/>
        <v>3.9288159215574767</v>
      </c>
      <c r="FW121" s="65">
        <f t="shared" si="229"/>
        <v>7.5780596682051851</v>
      </c>
      <c r="FX121" s="65">
        <f t="shared" si="230"/>
        <v>10.185686248638852</v>
      </c>
      <c r="FY121" s="65">
        <f t="shared" si="231"/>
        <v>9.0546390242555468</v>
      </c>
      <c r="FZ121" s="65">
        <f t="shared" si="232"/>
        <v>6.4939126536876746</v>
      </c>
      <c r="GB121" s="65">
        <f t="shared" si="233"/>
        <v>290.62916352210834</v>
      </c>
      <c r="GC121" s="65">
        <f t="shared" si="234"/>
        <v>1130.4646652841479</v>
      </c>
      <c r="GD121" s="65">
        <f t="shared" si="235"/>
        <v>607.9855988996726</v>
      </c>
      <c r="GE121" s="65">
        <f t="shared" si="236"/>
        <v>258.91914323729947</v>
      </c>
      <c r="GF121" s="65">
        <f t="shared" si="237"/>
        <v>35.359343294017293</v>
      </c>
      <c r="GG121" s="65">
        <f t="shared" si="238"/>
        <v>3.9288159215574767</v>
      </c>
      <c r="GH121" s="65">
        <f t="shared" si="239"/>
        <v>233.66049054559718</v>
      </c>
      <c r="GI121" s="65">
        <f t="shared" si="240"/>
        <v>898.28262042447477</v>
      </c>
      <c r="GJ121" s="65">
        <f t="shared" si="241"/>
        <v>516.26748244000987</v>
      </c>
      <c r="GK121" s="65">
        <f t="shared" si="242"/>
        <v>221.61182940834235</v>
      </c>
      <c r="GL121" s="65">
        <f t="shared" si="243"/>
        <v>68.202537013846666</v>
      </c>
      <c r="GM121" s="65">
        <f t="shared" si="244"/>
        <v>7.5780596682051851</v>
      </c>
      <c r="GN121" s="65">
        <f t="shared" si="245"/>
        <v>163.29709535101796</v>
      </c>
      <c r="GO121" s="65">
        <f t="shared" si="246"/>
        <v>641.99858132492704</v>
      </c>
      <c r="GP121" s="65">
        <f t="shared" si="247"/>
        <v>408.00007376568738</v>
      </c>
      <c r="GQ121" s="65">
        <f t="shared" si="248"/>
        <v>176.46256355618115</v>
      </c>
      <c r="GR121" s="65">
        <f t="shared" si="249"/>
        <v>91.671176237749663</v>
      </c>
      <c r="GS121" s="65">
        <f t="shared" si="250"/>
        <v>10.185686248638852</v>
      </c>
      <c r="GT121" s="65">
        <f t="shared" si="251"/>
        <v>91.326382094567663</v>
      </c>
      <c r="GU121" s="65">
        <f t="shared" si="252"/>
        <v>456.31247941230356</v>
      </c>
      <c r="GV121" s="65">
        <f t="shared" si="253"/>
        <v>322.44043185625401</v>
      </c>
      <c r="GW121" s="65">
        <f t="shared" si="254"/>
        <v>134.67910528882354</v>
      </c>
      <c r="GX121" s="65">
        <f t="shared" si="255"/>
        <v>81.49175121829991</v>
      </c>
      <c r="GY121" s="65">
        <f t="shared" si="256"/>
        <v>9.0546390242555468</v>
      </c>
      <c r="GZ121" s="65">
        <f t="shared" si="257"/>
        <v>49.799640898068432</v>
      </c>
      <c r="HA121" s="65">
        <f t="shared" si="258"/>
        <v>286.85243445118829</v>
      </c>
      <c r="HB121" s="65">
        <f t="shared" si="259"/>
        <v>221.70014484492924</v>
      </c>
      <c r="HC121" s="65">
        <f t="shared" si="260"/>
        <v>79.71355167813374</v>
      </c>
      <c r="HD121" s="65">
        <f t="shared" si="261"/>
        <v>58.445213883189069</v>
      </c>
      <c r="HE121" s="65">
        <f t="shared" si="262"/>
        <v>6.4939126536876746</v>
      </c>
      <c r="HM121" s="51">
        <v>112</v>
      </c>
      <c r="HN121" s="72">
        <f>(EW121-EW120)*$D$46+(FB121-FB120)*$D$47+(FG121-FG120)*$D$48+(FL121-FL120)*$D$49+IF($HM121&lt;C$10,0,求节点(C$10:C$14,$H$28:$H$32,$HM121)*$C$2*节奏总纲!W115)+HN120</f>
        <v>269999.01504973631</v>
      </c>
      <c r="HO121" s="72">
        <f>(EX121-EX120)*$D$46+(FC121-FC120)*$D$47+(FH121-FH120)*$D$48+(FM121-FM120)*$D$49+IF($HM121&lt;D$10,0,求节点(D$10:D$14,$H$28:$H$32,$HM121)*$C$2*节奏总纲!X115)+HO120</f>
        <v>234805.6007069172</v>
      </c>
      <c r="HP121" s="72">
        <f>(EY121-EY120)*$D$46+(FD121-FD120)*$D$47+(FI121-FI120)*$D$48+(FN121-FN120)*$D$49+IF($HM121&lt;E$10,0,求节点(E$10:E$14,$H$28:$H$32,$HM121)*$C$2*节奏总纲!Y115)+HP120</f>
        <v>193338.78736109092</v>
      </c>
      <c r="HQ121" s="72">
        <f>(EZ121-EZ120)*$D$46+(FE121-FE120)*$D$47+(FJ121-FJ120)*$D$48+(FO121-FO120)*$D$49+IF($HM121&lt;F$10,0,求节点(F$10:F$14,$H$28:$H$32,$HM121)*$C$2*节奏总纲!Z115)+HQ120</f>
        <v>142645.10383818808</v>
      </c>
      <c r="HR121" s="72">
        <f>(FA121-FA120)*$D$46+(FF121-FF120)*$D$47+(FK121-FK120)*$D$48+(FP121-FP120)*$D$49+IF($HM121&lt;G$10,0,求节点(G$10:G$14,$H$28:$H$32,$HM121)*$C$2*节奏总纲!AA115)+HR120</f>
        <v>79992.916304413695</v>
      </c>
      <c r="HV121" s="72">
        <v>112</v>
      </c>
      <c r="HW121" s="72">
        <f>IF($HV121&lt;C$10,0,求节点(C$10:C$14,$I$28:$I$32,$HV121)*$C$2*节奏总纲!W115)+HW120</f>
        <v>2234842156.312499</v>
      </c>
      <c r="HX121" s="72">
        <f>IF($HV121&lt;D$10,0,求节点(D$10:D$14,$I$28:$I$32,$HV121)*$C$2*节奏总纲!X115)+HX120</f>
        <v>2239569731.4829578</v>
      </c>
      <c r="HY121" s="72">
        <f>IF($HV121&lt;E$10,0,求节点(E$10:E$14,$I$28:$I$32,$HV121)*$C$2*节奏总纲!Y115)+HY120</f>
        <v>2145768768.5207033</v>
      </c>
      <c r="HZ121" s="72">
        <f>IF($HV121&lt;F$10,0,求节点(F$10:F$14,$I$28:$I$32,$HV121)*$C$2*节奏总纲!Z115)+HZ120</f>
        <v>1665158336.2824168</v>
      </c>
      <c r="IA121" s="72">
        <f>IF($HV121&lt;G$10,0,求节点(G$10:G$14,$I$28:$I$32,$HV121)*$C$2*节奏总纲!AA115)+IA120</f>
        <v>931219672.4470948</v>
      </c>
    </row>
    <row r="122" spans="16:235" x14ac:dyDescent="0.15">
      <c r="P122" s="49">
        <v>113</v>
      </c>
      <c r="Q122" s="51">
        <f>IF($P122&lt;C$10,0,求节点(C$10:C$14,$H$10:$H$14,$P122)*$C$2*节奏总纲!W116)+Q121</f>
        <v>4969.7496895058675</v>
      </c>
      <c r="R122" s="51">
        <f>IF($P122&lt;D$10,0,求节点(D$10:D$14,$H$10:$H$14,$P122)*$C$2*节奏总纲!X116)+R121</f>
        <v>3903.8110568565826</v>
      </c>
      <c r="S122" s="51">
        <f>IF($P122&lt;E$10,0,求节点(E$10:E$14,$H$10:$H$14,$P122)*$C$2*节奏总纲!Y116)+S121</f>
        <v>2656.9836629856904</v>
      </c>
      <c r="T122" s="51">
        <f>IF($P122&lt;F$10,0,求节点(F$10:F$14,$H$10:$H$14,$P122)*$C$2*节奏总纲!Z116)+T121</f>
        <v>1493.4571370726665</v>
      </c>
      <c r="U122" s="51">
        <f>IF($P122&lt;G$10,0,求节点(G$10:G$14,$H$10:$H$14,$P122)*$C$2*节奏总纲!AA116)+U121</f>
        <v>832.52028829515666</v>
      </c>
      <c r="V122" s="51">
        <f>IF($P122&lt;C$10,0,求节点(C$10:C$14,$I$10:$I$14,$P122)*$C$2*节奏总纲!W116)+V121</f>
        <v>15347.711240011677</v>
      </c>
      <c r="W122" s="51">
        <f>IF($P122&lt;D$10,0,求节点(D$10:D$14,$I$10:$I$14,$P122)*$C$2*节奏总纲!X116)+W121</f>
        <v>11136.738670043555</v>
      </c>
      <c r="X122" s="51">
        <f>IF($P122&lt;E$10,0,求节点(E$10:E$14,$I$10:$I$14,$P122)*$C$2*节奏总纲!Y116)+X121</f>
        <v>7101.2953912784196</v>
      </c>
      <c r="Y122" s="51">
        <f>IF($P122&lt;F$10,0,求节点(F$10:F$14,$I$10:$I$14,$P122)*$C$2*节奏总纲!Z116)+Y121</f>
        <v>4275.4894023257266</v>
      </c>
      <c r="Z122" s="51">
        <f>IF($P122&lt;G$10,0,求节点(G$10:G$14,$I$10:$I$14,$P122)*$C$2*节奏总纲!AA116)+Z121</f>
        <v>2249.8261883485275</v>
      </c>
      <c r="AA122" s="65">
        <f>IF($P122&lt;C$10,0,求节点(C$10:C$14,$J$10:$J$14,$P122)*$C$2*节奏总纲!W116)+AA121+军团势力点排行奖励设计!M122-军团势力点排行奖励设计!M121</f>
        <v>18050.977944916362</v>
      </c>
      <c r="AB122" s="65">
        <f>IF($P122&lt;D$10,0,求节点(D$10:D$14,$J$10:$J$14,$P122)*$C$2*节奏总纲!X116)+AB121+军团势力点排行奖励设计!N122-军团势力点排行奖励设计!N121</f>
        <v>15225.666122250232</v>
      </c>
      <c r="AC122" s="65">
        <f>IF($P122&lt;E$10,0,求节点(E$10:E$14,$J$10:$J$14,$P122)*$C$2*节奏总纲!Y116)+AC121+军团势力点排行奖励设计!O122-军团势力点排行奖励设计!O121</f>
        <v>11967.319211297046</v>
      </c>
      <c r="AD122" s="65">
        <f>IF($P122&lt;F$10,0,求节点(F$10:F$14,$J$10:$J$14,$P122)*$C$2*节奏总纲!Z116)+AD121+军团势力点排行奖励设计!P122-军团势力点排行奖励设计!P121</f>
        <v>10136.562850625287</v>
      </c>
      <c r="AE122" s="65">
        <f>IF($P122&lt;G$10,0,求节点(G$10:G$14,$J$10:$J$14,$P122)*$C$2*节奏总纲!AA116)+AE121+军团势力点排行奖励设计!Q122-军团势力点排行奖励设计!Q121</f>
        <v>8673.2063230020794</v>
      </c>
      <c r="AF122" s="65">
        <f>IF($P122&lt;C$10,0,求节点(C$10:C$14,$K$10:$K$14,$P122)*$C$2*节奏总纲!W116)+AF121</f>
        <v>38354.875115032388</v>
      </c>
      <c r="AG122" s="65">
        <f>IF($P122&lt;D$10,0,求节点(D$10:D$14,$K$10:$K$14,$P122)*$C$2*节奏总纲!X116)+AG121</f>
        <v>32775.689602593047</v>
      </c>
      <c r="AH122" s="65">
        <f>IF($P122&lt;E$10,0,求节点(E$10:E$14,$K$10:$K$14,$P122)*$C$2*节奏总纲!Y116)+AH121</f>
        <v>26781.310552621166</v>
      </c>
      <c r="AI122" s="65">
        <f>IF($P122&lt;F$10,0,求节点(F$10:F$14,$K$10:$K$14,$P122)*$C$2*节奏总纲!Z116)+AI121</f>
        <v>19965.719570696114</v>
      </c>
      <c r="AJ122" s="65">
        <f>IF($P122&lt;G$10,0,求节点(G$10:G$14,$K$10:$K$14,$P122)*$C$2*节奏总纲!AA116)+AJ121</f>
        <v>10493.055967322349</v>
      </c>
      <c r="AK122" s="65">
        <f>IF($P122&lt;C$10,0,求节点(C$10:C$14,$L$10:$L$14,$P122)*$C$2*节奏总纲!W116)+AK121+军团势力点排行奖励设计!R122-军团势力点排行奖励设计!R121</f>
        <v>5443.7241170267253</v>
      </c>
      <c r="AL122" s="65">
        <f>IF($P122&lt;D$10,0,求节点(D$10:D$14,$L$10:$L$14,$P122)*$C$2*节奏总纲!X116)+AL121+军团势力点排行奖励设计!S122-军团势力点排行奖励设计!S121</f>
        <v>9690.1099269774313</v>
      </c>
      <c r="AM122" s="65">
        <f>IF($P122&lt;E$10,0,求节点(E$10:E$14,$L$10:$L$14,$P122)*$C$2*节奏总纲!Y116)+AM121+军团势力点排行奖励设计!T122-军团势力点排行奖励设计!T121</f>
        <v>12146.687902095626</v>
      </c>
      <c r="AN122" s="65">
        <f>IF($P122&lt;F$10,0,求节点(F$10:F$14,$L$10:$L$14,$P122)*$C$2*节奏总纲!Z116)+AN121+军团势力点排行奖励设计!U122-军团势力点排行奖励设计!U121</f>
        <v>10462.29823547629</v>
      </c>
      <c r="AO122" s="65">
        <f>IF($P122&lt;G$10,0,求节点(G$10:G$14,$L$10:$L$14,$P122)*$C$2*节奏总纲!AA116)+AO121+军团势力点排行奖励设计!V122-军团势力点排行奖励设计!V121</f>
        <v>7332.19271945947</v>
      </c>
      <c r="AP122" s="65">
        <f>IF($P122&lt;C$10,0,求节点(C$10:C$14,$M$10:$M$14,$P122)*$C$2*节奏总纲!W116)+AP121</f>
        <v>0</v>
      </c>
      <c r="AQ122" s="65">
        <f>IF($P122&lt;D$10,0,求节点(D$10:D$14,$M$10:$M$14,$P122)*$C$2*节奏总纲!X116)+AQ121</f>
        <v>0</v>
      </c>
      <c r="AR122" s="65">
        <f>IF($P122&lt;E$10,0,求节点(E$10:E$14,$M$10:$M$14,$P122)*$C$2*节奏总纲!Y116)+AR121</f>
        <v>0</v>
      </c>
      <c r="AS122" s="65">
        <f>IF($P122&lt;F$10,0,求节点(F$10:F$14,$M$10:$M$14,$P122)*$C$2*节奏总纲!Z116)+AS121</f>
        <v>0</v>
      </c>
      <c r="AT122" s="65">
        <f>IF($P122&lt;G$10,0,求节点(G$10:G$14,$M$10:$M$14,$P122)*$C$2*节奏总纲!AA116)+AT121</f>
        <v>0</v>
      </c>
      <c r="AX122" s="51">
        <v>113</v>
      </c>
      <c r="AY122" s="51">
        <f>IF($AX122&lt;C$10,0,求节点(C$10:C$14,$H$19:$H$23,$AX122)*$C$2*节奏总纲!W116)+AY121</f>
        <v>160.83712822378666</v>
      </c>
      <c r="AZ122" s="51">
        <f>IF($AX122&lt;D$10,0,求节点(D$10:D$14,$H$19:$H$23,$AX122)*$C$2*节奏总纲!X116)+AZ121</f>
        <v>132.43881686352239</v>
      </c>
      <c r="BA122" s="51">
        <f>IF($AX122&lt;E$10,0,求节点(E$10:E$14,$H$19:$H$23,$AX122)*$C$2*节奏总纲!Y116)+BA121</f>
        <v>94.985892569826404</v>
      </c>
      <c r="BB122" s="51">
        <f>IF($AX122&lt;F$10,0,求节点(F$10:F$14,$H$19:$H$23,$AX122)*$C$2*节奏总纲!Z116)+BB121</f>
        <v>52.866668161804185</v>
      </c>
      <c r="BC122" s="51">
        <f>IF($AX122&lt;G$10,0,求节点(G$10:G$14,$H$19:$H$23,$AX122)*$C$2*节奏总纲!AA116)+BC121</f>
        <v>28.209127555924699</v>
      </c>
      <c r="BD122" s="51">
        <f>IF($AX122&lt;C$10,0,求节点(C$10:C$14,$I$19:$I$23,$AX122)*$C$2*节奏总纲!W116)+BD121</f>
        <v>432.64011766107234</v>
      </c>
      <c r="BE122" s="51">
        <f>IF($AX122&lt;D$10,0,求节点(D$10:D$14,$I$19:$I$23,$AX122)*$C$2*节奏总纲!X116)+BE121</f>
        <v>337.40557894024931</v>
      </c>
      <c r="BF122" s="51">
        <f>IF($AX122&lt;E$10,0,求节点(E$10:E$14,$I$19:$I$23,$AX122)*$C$2*节奏总纲!Y116)+BF121</f>
        <v>227.70400927063847</v>
      </c>
      <c r="BG122" s="51">
        <f>IF($AX122&lt;F$10,0,求节点(F$10:F$14,$I$19:$I$23,$AX122)*$C$2*节奏总纲!Z116)+BG121</f>
        <v>128.19904644254493</v>
      </c>
      <c r="BH122" s="51">
        <f>IF($AX122&lt;G$10,0,求节点(G$10:G$14,$I$19:$I$23,$AX122)*$C$2*节奏总纲!AA116)+BH121</f>
        <v>71.968377807145785</v>
      </c>
      <c r="BI122" s="65">
        <f>IF($AX122&lt;C$10,0,求节点(C$10:C$14,$J$19:$J$23,$AX122)*$C$2*节奏总纲!W116)+BI121+军团势力点排行奖励设计!W122-军团势力点排行奖励设计!W121</f>
        <v>601.69926483054496</v>
      </c>
      <c r="BJ122" s="65">
        <f>IF($AX122&lt;D$10,0,求节点(D$10:D$14,$J$19:$J$23,$AX122)*$C$2*节奏总纲!X116)+BJ121+军团势力点排行奖励设计!X122-军团势力点排行奖励设计!X121</f>
        <v>507.52220407500766</v>
      </c>
      <c r="BK122" s="65">
        <f>IF($AX122&lt;E$10,0,求节点(E$10:E$14,$J$19:$J$23,$AX122)*$C$2*节奏总纲!Y116)+BK121+军团势力点排行奖励设计!Y122-军团势力点排行奖励设计!Y121</f>
        <v>398.9106403765681</v>
      </c>
      <c r="BL122" s="65">
        <f>IF($AX122&lt;F$10,0,求节点(F$10:F$14,$J$19:$J$23,$AX122)*$C$2*节奏总纲!Z116)+BL121+军团势力点排行奖励设计!Z122-军团势力点排行奖励设计!Z121</f>
        <v>337.8854283541761</v>
      </c>
      <c r="BM122" s="65">
        <f>IF($AX122&lt;G$10,0,求节点(G$10:G$14,$J$19:$J$23,$AX122)*$C$2*节奏总纲!AA116)+BM121+军团势力点排行奖励设计!AA122-军团势力点排行奖励设计!AA121</f>
        <v>289.10687743340264</v>
      </c>
      <c r="BN122" s="65">
        <f>IF($AX122&lt;C$10,0,求节点(C$10:C$14,$K$19:$K$23,$AX122)*$C$2*节奏总纲!W116)+BN121</f>
        <v>1143.9028191436246</v>
      </c>
      <c r="BO122" s="65">
        <f>IF($AX122&lt;D$10,0,求节点(D$10:D$14,$K$19:$K$23,$AX122)*$C$2*节奏总纲!X116)+BO121</f>
        <v>849.12447709768514</v>
      </c>
      <c r="BP122" s="65">
        <f>IF($AX122&lt;E$10,0,求节点(E$10:E$14,$K$19:$K$23,$AX122)*$C$2*节奏总纲!Y116)+BP121</f>
        <v>583.0616071871849</v>
      </c>
      <c r="BQ122" s="65">
        <f>IF($AX122&lt;F$10,0,求节点(F$10:F$14,$K$19:$K$23,$AX122)*$C$2*节奏总纲!Z116)+BQ121</f>
        <v>412.02156334366094</v>
      </c>
      <c r="BR122" s="65">
        <f>IF($AX122&lt;G$10,0,求节点(G$10:G$14,$K$19:$K$23,$AX122)*$C$2*节奏总纲!AA116)+BR121</f>
        <v>200.60296043176282</v>
      </c>
      <c r="BS122" s="65">
        <f>IF($AX122&lt;C$10,0,求节点(C$10:C$14,$L$19:$L$23,$AX122)*$C$2*节奏总纲!W116)+BS121+军团势力点排行奖励设计!AB122-军团势力点排行奖励设计!AB121</f>
        <v>108.87448234053451</v>
      </c>
      <c r="BT122" s="65">
        <f>IF($AX122&lt;D$10,0,求节点(D$10:D$14,$L$19:$L$23,$AX122)*$C$2*节奏总纲!X116)+BT121+军团势力点排行奖励设计!AC122-军团势力点排行奖励设计!AC121</f>
        <v>193.8021985395487</v>
      </c>
      <c r="BU122" s="65">
        <f>IF($AX122&lt;E$10,0,求节点(E$10:E$14,$L$19:$L$23,$AX122)*$C$2*节奏总纲!Y116)+BU121+军团势力点排行奖励设计!AD122-军团势力点排行奖励设计!AD121</f>
        <v>242.93375804191251</v>
      </c>
      <c r="BV122" s="65">
        <f>IF($AX122&lt;F$10,0,求节点(F$10:F$14,$L$19:$L$23,$AX122)*$C$2*节奏总纲!Z116)+BV121+军团势力点排行奖励设计!AE122-军团势力点排行奖励设计!AE121</f>
        <v>209.24596470952579</v>
      </c>
      <c r="BW122" s="65">
        <f>IF($AX122&lt;G$10,0,求节点(G$10:G$14,$L$19:$L$23,$AX122)*$C$2*节奏总纲!AA116)+BW121+军团势力点排行奖励设计!AF122-军团势力点排行奖励设计!AF121</f>
        <v>146.64385438918939</v>
      </c>
      <c r="BX122" s="65">
        <f>IF($AX122&lt;C$10,0,求节点(C$10:C$14,$M$19:$M$23,$AX122)*$C$2*节奏总纲!W116)+BX121</f>
        <v>0</v>
      </c>
      <c r="BY122" s="65">
        <f>IF($AX122&lt;D$10,0,求节点(D$10:D$14,$M$19:$M$23,$AX122)*$C$2*节奏总纲!X116)+BY121</f>
        <v>0</v>
      </c>
      <c r="BZ122" s="65">
        <f>IF($AX122&lt;E$10,0,求节点(E$10:E$14,$M$19:$M$23,$AX122)*$C$2*节奏总纲!Y116)+BZ121</f>
        <v>0</v>
      </c>
      <c r="CA122" s="65">
        <f>IF($AX122&lt;F$10,0,求节点(F$10:F$14,$M$19:$M$23,$AX122)*$C$2*节奏总纲!Z116)+CA121</f>
        <v>0</v>
      </c>
      <c r="CB122" s="65">
        <f>IF($AX122&lt;G$10,0,求节点(G$10:G$14,$M$19:$M$23,$AX122)*$C$2*节奏总纲!AA116)+CB121</f>
        <v>0</v>
      </c>
      <c r="CF122" s="51">
        <v>113</v>
      </c>
      <c r="CG122" s="65">
        <f t="shared" si="143"/>
        <v>804.18564111893329</v>
      </c>
      <c r="CH122" s="65">
        <f t="shared" si="144"/>
        <v>662.1940843176119</v>
      </c>
      <c r="CI122" s="65">
        <f t="shared" si="145"/>
        <v>474.92946284913205</v>
      </c>
      <c r="CJ122" s="65">
        <f t="shared" si="146"/>
        <v>264.33334080902091</v>
      </c>
      <c r="CK122" s="65">
        <f t="shared" si="147"/>
        <v>141.04563777962349</v>
      </c>
      <c r="CL122" s="65">
        <f t="shared" si="148"/>
        <v>4326.4011766107233</v>
      </c>
      <c r="CM122" s="65">
        <f t="shared" si="149"/>
        <v>3374.0557894024932</v>
      </c>
      <c r="CN122" s="65">
        <f t="shared" si="150"/>
        <v>2277.0400927063847</v>
      </c>
      <c r="CO122" s="65">
        <f t="shared" si="151"/>
        <v>1281.9904644254493</v>
      </c>
      <c r="CP122" s="65">
        <f t="shared" si="152"/>
        <v>719.68377807145782</v>
      </c>
      <c r="CQ122" s="65">
        <f t="shared" si="153"/>
        <v>18050.977944916347</v>
      </c>
      <c r="CR122" s="65">
        <f t="shared" si="154"/>
        <v>15225.66612225023</v>
      </c>
      <c r="CS122" s="65">
        <f t="shared" si="155"/>
        <v>11967.319211297043</v>
      </c>
      <c r="CT122" s="65">
        <f t="shared" si="156"/>
        <v>10136.562850625283</v>
      </c>
      <c r="CU122" s="65">
        <f t="shared" si="157"/>
        <v>8673.2063230020794</v>
      </c>
      <c r="CV122" s="65">
        <f t="shared" si="158"/>
        <v>34317.084574308741</v>
      </c>
      <c r="CW122" s="65">
        <f t="shared" si="159"/>
        <v>25473.734312930555</v>
      </c>
      <c r="CX122" s="65">
        <f t="shared" si="160"/>
        <v>17491.848215615548</v>
      </c>
      <c r="CY122" s="65">
        <f t="shared" si="161"/>
        <v>12360.646900309828</v>
      </c>
      <c r="CZ122" s="65">
        <f t="shared" si="162"/>
        <v>6018.0888129528848</v>
      </c>
      <c r="DA122" s="65">
        <f t="shared" si="163"/>
        <v>5443.7241170267253</v>
      </c>
      <c r="DB122" s="65">
        <f t="shared" si="164"/>
        <v>9690.109926977435</v>
      </c>
      <c r="DC122" s="65">
        <f t="shared" si="165"/>
        <v>12146.687902095626</v>
      </c>
      <c r="DD122" s="65">
        <f t="shared" si="166"/>
        <v>10462.29823547629</v>
      </c>
      <c r="DE122" s="65">
        <f t="shared" si="167"/>
        <v>7332.1927194594691</v>
      </c>
      <c r="DF122" s="65">
        <f t="shared" si="168"/>
        <v>0</v>
      </c>
      <c r="DG122" s="65">
        <f t="shared" si="169"/>
        <v>0</v>
      </c>
      <c r="DH122" s="65">
        <f t="shared" si="170"/>
        <v>0</v>
      </c>
      <c r="DI122" s="65">
        <f t="shared" si="171"/>
        <v>0</v>
      </c>
      <c r="DJ122" s="65">
        <f t="shared" si="172"/>
        <v>0</v>
      </c>
      <c r="DN122" s="51">
        <v>113</v>
      </c>
      <c r="DO122" s="65">
        <f t="shared" si="173"/>
        <v>6.1798537991688383</v>
      </c>
      <c r="DP122" s="65">
        <f t="shared" si="174"/>
        <v>5.8952671872317355</v>
      </c>
      <c r="DQ122" s="65">
        <f t="shared" si="175"/>
        <v>5.5944805930680239</v>
      </c>
      <c r="DR122" s="65">
        <f t="shared" si="176"/>
        <v>5.6499007370836329</v>
      </c>
      <c r="DS122" s="65">
        <f t="shared" si="177"/>
        <v>5.9024887362764566</v>
      </c>
      <c r="DT122" s="65">
        <f t="shared" si="178"/>
        <v>3.5474544808706301</v>
      </c>
      <c r="DU122" s="65">
        <f t="shared" si="179"/>
        <v>3.300697844126562</v>
      </c>
      <c r="DV122" s="65">
        <f t="shared" si="180"/>
        <v>3.1186518911215777</v>
      </c>
      <c r="DW122" s="65">
        <f t="shared" si="181"/>
        <v>3.3350399405988376</v>
      </c>
      <c r="DX122" s="65">
        <f t="shared" si="182"/>
        <v>3.1261315829257734</v>
      </c>
      <c r="DY122" s="65">
        <f t="shared" si="183"/>
        <v>1.0000000000000009</v>
      </c>
      <c r="DZ122" s="65">
        <f t="shared" si="184"/>
        <v>1.0000000000000002</v>
      </c>
      <c r="EA122" s="65">
        <f t="shared" si="185"/>
        <v>1.0000000000000002</v>
      </c>
      <c r="EB122" s="65">
        <f t="shared" si="186"/>
        <v>1.0000000000000004</v>
      </c>
      <c r="EC122" s="65">
        <f t="shared" si="187"/>
        <v>1</v>
      </c>
      <c r="ED122" s="65">
        <f t="shared" si="188"/>
        <v>1.1176612346535555</v>
      </c>
      <c r="EE122" s="65">
        <f t="shared" si="189"/>
        <v>1.2866464413879042</v>
      </c>
      <c r="EF122" s="65">
        <f t="shared" si="190"/>
        <v>1.5310738020647017</v>
      </c>
      <c r="EG122" s="65">
        <f t="shared" si="191"/>
        <v>1.6152649397496872</v>
      </c>
      <c r="EH122" s="65">
        <f t="shared" si="192"/>
        <v>1.7435860940998209</v>
      </c>
      <c r="EI122" s="65">
        <f t="shared" si="193"/>
        <v>1</v>
      </c>
      <c r="EJ122" s="65">
        <f t="shared" si="194"/>
        <v>0.99999999999999967</v>
      </c>
      <c r="EK122" s="65">
        <f t="shared" si="195"/>
        <v>1</v>
      </c>
      <c r="EL122" s="65">
        <f t="shared" si="196"/>
        <v>1</v>
      </c>
      <c r="EM122" s="65">
        <f t="shared" si="197"/>
        <v>1.0000000000000002</v>
      </c>
      <c r="EN122" s="65">
        <f t="shared" si="198"/>
        <v>0</v>
      </c>
      <c r="EO122" s="65">
        <f t="shared" si="199"/>
        <v>0</v>
      </c>
      <c r="EP122" s="65">
        <f t="shared" si="200"/>
        <v>0</v>
      </c>
      <c r="EQ122" s="65">
        <f t="shared" si="201"/>
        <v>0</v>
      </c>
      <c r="ER122" s="65">
        <f t="shared" si="202"/>
        <v>0</v>
      </c>
      <c r="EV122" s="51">
        <v>113</v>
      </c>
      <c r="EW122" s="65">
        <f t="shared" si="203"/>
        <v>290.62916352210834</v>
      </c>
      <c r="EX122" s="65">
        <f t="shared" si="204"/>
        <v>233.66049054559718</v>
      </c>
      <c r="EY122" s="65">
        <f t="shared" si="205"/>
        <v>163.29709535101796</v>
      </c>
      <c r="EZ122" s="65">
        <f t="shared" si="206"/>
        <v>91.326382094567663</v>
      </c>
      <c r="FA122" s="65">
        <f t="shared" si="207"/>
        <v>49.799640898068432</v>
      </c>
      <c r="FB122" s="65">
        <f t="shared" si="208"/>
        <v>1175.6491243498353</v>
      </c>
      <c r="FC122" s="65">
        <f t="shared" si="209"/>
        <v>914.50724584452087</v>
      </c>
      <c r="FD122" s="65">
        <f t="shared" si="210"/>
        <v>650.3789302713235</v>
      </c>
      <c r="FE122" s="65">
        <f t="shared" si="211"/>
        <v>464.69282835870001</v>
      </c>
      <c r="FF122" s="65">
        <f t="shared" si="212"/>
        <v>295.23278339758474</v>
      </c>
      <c r="FG122" s="65">
        <f t="shared" si="213"/>
        <v>646.59785961899286</v>
      </c>
      <c r="FH122" s="65">
        <f t="shared" si="214"/>
        <v>541.26299452492356</v>
      </c>
      <c r="FI122" s="65">
        <f t="shared" si="215"/>
        <v>427.30839773818491</v>
      </c>
      <c r="FJ122" s="65">
        <f t="shared" si="216"/>
        <v>338.42870117533528</v>
      </c>
      <c r="FK122" s="65">
        <f t="shared" si="217"/>
        <v>234.27213929131688</v>
      </c>
      <c r="FL122" s="65">
        <f t="shared" si="218"/>
        <v>280.64042353835907</v>
      </c>
      <c r="FM122" s="65">
        <f t="shared" si="219"/>
        <v>233.96144533119715</v>
      </c>
      <c r="FN122" s="65">
        <f t="shared" si="220"/>
        <v>185.14460506464792</v>
      </c>
      <c r="FO122" s="65">
        <f t="shared" si="221"/>
        <v>141.14777702834616</v>
      </c>
      <c r="FP122" s="65">
        <f t="shared" si="222"/>
        <v>83.90470683586058</v>
      </c>
      <c r="FQ122" s="65">
        <f t="shared" si="223"/>
        <v>48.993517053240531</v>
      </c>
      <c r="FR122" s="65">
        <f t="shared" si="224"/>
        <v>87.210989342796893</v>
      </c>
      <c r="FS122" s="65">
        <f t="shared" si="225"/>
        <v>109.32019111886063</v>
      </c>
      <c r="FT122" s="65">
        <f t="shared" si="226"/>
        <v>94.160684119286614</v>
      </c>
      <c r="FU122" s="65">
        <f t="shared" si="227"/>
        <v>65.989734475135222</v>
      </c>
      <c r="FV122" s="65">
        <f t="shared" si="228"/>
        <v>5.4437241170267257</v>
      </c>
      <c r="FW122" s="65">
        <f t="shared" si="229"/>
        <v>9.6901099269774331</v>
      </c>
      <c r="FX122" s="65">
        <f t="shared" si="230"/>
        <v>12.146687902095627</v>
      </c>
      <c r="FY122" s="65">
        <f t="shared" si="231"/>
        <v>10.46229823547629</v>
      </c>
      <c r="FZ122" s="65">
        <f t="shared" si="232"/>
        <v>7.3321927194594698</v>
      </c>
      <c r="GB122" s="65">
        <f t="shared" si="233"/>
        <v>290.62916352210834</v>
      </c>
      <c r="GC122" s="65">
        <f t="shared" si="234"/>
        <v>1175.6491243498353</v>
      </c>
      <c r="GD122" s="65">
        <f t="shared" si="235"/>
        <v>646.59785961899286</v>
      </c>
      <c r="GE122" s="65">
        <f t="shared" si="236"/>
        <v>280.64042353835907</v>
      </c>
      <c r="GF122" s="65">
        <f t="shared" si="237"/>
        <v>48.993517053240531</v>
      </c>
      <c r="GG122" s="65">
        <f t="shared" si="238"/>
        <v>5.4437241170267257</v>
      </c>
      <c r="GH122" s="65">
        <f t="shared" si="239"/>
        <v>233.66049054559718</v>
      </c>
      <c r="GI122" s="65">
        <f t="shared" si="240"/>
        <v>914.50724584452087</v>
      </c>
      <c r="GJ122" s="65">
        <f t="shared" si="241"/>
        <v>541.26299452492356</v>
      </c>
      <c r="GK122" s="65">
        <f t="shared" si="242"/>
        <v>233.96144533119715</v>
      </c>
      <c r="GL122" s="65">
        <f t="shared" si="243"/>
        <v>87.210989342796893</v>
      </c>
      <c r="GM122" s="65">
        <f t="shared" si="244"/>
        <v>9.6901099269774331</v>
      </c>
      <c r="GN122" s="65">
        <f t="shared" si="245"/>
        <v>163.29709535101796</v>
      </c>
      <c r="GO122" s="65">
        <f t="shared" si="246"/>
        <v>650.3789302713235</v>
      </c>
      <c r="GP122" s="65">
        <f t="shared" si="247"/>
        <v>427.30839773818491</v>
      </c>
      <c r="GQ122" s="65">
        <f t="shared" si="248"/>
        <v>185.14460506464792</v>
      </c>
      <c r="GR122" s="65">
        <f t="shared" si="249"/>
        <v>109.32019111886063</v>
      </c>
      <c r="GS122" s="65">
        <f t="shared" si="250"/>
        <v>12.146687902095627</v>
      </c>
      <c r="GT122" s="65">
        <f t="shared" si="251"/>
        <v>91.326382094567663</v>
      </c>
      <c r="GU122" s="65">
        <f t="shared" si="252"/>
        <v>464.69282835870001</v>
      </c>
      <c r="GV122" s="65">
        <f t="shared" si="253"/>
        <v>338.42870117533528</v>
      </c>
      <c r="GW122" s="65">
        <f t="shared" si="254"/>
        <v>141.14777702834616</v>
      </c>
      <c r="GX122" s="65">
        <f t="shared" si="255"/>
        <v>94.160684119286614</v>
      </c>
      <c r="GY122" s="65">
        <f t="shared" si="256"/>
        <v>10.46229823547629</v>
      </c>
      <c r="GZ122" s="65">
        <f t="shared" si="257"/>
        <v>49.799640898068432</v>
      </c>
      <c r="HA122" s="65">
        <f t="shared" si="258"/>
        <v>295.23278339758474</v>
      </c>
      <c r="HB122" s="65">
        <f t="shared" si="259"/>
        <v>234.27213929131688</v>
      </c>
      <c r="HC122" s="65">
        <f t="shared" si="260"/>
        <v>83.90470683586058</v>
      </c>
      <c r="HD122" s="65">
        <f t="shared" si="261"/>
        <v>65.989734475135222</v>
      </c>
      <c r="HE122" s="65">
        <f t="shared" si="262"/>
        <v>7.3321927194594698</v>
      </c>
      <c r="HM122" s="51">
        <v>113</v>
      </c>
      <c r="HN122" s="72">
        <f>(EW122-EW121)*$D$46+(FB122-FB121)*$D$47+(FG122-FG121)*$D$48+(FL122-FL121)*$D$49+IF($HM122&lt;C$10,0,求节点(C$10:C$14,$H$28:$H$32,$HM122)*$C$2*节奏总纲!W116)+HN121</f>
        <v>292011.82441952254</v>
      </c>
      <c r="HO122" s="72">
        <f>(EX122-EX121)*$D$46+(FC122-FC121)*$D$47+(FH122-FH121)*$D$48+(FM122-FM121)*$D$49+IF($HM122&lt;D$10,0,求节点(D$10:D$14,$H$28:$H$32,$HM122)*$C$2*节奏总纲!X116)+HO121</f>
        <v>253628.04193014989</v>
      </c>
      <c r="HP122" s="72">
        <f>(EY122-EY121)*$D$46+(FD122-FD121)*$D$47+(FI122-FI121)*$D$48+(FN122-FN121)*$D$49+IF($HM122&lt;E$10,0,求节点(E$10:E$14,$H$28:$H$32,$HM122)*$C$2*节奏总纲!Y116)+HP121</f>
        <v>208621.19169973952</v>
      </c>
      <c r="HQ122" s="72">
        <f>(EZ122-EZ121)*$D$46+(FE122-FE121)*$D$47+(FJ122-FJ121)*$D$48+(FO122-FO121)*$D$49+IF($HM122&lt;F$10,0,求节点(F$10:F$14,$H$28:$H$32,$HM122)*$C$2*节奏总纲!Z116)+HQ121</f>
        <v>153279.43166205403</v>
      </c>
      <c r="HR122" s="72">
        <f>(FA122-FA121)*$D$46+(FF122-FF121)*$D$47+(FK122-FK121)*$D$48+(FP122-FP121)*$D$49+IF($HM122&lt;G$10,0,求节点(G$10:G$14,$H$28:$H$32,$HM122)*$C$2*节奏总纲!AA116)+HR121</f>
        <v>85844.459306508477</v>
      </c>
      <c r="HV122" s="72">
        <v>113</v>
      </c>
      <c r="HW122" s="72">
        <f>IF($HV122&lt;C$10,0,求节点(C$10:C$14,$I$28:$I$32,$HV122)*$C$2*节奏总纲!W116)+HW121</f>
        <v>2550935409.4030991</v>
      </c>
      <c r="HX122" s="72">
        <f>IF($HV122&lt;D$10,0,求节点(D$10:D$14,$I$28:$I$32,$HV122)*$C$2*节奏总纲!X116)+HX121</f>
        <v>2569223814.3828201</v>
      </c>
      <c r="HY122" s="72">
        <f>IF($HV122&lt;E$10,0,求节点(E$10:E$14,$I$28:$I$32,$HV122)*$C$2*节奏总纲!Y116)+HY121</f>
        <v>2427348493.1196246</v>
      </c>
      <c r="HZ122" s="72">
        <f>IF($HV122&lt;F$10,0,求节点(F$10:F$14,$I$28:$I$32,$HV122)*$C$2*节奏总纲!Z116)+HZ121</f>
        <v>1858203270.1235733</v>
      </c>
      <c r="IA122" s="72">
        <f>IF($HV122&lt;G$10,0,求节点(G$10:G$14,$I$28:$I$32,$HV122)*$C$2*节奏总纲!AA116)+IA121</f>
        <v>1033163943.0164195</v>
      </c>
    </row>
    <row r="123" spans="16:235" x14ac:dyDescent="0.15">
      <c r="P123" s="49">
        <v>114</v>
      </c>
      <c r="Q123" s="51">
        <f>IF($P123&lt;C$10,0,求节点(C$10:C$14,$H$10:$H$14,$P123)*$C$2*节奏总纲!W117)+Q122</f>
        <v>4969.7496895058675</v>
      </c>
      <c r="R123" s="51">
        <f>IF($P123&lt;D$10,0,求节点(D$10:D$14,$H$10:$H$14,$P123)*$C$2*节奏总纲!X117)+R122</f>
        <v>3903.8110568565826</v>
      </c>
      <c r="S123" s="51">
        <f>IF($P123&lt;E$10,0,求节点(E$10:E$14,$H$10:$H$14,$P123)*$C$2*节奏总纲!Y117)+S122</f>
        <v>2656.9836629856904</v>
      </c>
      <c r="T123" s="51">
        <f>IF($P123&lt;F$10,0,求节点(F$10:F$14,$H$10:$H$14,$P123)*$C$2*节奏总纲!Z117)+T122</f>
        <v>1493.4571370726665</v>
      </c>
      <c r="U123" s="51">
        <f>IF($P123&lt;G$10,0,求节点(G$10:G$14,$H$10:$H$14,$P123)*$C$2*节奏总纲!AA117)+U122</f>
        <v>832.52028829515666</v>
      </c>
      <c r="V123" s="51">
        <f>IF($P123&lt;C$10,0,求节点(C$10:C$14,$I$10:$I$14,$P123)*$C$2*节奏总纲!W117)+V122</f>
        <v>15347.711240011677</v>
      </c>
      <c r="W123" s="51">
        <f>IF($P123&lt;D$10,0,求节点(D$10:D$14,$I$10:$I$14,$P123)*$C$2*节奏总纲!X117)+W122</f>
        <v>11136.738670043555</v>
      </c>
      <c r="X123" s="51">
        <f>IF($P123&lt;E$10,0,求节点(E$10:E$14,$I$10:$I$14,$P123)*$C$2*节奏总纲!Y117)+X122</f>
        <v>7101.2953912784196</v>
      </c>
      <c r="Y123" s="51">
        <f>IF($P123&lt;F$10,0,求节点(F$10:F$14,$I$10:$I$14,$P123)*$C$2*节奏总纲!Z117)+Y122</f>
        <v>4275.4894023257266</v>
      </c>
      <c r="Z123" s="51">
        <f>IF($P123&lt;G$10,0,求节点(G$10:G$14,$I$10:$I$14,$P123)*$C$2*节奏总纲!AA117)+Z122</f>
        <v>2249.8261883485275</v>
      </c>
      <c r="AA123" s="65">
        <f>IF($P123&lt;C$10,0,求节点(C$10:C$14,$J$10:$J$14,$P123)*$C$2*节奏总纲!W117)+AA122+军团势力点排行奖励设计!M123-军团势力点排行奖励设计!M122</f>
        <v>18568.030638437787</v>
      </c>
      <c r="AB123" s="65">
        <f>IF($P123&lt;D$10,0,求节点(D$10:D$14,$J$10:$J$14,$P123)*$C$2*节奏总纲!X117)+AB122+军团势力点排行奖励设计!N123-军团势力点排行奖励设计!N122</f>
        <v>15778.838462417378</v>
      </c>
      <c r="AC123" s="65">
        <f>IF($P123&lt;E$10,0,求节点(E$10:E$14,$J$10:$J$14,$P123)*$C$2*节奏总纲!Y117)+AC122+军团势力点排行奖励设计!O123-军团势力点排行奖励设计!O122</f>
        <v>12480.144853842823</v>
      </c>
      <c r="AD123" s="65">
        <f>IF($P123&lt;F$10,0,求节点(F$10:F$14,$J$10:$J$14,$P123)*$C$2*节奏总纲!Z117)+AD122+军团势力点排行奖励设计!P123-军团势力点排行奖励设计!P122</f>
        <v>10649.388493171064</v>
      </c>
      <c r="AE123" s="65">
        <f>IF($P123&lt;G$10,0,求节点(G$10:G$14,$J$10:$J$14,$P123)*$C$2*节奏总纲!AA117)+AE122+军团势力点排行奖励设计!Q123-军团势力点排行奖励设计!Q122</f>
        <v>9186.0319655478561</v>
      </c>
      <c r="AF123" s="65">
        <f>IF($P123&lt;C$10,0,求节点(C$10:C$14,$K$10:$K$14,$P123)*$C$2*节奏总纲!W117)+AF122</f>
        <v>41972.861372650892</v>
      </c>
      <c r="AG123" s="65">
        <f>IF($P123&lt;D$10,0,求节点(D$10:D$14,$K$10:$K$14,$P123)*$C$2*节奏总纲!X117)+AG122</f>
        <v>35099.013431295069</v>
      </c>
      <c r="AH123" s="65">
        <f>IF($P123&lt;E$10,0,求节点(E$10:E$14,$K$10:$K$14,$P123)*$C$2*节奏总纲!Y117)+AH122</f>
        <v>28576.200301531382</v>
      </c>
      <c r="AI123" s="65">
        <f>IF($P123&lt;F$10,0,求节点(F$10:F$14,$K$10:$K$14,$P123)*$C$2*节奏总纲!Z117)+AI122</f>
        <v>21219.663445036287</v>
      </c>
      <c r="AJ123" s="65">
        <f>IF($P123&lt;G$10,0,求节点(G$10:G$14,$K$10:$K$14,$P123)*$C$2*节奏总纲!AA117)+AJ122</f>
        <v>11173.494198490094</v>
      </c>
      <c r="AK123" s="65">
        <f>IF($P123&lt;C$10,0,求节点(C$10:C$14,$L$10:$L$14,$P123)*$C$2*节奏总纲!W117)+AK122+军团势力点排行奖励设计!R123-军团势力点排行奖励设计!R122</f>
        <v>7358.2016800874808</v>
      </c>
      <c r="AL123" s="65">
        <f>IF($P123&lt;D$10,0,求节点(D$10:D$14,$L$10:$L$14,$P123)*$C$2*节奏总纲!X117)+AL122+军团势力点排行奖励设计!S123-军团势力点排行奖励设计!S122</f>
        <v>12190.448904532936</v>
      </c>
      <c r="AM123" s="65">
        <f>IF($P123&lt;E$10,0,求节点(E$10:E$14,$L$10:$L$14,$P123)*$C$2*节奏总纲!Y117)+AM122+军团势力点排行奖励设计!T123-军团势力点排行奖励设计!T122</f>
        <v>14146.707908024153</v>
      </c>
      <c r="AN123" s="65">
        <f>IF($P123&lt;F$10,0,求节点(F$10:F$14,$L$10:$L$14,$P123)*$C$2*节奏总纲!Z117)+AN122+军团势力点排行奖励设计!U123-军团势力点排行奖励设计!U122</f>
        <v>11921.372366834774</v>
      </c>
      <c r="AO123" s="65">
        <f>IF($P123&lt;G$10,0,求节点(G$10:G$14,$L$10:$L$14,$P123)*$C$2*节奏总纲!AA117)+AO122+军团势力点排行奖励设计!V123-军团势力点排行奖励设计!V122</f>
        <v>8217.7612076455262</v>
      </c>
      <c r="AP123" s="65">
        <f>IF($P123&lt;C$10,0,求节点(C$10:C$14,$M$10:$M$14,$P123)*$C$2*节奏总纲!W117)+AP122</f>
        <v>0</v>
      </c>
      <c r="AQ123" s="65">
        <f>IF($P123&lt;D$10,0,求节点(D$10:D$14,$M$10:$M$14,$P123)*$C$2*节奏总纲!X117)+AQ122</f>
        <v>0</v>
      </c>
      <c r="AR123" s="65">
        <f>IF($P123&lt;E$10,0,求节点(E$10:E$14,$M$10:$M$14,$P123)*$C$2*节奏总纲!Y117)+AR122</f>
        <v>0</v>
      </c>
      <c r="AS123" s="65">
        <f>IF($P123&lt;F$10,0,求节点(F$10:F$14,$M$10:$M$14,$P123)*$C$2*节奏总纲!Z117)+AS122</f>
        <v>0</v>
      </c>
      <c r="AT123" s="65">
        <f>IF($P123&lt;G$10,0,求节点(G$10:G$14,$M$10:$M$14,$P123)*$C$2*节奏总纲!AA117)+AT122</f>
        <v>0</v>
      </c>
      <c r="AX123" s="51">
        <v>114</v>
      </c>
      <c r="AY123" s="51">
        <f>IF($AX123&lt;C$10,0,求节点(C$10:C$14,$H$19:$H$23,$AX123)*$C$2*节奏总纲!W117)+AY122</f>
        <v>160.83712822378666</v>
      </c>
      <c r="AZ123" s="51">
        <f>IF($AX123&lt;D$10,0,求节点(D$10:D$14,$H$19:$H$23,$AX123)*$C$2*节奏总纲!X117)+AZ122</f>
        <v>132.43881686352239</v>
      </c>
      <c r="BA123" s="51">
        <f>IF($AX123&lt;E$10,0,求节点(E$10:E$14,$H$19:$H$23,$AX123)*$C$2*节奏总纲!Y117)+BA122</f>
        <v>94.985892569826404</v>
      </c>
      <c r="BB123" s="51">
        <f>IF($AX123&lt;F$10,0,求节点(F$10:F$14,$H$19:$H$23,$AX123)*$C$2*节奏总纲!Z117)+BB122</f>
        <v>52.866668161804185</v>
      </c>
      <c r="BC123" s="51">
        <f>IF($AX123&lt;G$10,0,求节点(G$10:G$14,$H$19:$H$23,$AX123)*$C$2*节奏总纲!AA117)+BC122</f>
        <v>28.209127555924699</v>
      </c>
      <c r="BD123" s="51">
        <f>IF($AX123&lt;C$10,0,求节点(C$10:C$14,$I$19:$I$23,$AX123)*$C$2*节奏总纲!W117)+BD122</f>
        <v>432.64011766107234</v>
      </c>
      <c r="BE123" s="51">
        <f>IF($AX123&lt;D$10,0,求节点(D$10:D$14,$I$19:$I$23,$AX123)*$C$2*节奏总纲!X117)+BE122</f>
        <v>337.40557894024931</v>
      </c>
      <c r="BF123" s="51">
        <f>IF($AX123&lt;E$10,0,求节点(E$10:E$14,$I$19:$I$23,$AX123)*$C$2*节奏总纲!Y117)+BF122</f>
        <v>227.70400927063847</v>
      </c>
      <c r="BG123" s="51">
        <f>IF($AX123&lt;F$10,0,求节点(F$10:F$14,$I$19:$I$23,$AX123)*$C$2*节奏总纲!Z117)+BG122</f>
        <v>128.19904644254493</v>
      </c>
      <c r="BH123" s="51">
        <f>IF($AX123&lt;G$10,0,求节点(G$10:G$14,$I$19:$I$23,$AX123)*$C$2*节奏总纲!AA117)+BH122</f>
        <v>71.968377807145785</v>
      </c>
      <c r="BI123" s="65">
        <f>IF($AX123&lt;C$10,0,求节点(C$10:C$14,$J$19:$J$23,$AX123)*$C$2*节奏总纲!W117)+BI122+军团势力点排行奖励设计!W123-军团势力点排行奖励设计!W122</f>
        <v>618.93435461459239</v>
      </c>
      <c r="BJ123" s="65">
        <f>IF($AX123&lt;D$10,0,求节点(D$10:D$14,$J$19:$J$23,$AX123)*$C$2*节奏总纲!X117)+BJ122+军团势力点排行奖励设计!X123-军团势力点排行奖励设计!X122</f>
        <v>525.96128208057928</v>
      </c>
      <c r="BK123" s="65">
        <f>IF($AX123&lt;E$10,0,求节点(E$10:E$14,$J$19:$J$23,$AX123)*$C$2*节奏总纲!Y117)+BK122+军团势力点排行奖励设计!Y123-军团势力点排行奖励设计!Y122</f>
        <v>416.00482846142734</v>
      </c>
      <c r="BL123" s="65">
        <f>IF($AX123&lt;F$10,0,求节点(F$10:F$14,$J$19:$J$23,$AX123)*$C$2*节奏总纲!Z117)+BL122+军团势力点排行奖励设计!Z123-军团势力点排行奖励设计!Z122</f>
        <v>354.97961643903534</v>
      </c>
      <c r="BM123" s="65">
        <f>IF($AX123&lt;G$10,0,求节点(G$10:G$14,$J$19:$J$23,$AX123)*$C$2*节奏总纲!AA117)+BM122+军团势力点排行奖励设计!AA123-军团势力点排行奖励设计!AA122</f>
        <v>306.20106551826177</v>
      </c>
      <c r="BN123" s="65">
        <f>IF($AX123&lt;C$10,0,求节点(C$10:C$14,$K$19:$K$23,$AX123)*$C$2*节奏总纲!W117)+BN122</f>
        <v>1204.1334602523591</v>
      </c>
      <c r="BO123" s="65">
        <f>IF($AX123&lt;D$10,0,求节点(D$10:D$14,$K$19:$K$23,$AX123)*$C$2*节奏总纲!X117)+BO122</f>
        <v>849.12447709768514</v>
      </c>
      <c r="BP123" s="65">
        <f>IF($AX123&lt;E$10,0,求节点(E$10:E$14,$K$19:$K$23,$AX123)*$C$2*节奏总纲!Y117)+BP122</f>
        <v>583.0616071871849</v>
      </c>
      <c r="BQ123" s="65">
        <f>IF($AX123&lt;F$10,0,求节点(F$10:F$14,$K$19:$K$23,$AX123)*$C$2*节奏总纲!Z117)+BQ122</f>
        <v>412.02156334366094</v>
      </c>
      <c r="BR123" s="65">
        <f>IF($AX123&lt;G$10,0,求节点(G$10:G$14,$K$19:$K$23,$AX123)*$C$2*节奏总纲!AA117)+BR122</f>
        <v>200.60296043176282</v>
      </c>
      <c r="BS123" s="65">
        <f>IF($AX123&lt;C$10,0,求节点(C$10:C$14,$L$19:$L$23,$AX123)*$C$2*节奏总纲!W117)+BS122+军团势力点排行奖励设计!AB123-军团势力点排行奖励设计!AB122</f>
        <v>147.16403360174965</v>
      </c>
      <c r="BT123" s="65">
        <f>IF($AX123&lt;D$10,0,求节点(D$10:D$14,$L$19:$L$23,$AX123)*$C$2*节奏总纲!X117)+BT122+军团势力点排行奖励设计!AC123-军团势力点排行奖励设计!AC122</f>
        <v>243.80897809065885</v>
      </c>
      <c r="BU123" s="65">
        <f>IF($AX123&lt;E$10,0,求节点(E$10:E$14,$L$19:$L$23,$AX123)*$C$2*节奏总纲!Y117)+BU122+军团势力点排行奖励设计!AD123-军团势力点排行奖励设计!AD122</f>
        <v>282.93415816048304</v>
      </c>
      <c r="BV123" s="65">
        <f>IF($AX123&lt;F$10,0,求节点(F$10:F$14,$L$19:$L$23,$AX123)*$C$2*节奏总纲!Z117)+BV122+军团势力点排行奖励设计!AE123-军团势力点排行奖励设计!AE122</f>
        <v>238.42744733669548</v>
      </c>
      <c r="BW123" s="65">
        <f>IF($AX123&lt;G$10,0,求节点(G$10:G$14,$L$19:$L$23,$AX123)*$C$2*节奏总纲!AA117)+BW122+军团势力点排行奖励设计!AF123-军团势力点排行奖励设计!AF122</f>
        <v>164.35522415291049</v>
      </c>
      <c r="BX123" s="65">
        <f>IF($AX123&lt;C$10,0,求节点(C$10:C$14,$M$19:$M$23,$AX123)*$C$2*节奏总纲!W117)+BX122</f>
        <v>0</v>
      </c>
      <c r="BY123" s="65">
        <f>IF($AX123&lt;D$10,0,求节点(D$10:D$14,$M$19:$M$23,$AX123)*$C$2*节奏总纲!X117)+BY122</f>
        <v>0</v>
      </c>
      <c r="BZ123" s="65">
        <f>IF($AX123&lt;E$10,0,求节点(E$10:E$14,$M$19:$M$23,$AX123)*$C$2*节奏总纲!Y117)+BZ122</f>
        <v>0</v>
      </c>
      <c r="CA123" s="65">
        <f>IF($AX123&lt;F$10,0,求节点(F$10:F$14,$M$19:$M$23,$AX123)*$C$2*节奏总纲!Z117)+CA122</f>
        <v>0</v>
      </c>
      <c r="CB123" s="65">
        <f>IF($AX123&lt;G$10,0,求节点(G$10:G$14,$M$19:$M$23,$AX123)*$C$2*节奏总纲!AA117)+CB122</f>
        <v>0</v>
      </c>
      <c r="CF123" s="51">
        <v>114</v>
      </c>
      <c r="CG123" s="65">
        <f t="shared" si="143"/>
        <v>804.18564111893329</v>
      </c>
      <c r="CH123" s="65">
        <f t="shared" si="144"/>
        <v>662.1940843176119</v>
      </c>
      <c r="CI123" s="65">
        <f t="shared" si="145"/>
        <v>474.92946284913205</v>
      </c>
      <c r="CJ123" s="65">
        <f t="shared" si="146"/>
        <v>264.33334080902091</v>
      </c>
      <c r="CK123" s="65">
        <f t="shared" si="147"/>
        <v>141.04563777962349</v>
      </c>
      <c r="CL123" s="65">
        <f t="shared" si="148"/>
        <v>4326.4011766107233</v>
      </c>
      <c r="CM123" s="65">
        <f t="shared" si="149"/>
        <v>3374.0557894024932</v>
      </c>
      <c r="CN123" s="65">
        <f t="shared" si="150"/>
        <v>2277.0400927063847</v>
      </c>
      <c r="CO123" s="65">
        <f t="shared" si="151"/>
        <v>1281.9904644254493</v>
      </c>
      <c r="CP123" s="65">
        <f t="shared" si="152"/>
        <v>719.68377807145782</v>
      </c>
      <c r="CQ123" s="65">
        <f t="shared" si="153"/>
        <v>18568.030638437773</v>
      </c>
      <c r="CR123" s="65">
        <f t="shared" si="154"/>
        <v>15778.838462417378</v>
      </c>
      <c r="CS123" s="65">
        <f t="shared" si="155"/>
        <v>12480.144853842819</v>
      </c>
      <c r="CT123" s="65">
        <f t="shared" si="156"/>
        <v>10649.38849317106</v>
      </c>
      <c r="CU123" s="65">
        <f t="shared" si="157"/>
        <v>9186.0319655478525</v>
      </c>
      <c r="CV123" s="65">
        <f t="shared" si="158"/>
        <v>36124.003807570771</v>
      </c>
      <c r="CW123" s="65">
        <f t="shared" si="159"/>
        <v>25473.734312930555</v>
      </c>
      <c r="CX123" s="65">
        <f t="shared" si="160"/>
        <v>17491.848215615548</v>
      </c>
      <c r="CY123" s="65">
        <f t="shared" si="161"/>
        <v>12360.646900309828</v>
      </c>
      <c r="CZ123" s="65">
        <f t="shared" si="162"/>
        <v>6018.0888129528848</v>
      </c>
      <c r="DA123" s="65">
        <f t="shared" si="163"/>
        <v>7358.2016800874826</v>
      </c>
      <c r="DB123" s="65">
        <f t="shared" si="164"/>
        <v>12190.448904532943</v>
      </c>
      <c r="DC123" s="65">
        <f t="shared" si="165"/>
        <v>14146.707908024151</v>
      </c>
      <c r="DD123" s="65">
        <f t="shared" si="166"/>
        <v>11921.372366834774</v>
      </c>
      <c r="DE123" s="65">
        <f t="shared" si="167"/>
        <v>8217.7612076455243</v>
      </c>
      <c r="DF123" s="65">
        <f t="shared" si="168"/>
        <v>0</v>
      </c>
      <c r="DG123" s="65">
        <f t="shared" si="169"/>
        <v>0</v>
      </c>
      <c r="DH123" s="65">
        <f t="shared" si="170"/>
        <v>0</v>
      </c>
      <c r="DI123" s="65">
        <f t="shared" si="171"/>
        <v>0</v>
      </c>
      <c r="DJ123" s="65">
        <f t="shared" si="172"/>
        <v>0</v>
      </c>
      <c r="DN123" s="51">
        <v>114</v>
      </c>
      <c r="DO123" s="65">
        <f t="shared" si="173"/>
        <v>6.1798537991688383</v>
      </c>
      <c r="DP123" s="65">
        <f t="shared" si="174"/>
        <v>5.8952671872317355</v>
      </c>
      <c r="DQ123" s="65">
        <f t="shared" si="175"/>
        <v>5.5944805930680239</v>
      </c>
      <c r="DR123" s="65">
        <f t="shared" si="176"/>
        <v>5.6499007370836329</v>
      </c>
      <c r="DS123" s="65">
        <f t="shared" si="177"/>
        <v>5.9024887362764566</v>
      </c>
      <c r="DT123" s="65">
        <f t="shared" si="178"/>
        <v>3.5474544808706301</v>
      </c>
      <c r="DU123" s="65">
        <f t="shared" si="179"/>
        <v>3.300697844126562</v>
      </c>
      <c r="DV123" s="65">
        <f t="shared" si="180"/>
        <v>3.1186518911215777</v>
      </c>
      <c r="DW123" s="65">
        <f t="shared" si="181"/>
        <v>3.3350399405988376</v>
      </c>
      <c r="DX123" s="65">
        <f t="shared" si="182"/>
        <v>3.1261315829257734</v>
      </c>
      <c r="DY123" s="65">
        <f t="shared" si="183"/>
        <v>1.0000000000000009</v>
      </c>
      <c r="DZ123" s="65">
        <f t="shared" si="184"/>
        <v>1</v>
      </c>
      <c r="EA123" s="65">
        <f t="shared" si="185"/>
        <v>1.0000000000000002</v>
      </c>
      <c r="EB123" s="65">
        <f t="shared" si="186"/>
        <v>1.0000000000000004</v>
      </c>
      <c r="EC123" s="65">
        <f t="shared" si="187"/>
        <v>1.0000000000000004</v>
      </c>
      <c r="ED123" s="65">
        <f t="shared" si="188"/>
        <v>1.1619105566546954</v>
      </c>
      <c r="EE123" s="65">
        <f t="shared" si="189"/>
        <v>1.3778511230478951</v>
      </c>
      <c r="EF123" s="65">
        <f t="shared" si="190"/>
        <v>1.6336867293428987</v>
      </c>
      <c r="EG123" s="65">
        <f t="shared" si="191"/>
        <v>1.7167113999918888</v>
      </c>
      <c r="EH123" s="65">
        <f t="shared" si="192"/>
        <v>1.856651595842371</v>
      </c>
      <c r="EI123" s="65">
        <f t="shared" si="193"/>
        <v>0.99999999999999978</v>
      </c>
      <c r="EJ123" s="65">
        <f t="shared" si="194"/>
        <v>0.99999999999999944</v>
      </c>
      <c r="EK123" s="65">
        <f t="shared" si="195"/>
        <v>1.0000000000000002</v>
      </c>
      <c r="EL123" s="65">
        <f t="shared" si="196"/>
        <v>1</v>
      </c>
      <c r="EM123" s="65">
        <f t="shared" si="197"/>
        <v>1.0000000000000002</v>
      </c>
      <c r="EN123" s="65">
        <f t="shared" si="198"/>
        <v>0</v>
      </c>
      <c r="EO123" s="65">
        <f t="shared" si="199"/>
        <v>0</v>
      </c>
      <c r="EP123" s="65">
        <f t="shared" si="200"/>
        <v>0</v>
      </c>
      <c r="EQ123" s="65">
        <f t="shared" si="201"/>
        <v>0</v>
      </c>
      <c r="ER123" s="65">
        <f t="shared" si="202"/>
        <v>0</v>
      </c>
      <c r="EV123" s="51">
        <v>114</v>
      </c>
      <c r="EW123" s="65">
        <f t="shared" si="203"/>
        <v>290.62916352210834</v>
      </c>
      <c r="EX123" s="65">
        <f t="shared" si="204"/>
        <v>233.66049054559718</v>
      </c>
      <c r="EY123" s="65">
        <f t="shared" si="205"/>
        <v>163.29709535101796</v>
      </c>
      <c r="EZ123" s="65">
        <f t="shared" si="206"/>
        <v>91.326382094567663</v>
      </c>
      <c r="FA123" s="65">
        <f t="shared" si="207"/>
        <v>49.799640898068432</v>
      </c>
      <c r="FB123" s="65">
        <f t="shared" si="208"/>
        <v>1214.3819897962262</v>
      </c>
      <c r="FC123" s="65">
        <f t="shared" si="209"/>
        <v>923.7267848473067</v>
      </c>
      <c r="FD123" s="65">
        <f t="shared" si="210"/>
        <v>658.92602431375303</v>
      </c>
      <c r="FE123" s="65">
        <f t="shared" si="211"/>
        <v>473.23992240112955</v>
      </c>
      <c r="FF123" s="65">
        <f t="shared" si="212"/>
        <v>303.77987744001439</v>
      </c>
      <c r="FG123" s="65">
        <f t="shared" si="213"/>
        <v>683.90970773279923</v>
      </c>
      <c r="FH123" s="65">
        <f t="shared" si="214"/>
        <v>564.56261349276383</v>
      </c>
      <c r="FI123" s="65">
        <f t="shared" si="215"/>
        <v>447.00090241194272</v>
      </c>
      <c r="FJ123" s="65">
        <f t="shared" si="216"/>
        <v>354.87553060167284</v>
      </c>
      <c r="FK123" s="65">
        <f t="shared" si="217"/>
        <v>247.2779348586198</v>
      </c>
      <c r="FL123" s="65">
        <f t="shared" si="218"/>
        <v>301.20621650155135</v>
      </c>
      <c r="FM123" s="65">
        <f t="shared" si="219"/>
        <v>244.88475514169775</v>
      </c>
      <c r="FN123" s="65">
        <f t="shared" si="220"/>
        <v>193.99939449260498</v>
      </c>
      <c r="FO123" s="65">
        <f t="shared" si="221"/>
        <v>147.83878295802305</v>
      </c>
      <c r="FP123" s="65">
        <f t="shared" si="222"/>
        <v>88.301690192847758</v>
      </c>
      <c r="FQ123" s="65">
        <f t="shared" si="223"/>
        <v>66.223815120787336</v>
      </c>
      <c r="FR123" s="65">
        <f t="shared" si="224"/>
        <v>109.71404014079643</v>
      </c>
      <c r="FS123" s="65">
        <f t="shared" si="225"/>
        <v>127.32037117221736</v>
      </c>
      <c r="FT123" s="65">
        <f t="shared" si="226"/>
        <v>107.29235130151297</v>
      </c>
      <c r="FU123" s="65">
        <f t="shared" si="227"/>
        <v>73.959850868809724</v>
      </c>
      <c r="FV123" s="65">
        <f t="shared" si="228"/>
        <v>7.3582016800874817</v>
      </c>
      <c r="FW123" s="65">
        <f t="shared" si="229"/>
        <v>12.190448904532936</v>
      </c>
      <c r="FX123" s="65">
        <f t="shared" si="230"/>
        <v>14.146707908024153</v>
      </c>
      <c r="FY123" s="65">
        <f t="shared" si="231"/>
        <v>11.921372366834774</v>
      </c>
      <c r="FZ123" s="65">
        <f t="shared" si="232"/>
        <v>8.2177612076455251</v>
      </c>
      <c r="GB123" s="65">
        <f t="shared" si="233"/>
        <v>290.62916352210834</v>
      </c>
      <c r="GC123" s="65">
        <f t="shared" si="234"/>
        <v>1214.3819897962262</v>
      </c>
      <c r="GD123" s="65">
        <f t="shared" si="235"/>
        <v>683.90970773279923</v>
      </c>
      <c r="GE123" s="65">
        <f t="shared" si="236"/>
        <v>301.20621650155135</v>
      </c>
      <c r="GF123" s="65">
        <f t="shared" si="237"/>
        <v>66.223815120787336</v>
      </c>
      <c r="GG123" s="65">
        <f t="shared" si="238"/>
        <v>7.3582016800874817</v>
      </c>
      <c r="GH123" s="65">
        <f t="shared" si="239"/>
        <v>233.66049054559718</v>
      </c>
      <c r="GI123" s="65">
        <f t="shared" si="240"/>
        <v>923.7267848473067</v>
      </c>
      <c r="GJ123" s="65">
        <f t="shared" si="241"/>
        <v>564.56261349276383</v>
      </c>
      <c r="GK123" s="65">
        <f t="shared" si="242"/>
        <v>244.88475514169775</v>
      </c>
      <c r="GL123" s="65">
        <f t="shared" si="243"/>
        <v>109.71404014079643</v>
      </c>
      <c r="GM123" s="65">
        <f t="shared" si="244"/>
        <v>12.190448904532936</v>
      </c>
      <c r="GN123" s="65">
        <f t="shared" si="245"/>
        <v>163.29709535101796</v>
      </c>
      <c r="GO123" s="65">
        <f t="shared" si="246"/>
        <v>658.92602431375303</v>
      </c>
      <c r="GP123" s="65">
        <f t="shared" si="247"/>
        <v>447.00090241194272</v>
      </c>
      <c r="GQ123" s="65">
        <f t="shared" si="248"/>
        <v>193.99939449260498</v>
      </c>
      <c r="GR123" s="65">
        <f t="shared" si="249"/>
        <v>127.32037117221736</v>
      </c>
      <c r="GS123" s="65">
        <f t="shared" si="250"/>
        <v>14.146707908024153</v>
      </c>
      <c r="GT123" s="65">
        <f t="shared" si="251"/>
        <v>91.326382094567663</v>
      </c>
      <c r="GU123" s="65">
        <f t="shared" si="252"/>
        <v>473.23992240112955</v>
      </c>
      <c r="GV123" s="65">
        <f t="shared" si="253"/>
        <v>354.87553060167284</v>
      </c>
      <c r="GW123" s="65">
        <f t="shared" si="254"/>
        <v>147.83878295802305</v>
      </c>
      <c r="GX123" s="65">
        <f t="shared" si="255"/>
        <v>107.29235130151297</v>
      </c>
      <c r="GY123" s="65">
        <f t="shared" si="256"/>
        <v>11.921372366834774</v>
      </c>
      <c r="GZ123" s="65">
        <f t="shared" si="257"/>
        <v>49.799640898068432</v>
      </c>
      <c r="HA123" s="65">
        <f t="shared" si="258"/>
        <v>303.77987744001439</v>
      </c>
      <c r="HB123" s="65">
        <f t="shared" si="259"/>
        <v>247.2779348586198</v>
      </c>
      <c r="HC123" s="65">
        <f t="shared" si="260"/>
        <v>88.301690192847758</v>
      </c>
      <c r="HD123" s="65">
        <f t="shared" si="261"/>
        <v>73.959850868809724</v>
      </c>
      <c r="HE123" s="65">
        <f t="shared" si="262"/>
        <v>8.2177612076455251</v>
      </c>
      <c r="HM123" s="51">
        <v>114</v>
      </c>
      <c r="HN123" s="72">
        <f>(EW123-EW122)*$D$46+(FB123-FB122)*$D$47+(FG123-FG122)*$D$48+(FL123-FL122)*$D$49+IF($HM123&lt;C$10,0,求节点(C$10:C$14,$H$28:$H$32,$HM123)*$C$2*节奏总纲!W117)+HN122</f>
        <v>315527.01222833525</v>
      </c>
      <c r="HO123" s="72">
        <f>(EX123-EX122)*$D$46+(FC123-FC122)*$D$47+(FH123-FH122)*$D$48+(FM123-FM122)*$D$49+IF($HM123&lt;D$10,0,求节点(D$10:D$14,$H$28:$H$32,$HM123)*$C$2*节奏总纲!X117)+HO122</f>
        <v>273675.74510092754</v>
      </c>
      <c r="HP123" s="72">
        <f>(EY123-EY122)*$D$46+(FD123-FD122)*$D$47+(FI123-FI122)*$D$48+(FN123-FN122)*$D$49+IF($HM123&lt;E$10,0,求节点(E$10:E$14,$H$28:$H$32,$HM123)*$C$2*节奏总纲!Y117)+HP122</f>
        <v>224207.67239551415</v>
      </c>
      <c r="HQ123" s="72">
        <f>(EZ123-EZ122)*$D$46+(FE123-FE122)*$D$47+(FJ123-FJ122)*$D$48+(FO123-FO122)*$D$49+IF($HM123&lt;F$10,0,求节点(F$10:F$14,$H$28:$H$32,$HM123)*$C$2*节奏总纲!Z117)+HQ122</f>
        <v>164321.96701144028</v>
      </c>
      <c r="HR123" s="72">
        <f>(FA123-FA122)*$D$46+(FF123-FF122)*$D$47+(FK123-FK122)*$D$48+(FP123-FP122)*$D$49+IF($HM123&lt;G$10,0,求节点(G$10:G$14,$H$28:$H$32,$HM123)*$C$2*节奏总纲!AA117)+HR122</f>
        <v>92069.547253246346</v>
      </c>
      <c r="HV123" s="72">
        <v>114</v>
      </c>
      <c r="HW123" s="72">
        <f>IF($HV123&lt;C$10,0,求节点(C$10:C$14,$I$28:$I$32,$HV123)*$C$2*节奏总纲!W117)+HW122</f>
        <v>2912982902.6306157</v>
      </c>
      <c r="HX123" s="72">
        <f>IF($HV123&lt;D$10,0,求节点(D$10:D$14,$I$28:$I$32,$HV123)*$C$2*节奏总纲!X117)+HX122</f>
        <v>2940955626.975143</v>
      </c>
      <c r="HY123" s="72">
        <f>IF($HV123&lt;E$10,0,求节点(E$10:E$14,$I$28:$I$32,$HV123)*$C$2*节奏总纲!Y117)+HY122</f>
        <v>2714530852.9452591</v>
      </c>
      <c r="HZ123" s="72">
        <f>IF($HV123&lt;F$10,0,求节点(F$10:F$14,$I$28:$I$32,$HV123)*$C$2*节奏总纲!Z117)+HZ122</f>
        <v>2058834290.0180011</v>
      </c>
      <c r="IA123" s="72">
        <f>IF($HV123&lt;G$10,0,求节点(G$10:G$14,$I$28:$I$32,$HV123)*$C$2*节奏总纲!AA117)+IA122</f>
        <v>1142034060.0032589</v>
      </c>
    </row>
    <row r="124" spans="16:235" x14ac:dyDescent="0.15">
      <c r="P124" s="49">
        <v>115</v>
      </c>
      <c r="Q124" s="51">
        <f>IF($P124&lt;C$10,0,求节点(C$10:C$14,$H$10:$H$14,$P124)*$C$2*节奏总纲!W118)+Q123</f>
        <v>4969.7496895058675</v>
      </c>
      <c r="R124" s="51">
        <f>IF($P124&lt;D$10,0,求节点(D$10:D$14,$H$10:$H$14,$P124)*$C$2*节奏总纲!X118)+R123</f>
        <v>3903.8110568565826</v>
      </c>
      <c r="S124" s="51">
        <f>IF($P124&lt;E$10,0,求节点(E$10:E$14,$H$10:$H$14,$P124)*$C$2*节奏总纲!Y118)+S123</f>
        <v>2656.9836629856904</v>
      </c>
      <c r="T124" s="51">
        <f>IF($P124&lt;F$10,0,求节点(F$10:F$14,$H$10:$H$14,$P124)*$C$2*节奏总纲!Z118)+T123</f>
        <v>1493.4571370726665</v>
      </c>
      <c r="U124" s="51">
        <f>IF($P124&lt;G$10,0,求节点(G$10:G$14,$H$10:$H$14,$P124)*$C$2*节奏总纲!AA118)+U123</f>
        <v>832.52028829515666</v>
      </c>
      <c r="V124" s="51">
        <f>IF($P124&lt;C$10,0,求节点(C$10:C$14,$I$10:$I$14,$P124)*$C$2*节奏总纲!W118)+V123</f>
        <v>15347.711240011677</v>
      </c>
      <c r="W124" s="51">
        <f>IF($P124&lt;D$10,0,求节点(D$10:D$14,$I$10:$I$14,$P124)*$C$2*节奏总纲!X118)+W123</f>
        <v>11136.738670043555</v>
      </c>
      <c r="X124" s="51">
        <f>IF($P124&lt;E$10,0,求节点(E$10:E$14,$I$10:$I$14,$P124)*$C$2*节奏总纲!Y118)+X123</f>
        <v>7101.2953912784196</v>
      </c>
      <c r="Y124" s="51">
        <f>IF($P124&lt;F$10,0,求节点(F$10:F$14,$I$10:$I$14,$P124)*$C$2*节奏总纲!Z118)+Y123</f>
        <v>4275.4894023257266</v>
      </c>
      <c r="Z124" s="51">
        <f>IF($P124&lt;G$10,0,求节点(G$10:G$14,$I$10:$I$14,$P124)*$C$2*节奏总纲!AA118)+Z123</f>
        <v>2249.8261883485275</v>
      </c>
      <c r="AA124" s="65">
        <f>IF($P124&lt;C$10,0,求节点(C$10:C$14,$J$10:$J$14,$P124)*$C$2*节奏总纲!W118)+AA123+军团势力点排行奖励设计!M124-军团势力点排行奖励设计!M123</f>
        <v>19122.19399408696</v>
      </c>
      <c r="AB124" s="65">
        <f>IF($P124&lt;D$10,0,求节点(D$10:D$14,$J$10:$J$14,$P124)*$C$2*节奏总纲!X118)+AB123+军团势力点排行奖励设计!N124-军团势力点排行奖励设计!N123</f>
        <v>16344.967473291423</v>
      </c>
      <c r="AC124" s="65">
        <f>IF($P124&lt;E$10,0,求节点(E$10:E$14,$J$10:$J$14,$P124)*$C$2*节奏总纲!Y118)+AC123+军团势力点排行奖励设计!O124-军团势力点排行奖励设计!O123</f>
        <v>13009.834581087307</v>
      </c>
      <c r="AD124" s="65">
        <f>IF($P124&lt;F$10,0,求节点(F$10:F$14,$J$10:$J$14,$P124)*$C$2*节奏总纲!Z118)+AD123+军团势力点排行奖励设计!P124-军团势力点排行奖励设计!P123</f>
        <v>11179.078220415548</v>
      </c>
      <c r="AE124" s="65">
        <f>IF($P124&lt;G$10,0,求节点(G$10:G$14,$J$10:$J$14,$P124)*$C$2*节奏总纲!AA118)+AE123+军团势力点排行奖励设计!Q124-军团势力点排行奖励设计!Q123</f>
        <v>9715.72169279234</v>
      </c>
      <c r="AF124" s="65">
        <f>IF($P124&lt;C$10,0,求节点(C$10:C$14,$K$10:$K$14,$P124)*$C$2*节奏总纲!W118)+AF123</f>
        <v>45538.809336784754</v>
      </c>
      <c r="AG124" s="65">
        <f>IF($P124&lt;D$10,0,求节点(D$10:D$14,$K$10:$K$14,$P124)*$C$2*节奏总纲!X118)+AG123</f>
        <v>37476.755276966054</v>
      </c>
      <c r="AH124" s="65">
        <f>IF($P124&lt;E$10,0,求节点(E$10:E$14,$K$10:$K$14,$P124)*$C$2*节奏总纲!Y118)+AH123</f>
        <v>30430.114346887076</v>
      </c>
      <c r="AI124" s="65">
        <f>IF($P124&lt;F$10,0,求节点(F$10:F$14,$K$10:$K$14,$P124)*$C$2*节奏总纲!Z118)+AI123</f>
        <v>22536.362567729691</v>
      </c>
      <c r="AJ124" s="65">
        <f>IF($P124&lt;G$10,0,求节点(G$10:G$14,$K$10:$K$14,$P124)*$C$2*节奏总纲!AA118)+AJ123</f>
        <v>11891.464518626413</v>
      </c>
      <c r="AK124" s="65">
        <f>IF($P124&lt;C$10,0,求节点(C$10:C$14,$L$10:$L$14,$P124)*$C$2*节奏总纲!W118)+AK123+军团势力点排行奖励设计!R124-军团势力点排行奖励设计!R123</f>
        <v>9721.8016213997817</v>
      </c>
      <c r="AL124" s="65">
        <f>IF($P124&lt;D$10,0,求节点(D$10:D$14,$L$10:$L$14,$P124)*$C$2*节奏总纲!X118)+AL123+军团势力点排行奖励设计!S124-军团势力点排行奖励设计!S123</f>
        <v>14749.352033683615</v>
      </c>
      <c r="AM124" s="65">
        <f>IF($P124&lt;E$10,0,求节点(E$10:E$14,$L$10:$L$14,$P124)*$C$2*节奏总纲!Y118)+AM123+军团势力点排行奖励设计!T124-军团势力点排行奖励设计!T123</f>
        <v>16212.497844277641</v>
      </c>
      <c r="AN124" s="65">
        <f>IF($P124&lt;F$10,0,求节点(F$10:F$14,$L$10:$L$14,$P124)*$C$2*节奏总纲!Z118)+AN123+军团势力点排行奖励设计!U124-军团势力点排行奖励设计!U123</f>
        <v>13449.947380425972</v>
      </c>
      <c r="AO124" s="65">
        <f>IF($P124&lt;G$10,0,求节点(G$10:G$14,$L$10:$L$14,$P124)*$C$2*节奏总纲!AA118)+AO123+军团势力点排行奖励设计!V124-军团势力点排行奖励设计!V123</f>
        <v>9147.6074186796395</v>
      </c>
      <c r="AP124" s="65">
        <f>IF($P124&lt;C$10,0,求节点(C$10:C$14,$M$10:$M$14,$P124)*$C$2*节奏总纲!W118)+AP123</f>
        <v>0</v>
      </c>
      <c r="AQ124" s="65">
        <f>IF($P124&lt;D$10,0,求节点(D$10:D$14,$M$10:$M$14,$P124)*$C$2*节奏总纲!X118)+AQ123</f>
        <v>0</v>
      </c>
      <c r="AR124" s="65">
        <f>IF($P124&lt;E$10,0,求节点(E$10:E$14,$M$10:$M$14,$P124)*$C$2*节奏总纲!Y118)+AR123</f>
        <v>0</v>
      </c>
      <c r="AS124" s="65">
        <f>IF($P124&lt;F$10,0,求节点(F$10:F$14,$M$10:$M$14,$P124)*$C$2*节奏总纲!Z118)+AS123</f>
        <v>0</v>
      </c>
      <c r="AT124" s="65">
        <f>IF($P124&lt;G$10,0,求节点(G$10:G$14,$M$10:$M$14,$P124)*$C$2*节奏总纲!AA118)+AT123</f>
        <v>0</v>
      </c>
      <c r="AX124" s="51">
        <v>115</v>
      </c>
      <c r="AY124" s="51">
        <f>IF($AX124&lt;C$10,0,求节点(C$10:C$14,$H$19:$H$23,$AX124)*$C$2*节奏总纲!W118)+AY123</f>
        <v>160.83712822378666</v>
      </c>
      <c r="AZ124" s="51">
        <f>IF($AX124&lt;D$10,0,求节点(D$10:D$14,$H$19:$H$23,$AX124)*$C$2*节奏总纲!X118)+AZ123</f>
        <v>132.43881686352239</v>
      </c>
      <c r="BA124" s="51">
        <f>IF($AX124&lt;E$10,0,求节点(E$10:E$14,$H$19:$H$23,$AX124)*$C$2*节奏总纲!Y118)+BA123</f>
        <v>94.985892569826404</v>
      </c>
      <c r="BB124" s="51">
        <f>IF($AX124&lt;F$10,0,求节点(F$10:F$14,$H$19:$H$23,$AX124)*$C$2*节奏总纲!Z118)+BB123</f>
        <v>52.866668161804185</v>
      </c>
      <c r="BC124" s="51">
        <f>IF($AX124&lt;G$10,0,求节点(G$10:G$14,$H$19:$H$23,$AX124)*$C$2*节奏总纲!AA118)+BC123</f>
        <v>28.209127555924699</v>
      </c>
      <c r="BD124" s="51">
        <f>IF($AX124&lt;C$10,0,求节点(C$10:C$14,$I$19:$I$23,$AX124)*$C$2*节奏总纲!W118)+BD123</f>
        <v>432.64011766107234</v>
      </c>
      <c r="BE124" s="51">
        <f>IF($AX124&lt;D$10,0,求节点(D$10:D$14,$I$19:$I$23,$AX124)*$C$2*节奏总纲!X118)+BE123</f>
        <v>337.40557894024931</v>
      </c>
      <c r="BF124" s="51">
        <f>IF($AX124&lt;E$10,0,求节点(E$10:E$14,$I$19:$I$23,$AX124)*$C$2*节奏总纲!Y118)+BF123</f>
        <v>227.70400927063847</v>
      </c>
      <c r="BG124" s="51">
        <f>IF($AX124&lt;F$10,0,求节点(F$10:F$14,$I$19:$I$23,$AX124)*$C$2*节奏总纲!Z118)+BG123</f>
        <v>128.19904644254493</v>
      </c>
      <c r="BH124" s="51">
        <f>IF($AX124&lt;G$10,0,求节点(G$10:G$14,$I$19:$I$23,$AX124)*$C$2*节奏总纲!AA118)+BH123</f>
        <v>71.968377807145785</v>
      </c>
      <c r="BI124" s="65">
        <f>IF($AX124&lt;C$10,0,求节点(C$10:C$14,$J$19:$J$23,$AX124)*$C$2*节奏总纲!W118)+BI123+军团势力点排行奖励设计!W124-军团势力点排行奖励设计!W123</f>
        <v>637.40646646956498</v>
      </c>
      <c r="BJ124" s="65">
        <f>IF($AX124&lt;D$10,0,求节点(D$10:D$14,$J$19:$J$23,$AX124)*$C$2*节奏总纲!X118)+BJ123+军团势力点排行奖励设计!X124-军团势力点排行奖励设计!X123</f>
        <v>544.83224910971398</v>
      </c>
      <c r="BK124" s="65">
        <f>IF($AX124&lt;E$10,0,求节点(E$10:E$14,$J$19:$J$23,$AX124)*$C$2*节奏总纲!Y118)+BK123+军团势力点排行奖励设计!Y124-军团势力点排行奖励设计!Y123</f>
        <v>433.66115270291016</v>
      </c>
      <c r="BL124" s="65">
        <f>IF($AX124&lt;F$10,0,求节点(F$10:F$14,$J$19:$J$23,$AX124)*$C$2*节奏总纲!Z118)+BL123+军团势力点排行奖励设计!Z124-军团势力点排行奖励设计!Z123</f>
        <v>372.63594068051816</v>
      </c>
      <c r="BM124" s="65">
        <f>IF($AX124&lt;G$10,0,求节点(G$10:G$14,$J$19:$J$23,$AX124)*$C$2*节奏总纲!AA118)+BM123+军团势力点排行奖励设计!AA124-军团势力点排行奖励设计!AA123</f>
        <v>323.85738975974459</v>
      </c>
      <c r="BN124" s="65">
        <f>IF($AX124&lt;C$10,0,求节点(C$10:C$14,$K$19:$K$23,$AX124)*$C$2*节奏总纲!W118)+BN123</f>
        <v>1247.9061500507389</v>
      </c>
      <c r="BO124" s="65">
        <f>IF($AX124&lt;D$10,0,求节点(D$10:D$14,$K$19:$K$23,$AX124)*$C$2*节奏总纲!X118)+BO123</f>
        <v>849.12447709768514</v>
      </c>
      <c r="BP124" s="65">
        <f>IF($AX124&lt;E$10,0,求节点(E$10:E$14,$K$19:$K$23,$AX124)*$C$2*节奏总纲!Y118)+BP123</f>
        <v>583.0616071871849</v>
      </c>
      <c r="BQ124" s="65">
        <f>IF($AX124&lt;F$10,0,求节点(F$10:F$14,$K$19:$K$23,$AX124)*$C$2*节奏总纲!Z118)+BQ123</f>
        <v>412.02156334366094</v>
      </c>
      <c r="BR124" s="65">
        <f>IF($AX124&lt;G$10,0,求节点(G$10:G$14,$K$19:$K$23,$AX124)*$C$2*节奏总纲!AA118)+BR123</f>
        <v>200.60296043176282</v>
      </c>
      <c r="BS124" s="65">
        <f>IF($AX124&lt;C$10,0,求节点(C$10:C$14,$L$19:$L$23,$AX124)*$C$2*节奏总纲!W118)+BS123+军团势力点排行奖励设计!AB124-军团势力点排行奖励设计!AB123</f>
        <v>194.43603242799568</v>
      </c>
      <c r="BT124" s="65">
        <f>IF($AX124&lt;D$10,0,求节点(D$10:D$14,$L$19:$L$23,$AX124)*$C$2*节奏总纲!X118)+BT123+军团势力点排行奖励设计!AC124-军团势力点排行奖励设计!AC123</f>
        <v>294.98704067367248</v>
      </c>
      <c r="BU124" s="65">
        <f>IF($AX124&lt;E$10,0,求节点(E$10:E$14,$L$19:$L$23,$AX124)*$C$2*节奏总纲!Y118)+BU123+军团势力点排行奖励设计!AD124-军团势力点排行奖励设计!AD123</f>
        <v>324.24995688555276</v>
      </c>
      <c r="BV124" s="65">
        <f>IF($AX124&lt;F$10,0,求节点(F$10:F$14,$L$19:$L$23,$AX124)*$C$2*节奏总纲!Z118)+BV123+军团势力点排行奖励设计!AE124-军团势力点排行奖励设计!AE123</f>
        <v>268.99894760851942</v>
      </c>
      <c r="BW124" s="65">
        <f>IF($AX124&lt;G$10,0,求节点(G$10:G$14,$L$19:$L$23,$AX124)*$C$2*节奏总纲!AA118)+BW123+军团势力点排行奖励设计!AF124-军团势力点排行奖励设计!AF123</f>
        <v>182.95214837359273</v>
      </c>
      <c r="BX124" s="65">
        <f>IF($AX124&lt;C$10,0,求节点(C$10:C$14,$M$19:$M$23,$AX124)*$C$2*节奏总纲!W118)+BX123</f>
        <v>0</v>
      </c>
      <c r="BY124" s="65">
        <f>IF($AX124&lt;D$10,0,求节点(D$10:D$14,$M$19:$M$23,$AX124)*$C$2*节奏总纲!X118)+BY123</f>
        <v>0</v>
      </c>
      <c r="BZ124" s="65">
        <f>IF($AX124&lt;E$10,0,求节点(E$10:E$14,$M$19:$M$23,$AX124)*$C$2*节奏总纲!Y118)+BZ123</f>
        <v>0</v>
      </c>
      <c r="CA124" s="65">
        <f>IF($AX124&lt;F$10,0,求节点(F$10:F$14,$M$19:$M$23,$AX124)*$C$2*节奏总纲!Z118)+CA123</f>
        <v>0</v>
      </c>
      <c r="CB124" s="65">
        <f>IF($AX124&lt;G$10,0,求节点(G$10:G$14,$M$19:$M$23,$AX124)*$C$2*节奏总纲!AA118)+CB123</f>
        <v>0</v>
      </c>
      <c r="CF124" s="51">
        <v>115</v>
      </c>
      <c r="CG124" s="65">
        <f t="shared" si="143"/>
        <v>804.18564111893329</v>
      </c>
      <c r="CH124" s="65">
        <f t="shared" si="144"/>
        <v>662.1940843176119</v>
      </c>
      <c r="CI124" s="65">
        <f t="shared" si="145"/>
        <v>474.92946284913205</v>
      </c>
      <c r="CJ124" s="65">
        <f t="shared" si="146"/>
        <v>264.33334080902091</v>
      </c>
      <c r="CK124" s="65">
        <f t="shared" si="147"/>
        <v>141.04563777962349</v>
      </c>
      <c r="CL124" s="65">
        <f t="shared" si="148"/>
        <v>4326.4011766107233</v>
      </c>
      <c r="CM124" s="65">
        <f t="shared" si="149"/>
        <v>3374.0557894024932</v>
      </c>
      <c r="CN124" s="65">
        <f t="shared" si="150"/>
        <v>2277.0400927063847</v>
      </c>
      <c r="CO124" s="65">
        <f t="shared" si="151"/>
        <v>1281.9904644254493</v>
      </c>
      <c r="CP124" s="65">
        <f t="shared" si="152"/>
        <v>719.68377807145782</v>
      </c>
      <c r="CQ124" s="65">
        <f t="shared" si="153"/>
        <v>19122.193994086949</v>
      </c>
      <c r="CR124" s="65">
        <f t="shared" si="154"/>
        <v>16344.967473291419</v>
      </c>
      <c r="CS124" s="65">
        <f t="shared" si="155"/>
        <v>13009.834581087305</v>
      </c>
      <c r="CT124" s="65">
        <f t="shared" si="156"/>
        <v>11179.078220415544</v>
      </c>
      <c r="CU124" s="65">
        <f t="shared" si="157"/>
        <v>9715.7216927923382</v>
      </c>
      <c r="CV124" s="65">
        <f t="shared" si="158"/>
        <v>37437.18450152217</v>
      </c>
      <c r="CW124" s="65">
        <f t="shared" si="159"/>
        <v>25473.734312930555</v>
      </c>
      <c r="CX124" s="65">
        <f t="shared" si="160"/>
        <v>17491.848215615548</v>
      </c>
      <c r="CY124" s="65">
        <f t="shared" si="161"/>
        <v>12360.646900309828</v>
      </c>
      <c r="CZ124" s="65">
        <f t="shared" si="162"/>
        <v>6018.0888129528848</v>
      </c>
      <c r="DA124" s="65">
        <f t="shared" si="163"/>
        <v>9721.8016213997835</v>
      </c>
      <c r="DB124" s="65">
        <f t="shared" si="164"/>
        <v>14749.352033683625</v>
      </c>
      <c r="DC124" s="65">
        <f t="shared" si="165"/>
        <v>16212.497844277637</v>
      </c>
      <c r="DD124" s="65">
        <f t="shared" si="166"/>
        <v>13449.947380425971</v>
      </c>
      <c r="DE124" s="65">
        <f t="shared" si="167"/>
        <v>9147.6074186796359</v>
      </c>
      <c r="DF124" s="65">
        <f t="shared" si="168"/>
        <v>0</v>
      </c>
      <c r="DG124" s="65">
        <f t="shared" si="169"/>
        <v>0</v>
      </c>
      <c r="DH124" s="65">
        <f t="shared" si="170"/>
        <v>0</v>
      </c>
      <c r="DI124" s="65">
        <f t="shared" si="171"/>
        <v>0</v>
      </c>
      <c r="DJ124" s="65">
        <f t="shared" si="172"/>
        <v>0</v>
      </c>
      <c r="DN124" s="51">
        <v>115</v>
      </c>
      <c r="DO124" s="65">
        <f t="shared" si="173"/>
        <v>6.1798537991688383</v>
      </c>
      <c r="DP124" s="65">
        <f t="shared" si="174"/>
        <v>5.8952671872317355</v>
      </c>
      <c r="DQ124" s="65">
        <f t="shared" si="175"/>
        <v>5.5944805930680239</v>
      </c>
      <c r="DR124" s="65">
        <f t="shared" si="176"/>
        <v>5.6499007370836329</v>
      </c>
      <c r="DS124" s="65">
        <f t="shared" si="177"/>
        <v>5.9024887362764566</v>
      </c>
      <c r="DT124" s="65">
        <f t="shared" si="178"/>
        <v>3.5474544808706301</v>
      </c>
      <c r="DU124" s="65">
        <f t="shared" si="179"/>
        <v>3.300697844126562</v>
      </c>
      <c r="DV124" s="65">
        <f t="shared" si="180"/>
        <v>3.1186518911215777</v>
      </c>
      <c r="DW124" s="65">
        <f t="shared" si="181"/>
        <v>3.3350399405988376</v>
      </c>
      <c r="DX124" s="65">
        <f t="shared" si="182"/>
        <v>3.1261315829257734</v>
      </c>
      <c r="DY124" s="65">
        <f t="shared" si="183"/>
        <v>1.0000000000000007</v>
      </c>
      <c r="DZ124" s="65">
        <f t="shared" si="184"/>
        <v>1.0000000000000002</v>
      </c>
      <c r="EA124" s="65">
        <f t="shared" si="185"/>
        <v>1.0000000000000002</v>
      </c>
      <c r="EB124" s="65">
        <f t="shared" si="186"/>
        <v>1.0000000000000002</v>
      </c>
      <c r="EC124" s="65">
        <f t="shared" si="187"/>
        <v>1.0000000000000002</v>
      </c>
      <c r="ED124" s="65">
        <f t="shared" si="188"/>
        <v>1.2164058260025719</v>
      </c>
      <c r="EE124" s="65">
        <f t="shared" si="189"/>
        <v>1.4711920449740548</v>
      </c>
      <c r="EF124" s="65">
        <f t="shared" si="190"/>
        <v>1.7396740454059687</v>
      </c>
      <c r="EG124" s="65">
        <f t="shared" si="191"/>
        <v>1.8232348799774227</v>
      </c>
      <c r="EH124" s="65">
        <f t="shared" si="192"/>
        <v>1.9759536437933773</v>
      </c>
      <c r="EI124" s="65">
        <f t="shared" si="193"/>
        <v>0.99999999999999978</v>
      </c>
      <c r="EJ124" s="65">
        <f t="shared" si="194"/>
        <v>0.99999999999999933</v>
      </c>
      <c r="EK124" s="65">
        <f t="shared" si="195"/>
        <v>1.0000000000000002</v>
      </c>
      <c r="EL124" s="65">
        <f t="shared" si="196"/>
        <v>1.0000000000000002</v>
      </c>
      <c r="EM124" s="65">
        <f t="shared" si="197"/>
        <v>1.0000000000000004</v>
      </c>
      <c r="EN124" s="65">
        <f t="shared" si="198"/>
        <v>0</v>
      </c>
      <c r="EO124" s="65">
        <f t="shared" si="199"/>
        <v>0</v>
      </c>
      <c r="EP124" s="65">
        <f t="shared" si="200"/>
        <v>0</v>
      </c>
      <c r="EQ124" s="65">
        <f t="shared" si="201"/>
        <v>0</v>
      </c>
      <c r="ER124" s="65">
        <f t="shared" si="202"/>
        <v>0</v>
      </c>
      <c r="EV124" s="51">
        <v>115</v>
      </c>
      <c r="EW124" s="65">
        <f t="shared" si="203"/>
        <v>290.62916352210834</v>
      </c>
      <c r="EX124" s="65">
        <f t="shared" si="204"/>
        <v>233.66049054559718</v>
      </c>
      <c r="EY124" s="65">
        <f t="shared" si="205"/>
        <v>163.29709535101796</v>
      </c>
      <c r="EZ124" s="65">
        <f t="shared" si="206"/>
        <v>91.326382094567663</v>
      </c>
      <c r="FA124" s="65">
        <f t="shared" si="207"/>
        <v>49.799640898068432</v>
      </c>
      <c r="FB124" s="65">
        <f t="shared" si="208"/>
        <v>1245.5043906229025</v>
      </c>
      <c r="FC124" s="65">
        <f t="shared" si="209"/>
        <v>933.16226836187411</v>
      </c>
      <c r="FD124" s="65">
        <f t="shared" si="210"/>
        <v>667.75418643449439</v>
      </c>
      <c r="FE124" s="65">
        <f t="shared" si="211"/>
        <v>482.06808452187101</v>
      </c>
      <c r="FF124" s="65">
        <f t="shared" si="212"/>
        <v>312.60803956075574</v>
      </c>
      <c r="FG124" s="65">
        <f t="shared" si="213"/>
        <v>719.53556465492454</v>
      </c>
      <c r="FH124" s="65">
        <f t="shared" si="214"/>
        <v>588.40796743077851</v>
      </c>
      <c r="FI124" s="65">
        <f t="shared" si="215"/>
        <v>467.34098793813087</v>
      </c>
      <c r="FJ124" s="65">
        <f t="shared" si="216"/>
        <v>371.99232659188726</v>
      </c>
      <c r="FK124" s="65">
        <f t="shared" si="217"/>
        <v>260.80235803349171</v>
      </c>
      <c r="FL124" s="65">
        <f t="shared" si="218"/>
        <v>320.33875981922517</v>
      </c>
      <c r="FM124" s="65">
        <f t="shared" si="219"/>
        <v>256.06391600975718</v>
      </c>
      <c r="FN124" s="65">
        <f t="shared" si="220"/>
        <v>203.14537044969308</v>
      </c>
      <c r="FO124" s="65">
        <f t="shared" si="221"/>
        <v>154.83589922446197</v>
      </c>
      <c r="FP124" s="65">
        <f t="shared" si="222"/>
        <v>92.903891249058347</v>
      </c>
      <c r="FQ124" s="65">
        <f t="shared" si="223"/>
        <v>87.496214592598037</v>
      </c>
      <c r="FR124" s="65">
        <f t="shared" si="224"/>
        <v>132.74416830315255</v>
      </c>
      <c r="FS124" s="65">
        <f t="shared" si="225"/>
        <v>145.91248059849875</v>
      </c>
      <c r="FT124" s="65">
        <f t="shared" si="226"/>
        <v>121.04952642383374</v>
      </c>
      <c r="FU124" s="65">
        <f t="shared" si="227"/>
        <v>82.328466768116726</v>
      </c>
      <c r="FV124" s="65">
        <f t="shared" si="228"/>
        <v>9.7218016213997824</v>
      </c>
      <c r="FW124" s="65">
        <f t="shared" si="229"/>
        <v>14.749352033683616</v>
      </c>
      <c r="FX124" s="65">
        <f t="shared" si="230"/>
        <v>16.212497844277639</v>
      </c>
      <c r="FY124" s="65">
        <f t="shared" si="231"/>
        <v>13.449947380425971</v>
      </c>
      <c r="FZ124" s="65">
        <f t="shared" si="232"/>
        <v>9.1476074186796374</v>
      </c>
      <c r="GB124" s="65">
        <f t="shared" si="233"/>
        <v>290.62916352210834</v>
      </c>
      <c r="GC124" s="65">
        <f t="shared" si="234"/>
        <v>1245.5043906229025</v>
      </c>
      <c r="GD124" s="65">
        <f t="shared" si="235"/>
        <v>719.53556465492454</v>
      </c>
      <c r="GE124" s="65">
        <f t="shared" si="236"/>
        <v>320.33875981922517</v>
      </c>
      <c r="GF124" s="65">
        <f t="shared" si="237"/>
        <v>87.496214592598037</v>
      </c>
      <c r="GG124" s="65">
        <f t="shared" si="238"/>
        <v>9.7218016213997824</v>
      </c>
      <c r="GH124" s="65">
        <f t="shared" si="239"/>
        <v>233.66049054559718</v>
      </c>
      <c r="GI124" s="65">
        <f t="shared" si="240"/>
        <v>933.16226836187411</v>
      </c>
      <c r="GJ124" s="65">
        <f t="shared" si="241"/>
        <v>588.40796743077851</v>
      </c>
      <c r="GK124" s="65">
        <f t="shared" si="242"/>
        <v>256.06391600975718</v>
      </c>
      <c r="GL124" s="65">
        <f t="shared" si="243"/>
        <v>132.74416830315255</v>
      </c>
      <c r="GM124" s="65">
        <f t="shared" si="244"/>
        <v>14.749352033683616</v>
      </c>
      <c r="GN124" s="65">
        <f t="shared" si="245"/>
        <v>163.29709535101796</v>
      </c>
      <c r="GO124" s="65">
        <f t="shared" si="246"/>
        <v>667.75418643449439</v>
      </c>
      <c r="GP124" s="65">
        <f t="shared" si="247"/>
        <v>467.34098793813087</v>
      </c>
      <c r="GQ124" s="65">
        <f t="shared" si="248"/>
        <v>203.14537044969308</v>
      </c>
      <c r="GR124" s="65">
        <f t="shared" si="249"/>
        <v>145.91248059849875</v>
      </c>
      <c r="GS124" s="65">
        <f t="shared" si="250"/>
        <v>16.212497844277639</v>
      </c>
      <c r="GT124" s="65">
        <f t="shared" si="251"/>
        <v>91.326382094567663</v>
      </c>
      <c r="GU124" s="65">
        <f t="shared" si="252"/>
        <v>482.06808452187101</v>
      </c>
      <c r="GV124" s="65">
        <f t="shared" si="253"/>
        <v>371.99232659188726</v>
      </c>
      <c r="GW124" s="65">
        <f t="shared" si="254"/>
        <v>154.83589922446197</v>
      </c>
      <c r="GX124" s="65">
        <f t="shared" si="255"/>
        <v>121.04952642383374</v>
      </c>
      <c r="GY124" s="65">
        <f t="shared" si="256"/>
        <v>13.449947380425971</v>
      </c>
      <c r="GZ124" s="65">
        <f t="shared" si="257"/>
        <v>49.799640898068432</v>
      </c>
      <c r="HA124" s="65">
        <f t="shared" si="258"/>
        <v>312.60803956075574</v>
      </c>
      <c r="HB124" s="65">
        <f t="shared" si="259"/>
        <v>260.80235803349171</v>
      </c>
      <c r="HC124" s="65">
        <f t="shared" si="260"/>
        <v>92.903891249058347</v>
      </c>
      <c r="HD124" s="65">
        <f t="shared" si="261"/>
        <v>82.328466768116726</v>
      </c>
      <c r="HE124" s="65">
        <f t="shared" si="262"/>
        <v>9.1476074186796374</v>
      </c>
      <c r="HM124" s="51">
        <v>115</v>
      </c>
      <c r="HN124" s="72">
        <f>(EW124-EW123)*$D$46+(FB124-FB123)*$D$47+(FG124-FG123)*$D$48+(FL124-FL123)*$D$49+IF($HM124&lt;C$10,0,求节点(C$10:C$14,$H$28:$H$32,$HM124)*$C$2*节奏总纲!W118)+HN123</f>
        <v>340646.84283648361</v>
      </c>
      <c r="HO124" s="72">
        <f>(EX124-EX123)*$D$46+(FC124-FC123)*$D$47+(FH124-FH123)*$D$48+(FM124-FM123)*$D$49+IF($HM124&lt;D$10,0,求节点(D$10:D$14,$H$28:$H$32,$HM124)*$C$2*节奏总纲!X118)+HO123</f>
        <v>294193.01529368409</v>
      </c>
      <c r="HP124" s="72">
        <f>(EY124-EY123)*$D$46+(FD124-FD123)*$D$47+(FI124-FI123)*$D$48+(FN124-FN123)*$D$49+IF($HM124&lt;E$10,0,求节点(E$10:E$14,$H$28:$H$32,$HM124)*$C$2*节奏总纲!Y118)+HP123</f>
        <v>240306.70883889816</v>
      </c>
      <c r="HQ124" s="72">
        <f>(EZ124-EZ123)*$D$46+(FE124-FE123)*$D$47+(FJ124-FJ123)*$D$48+(FO124-FO123)*$D$49+IF($HM124&lt;F$10,0,求节点(F$10:F$14,$H$28:$H$32,$HM124)*$C$2*节奏总纲!Z118)+HQ123</f>
        <v>175908.39810446106</v>
      </c>
      <c r="HR124" s="72">
        <f>(FA124-FA123)*$D$46+(FF124-FF123)*$D$47+(FK124-FK123)*$D$48+(FP124-FP123)*$D$49+IF($HM124&lt;G$10,0,求节点(G$10:G$14,$H$28:$H$32,$HM124)*$C$2*节奏总纲!AA118)+HR123</f>
        <v>98626.656404787602</v>
      </c>
      <c r="HV124" s="72">
        <v>115</v>
      </c>
      <c r="HW124" s="72">
        <f>IF($HV124&lt;C$10,0,求节点(C$10:C$14,$I$28:$I$32,$HV124)*$C$2*节奏总纲!W118)+HW123</f>
        <v>3325952893.6178665</v>
      </c>
      <c r="HX124" s="72">
        <f>IF($HV124&lt;D$10,0,求节点(D$10:D$14,$I$28:$I$32,$HV124)*$C$2*节奏总纲!X118)+HX123</f>
        <v>3321394322.2825007</v>
      </c>
      <c r="HY124" s="72">
        <f>IF($HV124&lt;E$10,0,求节点(E$10:E$14,$I$28:$I$32,$HV124)*$C$2*节奏总纲!Y118)+HY123</f>
        <v>3011157100.2021704</v>
      </c>
      <c r="HZ124" s="72">
        <f>IF($HV124&lt;F$10,0,求节点(F$10:F$14,$I$28:$I$32,$HV124)*$C$2*节奏总纲!Z118)+HZ123</f>
        <v>2269506149.6489458</v>
      </c>
      <c r="IA124" s="72">
        <f>IF($HV124&lt;G$10,0,求节点(G$10:G$14,$I$28:$I$32,$HV124)*$C$2*节奏总纲!AA118)+IA123</f>
        <v>1256909311.22507</v>
      </c>
    </row>
    <row r="125" spans="16:235" x14ac:dyDescent="0.15">
      <c r="P125" s="49">
        <v>116</v>
      </c>
      <c r="Q125" s="51">
        <f>IF($P125&lt;C$10,0,求节点(C$10:C$14,$H$10:$H$14,$P125)*$C$2*节奏总纲!W119)+Q124</f>
        <v>4969.7496895058675</v>
      </c>
      <c r="R125" s="51">
        <f>IF($P125&lt;D$10,0,求节点(D$10:D$14,$H$10:$H$14,$P125)*$C$2*节奏总纲!X119)+R124</f>
        <v>3903.8110568565826</v>
      </c>
      <c r="S125" s="51">
        <f>IF($P125&lt;E$10,0,求节点(E$10:E$14,$H$10:$H$14,$P125)*$C$2*节奏总纲!Y119)+S124</f>
        <v>2656.9836629856904</v>
      </c>
      <c r="T125" s="51">
        <f>IF($P125&lt;F$10,0,求节点(F$10:F$14,$H$10:$H$14,$P125)*$C$2*节奏总纲!Z119)+T124</f>
        <v>1493.4571370726665</v>
      </c>
      <c r="U125" s="51">
        <f>IF($P125&lt;G$10,0,求节点(G$10:G$14,$H$10:$H$14,$P125)*$C$2*节奏总纲!AA119)+U124</f>
        <v>832.52028829515666</v>
      </c>
      <c r="V125" s="51">
        <f>IF($P125&lt;C$10,0,求节点(C$10:C$14,$I$10:$I$14,$P125)*$C$2*节奏总纲!W119)+V124</f>
        <v>15347.711240011677</v>
      </c>
      <c r="W125" s="51">
        <f>IF($P125&lt;D$10,0,求节点(D$10:D$14,$I$10:$I$14,$P125)*$C$2*节奏总纲!X119)+W124</f>
        <v>11136.738670043555</v>
      </c>
      <c r="X125" s="51">
        <f>IF($P125&lt;E$10,0,求节点(E$10:E$14,$I$10:$I$14,$P125)*$C$2*节奏总纲!Y119)+X124</f>
        <v>7101.2953912784196</v>
      </c>
      <c r="Y125" s="51">
        <f>IF($P125&lt;F$10,0,求节点(F$10:F$14,$I$10:$I$14,$P125)*$C$2*节奏总纲!Z119)+Y124</f>
        <v>4275.4894023257266</v>
      </c>
      <c r="Z125" s="51">
        <f>IF($P125&lt;G$10,0,求节点(G$10:G$14,$I$10:$I$14,$P125)*$C$2*节奏总纲!AA119)+Z124</f>
        <v>2249.8261883485275</v>
      </c>
      <c r="AA125" s="65">
        <f>IF($P125&lt;C$10,0,求节点(C$10:C$14,$J$10:$J$14,$P125)*$C$2*节奏总纲!W119)+AA124+军团势力点排行奖励设计!M125-军团势力点排行奖励设计!M124</f>
        <v>19716.131572581799</v>
      </c>
      <c r="AB125" s="65">
        <f>IF($P125&lt;D$10,0,求节点(D$10:D$14,$J$10:$J$14,$P125)*$C$2*节奏总纲!X119)+AB124+军团势力点排行奖励设计!N125-军团势力点排行奖励设计!N124</f>
        <v>16965.463033222612</v>
      </c>
      <c r="AC125" s="65">
        <f>IF($P125&lt;E$10,0,求节点(E$10:E$14,$J$10:$J$14,$P125)*$C$2*节奏总纲!Y119)+AC124+军团势力点排行奖励设计!O125-军团势力点排行奖励设计!O124</f>
        <v>13605.367773602407</v>
      </c>
      <c r="AD125" s="65">
        <f>IF($P125&lt;F$10,0,求节点(F$10:F$14,$J$10:$J$14,$P125)*$C$2*节奏总纲!Z119)+AD124+军团势力点排行奖励设计!P125-军团势力点排行奖励设计!P124</f>
        <v>11774.611412930648</v>
      </c>
      <c r="AE125" s="65">
        <f>IF($P125&lt;G$10,0,求节点(G$10:G$14,$J$10:$J$14,$P125)*$C$2*节奏总纲!AA119)+AE124+军团势力点排行奖励设计!Q125-军团势力点排行奖励设计!Q124</f>
        <v>10311.254885307444</v>
      </c>
      <c r="AF125" s="65">
        <f>IF($P125&lt;C$10,0,求节点(C$10:C$14,$K$10:$K$14,$P125)*$C$2*节奏总纲!W119)+AF124</f>
        <v>49026.611267744462</v>
      </c>
      <c r="AG125" s="65">
        <f>IF($P125&lt;D$10,0,求节点(D$10:D$14,$K$10:$K$14,$P125)*$C$2*节奏总纲!X119)+AG124</f>
        <v>40082.836628677047</v>
      </c>
      <c r="AH125" s="65">
        <f>IF($P125&lt;E$10,0,求节点(E$10:E$14,$K$10:$K$14,$P125)*$C$2*节奏总纲!Y119)+AH124</f>
        <v>32514.480520689933</v>
      </c>
      <c r="AI125" s="65">
        <f>IF($P125&lt;F$10,0,求节点(F$10:F$14,$K$10:$K$14,$P125)*$C$2*节奏总纲!Z119)+AI124</f>
        <v>24065.758643136232</v>
      </c>
      <c r="AJ125" s="65">
        <f>IF($P125&lt;G$10,0,求节点(G$10:G$14,$K$10:$K$14,$P125)*$C$2*节奏总纲!AA119)+AJ124</f>
        <v>12708.737475074775</v>
      </c>
      <c r="AK125" s="65">
        <f>IF($P125&lt;C$10,0,求节点(C$10:C$14,$L$10:$L$14,$P125)*$C$2*节奏总纲!W119)+AK124+军团势力点排行奖励设计!R125-军团势力点排行奖励设计!R124</f>
        <v>12589.131780334861</v>
      </c>
      <c r="AL125" s="65">
        <f>IF($P125&lt;D$10,0,求节点(D$10:D$14,$L$10:$L$14,$P125)*$C$2*节奏总纲!X119)+AL124+军团势力点排行奖励设计!S125-军团势力点排行奖励设计!S124</f>
        <v>17553.991964572589</v>
      </c>
      <c r="AM125" s="65">
        <f>IF($P125&lt;E$10,0,求节点(E$10:E$14,$L$10:$L$14,$P125)*$C$2*节奏总纲!Y119)+AM124+军团势力点排行奖励设计!T125-军团势力点排行奖励设计!T124</f>
        <v>18535.077295086539</v>
      </c>
      <c r="AN125" s="65">
        <f>IF($P125&lt;F$10,0,求节点(F$10:F$14,$L$10:$L$14,$P125)*$C$2*节奏总纲!Z119)+AN124+军团势力点排行奖励设计!U125-军团势力点排行奖励设计!U124</f>
        <v>15217.556732838555</v>
      </c>
      <c r="AO125" s="65">
        <f>IF($P125&lt;G$10,0,求节点(G$10:G$14,$L$10:$L$14,$P125)*$C$2*节奏总纲!AA119)+AO124+军团势力点排行奖励设计!V125-军团势力点排行奖励设计!V124</f>
        <v>10203.093652134041</v>
      </c>
      <c r="AP125" s="65">
        <f>IF($P125&lt;C$10,0,求节点(C$10:C$14,$M$10:$M$14,$P125)*$C$2*节奏总纲!W119)+AP124</f>
        <v>0</v>
      </c>
      <c r="AQ125" s="65">
        <f>IF($P125&lt;D$10,0,求节点(D$10:D$14,$M$10:$M$14,$P125)*$C$2*节奏总纲!X119)+AQ124</f>
        <v>0</v>
      </c>
      <c r="AR125" s="65">
        <f>IF($P125&lt;E$10,0,求节点(E$10:E$14,$M$10:$M$14,$P125)*$C$2*节奏总纲!Y119)+AR124</f>
        <v>0</v>
      </c>
      <c r="AS125" s="65">
        <f>IF($P125&lt;F$10,0,求节点(F$10:F$14,$M$10:$M$14,$P125)*$C$2*节奏总纲!Z119)+AS124</f>
        <v>0</v>
      </c>
      <c r="AT125" s="65">
        <f>IF($P125&lt;G$10,0,求节点(G$10:G$14,$M$10:$M$14,$P125)*$C$2*节奏总纲!AA119)+AT124</f>
        <v>0</v>
      </c>
      <c r="AX125" s="51">
        <v>116</v>
      </c>
      <c r="AY125" s="51">
        <f>IF($AX125&lt;C$10,0,求节点(C$10:C$14,$H$19:$H$23,$AX125)*$C$2*节奏总纲!W119)+AY124</f>
        <v>160.83712822378666</v>
      </c>
      <c r="AZ125" s="51">
        <f>IF($AX125&lt;D$10,0,求节点(D$10:D$14,$H$19:$H$23,$AX125)*$C$2*节奏总纲!X119)+AZ124</f>
        <v>132.43881686352239</v>
      </c>
      <c r="BA125" s="51">
        <f>IF($AX125&lt;E$10,0,求节点(E$10:E$14,$H$19:$H$23,$AX125)*$C$2*节奏总纲!Y119)+BA124</f>
        <v>94.985892569826404</v>
      </c>
      <c r="BB125" s="51">
        <f>IF($AX125&lt;F$10,0,求节点(F$10:F$14,$H$19:$H$23,$AX125)*$C$2*节奏总纲!Z119)+BB124</f>
        <v>52.866668161804185</v>
      </c>
      <c r="BC125" s="51">
        <f>IF($AX125&lt;G$10,0,求节点(G$10:G$14,$H$19:$H$23,$AX125)*$C$2*节奏总纲!AA119)+BC124</f>
        <v>28.209127555924699</v>
      </c>
      <c r="BD125" s="51">
        <f>IF($AX125&lt;C$10,0,求节点(C$10:C$14,$I$19:$I$23,$AX125)*$C$2*节奏总纲!W119)+BD124</f>
        <v>432.64011766107234</v>
      </c>
      <c r="BE125" s="51">
        <f>IF($AX125&lt;D$10,0,求节点(D$10:D$14,$I$19:$I$23,$AX125)*$C$2*节奏总纲!X119)+BE124</f>
        <v>337.40557894024931</v>
      </c>
      <c r="BF125" s="51">
        <f>IF($AX125&lt;E$10,0,求节点(E$10:E$14,$I$19:$I$23,$AX125)*$C$2*节奏总纲!Y119)+BF124</f>
        <v>227.70400927063847</v>
      </c>
      <c r="BG125" s="51">
        <f>IF($AX125&lt;F$10,0,求节点(F$10:F$14,$I$19:$I$23,$AX125)*$C$2*节奏总纲!Z119)+BG124</f>
        <v>128.19904644254493</v>
      </c>
      <c r="BH125" s="51">
        <f>IF($AX125&lt;G$10,0,求节点(G$10:G$14,$I$19:$I$23,$AX125)*$C$2*节奏总纲!AA119)+BH124</f>
        <v>71.968377807145785</v>
      </c>
      <c r="BI125" s="65">
        <f>IF($AX125&lt;C$10,0,求节点(C$10:C$14,$J$19:$J$23,$AX125)*$C$2*节奏总纲!W119)+BI124+军团势力点排行奖励设计!W125-军团势力点排行奖励设计!W124</f>
        <v>657.20438575272624</v>
      </c>
      <c r="BJ125" s="65">
        <f>IF($AX125&lt;D$10,0,求节点(D$10:D$14,$J$19:$J$23,$AX125)*$C$2*节奏总纲!X119)+BJ124+军团势力点排行奖励设计!X125-军团势力点排行奖励设计!X124</f>
        <v>565.51543444075355</v>
      </c>
      <c r="BK125" s="65">
        <f>IF($AX125&lt;E$10,0,求节点(E$10:E$14,$J$19:$J$23,$AX125)*$C$2*节奏总纲!Y119)+BK124+军团势力点排行奖励设计!Y125-军团势力点排行奖励设计!Y124</f>
        <v>453.51225912008022</v>
      </c>
      <c r="BL125" s="65">
        <f>IF($AX125&lt;F$10,0,求节点(F$10:F$14,$J$19:$J$23,$AX125)*$C$2*节奏总纲!Z119)+BL124+军团势力点排行奖励设计!Z125-军团势力点排行奖励设计!Z124</f>
        <v>392.48704709768822</v>
      </c>
      <c r="BM125" s="65">
        <f>IF($AX125&lt;G$10,0,求节点(G$10:G$14,$J$19:$J$23,$AX125)*$C$2*节奏总纲!AA119)+BM124+军团势力点排行奖励设计!AA125-军团势力点排行奖励设计!AA124</f>
        <v>343.70849617691465</v>
      </c>
      <c r="BN125" s="65">
        <f>IF($AX125&lt;C$10,0,求节点(C$10:C$14,$K$19:$K$23,$AX125)*$C$2*节奏总纲!W119)+BN124</f>
        <v>1272.5481263081922</v>
      </c>
      <c r="BO125" s="65">
        <f>IF($AX125&lt;D$10,0,求节点(D$10:D$14,$K$19:$K$23,$AX125)*$C$2*节奏总纲!X119)+BO124</f>
        <v>849.12447709768514</v>
      </c>
      <c r="BP125" s="65">
        <f>IF($AX125&lt;E$10,0,求节点(E$10:E$14,$K$19:$K$23,$AX125)*$C$2*节奏总纲!Y119)+BP124</f>
        <v>583.0616071871849</v>
      </c>
      <c r="BQ125" s="65">
        <f>IF($AX125&lt;F$10,0,求节点(F$10:F$14,$K$19:$K$23,$AX125)*$C$2*节奏总纲!Z119)+BQ124</f>
        <v>412.02156334366094</v>
      </c>
      <c r="BR125" s="65">
        <f>IF($AX125&lt;G$10,0,求节点(G$10:G$14,$K$19:$K$23,$AX125)*$C$2*节奏总纲!AA119)+BR124</f>
        <v>200.60296043176282</v>
      </c>
      <c r="BS125" s="65">
        <f>IF($AX125&lt;C$10,0,求节点(C$10:C$14,$L$19:$L$23,$AX125)*$C$2*节奏总纲!W119)+BS124+军团势力点排行奖励设计!AB125-军团势力点排行奖励设计!AB124</f>
        <v>251.78263560669728</v>
      </c>
      <c r="BT125" s="65">
        <f>IF($AX125&lt;D$10,0,求节点(D$10:D$14,$L$19:$L$23,$AX125)*$C$2*节奏总纲!X119)+BT124+军团势力点排行奖励设计!AC125-军团势力点排行奖励设计!AC124</f>
        <v>351.07983929145195</v>
      </c>
      <c r="BU125" s="65">
        <f>IF($AX125&lt;E$10,0,求节点(E$10:E$14,$L$19:$L$23,$AX125)*$C$2*节奏总纲!Y119)+BU124+军团势力点排行奖励设计!AD125-军团势力点排行奖励设计!AD124</f>
        <v>370.70154590173075</v>
      </c>
      <c r="BV125" s="65">
        <f>IF($AX125&lt;F$10,0,求节点(F$10:F$14,$L$19:$L$23,$AX125)*$C$2*节奏总纲!Z119)+BV124+军团势力点排行奖励设计!AE125-军团势力点排行奖励设计!AE124</f>
        <v>304.35113465677108</v>
      </c>
      <c r="BW125" s="65">
        <f>IF($AX125&lt;G$10,0,求节点(G$10:G$14,$L$19:$L$23,$AX125)*$C$2*节奏总纲!AA119)+BW124+军团势力点排行奖励设计!AF125-军团势力点排行奖励设计!AF124</f>
        <v>204.06187304268082</v>
      </c>
      <c r="BX125" s="65">
        <f>IF($AX125&lt;C$10,0,求节点(C$10:C$14,$M$19:$M$23,$AX125)*$C$2*节奏总纲!W119)+BX124</f>
        <v>0</v>
      </c>
      <c r="BY125" s="65">
        <f>IF($AX125&lt;D$10,0,求节点(D$10:D$14,$M$19:$M$23,$AX125)*$C$2*节奏总纲!X119)+BY124</f>
        <v>0</v>
      </c>
      <c r="BZ125" s="65">
        <f>IF($AX125&lt;E$10,0,求节点(E$10:E$14,$M$19:$M$23,$AX125)*$C$2*节奏总纲!Y119)+BZ124</f>
        <v>0</v>
      </c>
      <c r="CA125" s="65">
        <f>IF($AX125&lt;F$10,0,求节点(F$10:F$14,$M$19:$M$23,$AX125)*$C$2*节奏总纲!Z119)+CA124</f>
        <v>0</v>
      </c>
      <c r="CB125" s="65">
        <f>IF($AX125&lt;G$10,0,求节点(G$10:G$14,$M$19:$M$23,$AX125)*$C$2*节奏总纲!AA119)+CB124</f>
        <v>0</v>
      </c>
      <c r="CF125" s="51">
        <v>116</v>
      </c>
      <c r="CG125" s="65">
        <f t="shared" si="143"/>
        <v>804.18564111893329</v>
      </c>
      <c r="CH125" s="65">
        <f t="shared" si="144"/>
        <v>662.1940843176119</v>
      </c>
      <c r="CI125" s="65">
        <f t="shared" si="145"/>
        <v>474.92946284913205</v>
      </c>
      <c r="CJ125" s="65">
        <f t="shared" si="146"/>
        <v>264.33334080902091</v>
      </c>
      <c r="CK125" s="65">
        <f t="shared" si="147"/>
        <v>141.04563777962349</v>
      </c>
      <c r="CL125" s="65">
        <f t="shared" si="148"/>
        <v>4326.4011766107233</v>
      </c>
      <c r="CM125" s="65">
        <f t="shared" si="149"/>
        <v>3374.0557894024932</v>
      </c>
      <c r="CN125" s="65">
        <f t="shared" si="150"/>
        <v>2277.0400927063847</v>
      </c>
      <c r="CO125" s="65">
        <f t="shared" si="151"/>
        <v>1281.9904644254493</v>
      </c>
      <c r="CP125" s="65">
        <f t="shared" si="152"/>
        <v>719.68377807145782</v>
      </c>
      <c r="CQ125" s="65">
        <f t="shared" si="153"/>
        <v>19716.131572581788</v>
      </c>
      <c r="CR125" s="65">
        <f t="shared" si="154"/>
        <v>16965.463033222608</v>
      </c>
      <c r="CS125" s="65">
        <f t="shared" si="155"/>
        <v>13605.367773602407</v>
      </c>
      <c r="CT125" s="65">
        <f t="shared" si="156"/>
        <v>11774.611412930646</v>
      </c>
      <c r="CU125" s="65">
        <f t="shared" si="157"/>
        <v>10311.25488530744</v>
      </c>
      <c r="CV125" s="65">
        <f t="shared" si="158"/>
        <v>38176.443789245764</v>
      </c>
      <c r="CW125" s="65">
        <f t="shared" si="159"/>
        <v>25473.734312930555</v>
      </c>
      <c r="CX125" s="65">
        <f t="shared" si="160"/>
        <v>17491.848215615548</v>
      </c>
      <c r="CY125" s="65">
        <f t="shared" si="161"/>
        <v>12360.646900309828</v>
      </c>
      <c r="CZ125" s="65">
        <f t="shared" si="162"/>
        <v>6018.0888129528848</v>
      </c>
      <c r="DA125" s="65">
        <f t="shared" si="163"/>
        <v>12589.131780334865</v>
      </c>
      <c r="DB125" s="65">
        <f t="shared" si="164"/>
        <v>17553.991964572597</v>
      </c>
      <c r="DC125" s="65">
        <f t="shared" si="165"/>
        <v>18535.077295086539</v>
      </c>
      <c r="DD125" s="65">
        <f t="shared" si="166"/>
        <v>15217.556732838553</v>
      </c>
      <c r="DE125" s="65">
        <f t="shared" si="167"/>
        <v>10203.093652134041</v>
      </c>
      <c r="DF125" s="65">
        <f t="shared" si="168"/>
        <v>0</v>
      </c>
      <c r="DG125" s="65">
        <f t="shared" si="169"/>
        <v>0</v>
      </c>
      <c r="DH125" s="65">
        <f t="shared" si="170"/>
        <v>0</v>
      </c>
      <c r="DI125" s="65">
        <f t="shared" si="171"/>
        <v>0</v>
      </c>
      <c r="DJ125" s="65">
        <f t="shared" si="172"/>
        <v>0</v>
      </c>
      <c r="DN125" s="51">
        <v>116</v>
      </c>
      <c r="DO125" s="65">
        <f t="shared" si="173"/>
        <v>6.1798537991688383</v>
      </c>
      <c r="DP125" s="65">
        <f t="shared" si="174"/>
        <v>5.8952671872317355</v>
      </c>
      <c r="DQ125" s="65">
        <f t="shared" si="175"/>
        <v>5.5944805930680239</v>
      </c>
      <c r="DR125" s="65">
        <f t="shared" si="176"/>
        <v>5.6499007370836329</v>
      </c>
      <c r="DS125" s="65">
        <f t="shared" si="177"/>
        <v>5.9024887362764566</v>
      </c>
      <c r="DT125" s="65">
        <f t="shared" si="178"/>
        <v>3.5474544808706301</v>
      </c>
      <c r="DU125" s="65">
        <f t="shared" si="179"/>
        <v>3.300697844126562</v>
      </c>
      <c r="DV125" s="65">
        <f t="shared" si="180"/>
        <v>3.1186518911215777</v>
      </c>
      <c r="DW125" s="65">
        <f t="shared" si="181"/>
        <v>3.3350399405988376</v>
      </c>
      <c r="DX125" s="65">
        <f t="shared" si="182"/>
        <v>3.1261315829257734</v>
      </c>
      <c r="DY125" s="65">
        <f t="shared" si="183"/>
        <v>1.0000000000000004</v>
      </c>
      <c r="DZ125" s="65">
        <f t="shared" si="184"/>
        <v>1.0000000000000002</v>
      </c>
      <c r="EA125" s="65">
        <f t="shared" si="185"/>
        <v>1</v>
      </c>
      <c r="EB125" s="65">
        <f t="shared" si="186"/>
        <v>1.0000000000000002</v>
      </c>
      <c r="EC125" s="65">
        <f t="shared" si="187"/>
        <v>1.0000000000000004</v>
      </c>
      <c r="ED125" s="65">
        <f t="shared" si="188"/>
        <v>1.2842110579601751</v>
      </c>
      <c r="EE125" s="65">
        <f t="shared" si="189"/>
        <v>1.5734966902096823</v>
      </c>
      <c r="EF125" s="65">
        <f t="shared" si="190"/>
        <v>1.8588361915731231</v>
      </c>
      <c r="EG125" s="65">
        <f t="shared" si="191"/>
        <v>1.946965950668246</v>
      </c>
      <c r="EH125" s="65">
        <f t="shared" si="192"/>
        <v>2.1117563848046639</v>
      </c>
      <c r="EI125" s="65">
        <f t="shared" si="193"/>
        <v>0.99999999999999967</v>
      </c>
      <c r="EJ125" s="65">
        <f t="shared" si="194"/>
        <v>0.99999999999999956</v>
      </c>
      <c r="EK125" s="65">
        <f t="shared" si="195"/>
        <v>1</v>
      </c>
      <c r="EL125" s="65">
        <f t="shared" si="196"/>
        <v>1.0000000000000002</v>
      </c>
      <c r="EM125" s="65">
        <f t="shared" si="197"/>
        <v>1</v>
      </c>
      <c r="EN125" s="65">
        <f t="shared" si="198"/>
        <v>0</v>
      </c>
      <c r="EO125" s="65">
        <f t="shared" si="199"/>
        <v>0</v>
      </c>
      <c r="EP125" s="65">
        <f t="shared" si="200"/>
        <v>0</v>
      </c>
      <c r="EQ125" s="65">
        <f t="shared" si="201"/>
        <v>0</v>
      </c>
      <c r="ER125" s="65">
        <f t="shared" si="202"/>
        <v>0</v>
      </c>
      <c r="EV125" s="51">
        <v>116</v>
      </c>
      <c r="EW125" s="65">
        <f t="shared" si="203"/>
        <v>290.62916352210834</v>
      </c>
      <c r="EX125" s="65">
        <f t="shared" si="204"/>
        <v>233.66049054559718</v>
      </c>
      <c r="EY125" s="65">
        <f t="shared" si="205"/>
        <v>163.29709535101796</v>
      </c>
      <c r="EZ125" s="65">
        <f t="shared" si="206"/>
        <v>91.326382094567663</v>
      </c>
      <c r="FA125" s="65">
        <f t="shared" si="207"/>
        <v>49.799640898068432</v>
      </c>
      <c r="FB125" s="65">
        <f t="shared" si="208"/>
        <v>1267.72433839321</v>
      </c>
      <c r="FC125" s="65">
        <f t="shared" si="209"/>
        <v>943.5038610273939</v>
      </c>
      <c r="FD125" s="65">
        <f t="shared" si="210"/>
        <v>677.67973964307953</v>
      </c>
      <c r="FE125" s="65">
        <f t="shared" si="211"/>
        <v>491.99363773045604</v>
      </c>
      <c r="FF125" s="65">
        <f t="shared" si="212"/>
        <v>322.53359276934077</v>
      </c>
      <c r="FG125" s="65">
        <f t="shared" si="213"/>
        <v>753.04120216319359</v>
      </c>
      <c r="FH125" s="65">
        <f t="shared" si="214"/>
        <v>614.54324041508016</v>
      </c>
      <c r="FI125" s="65">
        <f t="shared" si="215"/>
        <v>490.20946253071077</v>
      </c>
      <c r="FJ125" s="65">
        <f t="shared" si="216"/>
        <v>391.53098059408933</v>
      </c>
      <c r="FK125" s="65">
        <f t="shared" si="217"/>
        <v>276.06827332194467</v>
      </c>
      <c r="FL125" s="65">
        <f t="shared" si="218"/>
        <v>337.72637167061418</v>
      </c>
      <c r="FM125" s="65">
        <f t="shared" si="219"/>
        <v>268.31663499986507</v>
      </c>
      <c r="FN125" s="65">
        <f t="shared" si="220"/>
        <v>213.42824357378714</v>
      </c>
      <c r="FO125" s="65">
        <f t="shared" si="221"/>
        <v>162.89889195497082</v>
      </c>
      <c r="FP125" s="65">
        <f t="shared" si="222"/>
        <v>98.118391503734472</v>
      </c>
      <c r="FQ125" s="65">
        <f t="shared" si="223"/>
        <v>113.30218602301375</v>
      </c>
      <c r="FR125" s="65">
        <f t="shared" si="224"/>
        <v>157.9859276811533</v>
      </c>
      <c r="FS125" s="65">
        <f t="shared" si="225"/>
        <v>166.81569565577885</v>
      </c>
      <c r="FT125" s="65">
        <f t="shared" si="226"/>
        <v>136.95801059554699</v>
      </c>
      <c r="FU125" s="65">
        <f t="shared" si="227"/>
        <v>91.827842869206364</v>
      </c>
      <c r="FV125" s="65">
        <f t="shared" si="228"/>
        <v>12.58913178033486</v>
      </c>
      <c r="FW125" s="65">
        <f t="shared" si="229"/>
        <v>17.553991964572589</v>
      </c>
      <c r="FX125" s="65">
        <f t="shared" si="230"/>
        <v>18.535077295086538</v>
      </c>
      <c r="FY125" s="65">
        <f t="shared" si="231"/>
        <v>15.217556732838554</v>
      </c>
      <c r="FZ125" s="65">
        <f t="shared" si="232"/>
        <v>10.203093652134042</v>
      </c>
      <c r="GB125" s="65">
        <f t="shared" si="233"/>
        <v>290.62916352210834</v>
      </c>
      <c r="GC125" s="65">
        <f t="shared" si="234"/>
        <v>1267.72433839321</v>
      </c>
      <c r="GD125" s="65">
        <f t="shared" si="235"/>
        <v>753.04120216319359</v>
      </c>
      <c r="GE125" s="65">
        <f t="shared" si="236"/>
        <v>337.72637167061418</v>
      </c>
      <c r="GF125" s="65">
        <f t="shared" si="237"/>
        <v>113.30218602301375</v>
      </c>
      <c r="GG125" s="65">
        <f t="shared" si="238"/>
        <v>12.58913178033486</v>
      </c>
      <c r="GH125" s="65">
        <f t="shared" si="239"/>
        <v>233.66049054559718</v>
      </c>
      <c r="GI125" s="65">
        <f t="shared" si="240"/>
        <v>943.5038610273939</v>
      </c>
      <c r="GJ125" s="65">
        <f t="shared" si="241"/>
        <v>614.54324041508016</v>
      </c>
      <c r="GK125" s="65">
        <f t="shared" si="242"/>
        <v>268.31663499986507</v>
      </c>
      <c r="GL125" s="65">
        <f t="shared" si="243"/>
        <v>157.9859276811533</v>
      </c>
      <c r="GM125" s="65">
        <f t="shared" si="244"/>
        <v>17.553991964572589</v>
      </c>
      <c r="GN125" s="65">
        <f t="shared" si="245"/>
        <v>163.29709535101796</v>
      </c>
      <c r="GO125" s="65">
        <f t="shared" si="246"/>
        <v>677.67973964307953</v>
      </c>
      <c r="GP125" s="65">
        <f t="shared" si="247"/>
        <v>490.20946253071077</v>
      </c>
      <c r="GQ125" s="65">
        <f t="shared" si="248"/>
        <v>213.42824357378714</v>
      </c>
      <c r="GR125" s="65">
        <f t="shared" si="249"/>
        <v>166.81569565577885</v>
      </c>
      <c r="GS125" s="65">
        <f t="shared" si="250"/>
        <v>18.535077295086538</v>
      </c>
      <c r="GT125" s="65">
        <f t="shared" si="251"/>
        <v>91.326382094567663</v>
      </c>
      <c r="GU125" s="65">
        <f t="shared" si="252"/>
        <v>491.99363773045604</v>
      </c>
      <c r="GV125" s="65">
        <f t="shared" si="253"/>
        <v>391.53098059408933</v>
      </c>
      <c r="GW125" s="65">
        <f t="shared" si="254"/>
        <v>162.89889195497082</v>
      </c>
      <c r="GX125" s="65">
        <f t="shared" si="255"/>
        <v>136.95801059554699</v>
      </c>
      <c r="GY125" s="65">
        <f t="shared" si="256"/>
        <v>15.217556732838554</v>
      </c>
      <c r="GZ125" s="65">
        <f t="shared" si="257"/>
        <v>49.799640898068432</v>
      </c>
      <c r="HA125" s="65">
        <f t="shared" si="258"/>
        <v>322.53359276934077</v>
      </c>
      <c r="HB125" s="65">
        <f t="shared" si="259"/>
        <v>276.06827332194467</v>
      </c>
      <c r="HC125" s="65">
        <f t="shared" si="260"/>
        <v>98.118391503734472</v>
      </c>
      <c r="HD125" s="65">
        <f t="shared" si="261"/>
        <v>91.827842869206364</v>
      </c>
      <c r="HE125" s="65">
        <f t="shared" si="262"/>
        <v>10.203093652134042</v>
      </c>
      <c r="HM125" s="51">
        <v>116</v>
      </c>
      <c r="HN125" s="72">
        <f>(EW125-EW124)*$D$46+(FB125-FB124)*$D$47+(FG125-FG124)*$D$48+(FL125-FL124)*$D$49+IF($HM125&lt;C$10,0,求节点(C$10:C$14,$H$28:$H$32,$HM125)*$C$2*节奏总纲!W119)+HN124</f>
        <v>367480.5209414945</v>
      </c>
      <c r="HO125" s="72">
        <f>(EX125-EX124)*$D$46+(FC125-FC124)*$D$47+(FH125-FH124)*$D$48+(FM125-FM124)*$D$49+IF($HM125&lt;D$10,0,求节点(D$10:D$14,$H$28:$H$32,$HM125)*$C$2*节奏总纲!X119)+HO124</f>
        <v>316680.60171300359</v>
      </c>
      <c r="HP125" s="72">
        <f>(EY125-EY124)*$D$46+(FD125-FD124)*$D$47+(FI125-FI124)*$D$48+(FN125-FN124)*$D$49+IF($HM125&lt;E$10,0,求节点(E$10:E$14,$H$28:$H$32,$HM125)*$C$2*节奏总纲!Y119)+HP124</f>
        <v>258406.94767007383</v>
      </c>
      <c r="HQ125" s="72">
        <f>(EZ125-EZ124)*$D$46+(FE125-FE124)*$D$47+(FJ125-FJ124)*$D$48+(FO125-FO124)*$D$49+IF($HM125&lt;F$10,0,求节点(F$10:F$14,$H$28:$H$32,$HM125)*$C$2*节奏总纲!Z119)+HQ124</f>
        <v>189346.88810910768</v>
      </c>
      <c r="HR125" s="72">
        <f>(FA125-FA124)*$D$46+(FF125-FF124)*$D$47+(FK125-FK124)*$D$48+(FP125-FP124)*$D$49+IF($HM125&lt;G$10,0,求节点(G$10:G$14,$H$28:$H$32,$HM125)*$C$2*节奏总纲!AA119)+HR124</f>
        <v>106083.31221018551</v>
      </c>
      <c r="HV125" s="72">
        <v>116</v>
      </c>
      <c r="HW125" s="72">
        <f>IF($HV125&lt;C$10,0,求节点(C$10:C$14,$I$28:$I$32,$HV125)*$C$2*节奏总纲!W119)+HW124</f>
        <v>3795290088.0445881</v>
      </c>
      <c r="HX125" s="72">
        <f>IF($HV125&lt;D$10,0,求节点(D$10:D$14,$I$28:$I$32,$HV125)*$C$2*节奏总纲!X119)+HX124</f>
        <v>3738367338.5562592</v>
      </c>
      <c r="HY125" s="72">
        <f>IF($HV125&lt;E$10,0,求节点(E$10:E$14,$I$28:$I$32,$HV125)*$C$2*节奏总纲!Y119)+HY124</f>
        <v>3344655688.0106273</v>
      </c>
      <c r="HZ125" s="72">
        <f>IF($HV125&lt;F$10,0,求节点(F$10:F$14,$I$28:$I$32,$HV125)*$C$2*节奏总纲!Z119)+HZ124</f>
        <v>2514209521.7139926</v>
      </c>
      <c r="IA125" s="72">
        <f>IF($HV125&lt;G$10,0,求节点(G$10:G$14,$I$28:$I$32,$HV125)*$C$2*节奏总纲!AA119)+IA124</f>
        <v>1387672984.2568078</v>
      </c>
    </row>
    <row r="126" spans="16:235" x14ac:dyDescent="0.15">
      <c r="P126" s="49">
        <v>117</v>
      </c>
      <c r="Q126" s="51">
        <f>IF($P126&lt;C$10,0,求节点(C$10:C$14,$H$10:$H$14,$P126)*$C$2*节奏总纲!W120)+Q125</f>
        <v>4969.7496895058675</v>
      </c>
      <c r="R126" s="51">
        <f>IF($P126&lt;D$10,0,求节点(D$10:D$14,$H$10:$H$14,$P126)*$C$2*节奏总纲!X120)+R125</f>
        <v>3903.8110568565826</v>
      </c>
      <c r="S126" s="51">
        <f>IF($P126&lt;E$10,0,求节点(E$10:E$14,$H$10:$H$14,$P126)*$C$2*节奏总纲!Y120)+S125</f>
        <v>2656.9836629856904</v>
      </c>
      <c r="T126" s="51">
        <f>IF($P126&lt;F$10,0,求节点(F$10:F$14,$H$10:$H$14,$P126)*$C$2*节奏总纲!Z120)+T125</f>
        <v>1493.4571370726665</v>
      </c>
      <c r="U126" s="51">
        <f>IF($P126&lt;G$10,0,求节点(G$10:G$14,$H$10:$H$14,$P126)*$C$2*节奏总纲!AA120)+U125</f>
        <v>832.52028829515666</v>
      </c>
      <c r="V126" s="51">
        <f>IF($P126&lt;C$10,0,求节点(C$10:C$14,$I$10:$I$14,$P126)*$C$2*节奏总纲!W120)+V125</f>
        <v>15347.711240011677</v>
      </c>
      <c r="W126" s="51">
        <f>IF($P126&lt;D$10,0,求节点(D$10:D$14,$I$10:$I$14,$P126)*$C$2*节奏总纲!X120)+W125</f>
        <v>11136.738670043555</v>
      </c>
      <c r="X126" s="51">
        <f>IF($P126&lt;E$10,0,求节点(E$10:E$14,$I$10:$I$14,$P126)*$C$2*节奏总纲!Y120)+X125</f>
        <v>7101.2953912784196</v>
      </c>
      <c r="Y126" s="51">
        <f>IF($P126&lt;F$10,0,求节点(F$10:F$14,$I$10:$I$14,$P126)*$C$2*节奏总纲!Z120)+Y125</f>
        <v>4275.4894023257266</v>
      </c>
      <c r="Z126" s="51">
        <f>IF($P126&lt;G$10,0,求节点(G$10:G$14,$I$10:$I$14,$P126)*$C$2*节奏总纲!AA120)+Z125</f>
        <v>2249.8261883485275</v>
      </c>
      <c r="AA126" s="65">
        <f>IF($P126&lt;C$10,0,求节点(C$10:C$14,$J$10:$J$14,$P126)*$C$2*节奏总纲!W120)+AA125+军团势力点排行奖励设计!M126-军团势力点排行奖励设计!M125</f>
        <v>20352.69810761563</v>
      </c>
      <c r="AB126" s="65">
        <f>IF($P126&lt;D$10,0,求节点(D$10:D$14,$J$10:$J$14,$P126)*$C$2*节奏总纲!X120)+AB125+军团势力点排行奖励设计!N126-军团势力点排行奖励设计!N125</f>
        <v>17643.951968399335</v>
      </c>
      <c r="AC126" s="65">
        <f>IF($P126&lt;E$10,0,求节点(E$10:E$14,$J$10:$J$14,$P126)*$C$2*节奏总纲!Y120)+AC125+军团势力点排行奖励设计!O126-军团势力点排行奖励设计!O125</f>
        <v>14264.261656862325</v>
      </c>
      <c r="AD126" s="65">
        <f>IF($P126&lt;F$10,0,求节点(F$10:F$14,$J$10:$J$14,$P126)*$C$2*节奏总纲!Z120)+AD125+军团势力点排行奖励设计!P126-军团势力点排行奖励设计!P125</f>
        <v>12433.505296190566</v>
      </c>
      <c r="AE126" s="65">
        <f>IF($P126&lt;G$10,0,求节点(G$10:G$14,$J$10:$J$14,$P126)*$C$2*节奏总纲!AA120)+AE125+军团势力点排行奖励设计!Q126-军团势力点排行奖励设计!Q125</f>
        <v>10970.148768567362</v>
      </c>
      <c r="AF126" s="65">
        <f>IF($P126&lt;C$10,0,求节点(C$10:C$14,$K$10:$K$14,$P126)*$C$2*节奏总纲!W120)+AF125</f>
        <v>52406.679811709822</v>
      </c>
      <c r="AG126" s="65">
        <f>IF($P126&lt;D$10,0,求节点(D$10:D$14,$K$10:$K$14,$P126)*$C$2*节奏总纲!X120)+AG125</f>
        <v>42932.490156419284</v>
      </c>
      <c r="AH126" s="65">
        <f>IF($P126&lt;E$10,0,求节点(E$10:E$14,$K$10:$K$14,$P126)*$C$2*节奏总纲!Y120)+AH125</f>
        <v>34820.609112099643</v>
      </c>
      <c r="AI126" s="65">
        <f>IF($P126&lt;F$10,0,求节点(F$10:F$14,$K$10:$K$14,$P126)*$C$2*节奏总纲!Z120)+AI125</f>
        <v>25700.938707014164</v>
      </c>
      <c r="AJ126" s="65">
        <f>IF($P126&lt;G$10,0,求节点(G$10:G$14,$K$10:$K$14,$P126)*$C$2*节奏总纲!AA120)+AJ125</f>
        <v>13604.624856337559</v>
      </c>
      <c r="AK126" s="65">
        <f>IF($P126&lt;C$10,0,求节点(C$10:C$14,$L$10:$L$14,$P126)*$C$2*节奏总纲!W120)+AK125+军团势力点排行奖励设计!R126-军团势力点排行奖励设计!R125</f>
        <v>16020.325161231536</v>
      </c>
      <c r="AL126" s="65">
        <f>IF($P126&lt;D$10,0,求节点(D$10:D$14,$L$10:$L$14,$P126)*$C$2*节奏总纲!X120)+AL125+军团势力点排行奖励设计!S126-军团势力点排行奖励设计!S125</f>
        <v>20620.761951571378</v>
      </c>
      <c r="AM126" s="65">
        <f>IF($P126&lt;E$10,0,求节点(E$10:E$14,$L$10:$L$14,$P126)*$C$2*节奏总纲!Y120)+AM125+军团势力点排行奖励设计!T126-军团势力点排行奖励设计!T125</f>
        <v>21104.763439800216</v>
      </c>
      <c r="AN126" s="65">
        <f>IF($P126&lt;F$10,0,求节点(F$10:F$14,$L$10:$L$14,$P126)*$C$2*节奏总纲!Z120)+AN125+军团势力点排行奖励设计!U126-军团势力点排行奖励设计!U125</f>
        <v>17116.294350020453</v>
      </c>
      <c r="AO126" s="65">
        <f>IF($P126&lt;G$10,0,求节点(G$10:G$14,$L$10:$L$14,$P126)*$C$2*节奏总纲!AA120)+AO125+军团势力点排行奖励设计!V126-军团势力点排行奖励设计!V125</f>
        <v>11362.538586700792</v>
      </c>
      <c r="AP126" s="65">
        <f>IF($P126&lt;C$10,0,求节点(C$10:C$14,$M$10:$M$14,$P126)*$C$2*节奏总纲!W120)+AP125</f>
        <v>0</v>
      </c>
      <c r="AQ126" s="65">
        <f>IF($P126&lt;D$10,0,求节点(D$10:D$14,$M$10:$M$14,$P126)*$C$2*节奏总纲!X120)+AQ125</f>
        <v>0</v>
      </c>
      <c r="AR126" s="65">
        <f>IF($P126&lt;E$10,0,求节点(E$10:E$14,$M$10:$M$14,$P126)*$C$2*节奏总纲!Y120)+AR125</f>
        <v>0</v>
      </c>
      <c r="AS126" s="65">
        <f>IF($P126&lt;F$10,0,求节点(F$10:F$14,$M$10:$M$14,$P126)*$C$2*节奏总纲!Z120)+AS125</f>
        <v>0</v>
      </c>
      <c r="AT126" s="65">
        <f>IF($P126&lt;G$10,0,求节点(G$10:G$14,$M$10:$M$14,$P126)*$C$2*节奏总纲!AA120)+AT125</f>
        <v>0</v>
      </c>
      <c r="AX126" s="51">
        <v>117</v>
      </c>
      <c r="AY126" s="51">
        <f>IF($AX126&lt;C$10,0,求节点(C$10:C$14,$H$19:$H$23,$AX126)*$C$2*节奏总纲!W120)+AY125</f>
        <v>160.83712822378666</v>
      </c>
      <c r="AZ126" s="51">
        <f>IF($AX126&lt;D$10,0,求节点(D$10:D$14,$H$19:$H$23,$AX126)*$C$2*节奏总纲!X120)+AZ125</f>
        <v>132.43881686352239</v>
      </c>
      <c r="BA126" s="51">
        <f>IF($AX126&lt;E$10,0,求节点(E$10:E$14,$H$19:$H$23,$AX126)*$C$2*节奏总纲!Y120)+BA125</f>
        <v>94.985892569826404</v>
      </c>
      <c r="BB126" s="51">
        <f>IF($AX126&lt;F$10,0,求节点(F$10:F$14,$H$19:$H$23,$AX126)*$C$2*节奏总纲!Z120)+BB125</f>
        <v>52.866668161804185</v>
      </c>
      <c r="BC126" s="51">
        <f>IF($AX126&lt;G$10,0,求节点(G$10:G$14,$H$19:$H$23,$AX126)*$C$2*节奏总纲!AA120)+BC125</f>
        <v>28.209127555924699</v>
      </c>
      <c r="BD126" s="51">
        <f>IF($AX126&lt;C$10,0,求节点(C$10:C$14,$I$19:$I$23,$AX126)*$C$2*节奏总纲!W120)+BD125</f>
        <v>432.64011766107234</v>
      </c>
      <c r="BE126" s="51">
        <f>IF($AX126&lt;D$10,0,求节点(D$10:D$14,$I$19:$I$23,$AX126)*$C$2*节奏总纲!X120)+BE125</f>
        <v>337.40557894024931</v>
      </c>
      <c r="BF126" s="51">
        <f>IF($AX126&lt;E$10,0,求节点(E$10:E$14,$I$19:$I$23,$AX126)*$C$2*节奏总纲!Y120)+BF125</f>
        <v>227.70400927063847</v>
      </c>
      <c r="BG126" s="51">
        <f>IF($AX126&lt;F$10,0,求节点(F$10:F$14,$I$19:$I$23,$AX126)*$C$2*节奏总纲!Z120)+BG125</f>
        <v>128.19904644254493</v>
      </c>
      <c r="BH126" s="51">
        <f>IF($AX126&lt;G$10,0,求节点(G$10:G$14,$I$19:$I$23,$AX126)*$C$2*节奏总纲!AA120)+BH125</f>
        <v>71.968377807145785</v>
      </c>
      <c r="BI126" s="65">
        <f>IF($AX126&lt;C$10,0,求节点(C$10:C$14,$J$19:$J$23,$AX126)*$C$2*节奏总纲!W120)+BI125+军团势力点排行奖励设计!W126-军团势力点排行奖励设计!W125</f>
        <v>678.42327025385407</v>
      </c>
      <c r="BJ126" s="65">
        <f>IF($AX126&lt;D$10,0,求节点(D$10:D$14,$J$19:$J$23,$AX126)*$C$2*节奏总纲!X120)+BJ125+军团势力点排行奖励设计!X126-军团势力点排行奖励设计!X125</f>
        <v>588.13173227997765</v>
      </c>
      <c r="BK126" s="65">
        <f>IF($AX126&lt;E$10,0,求节点(E$10:E$14,$J$19:$J$23,$AX126)*$C$2*节奏总纲!Y120)+BK125+军团势力点排行奖励设计!Y126-军团势力点排行奖励设计!Y125</f>
        <v>475.47538856207746</v>
      </c>
      <c r="BL126" s="65">
        <f>IF($AX126&lt;F$10,0,求节点(F$10:F$14,$J$19:$J$23,$AX126)*$C$2*节奏总纲!Z120)+BL125+军团势力点排行奖励设计!Z126-军团势力点排行奖励设计!Z125</f>
        <v>414.45017653968546</v>
      </c>
      <c r="BM126" s="65">
        <f>IF($AX126&lt;G$10,0,求节点(G$10:G$14,$J$19:$J$23,$AX126)*$C$2*节奏总纲!AA120)+BM125+军团势力点排行奖励设计!AA126-军团势力点排行奖励设计!AA125</f>
        <v>365.67162561891189</v>
      </c>
      <c r="BN126" s="65">
        <f>IF($AX126&lt;C$10,0,求节点(C$10:C$14,$K$19:$K$23,$AX126)*$C$2*节奏总纲!W120)+BN125</f>
        <v>1275.0877419773738</v>
      </c>
      <c r="BO126" s="65">
        <f>IF($AX126&lt;D$10,0,求节点(D$10:D$14,$K$19:$K$23,$AX126)*$C$2*节奏总纲!X120)+BO125</f>
        <v>849.12447709768514</v>
      </c>
      <c r="BP126" s="65">
        <f>IF($AX126&lt;E$10,0,求节点(E$10:E$14,$K$19:$K$23,$AX126)*$C$2*节奏总纲!Y120)+BP125</f>
        <v>583.0616071871849</v>
      </c>
      <c r="BQ126" s="65">
        <f>IF($AX126&lt;F$10,0,求节点(F$10:F$14,$K$19:$K$23,$AX126)*$C$2*节奏总纲!Z120)+BQ125</f>
        <v>412.02156334366094</v>
      </c>
      <c r="BR126" s="65">
        <f>IF($AX126&lt;G$10,0,求节点(G$10:G$14,$K$19:$K$23,$AX126)*$C$2*节奏总纲!AA120)+BR125</f>
        <v>200.60296043176282</v>
      </c>
      <c r="BS126" s="65">
        <f>IF($AX126&lt;C$10,0,求节点(C$10:C$14,$L$19:$L$23,$AX126)*$C$2*节奏总纲!W120)+BS125+军团势力点排行奖励设计!AB126-军团势力点排行奖励设计!AB125</f>
        <v>320.4065032246308</v>
      </c>
      <c r="BT126" s="65">
        <f>IF($AX126&lt;D$10,0,求节点(D$10:D$14,$L$19:$L$23,$AX126)*$C$2*节奏总纲!X120)+BT125+军团势力点排行奖励设计!AC126-军团势力点排行奖励设计!AC125</f>
        <v>412.41523903142775</v>
      </c>
      <c r="BU126" s="65">
        <f>IF($AX126&lt;E$10,0,求节点(E$10:E$14,$L$19:$L$23,$AX126)*$C$2*节奏总纲!Y120)+BU125+军团势力点排行奖励设计!AD126-军团势力点排行奖励设计!AD125</f>
        <v>422.09526879600423</v>
      </c>
      <c r="BV126" s="65">
        <f>IF($AX126&lt;F$10,0,求节点(F$10:F$14,$L$19:$L$23,$AX126)*$C$2*节奏总纲!Z120)+BV125+军团势力点排行奖励设计!AE126-军团势力点排行奖励设计!AE125</f>
        <v>342.32588700040912</v>
      </c>
      <c r="BW126" s="65">
        <f>IF($AX126&lt;G$10,0,求节点(G$10:G$14,$L$19:$L$23,$AX126)*$C$2*节奏总纲!AA120)+BW125+军团势力点排行奖励设计!AF126-军团势力点排行奖励设计!AF125</f>
        <v>227.25077173401584</v>
      </c>
      <c r="BX126" s="65">
        <f>IF($AX126&lt;C$10,0,求节点(C$10:C$14,$M$19:$M$23,$AX126)*$C$2*节奏总纲!W120)+BX125</f>
        <v>0</v>
      </c>
      <c r="BY126" s="65">
        <f>IF($AX126&lt;D$10,0,求节点(D$10:D$14,$M$19:$M$23,$AX126)*$C$2*节奏总纲!X120)+BY125</f>
        <v>0</v>
      </c>
      <c r="BZ126" s="65">
        <f>IF($AX126&lt;E$10,0,求节点(E$10:E$14,$M$19:$M$23,$AX126)*$C$2*节奏总纲!Y120)+BZ125</f>
        <v>0</v>
      </c>
      <c r="CA126" s="65">
        <f>IF($AX126&lt;F$10,0,求节点(F$10:F$14,$M$19:$M$23,$AX126)*$C$2*节奏总纲!Z120)+CA125</f>
        <v>0</v>
      </c>
      <c r="CB126" s="65">
        <f>IF($AX126&lt;G$10,0,求节点(G$10:G$14,$M$19:$M$23,$AX126)*$C$2*节奏总纲!AA120)+CB125</f>
        <v>0</v>
      </c>
      <c r="CF126" s="51">
        <v>117</v>
      </c>
      <c r="CG126" s="65">
        <f t="shared" si="143"/>
        <v>804.18564111893329</v>
      </c>
      <c r="CH126" s="65">
        <f t="shared" si="144"/>
        <v>662.1940843176119</v>
      </c>
      <c r="CI126" s="65">
        <f t="shared" si="145"/>
        <v>474.92946284913205</v>
      </c>
      <c r="CJ126" s="65">
        <f t="shared" si="146"/>
        <v>264.33334080902091</v>
      </c>
      <c r="CK126" s="65">
        <f t="shared" si="147"/>
        <v>141.04563777962349</v>
      </c>
      <c r="CL126" s="65">
        <f t="shared" si="148"/>
        <v>4326.4011766107233</v>
      </c>
      <c r="CM126" s="65">
        <f t="shared" si="149"/>
        <v>3374.0557894024932</v>
      </c>
      <c r="CN126" s="65">
        <f t="shared" si="150"/>
        <v>2277.0400927063847</v>
      </c>
      <c r="CO126" s="65">
        <f t="shared" si="151"/>
        <v>1281.9904644254493</v>
      </c>
      <c r="CP126" s="65">
        <f t="shared" si="152"/>
        <v>719.68377807145782</v>
      </c>
      <c r="CQ126" s="65">
        <f t="shared" si="153"/>
        <v>20352.698107615623</v>
      </c>
      <c r="CR126" s="65">
        <f t="shared" si="154"/>
        <v>17643.951968399331</v>
      </c>
      <c r="CS126" s="65">
        <f t="shared" si="155"/>
        <v>14264.261656862323</v>
      </c>
      <c r="CT126" s="65">
        <f t="shared" si="156"/>
        <v>12433.505296190564</v>
      </c>
      <c r="CU126" s="65">
        <f t="shared" si="157"/>
        <v>10970.148768567356</v>
      </c>
      <c r="CV126" s="65">
        <f t="shared" si="158"/>
        <v>38252.63225932121</v>
      </c>
      <c r="CW126" s="65">
        <f t="shared" si="159"/>
        <v>25473.734312930555</v>
      </c>
      <c r="CX126" s="65">
        <f t="shared" si="160"/>
        <v>17491.848215615548</v>
      </c>
      <c r="CY126" s="65">
        <f t="shared" si="161"/>
        <v>12360.646900309828</v>
      </c>
      <c r="CZ126" s="65">
        <f t="shared" si="162"/>
        <v>6018.0888129528848</v>
      </c>
      <c r="DA126" s="65">
        <f t="shared" si="163"/>
        <v>16020.32516123154</v>
      </c>
      <c r="DB126" s="65">
        <f t="shared" si="164"/>
        <v>20620.761951571389</v>
      </c>
      <c r="DC126" s="65">
        <f t="shared" si="165"/>
        <v>21104.763439800212</v>
      </c>
      <c r="DD126" s="65">
        <f t="shared" si="166"/>
        <v>17116.294350020456</v>
      </c>
      <c r="DE126" s="65">
        <f t="shared" si="167"/>
        <v>11362.538586700792</v>
      </c>
      <c r="DF126" s="65">
        <f t="shared" si="168"/>
        <v>0</v>
      </c>
      <c r="DG126" s="65">
        <f t="shared" si="169"/>
        <v>0</v>
      </c>
      <c r="DH126" s="65">
        <f t="shared" si="170"/>
        <v>0</v>
      </c>
      <c r="DI126" s="65">
        <f t="shared" si="171"/>
        <v>0</v>
      </c>
      <c r="DJ126" s="65">
        <f t="shared" si="172"/>
        <v>0</v>
      </c>
      <c r="DN126" s="51">
        <v>117</v>
      </c>
      <c r="DO126" s="65">
        <f t="shared" si="173"/>
        <v>6.1798537991688383</v>
      </c>
      <c r="DP126" s="65">
        <f t="shared" si="174"/>
        <v>5.8952671872317355</v>
      </c>
      <c r="DQ126" s="65">
        <f t="shared" si="175"/>
        <v>5.5944805930680239</v>
      </c>
      <c r="DR126" s="65">
        <f t="shared" si="176"/>
        <v>5.6499007370836329</v>
      </c>
      <c r="DS126" s="65">
        <f t="shared" si="177"/>
        <v>5.9024887362764566</v>
      </c>
      <c r="DT126" s="65">
        <f t="shared" si="178"/>
        <v>3.5474544808706301</v>
      </c>
      <c r="DU126" s="65">
        <f t="shared" si="179"/>
        <v>3.300697844126562</v>
      </c>
      <c r="DV126" s="65">
        <f t="shared" si="180"/>
        <v>3.1186518911215777</v>
      </c>
      <c r="DW126" s="65">
        <f t="shared" si="181"/>
        <v>3.3350399405988376</v>
      </c>
      <c r="DX126" s="65">
        <f t="shared" si="182"/>
        <v>3.1261315829257734</v>
      </c>
      <c r="DY126" s="65">
        <f t="shared" si="183"/>
        <v>1.0000000000000004</v>
      </c>
      <c r="DZ126" s="65">
        <f t="shared" si="184"/>
        <v>1.0000000000000002</v>
      </c>
      <c r="EA126" s="65">
        <f t="shared" si="185"/>
        <v>1.0000000000000002</v>
      </c>
      <c r="EB126" s="65">
        <f t="shared" si="186"/>
        <v>1.0000000000000002</v>
      </c>
      <c r="EC126" s="65">
        <f t="shared" si="187"/>
        <v>1.0000000000000004</v>
      </c>
      <c r="ED126" s="65">
        <f t="shared" si="188"/>
        <v>1.3700149954762819</v>
      </c>
      <c r="EE126" s="65">
        <f t="shared" si="189"/>
        <v>1.6853630342931938</v>
      </c>
      <c r="EF126" s="65">
        <f t="shared" si="190"/>
        <v>1.9906763815280617</v>
      </c>
      <c r="EG126" s="65">
        <f t="shared" si="191"/>
        <v>2.0792551485610313</v>
      </c>
      <c r="EH126" s="65">
        <f t="shared" si="192"/>
        <v>2.2606221475256367</v>
      </c>
      <c r="EI126" s="65">
        <f t="shared" si="193"/>
        <v>0.99999999999999978</v>
      </c>
      <c r="EJ126" s="65">
        <f t="shared" si="194"/>
        <v>0.99999999999999944</v>
      </c>
      <c r="EK126" s="65">
        <f t="shared" si="195"/>
        <v>1.0000000000000002</v>
      </c>
      <c r="EL126" s="65">
        <f t="shared" si="196"/>
        <v>0.99999999999999978</v>
      </c>
      <c r="EM126" s="65">
        <f t="shared" si="197"/>
        <v>1</v>
      </c>
      <c r="EN126" s="65">
        <f t="shared" si="198"/>
        <v>0</v>
      </c>
      <c r="EO126" s="65">
        <f t="shared" si="199"/>
        <v>0</v>
      </c>
      <c r="EP126" s="65">
        <f t="shared" si="200"/>
        <v>0</v>
      </c>
      <c r="EQ126" s="65">
        <f t="shared" si="201"/>
        <v>0</v>
      </c>
      <c r="ER126" s="65">
        <f t="shared" si="202"/>
        <v>0</v>
      </c>
      <c r="EV126" s="51">
        <v>117</v>
      </c>
      <c r="EW126" s="65">
        <f t="shared" si="203"/>
        <v>290.62916352210834</v>
      </c>
      <c r="EX126" s="65">
        <f t="shared" si="204"/>
        <v>233.66049054559718</v>
      </c>
      <c r="EY126" s="65">
        <f t="shared" si="205"/>
        <v>163.29709535101796</v>
      </c>
      <c r="EZ126" s="65">
        <f t="shared" si="206"/>
        <v>91.326382094567663</v>
      </c>
      <c r="FA126" s="65">
        <f t="shared" si="207"/>
        <v>49.799640898068432</v>
      </c>
      <c r="FB126" s="65">
        <f t="shared" si="208"/>
        <v>1279.6035884783646</v>
      </c>
      <c r="FC126" s="65">
        <f t="shared" si="209"/>
        <v>954.81200994700589</v>
      </c>
      <c r="FD126" s="65">
        <f t="shared" si="210"/>
        <v>688.66130436407809</v>
      </c>
      <c r="FE126" s="65">
        <f t="shared" si="211"/>
        <v>502.97520245145461</v>
      </c>
      <c r="FF126" s="65">
        <f t="shared" si="212"/>
        <v>333.51515749033945</v>
      </c>
      <c r="FG126" s="65">
        <f t="shared" si="213"/>
        <v>783.93874517483573</v>
      </c>
      <c r="FH126" s="65">
        <f t="shared" si="214"/>
        <v>643.12119436472369</v>
      </c>
      <c r="FI126" s="65">
        <f t="shared" si="215"/>
        <v>515.51098764789162</v>
      </c>
      <c r="FJ126" s="65">
        <f t="shared" si="216"/>
        <v>412.80681454607952</v>
      </c>
      <c r="FK126" s="65">
        <f t="shared" si="217"/>
        <v>292.90835117824395</v>
      </c>
      <c r="FL126" s="65">
        <f t="shared" si="218"/>
        <v>353.02001255309364</v>
      </c>
      <c r="FM126" s="65">
        <f t="shared" si="219"/>
        <v>281.71452983982141</v>
      </c>
      <c r="FN126" s="65">
        <f t="shared" si="220"/>
        <v>224.80514462474173</v>
      </c>
      <c r="FO126" s="65">
        <f t="shared" si="221"/>
        <v>171.59199889579827</v>
      </c>
      <c r="FP126" s="65">
        <f t="shared" si="222"/>
        <v>103.85432771410133</v>
      </c>
      <c r="FQ126" s="65">
        <f t="shared" si="223"/>
        <v>144.18292645108383</v>
      </c>
      <c r="FR126" s="65">
        <f t="shared" si="224"/>
        <v>185.58685756414238</v>
      </c>
      <c r="FS126" s="65">
        <f t="shared" si="225"/>
        <v>189.94287095820192</v>
      </c>
      <c r="FT126" s="65">
        <f t="shared" si="226"/>
        <v>154.04664915018409</v>
      </c>
      <c r="FU126" s="65">
        <f t="shared" si="227"/>
        <v>102.26284728030713</v>
      </c>
      <c r="FV126" s="65">
        <f t="shared" si="228"/>
        <v>16.020325161231536</v>
      </c>
      <c r="FW126" s="65">
        <f t="shared" si="229"/>
        <v>20.620761951571378</v>
      </c>
      <c r="FX126" s="65">
        <f t="shared" si="230"/>
        <v>21.104763439800212</v>
      </c>
      <c r="FY126" s="65">
        <f t="shared" si="231"/>
        <v>17.116294350020453</v>
      </c>
      <c r="FZ126" s="65">
        <f t="shared" si="232"/>
        <v>11.362538586700794</v>
      </c>
      <c r="GB126" s="65">
        <f t="shared" si="233"/>
        <v>290.62916352210834</v>
      </c>
      <c r="GC126" s="65">
        <f t="shared" si="234"/>
        <v>1279.6035884783646</v>
      </c>
      <c r="GD126" s="65">
        <f t="shared" si="235"/>
        <v>783.93874517483573</v>
      </c>
      <c r="GE126" s="65">
        <f t="shared" si="236"/>
        <v>353.02001255309364</v>
      </c>
      <c r="GF126" s="65">
        <f t="shared" si="237"/>
        <v>144.18292645108383</v>
      </c>
      <c r="GG126" s="65">
        <f t="shared" si="238"/>
        <v>16.020325161231536</v>
      </c>
      <c r="GH126" s="65">
        <f t="shared" si="239"/>
        <v>233.66049054559718</v>
      </c>
      <c r="GI126" s="65">
        <f t="shared" si="240"/>
        <v>954.81200994700589</v>
      </c>
      <c r="GJ126" s="65">
        <f t="shared" si="241"/>
        <v>643.12119436472369</v>
      </c>
      <c r="GK126" s="65">
        <f t="shared" si="242"/>
        <v>281.71452983982141</v>
      </c>
      <c r="GL126" s="65">
        <f t="shared" si="243"/>
        <v>185.58685756414238</v>
      </c>
      <c r="GM126" s="65">
        <f t="shared" si="244"/>
        <v>20.620761951571378</v>
      </c>
      <c r="GN126" s="65">
        <f t="shared" si="245"/>
        <v>163.29709535101796</v>
      </c>
      <c r="GO126" s="65">
        <f t="shared" si="246"/>
        <v>688.66130436407809</v>
      </c>
      <c r="GP126" s="65">
        <f t="shared" si="247"/>
        <v>515.51098764789162</v>
      </c>
      <c r="GQ126" s="65">
        <f t="shared" si="248"/>
        <v>224.80514462474173</v>
      </c>
      <c r="GR126" s="65">
        <f t="shared" si="249"/>
        <v>189.94287095820192</v>
      </c>
      <c r="GS126" s="65">
        <f t="shared" si="250"/>
        <v>21.104763439800212</v>
      </c>
      <c r="GT126" s="65">
        <f t="shared" si="251"/>
        <v>91.326382094567663</v>
      </c>
      <c r="GU126" s="65">
        <f t="shared" si="252"/>
        <v>502.97520245145461</v>
      </c>
      <c r="GV126" s="65">
        <f t="shared" si="253"/>
        <v>412.80681454607952</v>
      </c>
      <c r="GW126" s="65">
        <f t="shared" si="254"/>
        <v>171.59199889579827</v>
      </c>
      <c r="GX126" s="65">
        <f t="shared" si="255"/>
        <v>154.04664915018409</v>
      </c>
      <c r="GY126" s="65">
        <f t="shared" si="256"/>
        <v>17.116294350020453</v>
      </c>
      <c r="GZ126" s="65">
        <f t="shared" si="257"/>
        <v>49.799640898068432</v>
      </c>
      <c r="HA126" s="65">
        <f t="shared" si="258"/>
        <v>333.51515749033945</v>
      </c>
      <c r="HB126" s="65">
        <f t="shared" si="259"/>
        <v>292.90835117824395</v>
      </c>
      <c r="HC126" s="65">
        <f t="shared" si="260"/>
        <v>103.85432771410133</v>
      </c>
      <c r="HD126" s="65">
        <f t="shared" si="261"/>
        <v>102.26284728030713</v>
      </c>
      <c r="HE126" s="65">
        <f t="shared" si="262"/>
        <v>11.362538586700794</v>
      </c>
      <c r="HM126" s="51">
        <v>117</v>
      </c>
      <c r="HN126" s="72">
        <f>(EW126-EW125)*$D$46+(FB126-FB125)*$D$47+(FG126-FG125)*$D$48+(FL126-FL125)*$D$49+IF($HM126&lt;C$10,0,求节点(C$10:C$14,$H$28:$H$32,$HM126)*$C$2*节奏总纲!W120)+HN125</f>
        <v>396144.66103449423</v>
      </c>
      <c r="HO126" s="72">
        <f>(EX126-EX125)*$D$46+(FC126-FC125)*$D$47+(FH126-FH125)*$D$48+(FM126-FM125)*$D$49+IF($HM126&lt;D$10,0,求节点(D$10:D$14,$H$28:$H$32,$HM126)*$C$2*节奏总纲!X120)+HO125</f>
        <v>341269.94537572161</v>
      </c>
      <c r="HP126" s="72">
        <f>(EY126-EY125)*$D$46+(FD126-FD125)*$D$47+(FI126-FI125)*$D$48+(FN126-FN125)*$D$49+IF($HM126&lt;E$10,0,求节点(E$10:E$14,$H$28:$H$32,$HM126)*$C$2*节奏总纲!Y120)+HP125</f>
        <v>278432.92909528688</v>
      </c>
      <c r="HQ126" s="72">
        <f>(EZ126-EZ125)*$D$46+(FE126-FE125)*$D$47+(FJ126-FJ125)*$D$48+(FO126-FO125)*$D$49+IF($HM126&lt;F$10,0,求节点(F$10:F$14,$H$28:$H$32,$HM126)*$C$2*节奏总纲!Z120)+HQ125</f>
        <v>203736.90190305383</v>
      </c>
      <c r="HR126" s="72">
        <f>(FA126-FA125)*$D$46+(FF126-FF125)*$D$47+(FK126-FK125)*$D$48+(FP126-FP125)*$D$49+IF($HM126&lt;G$10,0,求节点(G$10:G$14,$H$28:$H$32,$HM126)*$C$2*节奏总纲!AA120)+HR125</f>
        <v>114263.26747016443</v>
      </c>
      <c r="HV126" s="72">
        <v>117</v>
      </c>
      <c r="HW126" s="72">
        <f>IF($HV126&lt;C$10,0,求节点(C$10:C$14,$I$28:$I$32,$HV126)*$C$2*节奏总纲!W120)+HW125</f>
        <v>4326958438.6699915</v>
      </c>
      <c r="HX126" s="72">
        <f>IF($HV126&lt;D$10,0,求节点(D$10:D$14,$I$28:$I$32,$HV126)*$C$2*节奏总纲!X120)+HX125</f>
        <v>4194311902.9950175</v>
      </c>
      <c r="HY126" s="72">
        <f>IF($HV126&lt;E$10,0,求节点(E$10:E$14,$I$28:$I$32,$HV126)*$C$2*节奏总纲!Y120)+HY125</f>
        <v>3713636262.6361809</v>
      </c>
      <c r="HZ126" s="72">
        <f>IF($HV126&lt;F$10,0,求节点(F$10:F$14,$I$28:$I$32,$HV126)*$C$2*节奏总纲!Z120)+HZ125</f>
        <v>2775838331.9344616</v>
      </c>
      <c r="IA126" s="72">
        <f>IF($HV126&lt;G$10,0,求节点(G$10:G$14,$I$28:$I$32,$HV126)*$C$2*节奏总纲!AA120)+IA125</f>
        <v>1531014965.2588534</v>
      </c>
    </row>
    <row r="127" spans="16:235" x14ac:dyDescent="0.15">
      <c r="P127" s="49">
        <v>118</v>
      </c>
      <c r="Q127" s="51">
        <f>IF($P127&lt;C$10,0,求节点(C$10:C$14,$H$10:$H$14,$P127)*$C$2*节奏总纲!W121)+Q126</f>
        <v>4969.7496895058675</v>
      </c>
      <c r="R127" s="51">
        <f>IF($P127&lt;D$10,0,求节点(D$10:D$14,$H$10:$H$14,$P127)*$C$2*节奏总纲!X121)+R126</f>
        <v>3903.8110568565826</v>
      </c>
      <c r="S127" s="51">
        <f>IF($P127&lt;E$10,0,求节点(E$10:E$14,$H$10:$H$14,$P127)*$C$2*节奏总纲!Y121)+S126</f>
        <v>2656.9836629856904</v>
      </c>
      <c r="T127" s="51">
        <f>IF($P127&lt;F$10,0,求节点(F$10:F$14,$H$10:$H$14,$P127)*$C$2*节奏总纲!Z121)+T126</f>
        <v>1493.4571370726665</v>
      </c>
      <c r="U127" s="51">
        <f>IF($P127&lt;G$10,0,求节点(G$10:G$14,$H$10:$H$14,$P127)*$C$2*节奏总纲!AA121)+U126</f>
        <v>832.52028829515666</v>
      </c>
      <c r="V127" s="51">
        <f>IF($P127&lt;C$10,0,求节点(C$10:C$14,$I$10:$I$14,$P127)*$C$2*节奏总纲!W121)+V126</f>
        <v>15347.711240011677</v>
      </c>
      <c r="W127" s="51">
        <f>IF($P127&lt;D$10,0,求节点(D$10:D$14,$I$10:$I$14,$P127)*$C$2*节奏总纲!X121)+W126</f>
        <v>11136.738670043555</v>
      </c>
      <c r="X127" s="51">
        <f>IF($P127&lt;E$10,0,求节点(E$10:E$14,$I$10:$I$14,$P127)*$C$2*节奏总纲!Y121)+X126</f>
        <v>7101.2953912784196</v>
      </c>
      <c r="Y127" s="51">
        <f>IF($P127&lt;F$10,0,求节点(F$10:F$14,$I$10:$I$14,$P127)*$C$2*节奏总纲!Z121)+Y126</f>
        <v>4275.4894023257266</v>
      </c>
      <c r="Z127" s="51">
        <f>IF($P127&lt;G$10,0,求节点(G$10:G$14,$I$10:$I$14,$P127)*$C$2*节奏总纲!AA121)+Z126</f>
        <v>2249.8261883485275</v>
      </c>
      <c r="AA127" s="65">
        <f>IF($P127&lt;C$10,0,求节点(C$10:C$14,$J$10:$J$14,$P127)*$C$2*节奏总纲!W121)+AA126+军团势力点排行奖励设计!M127-军团势力点排行奖励设计!M126</f>
        <v>21034.953227003614</v>
      </c>
      <c r="AB127" s="65">
        <f>IF($P127&lt;D$10,0,求节点(D$10:D$14,$J$10:$J$14,$P127)*$C$2*节奏总纲!X121)+AB126+军团势力点排行奖励设计!N127-军团势力点排行奖励设计!N126</f>
        <v>18371.309018792897</v>
      </c>
      <c r="AC127" s="65">
        <f>IF($P127&lt;E$10,0,求节点(E$10:E$14,$J$10:$J$14,$P127)*$C$2*节奏总纲!Y121)+AC126+军团势力点排行奖励设计!O127-军团势力点排行奖励设计!O126</f>
        <v>14965.052175722556</v>
      </c>
      <c r="AD127" s="65">
        <f>IF($P127&lt;F$10,0,求节点(F$10:F$14,$J$10:$J$14,$P127)*$C$2*节奏总纲!Z121)+AD126+军团势力点排行奖励设计!P127-军团势力点排行奖励设计!P126</f>
        <v>13134.295815050797</v>
      </c>
      <c r="AE127" s="65">
        <f>IF($P127&lt;G$10,0,求节点(G$10:G$14,$J$10:$J$14,$P127)*$C$2*节奏总纲!AA121)+AE126+军团势力点排行奖励设计!Q127-军团势力点排行奖励设计!Q126</f>
        <v>11670.939287427593</v>
      </c>
      <c r="AF127" s="65">
        <f>IF($P127&lt;C$10,0,求节点(C$10:C$14,$K$10:$K$14,$P127)*$C$2*节奏总纲!W121)+AF126</f>
        <v>55988.519188496721</v>
      </c>
      <c r="AG127" s="65">
        <f>IF($P127&lt;D$10,0,求节点(D$10:D$14,$K$10:$K$14,$P127)*$C$2*节奏总纲!X121)+AG126</f>
        <v>45987.389768072244</v>
      </c>
      <c r="AH127" s="65">
        <f>IF($P127&lt;E$10,0,求节点(E$10:E$14,$K$10:$K$14,$P127)*$C$2*节奏总纲!Y121)+AH126</f>
        <v>37273.375928110443</v>
      </c>
      <c r="AI127" s="65">
        <f>IF($P127&lt;F$10,0,求节点(F$10:F$14,$K$10:$K$14,$P127)*$C$2*节奏总纲!Z121)+AI126</f>
        <v>27491.628027769013</v>
      </c>
      <c r="AJ127" s="65">
        <f>IF($P127&lt;G$10,0,求节点(G$10:G$14,$K$10:$K$14,$P127)*$C$2*节奏总纲!AA121)+AJ126</f>
        <v>14550.204855405011</v>
      </c>
      <c r="AK127" s="65">
        <f>IF($P127&lt;C$10,0,求节点(C$10:C$14,$L$10:$L$14,$P127)*$C$2*节奏总纲!W121)+AK126+军团势力点排行奖励设计!R127-军团势力点排行奖励设计!R126</f>
        <v>19738.615561896026</v>
      </c>
      <c r="AL127" s="65">
        <f>IF($P127&lt;D$10,0,求节点(D$10:D$14,$L$10:$L$14,$P127)*$C$2*节奏总纲!X121)+AL126+军团势力点排行奖励设计!S127-军团势力点排行奖励设计!S126</f>
        <v>23908.415819350277</v>
      </c>
      <c r="AM127" s="65">
        <f>IF($P127&lt;E$10,0,求节点(E$10:E$14,$L$10:$L$14,$P127)*$C$2*节奏总纲!Y121)+AM126+军团势力点排行奖励设计!T127-军团势力点排行奖励设计!T126</f>
        <v>23837.846463355105</v>
      </c>
      <c r="AN127" s="65">
        <f>IF($P127&lt;F$10,0,求节点(F$10:F$14,$L$10:$L$14,$P127)*$C$2*节奏总纲!Z121)+AN126+军团势力点排行奖励设计!U127-军团势力点排行奖励设计!U126</f>
        <v>19187.299878319391</v>
      </c>
      <c r="AO127" s="65">
        <f>IF($P127&lt;G$10,0,求节点(G$10:G$14,$L$10:$L$14,$P127)*$C$2*节奏总纲!AA121)+AO126+军团势力点排行奖励设计!V127-军团势力点排行奖励设计!V126</f>
        <v>12588.434793312335</v>
      </c>
      <c r="AP127" s="65">
        <f>IF($P127&lt;C$10,0,求节点(C$10:C$14,$M$10:$M$14,$P127)*$C$2*节奏总纲!W121)+AP126</f>
        <v>0</v>
      </c>
      <c r="AQ127" s="65">
        <f>IF($P127&lt;D$10,0,求节点(D$10:D$14,$M$10:$M$14,$P127)*$C$2*节奏总纲!X121)+AQ126</f>
        <v>0</v>
      </c>
      <c r="AR127" s="65">
        <f>IF($P127&lt;E$10,0,求节点(E$10:E$14,$M$10:$M$14,$P127)*$C$2*节奏总纲!Y121)+AR126</f>
        <v>0</v>
      </c>
      <c r="AS127" s="65">
        <f>IF($P127&lt;F$10,0,求节点(F$10:F$14,$M$10:$M$14,$P127)*$C$2*节奏总纲!Z121)+AS126</f>
        <v>0</v>
      </c>
      <c r="AT127" s="65">
        <f>IF($P127&lt;G$10,0,求节点(G$10:G$14,$M$10:$M$14,$P127)*$C$2*节奏总纲!AA121)+AT126</f>
        <v>0</v>
      </c>
      <c r="AX127" s="51">
        <v>118</v>
      </c>
      <c r="AY127" s="51">
        <f>IF($AX127&lt;C$10,0,求节点(C$10:C$14,$H$19:$H$23,$AX127)*$C$2*节奏总纲!W121)+AY126</f>
        <v>160.83712822378666</v>
      </c>
      <c r="AZ127" s="51">
        <f>IF($AX127&lt;D$10,0,求节点(D$10:D$14,$H$19:$H$23,$AX127)*$C$2*节奏总纲!X121)+AZ126</f>
        <v>132.43881686352239</v>
      </c>
      <c r="BA127" s="51">
        <f>IF($AX127&lt;E$10,0,求节点(E$10:E$14,$H$19:$H$23,$AX127)*$C$2*节奏总纲!Y121)+BA126</f>
        <v>94.985892569826404</v>
      </c>
      <c r="BB127" s="51">
        <f>IF($AX127&lt;F$10,0,求节点(F$10:F$14,$H$19:$H$23,$AX127)*$C$2*节奏总纲!Z121)+BB126</f>
        <v>52.866668161804185</v>
      </c>
      <c r="BC127" s="51">
        <f>IF($AX127&lt;G$10,0,求节点(G$10:G$14,$H$19:$H$23,$AX127)*$C$2*节奏总纲!AA121)+BC126</f>
        <v>28.209127555924699</v>
      </c>
      <c r="BD127" s="51">
        <f>IF($AX127&lt;C$10,0,求节点(C$10:C$14,$I$19:$I$23,$AX127)*$C$2*节奏总纲!W121)+BD126</f>
        <v>432.64011766107234</v>
      </c>
      <c r="BE127" s="51">
        <f>IF($AX127&lt;D$10,0,求节点(D$10:D$14,$I$19:$I$23,$AX127)*$C$2*节奏总纲!X121)+BE126</f>
        <v>337.40557894024931</v>
      </c>
      <c r="BF127" s="51">
        <f>IF($AX127&lt;E$10,0,求节点(E$10:E$14,$I$19:$I$23,$AX127)*$C$2*节奏总纲!Y121)+BF126</f>
        <v>227.70400927063847</v>
      </c>
      <c r="BG127" s="51">
        <f>IF($AX127&lt;F$10,0,求节点(F$10:F$14,$I$19:$I$23,$AX127)*$C$2*节奏总纲!Z121)+BG126</f>
        <v>128.19904644254493</v>
      </c>
      <c r="BH127" s="51">
        <f>IF($AX127&lt;G$10,0,求节点(G$10:G$14,$I$19:$I$23,$AX127)*$C$2*节奏总纲!AA121)+BH126</f>
        <v>71.968377807145785</v>
      </c>
      <c r="BI127" s="65">
        <f>IF($AX127&lt;C$10,0,求节点(C$10:C$14,$J$19:$J$23,$AX127)*$C$2*节奏总纲!W121)+BI126+军团势力点排行奖励设计!W127-军团势力点排行奖励设计!W126</f>
        <v>701.16510756678679</v>
      </c>
      <c r="BJ127" s="65">
        <f>IF($AX127&lt;D$10,0,求节点(D$10:D$14,$J$19:$J$23,$AX127)*$C$2*节奏总纲!X121)+BJ126+军团势力点排行奖励设计!X127-军团势力点排行奖励设计!X126</f>
        <v>612.3769672930963</v>
      </c>
      <c r="BK127" s="65">
        <f>IF($AX127&lt;E$10,0,求节点(E$10:E$14,$J$19:$J$23,$AX127)*$C$2*节奏总纲!Y121)+BK126+军团势力点排行奖励设计!Y127-军团势力点排行奖励设计!Y126</f>
        <v>498.83507252408509</v>
      </c>
      <c r="BL127" s="65">
        <f>IF($AX127&lt;F$10,0,求节点(F$10:F$14,$J$19:$J$23,$AX127)*$C$2*节奏总纲!Z121)+BL126+军团势力点排行奖励设计!Z127-军团势力点排行奖励设计!Z126</f>
        <v>437.80986050169309</v>
      </c>
      <c r="BM127" s="65">
        <f>IF($AX127&lt;G$10,0,求节点(G$10:G$14,$J$19:$J$23,$AX127)*$C$2*节奏总纲!AA121)+BM126+军团势力点排行奖励设计!AA127-军团势力点排行奖励设计!AA126</f>
        <v>389.03130958091953</v>
      </c>
      <c r="BN127" s="65">
        <f>IF($AX127&lt;C$10,0,求节点(C$10:C$14,$K$19:$K$23,$AX127)*$C$2*节奏总纲!W121)+BN126</f>
        <v>1275.0877419773738</v>
      </c>
      <c r="BO127" s="65">
        <f>IF($AX127&lt;D$10,0,求节点(D$10:D$14,$K$19:$K$23,$AX127)*$C$2*节奏总纲!X121)+BO126</f>
        <v>849.12447709768514</v>
      </c>
      <c r="BP127" s="65">
        <f>IF($AX127&lt;E$10,0,求节点(E$10:E$14,$K$19:$K$23,$AX127)*$C$2*节奏总纲!Y121)+BP126</f>
        <v>583.0616071871849</v>
      </c>
      <c r="BQ127" s="65">
        <f>IF($AX127&lt;F$10,0,求节点(F$10:F$14,$K$19:$K$23,$AX127)*$C$2*节奏总纲!Z121)+BQ126</f>
        <v>412.02156334366094</v>
      </c>
      <c r="BR127" s="65">
        <f>IF($AX127&lt;G$10,0,求节点(G$10:G$14,$K$19:$K$23,$AX127)*$C$2*节奏总纲!AA121)+BR126</f>
        <v>200.60296043176282</v>
      </c>
      <c r="BS127" s="65">
        <f>IF($AX127&lt;C$10,0,求节点(C$10:C$14,$L$19:$L$23,$AX127)*$C$2*节奏总纲!W121)+BS126+军团势力点排行奖励设计!AB127-军团势力点排行奖励设计!AB126</f>
        <v>394.77231123792058</v>
      </c>
      <c r="BT127" s="65">
        <f>IF($AX127&lt;D$10,0,求节点(D$10:D$14,$L$19:$L$23,$AX127)*$C$2*节奏总纲!X121)+BT126+军团势力点排行奖励设计!AC127-军团势力点排行奖励设计!AC126</f>
        <v>478.1683163870058</v>
      </c>
      <c r="BU127" s="65">
        <f>IF($AX127&lt;E$10,0,求节点(E$10:E$14,$L$19:$L$23,$AX127)*$C$2*节奏总纲!Y121)+BU126+军团势力点排行奖励设计!AD127-军团势力点排行奖励设计!AD126</f>
        <v>476.75692926710212</v>
      </c>
      <c r="BV127" s="65">
        <f>IF($AX127&lt;F$10,0,求节点(F$10:F$14,$L$19:$L$23,$AX127)*$C$2*节奏总纲!Z121)+BV126+军团势力点排行奖励设计!AE127-军团势力点排行奖励设计!AE126</f>
        <v>383.74599756638793</v>
      </c>
      <c r="BW127" s="65">
        <f>IF($AX127&lt;G$10,0,求节点(G$10:G$14,$L$19:$L$23,$AX127)*$C$2*节奏总纲!AA121)+BW126+军团势力点排行奖励设计!AF127-军团势力点排行奖励设计!AF126</f>
        <v>251.76869586624667</v>
      </c>
      <c r="BX127" s="65">
        <f>IF($AX127&lt;C$10,0,求节点(C$10:C$14,$M$19:$M$23,$AX127)*$C$2*节奏总纲!W121)+BX126</f>
        <v>0</v>
      </c>
      <c r="BY127" s="65">
        <f>IF($AX127&lt;D$10,0,求节点(D$10:D$14,$M$19:$M$23,$AX127)*$C$2*节奏总纲!X121)+BY126</f>
        <v>0</v>
      </c>
      <c r="BZ127" s="65">
        <f>IF($AX127&lt;E$10,0,求节点(E$10:E$14,$M$19:$M$23,$AX127)*$C$2*节奏总纲!Y121)+BZ126</f>
        <v>0</v>
      </c>
      <c r="CA127" s="65">
        <f>IF($AX127&lt;F$10,0,求节点(F$10:F$14,$M$19:$M$23,$AX127)*$C$2*节奏总纲!Z121)+CA126</f>
        <v>0</v>
      </c>
      <c r="CB127" s="65">
        <f>IF($AX127&lt;G$10,0,求节点(G$10:G$14,$M$19:$M$23,$AX127)*$C$2*节奏总纲!AA121)+CB126</f>
        <v>0</v>
      </c>
      <c r="CF127" s="51">
        <v>118</v>
      </c>
      <c r="CG127" s="65">
        <f t="shared" si="143"/>
        <v>804.18564111893329</v>
      </c>
      <c r="CH127" s="65">
        <f t="shared" si="144"/>
        <v>662.1940843176119</v>
      </c>
      <c r="CI127" s="65">
        <f t="shared" si="145"/>
        <v>474.92946284913205</v>
      </c>
      <c r="CJ127" s="65">
        <f t="shared" si="146"/>
        <v>264.33334080902091</v>
      </c>
      <c r="CK127" s="65">
        <f t="shared" si="147"/>
        <v>141.04563777962349</v>
      </c>
      <c r="CL127" s="65">
        <f t="shared" si="148"/>
        <v>4326.4011766107233</v>
      </c>
      <c r="CM127" s="65">
        <f t="shared" si="149"/>
        <v>3374.0557894024932</v>
      </c>
      <c r="CN127" s="65">
        <f t="shared" si="150"/>
        <v>2277.0400927063847</v>
      </c>
      <c r="CO127" s="65">
        <f t="shared" si="151"/>
        <v>1281.9904644254493</v>
      </c>
      <c r="CP127" s="65">
        <f t="shared" si="152"/>
        <v>719.68377807145782</v>
      </c>
      <c r="CQ127" s="65">
        <f t="shared" si="153"/>
        <v>21034.953227003603</v>
      </c>
      <c r="CR127" s="65">
        <f t="shared" si="154"/>
        <v>18371.30901879289</v>
      </c>
      <c r="CS127" s="65">
        <f t="shared" si="155"/>
        <v>14965.052175722552</v>
      </c>
      <c r="CT127" s="65">
        <f t="shared" si="156"/>
        <v>13134.295815050793</v>
      </c>
      <c r="CU127" s="65">
        <f t="shared" si="157"/>
        <v>11670.939287427585</v>
      </c>
      <c r="CV127" s="65">
        <f t="shared" si="158"/>
        <v>38252.63225932121</v>
      </c>
      <c r="CW127" s="65">
        <f t="shared" si="159"/>
        <v>25473.734312930555</v>
      </c>
      <c r="CX127" s="65">
        <f t="shared" si="160"/>
        <v>17491.848215615548</v>
      </c>
      <c r="CY127" s="65">
        <f t="shared" si="161"/>
        <v>12360.646900309828</v>
      </c>
      <c r="CZ127" s="65">
        <f t="shared" si="162"/>
        <v>6018.0888129528848</v>
      </c>
      <c r="DA127" s="65">
        <f t="shared" si="163"/>
        <v>19738.615561896029</v>
      </c>
      <c r="DB127" s="65">
        <f t="shared" si="164"/>
        <v>23908.415819350292</v>
      </c>
      <c r="DC127" s="65">
        <f t="shared" si="165"/>
        <v>23837.846463355105</v>
      </c>
      <c r="DD127" s="65">
        <f t="shared" si="166"/>
        <v>19187.299878319398</v>
      </c>
      <c r="DE127" s="65">
        <f t="shared" si="167"/>
        <v>12588.434793312334</v>
      </c>
      <c r="DF127" s="65">
        <f t="shared" si="168"/>
        <v>0</v>
      </c>
      <c r="DG127" s="65">
        <f t="shared" si="169"/>
        <v>0</v>
      </c>
      <c r="DH127" s="65">
        <f t="shared" si="170"/>
        <v>0</v>
      </c>
      <c r="DI127" s="65">
        <f t="shared" si="171"/>
        <v>0</v>
      </c>
      <c r="DJ127" s="65">
        <f t="shared" si="172"/>
        <v>0</v>
      </c>
      <c r="DN127" s="51">
        <v>118</v>
      </c>
      <c r="DO127" s="65">
        <f t="shared" si="173"/>
        <v>6.1798537991688383</v>
      </c>
      <c r="DP127" s="65">
        <f t="shared" si="174"/>
        <v>5.8952671872317355</v>
      </c>
      <c r="DQ127" s="65">
        <f t="shared" si="175"/>
        <v>5.5944805930680239</v>
      </c>
      <c r="DR127" s="65">
        <f t="shared" si="176"/>
        <v>5.6499007370836329</v>
      </c>
      <c r="DS127" s="65">
        <f t="shared" si="177"/>
        <v>5.9024887362764566</v>
      </c>
      <c r="DT127" s="65">
        <f t="shared" si="178"/>
        <v>3.5474544808706301</v>
      </c>
      <c r="DU127" s="65">
        <f t="shared" si="179"/>
        <v>3.300697844126562</v>
      </c>
      <c r="DV127" s="65">
        <f t="shared" si="180"/>
        <v>3.1186518911215777</v>
      </c>
      <c r="DW127" s="65">
        <f t="shared" si="181"/>
        <v>3.3350399405988376</v>
      </c>
      <c r="DX127" s="65">
        <f t="shared" si="182"/>
        <v>3.1261315829257734</v>
      </c>
      <c r="DY127" s="65">
        <f t="shared" si="183"/>
        <v>1.0000000000000004</v>
      </c>
      <c r="DZ127" s="65">
        <f t="shared" si="184"/>
        <v>1.0000000000000004</v>
      </c>
      <c r="EA127" s="65">
        <f t="shared" si="185"/>
        <v>1.0000000000000002</v>
      </c>
      <c r="EB127" s="65">
        <f t="shared" si="186"/>
        <v>1.0000000000000002</v>
      </c>
      <c r="EC127" s="65">
        <f t="shared" si="187"/>
        <v>1.0000000000000007</v>
      </c>
      <c r="ED127" s="65">
        <f t="shared" si="188"/>
        <v>1.4636514112006951</v>
      </c>
      <c r="EE127" s="65">
        <f t="shared" si="189"/>
        <v>1.8052865435095979</v>
      </c>
      <c r="EF127" s="65">
        <f t="shared" si="190"/>
        <v>2.1308998036488376</v>
      </c>
      <c r="EG127" s="65">
        <f t="shared" si="191"/>
        <v>2.2241253430740682</v>
      </c>
      <c r="EH127" s="65">
        <f t="shared" si="192"/>
        <v>2.4177451193621864</v>
      </c>
      <c r="EI127" s="65">
        <f t="shared" si="193"/>
        <v>0.99999999999999978</v>
      </c>
      <c r="EJ127" s="65">
        <f t="shared" si="194"/>
        <v>0.99999999999999944</v>
      </c>
      <c r="EK127" s="65">
        <f t="shared" si="195"/>
        <v>1</v>
      </c>
      <c r="EL127" s="65">
        <f t="shared" si="196"/>
        <v>0.99999999999999967</v>
      </c>
      <c r="EM127" s="65">
        <f t="shared" si="197"/>
        <v>1.0000000000000002</v>
      </c>
      <c r="EN127" s="65">
        <f t="shared" si="198"/>
        <v>0</v>
      </c>
      <c r="EO127" s="65">
        <f t="shared" si="199"/>
        <v>0</v>
      </c>
      <c r="EP127" s="65">
        <f t="shared" si="200"/>
        <v>0</v>
      </c>
      <c r="EQ127" s="65">
        <f t="shared" si="201"/>
        <v>0</v>
      </c>
      <c r="ER127" s="65">
        <f t="shared" si="202"/>
        <v>0</v>
      </c>
      <c r="EV127" s="51">
        <v>118</v>
      </c>
      <c r="EW127" s="65">
        <f t="shared" si="203"/>
        <v>290.62916352210834</v>
      </c>
      <c r="EX127" s="65">
        <f t="shared" si="204"/>
        <v>233.66049054559718</v>
      </c>
      <c r="EY127" s="65">
        <f t="shared" si="205"/>
        <v>163.29709535101796</v>
      </c>
      <c r="EZ127" s="65">
        <f t="shared" si="206"/>
        <v>91.326382094567663</v>
      </c>
      <c r="FA127" s="65">
        <f t="shared" si="207"/>
        <v>49.799640898068432</v>
      </c>
      <c r="FB127" s="65">
        <f t="shared" si="208"/>
        <v>1290.9745071348309</v>
      </c>
      <c r="FC127" s="65">
        <f t="shared" si="209"/>
        <v>966.9346274535651</v>
      </c>
      <c r="FD127" s="65">
        <f t="shared" si="210"/>
        <v>700.34114634508182</v>
      </c>
      <c r="FE127" s="65">
        <f t="shared" si="211"/>
        <v>514.65504443245845</v>
      </c>
      <c r="FF127" s="65">
        <f t="shared" si="212"/>
        <v>345.19499947134318</v>
      </c>
      <c r="FG127" s="65">
        <f t="shared" si="213"/>
        <v>816.48231436964227</v>
      </c>
      <c r="FH127" s="65">
        <f t="shared" si="214"/>
        <v>673.75747332730054</v>
      </c>
      <c r="FI127" s="65">
        <f t="shared" si="215"/>
        <v>542.42134357212444</v>
      </c>
      <c r="FJ127" s="65">
        <f t="shared" si="216"/>
        <v>435.74470549877651</v>
      </c>
      <c r="FK127" s="65">
        <f t="shared" si="217"/>
        <v>310.77558620081663</v>
      </c>
      <c r="FL127" s="65">
        <f t="shared" si="218"/>
        <v>369.03026602139818</v>
      </c>
      <c r="FM127" s="65">
        <f t="shared" si="219"/>
        <v>296.07740706159296</v>
      </c>
      <c r="FN127" s="65">
        <f t="shared" si="220"/>
        <v>236.90546091706167</v>
      </c>
      <c r="FO127" s="65">
        <f t="shared" si="221"/>
        <v>181.04400520709441</v>
      </c>
      <c r="FP127" s="65">
        <f t="shared" si="222"/>
        <v>109.92589673864788</v>
      </c>
      <c r="FQ127" s="65">
        <f t="shared" si="223"/>
        <v>177.64754005706422</v>
      </c>
      <c r="FR127" s="65">
        <f t="shared" si="224"/>
        <v>215.17574237415249</v>
      </c>
      <c r="FS127" s="65">
        <f t="shared" si="225"/>
        <v>214.54061817019596</v>
      </c>
      <c r="FT127" s="65">
        <f t="shared" si="226"/>
        <v>172.68569890487453</v>
      </c>
      <c r="FU127" s="65">
        <f t="shared" si="227"/>
        <v>113.29591313981101</v>
      </c>
      <c r="FV127" s="65">
        <f t="shared" si="228"/>
        <v>19.738615561896026</v>
      </c>
      <c r="FW127" s="65">
        <f t="shared" si="229"/>
        <v>23.908415819350278</v>
      </c>
      <c r="FX127" s="65">
        <f t="shared" si="230"/>
        <v>23.837846463355106</v>
      </c>
      <c r="FY127" s="65">
        <f t="shared" si="231"/>
        <v>19.187299878319394</v>
      </c>
      <c r="FZ127" s="65">
        <f t="shared" si="232"/>
        <v>12.588434793312334</v>
      </c>
      <c r="GB127" s="65">
        <f t="shared" si="233"/>
        <v>290.62916352210834</v>
      </c>
      <c r="GC127" s="65">
        <f t="shared" si="234"/>
        <v>1290.9745071348309</v>
      </c>
      <c r="GD127" s="65">
        <f t="shared" si="235"/>
        <v>816.48231436964227</v>
      </c>
      <c r="GE127" s="65">
        <f t="shared" si="236"/>
        <v>369.03026602139818</v>
      </c>
      <c r="GF127" s="65">
        <f t="shared" si="237"/>
        <v>177.64754005706422</v>
      </c>
      <c r="GG127" s="65">
        <f t="shared" si="238"/>
        <v>19.738615561896026</v>
      </c>
      <c r="GH127" s="65">
        <f t="shared" si="239"/>
        <v>233.66049054559718</v>
      </c>
      <c r="GI127" s="65">
        <f t="shared" si="240"/>
        <v>966.9346274535651</v>
      </c>
      <c r="GJ127" s="65">
        <f t="shared" si="241"/>
        <v>673.75747332730054</v>
      </c>
      <c r="GK127" s="65">
        <f t="shared" si="242"/>
        <v>296.07740706159296</v>
      </c>
      <c r="GL127" s="65">
        <f t="shared" si="243"/>
        <v>215.17574237415249</v>
      </c>
      <c r="GM127" s="65">
        <f t="shared" si="244"/>
        <v>23.908415819350278</v>
      </c>
      <c r="GN127" s="65">
        <f t="shared" si="245"/>
        <v>163.29709535101796</v>
      </c>
      <c r="GO127" s="65">
        <f t="shared" si="246"/>
        <v>700.34114634508182</v>
      </c>
      <c r="GP127" s="65">
        <f t="shared" si="247"/>
        <v>542.42134357212444</v>
      </c>
      <c r="GQ127" s="65">
        <f t="shared" si="248"/>
        <v>236.90546091706167</v>
      </c>
      <c r="GR127" s="65">
        <f t="shared" si="249"/>
        <v>214.54061817019596</v>
      </c>
      <c r="GS127" s="65">
        <f t="shared" si="250"/>
        <v>23.837846463355106</v>
      </c>
      <c r="GT127" s="65">
        <f t="shared" si="251"/>
        <v>91.326382094567663</v>
      </c>
      <c r="GU127" s="65">
        <f t="shared" si="252"/>
        <v>514.65504443245845</v>
      </c>
      <c r="GV127" s="65">
        <f t="shared" si="253"/>
        <v>435.74470549877651</v>
      </c>
      <c r="GW127" s="65">
        <f t="shared" si="254"/>
        <v>181.04400520709441</v>
      </c>
      <c r="GX127" s="65">
        <f t="shared" si="255"/>
        <v>172.68569890487453</v>
      </c>
      <c r="GY127" s="65">
        <f t="shared" si="256"/>
        <v>19.187299878319394</v>
      </c>
      <c r="GZ127" s="65">
        <f t="shared" si="257"/>
        <v>49.799640898068432</v>
      </c>
      <c r="HA127" s="65">
        <f t="shared" si="258"/>
        <v>345.19499947134318</v>
      </c>
      <c r="HB127" s="65">
        <f t="shared" si="259"/>
        <v>310.77558620081663</v>
      </c>
      <c r="HC127" s="65">
        <f t="shared" si="260"/>
        <v>109.92589673864788</v>
      </c>
      <c r="HD127" s="65">
        <f t="shared" si="261"/>
        <v>113.29591313981101</v>
      </c>
      <c r="HE127" s="65">
        <f t="shared" si="262"/>
        <v>12.588434793312334</v>
      </c>
      <c r="HM127" s="51">
        <v>118</v>
      </c>
      <c r="HN127" s="72">
        <f>(EW127-EW126)*$D$46+(FB127-FB126)*$D$47+(FG127-FG126)*$D$48+(FL127-FL126)*$D$49+IF($HM127&lt;C$10,0,求节点(C$10:C$14,$H$28:$H$32,$HM127)*$C$2*节奏总纲!W121)+HN126</f>
        <v>426855.23814187851</v>
      </c>
      <c r="HO127" s="72">
        <f>(EX127-EX126)*$D$46+(FC127-FC126)*$D$47+(FH127-FH126)*$D$48+(FM127-FM126)*$D$49+IF($HM127&lt;D$10,0,求节点(D$10:D$14,$H$28:$H$32,$HM127)*$C$2*节奏总纲!X121)+HO126</f>
        <v>367630.33469138481</v>
      </c>
      <c r="HP127" s="72">
        <f>(EY127-EY126)*$D$46+(FD127-FD126)*$D$47+(FI127-FI126)*$D$48+(FN127-FN126)*$D$49+IF($HM127&lt;E$10,0,求节点(E$10:E$14,$H$28:$H$32,$HM127)*$C$2*节奏总纲!Y121)+HP126</f>
        <v>299732.28893184545</v>
      </c>
      <c r="HQ127" s="72">
        <f>(EZ127-EZ126)*$D$46+(FE127-FE126)*$D$47+(FJ127-FJ126)*$D$48+(FO127-FO126)*$D$49+IF($HM127&lt;F$10,0,求节点(F$10:F$14,$H$28:$H$32,$HM127)*$C$2*节奏总纲!Z121)+HQ126</f>
        <v>219474.81077946239</v>
      </c>
      <c r="HR127" s="72">
        <f>(FA127-FA126)*$D$46+(FF127-FF126)*$D$47+(FK127-FK126)*$D$48+(FP127-FP126)*$D$49+IF($HM127&lt;G$10,0,求节点(G$10:G$14,$H$28:$H$32,$HM127)*$C$2*节奏总纲!AA121)+HR126</f>
        <v>122902.25804439884</v>
      </c>
      <c r="HV127" s="72">
        <v>118</v>
      </c>
      <c r="HW127" s="72">
        <f>IF($HV127&lt;C$10,0,求节点(C$10:C$14,$I$28:$I$32,$HV127)*$C$2*节奏总纲!W121)+HW126</f>
        <v>4900052738.9558945</v>
      </c>
      <c r="HX127" s="72">
        <f>IF($HV127&lt;D$10,0,求节点(D$10:D$14,$I$28:$I$32,$HV127)*$C$2*节奏总纲!X121)+HX126</f>
        <v>4683095840.8594913</v>
      </c>
      <c r="HY127" s="72">
        <f>IF($HV127&lt;E$10,0,求节点(E$10:E$14,$I$28:$I$32,$HV127)*$C$2*节奏总纲!Y121)+HY126</f>
        <v>4106078953.1979089</v>
      </c>
      <c r="HZ127" s="72">
        <f>IF($HV127&lt;F$10,0,求节点(F$10:F$14,$I$28:$I$32,$HV127)*$C$2*节奏总纲!Z121)+HZ126</f>
        <v>3062348623.2552376</v>
      </c>
      <c r="IA127" s="72">
        <f>IF($HV127&lt;G$10,0,求节点(G$10:G$14,$I$28:$I$32,$HV127)*$C$2*节奏总纲!AA121)+IA126</f>
        <v>1682307765.1096456</v>
      </c>
    </row>
    <row r="128" spans="16:235" x14ac:dyDescent="0.15">
      <c r="P128" s="49">
        <v>119</v>
      </c>
      <c r="Q128" s="51">
        <f>IF($P128&lt;C$10,0,求节点(C$10:C$14,$H$10:$H$14,$P128)*$C$2*节奏总纲!W122)+Q127</f>
        <v>4969.7496895058675</v>
      </c>
      <c r="R128" s="51">
        <f>IF($P128&lt;D$10,0,求节点(D$10:D$14,$H$10:$H$14,$P128)*$C$2*节奏总纲!X122)+R127</f>
        <v>3903.8110568565826</v>
      </c>
      <c r="S128" s="51">
        <f>IF($P128&lt;E$10,0,求节点(E$10:E$14,$H$10:$H$14,$P128)*$C$2*节奏总纲!Y122)+S127</f>
        <v>2656.9836629856904</v>
      </c>
      <c r="T128" s="51">
        <f>IF($P128&lt;F$10,0,求节点(F$10:F$14,$H$10:$H$14,$P128)*$C$2*节奏总纲!Z122)+T127</f>
        <v>1493.4571370726665</v>
      </c>
      <c r="U128" s="51">
        <f>IF($P128&lt;G$10,0,求节点(G$10:G$14,$H$10:$H$14,$P128)*$C$2*节奏总纲!AA122)+U127</f>
        <v>832.52028829515666</v>
      </c>
      <c r="V128" s="51">
        <f>IF($P128&lt;C$10,0,求节点(C$10:C$14,$I$10:$I$14,$P128)*$C$2*节奏总纲!W122)+V127</f>
        <v>15347.711240011677</v>
      </c>
      <c r="W128" s="51">
        <f>IF($P128&lt;D$10,0,求节点(D$10:D$14,$I$10:$I$14,$P128)*$C$2*节奏总纲!X122)+W127</f>
        <v>11136.738670043555</v>
      </c>
      <c r="X128" s="51">
        <f>IF($P128&lt;E$10,0,求节点(E$10:E$14,$I$10:$I$14,$P128)*$C$2*节奏总纲!Y122)+X127</f>
        <v>7101.2953912784196</v>
      </c>
      <c r="Y128" s="51">
        <f>IF($P128&lt;F$10,0,求节点(F$10:F$14,$I$10:$I$14,$P128)*$C$2*节奏总纲!Z122)+Y127</f>
        <v>4275.4894023257266</v>
      </c>
      <c r="Z128" s="51">
        <f>IF($P128&lt;G$10,0,求节点(G$10:G$14,$I$10:$I$14,$P128)*$C$2*节奏总纲!AA122)+Z127</f>
        <v>2249.8261883485275</v>
      </c>
      <c r="AA128" s="65">
        <f>IF($P128&lt;C$10,0,求节点(C$10:C$14,$J$10:$J$14,$P128)*$C$2*节奏总纲!W122)+AA127+军团势力点排行奖励设计!M128-军团势力点排行奖励设计!M127</f>
        <v>21766.176158643146</v>
      </c>
      <c r="AB128" s="65">
        <f>IF($P128&lt;D$10,0,求节点(D$10:D$14,$J$10:$J$14,$P128)*$C$2*节奏总纲!X122)+AB127+军团势力点排行奖励设计!N128-军团势力点排行奖励设计!N127</f>
        <v>19156.512007526359</v>
      </c>
      <c r="AC128" s="65">
        <f>IF($P128&lt;E$10,0,求节点(E$10:E$14,$J$10:$J$14,$P128)*$C$2*节奏总纲!Y122)+AC127+军团势力点排行奖励设计!O128-军团势力点排行奖励设计!O127</f>
        <v>15729.56955283336</v>
      </c>
      <c r="AD128" s="65">
        <f>IF($P128&lt;F$10,0,求节点(F$10:F$14,$J$10:$J$14,$P128)*$C$2*节奏总纲!Z122)+AD127+军团势力点排行奖励设计!P128-军团势力点排行奖励设计!P127</f>
        <v>13898.8131921616</v>
      </c>
      <c r="AE128" s="65">
        <f>IF($P128&lt;G$10,0,求节点(G$10:G$14,$J$10:$J$14,$P128)*$C$2*节奏总纲!AA122)+AE127+军团势力点排行奖励设计!Q128-军团势力点排行奖励设计!Q127</f>
        <v>12435.456664538397</v>
      </c>
      <c r="AF128" s="65">
        <f>IF($P128&lt;C$10,0,求节点(C$10:C$14,$K$10:$K$14,$P128)*$C$2*节奏总纲!W122)+AF127</f>
        <v>59827.439579604252</v>
      </c>
      <c r="AG128" s="65">
        <f>IF($P128&lt;D$10,0,求节点(D$10:D$14,$K$10:$K$14,$P128)*$C$2*节奏总纲!X122)+AG127</f>
        <v>49285.242320752775</v>
      </c>
      <c r="AH128" s="65">
        <f>IF($P128&lt;E$10,0,求节点(E$10:E$14,$K$10:$K$14,$P128)*$C$2*节奏总纲!Y122)+AH127</f>
        <v>39949.186747998247</v>
      </c>
      <c r="AI128" s="65">
        <f>IF($P128&lt;F$10,0,求节点(F$10:F$14,$K$10:$K$14,$P128)*$C$2*节奏总纲!Z122)+AI127</f>
        <v>29379.910990494831</v>
      </c>
      <c r="AJ128" s="65">
        <f>IF($P128&lt;G$10,0,求节点(G$10:G$14,$K$10:$K$14,$P128)*$C$2*节奏总纲!AA122)+AJ127</f>
        <v>15512.45691250983</v>
      </c>
      <c r="AK128" s="65">
        <f>IF($P128&lt;C$10,0,求节点(C$10:C$14,$L$10:$L$14,$P128)*$C$2*节奏总纲!W122)+AK127+军团势力点排行奖励设计!R128-军团势力点排行奖励设计!R127</f>
        <v>23723.780539331467</v>
      </c>
      <c r="AL128" s="65">
        <f>IF($P128&lt;D$10,0,求节点(D$10:D$14,$L$10:$L$14,$P128)*$C$2*节奏总纲!X122)+AL127+军团势力点排行奖励设计!S128-军团势力点排行奖励设计!S127</f>
        <v>27457.533328425518</v>
      </c>
      <c r="AM128" s="65">
        <f>IF($P128&lt;E$10,0,求节点(E$10:E$14,$L$10:$L$14,$P128)*$C$2*节奏总纲!Y122)+AM127+军团势力点排行奖励设计!T128-军团势力点排行奖励设计!T127</f>
        <v>26819.464234087234</v>
      </c>
      <c r="AN128" s="65">
        <f>IF($P128&lt;F$10,0,求节点(F$10:F$14,$L$10:$L$14,$P128)*$C$2*节奏总纲!Z122)+AN127+军团势力点排行奖励设计!U128-军团势力点排行奖励设计!U127</f>
        <v>21381.389791889531</v>
      </c>
      <c r="AO128" s="65">
        <f>IF($P128&lt;G$10,0,求节点(G$10:G$14,$L$10:$L$14,$P128)*$C$2*节奏总纲!AA122)+AO127+军团势力点排行奖励设计!V128-军团势力点排行奖励设计!V127</f>
        <v>13856.493801261475</v>
      </c>
      <c r="AP128" s="65">
        <f>IF($P128&lt;C$10,0,求节点(C$10:C$14,$M$10:$M$14,$P128)*$C$2*节奏总纲!W122)+AP127</f>
        <v>0</v>
      </c>
      <c r="AQ128" s="65">
        <f>IF($P128&lt;D$10,0,求节点(D$10:D$14,$M$10:$M$14,$P128)*$C$2*节奏总纲!X122)+AQ127</f>
        <v>0</v>
      </c>
      <c r="AR128" s="65">
        <f>IF($P128&lt;E$10,0,求节点(E$10:E$14,$M$10:$M$14,$P128)*$C$2*节奏总纲!Y122)+AR127</f>
        <v>0</v>
      </c>
      <c r="AS128" s="65">
        <f>IF($P128&lt;F$10,0,求节点(F$10:F$14,$M$10:$M$14,$P128)*$C$2*节奏总纲!Z122)+AS127</f>
        <v>0</v>
      </c>
      <c r="AT128" s="65">
        <f>IF($P128&lt;G$10,0,求节点(G$10:G$14,$M$10:$M$14,$P128)*$C$2*节奏总纲!AA122)+AT127</f>
        <v>0</v>
      </c>
      <c r="AX128" s="51">
        <v>119</v>
      </c>
      <c r="AY128" s="51">
        <f>IF($AX128&lt;C$10,0,求节点(C$10:C$14,$H$19:$H$23,$AX128)*$C$2*节奏总纲!W122)+AY127</f>
        <v>160.83712822378666</v>
      </c>
      <c r="AZ128" s="51">
        <f>IF($AX128&lt;D$10,0,求节点(D$10:D$14,$H$19:$H$23,$AX128)*$C$2*节奏总纲!X122)+AZ127</f>
        <v>132.43881686352239</v>
      </c>
      <c r="BA128" s="51">
        <f>IF($AX128&lt;E$10,0,求节点(E$10:E$14,$H$19:$H$23,$AX128)*$C$2*节奏总纲!Y122)+BA127</f>
        <v>94.985892569826404</v>
      </c>
      <c r="BB128" s="51">
        <f>IF($AX128&lt;F$10,0,求节点(F$10:F$14,$H$19:$H$23,$AX128)*$C$2*节奏总纲!Z122)+BB127</f>
        <v>52.866668161804185</v>
      </c>
      <c r="BC128" s="51">
        <f>IF($AX128&lt;G$10,0,求节点(G$10:G$14,$H$19:$H$23,$AX128)*$C$2*节奏总纲!AA122)+BC127</f>
        <v>28.209127555924699</v>
      </c>
      <c r="BD128" s="51">
        <f>IF($AX128&lt;C$10,0,求节点(C$10:C$14,$I$19:$I$23,$AX128)*$C$2*节奏总纲!W122)+BD127</f>
        <v>432.64011766107234</v>
      </c>
      <c r="BE128" s="51">
        <f>IF($AX128&lt;D$10,0,求节点(D$10:D$14,$I$19:$I$23,$AX128)*$C$2*节奏总纲!X122)+BE127</f>
        <v>337.40557894024931</v>
      </c>
      <c r="BF128" s="51">
        <f>IF($AX128&lt;E$10,0,求节点(E$10:E$14,$I$19:$I$23,$AX128)*$C$2*节奏总纲!Y122)+BF127</f>
        <v>227.70400927063847</v>
      </c>
      <c r="BG128" s="51">
        <f>IF($AX128&lt;F$10,0,求节点(F$10:F$14,$I$19:$I$23,$AX128)*$C$2*节奏总纲!Z122)+BG127</f>
        <v>128.19904644254493</v>
      </c>
      <c r="BH128" s="51">
        <f>IF($AX128&lt;G$10,0,求节点(G$10:G$14,$I$19:$I$23,$AX128)*$C$2*节奏总纲!AA122)+BH127</f>
        <v>71.968377807145785</v>
      </c>
      <c r="BI128" s="65">
        <f>IF($AX128&lt;C$10,0,求节点(C$10:C$14,$J$19:$J$23,$AX128)*$C$2*节奏总纲!W122)+BI127+军团势力点排行奖励设计!W128-军团势力点排行奖励设计!W127</f>
        <v>725.53920528810443</v>
      </c>
      <c r="BJ128" s="65">
        <f>IF($AX128&lt;D$10,0,求节点(D$10:D$14,$J$19:$J$23,$AX128)*$C$2*节奏总纲!X122)+BJ127+军团势力点排行奖励设计!X128-军团势力点排行奖励设计!X127</f>
        <v>638.55040025087828</v>
      </c>
      <c r="BK128" s="65">
        <f>IF($AX128&lt;E$10,0,求节点(E$10:E$14,$J$19:$J$23,$AX128)*$C$2*节奏总纲!Y122)+BK127+军团势力点排行奖励设计!Y128-军团势力点排行奖励设计!Y127</f>
        <v>524.31898509444511</v>
      </c>
      <c r="BL128" s="65">
        <f>IF($AX128&lt;F$10,0,求节点(F$10:F$14,$J$19:$J$23,$AX128)*$C$2*节奏总纲!Z122)+BL127+军团势力点排行奖励设计!Z128-军团势力点排行奖励设计!Z127</f>
        <v>463.29377307205311</v>
      </c>
      <c r="BM128" s="65">
        <f>IF($AX128&lt;G$10,0,求节点(G$10:G$14,$J$19:$J$23,$AX128)*$C$2*节奏总纲!AA122)+BM127+军团势力点排行奖励设计!AA128-军团势力点排行奖励设计!AA127</f>
        <v>414.51522215127954</v>
      </c>
      <c r="BN128" s="65">
        <f>IF($AX128&lt;C$10,0,求节点(C$10:C$14,$K$19:$K$23,$AX128)*$C$2*节奏总纲!W122)+BN127</f>
        <v>1275.0877419773738</v>
      </c>
      <c r="BO128" s="65">
        <f>IF($AX128&lt;D$10,0,求节点(D$10:D$14,$K$19:$K$23,$AX128)*$C$2*节奏总纲!X122)+BO127</f>
        <v>849.12447709768514</v>
      </c>
      <c r="BP128" s="65">
        <f>IF($AX128&lt;E$10,0,求节点(E$10:E$14,$K$19:$K$23,$AX128)*$C$2*节奏总纲!Y122)+BP127</f>
        <v>583.0616071871849</v>
      </c>
      <c r="BQ128" s="65">
        <f>IF($AX128&lt;F$10,0,求节点(F$10:F$14,$K$19:$K$23,$AX128)*$C$2*节奏总纲!Z122)+BQ127</f>
        <v>412.02156334366094</v>
      </c>
      <c r="BR128" s="65">
        <f>IF($AX128&lt;G$10,0,求节点(G$10:G$14,$K$19:$K$23,$AX128)*$C$2*节奏总纲!AA122)+BR127</f>
        <v>200.60296043176282</v>
      </c>
      <c r="BS128" s="65">
        <f>IF($AX128&lt;C$10,0,求节点(C$10:C$14,$L$19:$L$23,$AX128)*$C$2*节奏总纲!W122)+BS127+军团势力点排行奖励设计!AB128-军团势力点排行奖励设计!AB127</f>
        <v>474.47561078662937</v>
      </c>
      <c r="BT128" s="65">
        <f>IF($AX128&lt;D$10,0,求节点(D$10:D$14,$L$19:$L$23,$AX128)*$C$2*节奏总纲!X122)+BT127+军团势力点排行奖励设计!AC128-军团势力点排行奖励设计!AC127</f>
        <v>549.1506665685107</v>
      </c>
      <c r="BU128" s="65">
        <f>IF($AX128&lt;E$10,0,求节点(E$10:E$14,$L$19:$L$23,$AX128)*$C$2*节奏总纲!Y122)+BU127+军团势力点排行奖励设计!AD128-军团势力点排行奖励设计!AD127</f>
        <v>536.3892846817447</v>
      </c>
      <c r="BV128" s="65">
        <f>IF($AX128&lt;F$10,0,求节点(F$10:F$14,$L$19:$L$23,$AX128)*$C$2*节奏总纲!Z122)+BV127+军团势力点排行奖励设计!AE128-军团势力点排行奖励设计!AE127</f>
        <v>427.6277958377907</v>
      </c>
      <c r="BW128" s="65">
        <f>IF($AX128&lt;G$10,0,求节点(G$10:G$14,$L$19:$L$23,$AX128)*$C$2*节奏总纲!AA122)+BW127+军团势力点排行奖励设计!AF128-军团势力点排行奖励设计!AF127</f>
        <v>277.12987602522946</v>
      </c>
      <c r="BX128" s="65">
        <f>IF($AX128&lt;C$10,0,求节点(C$10:C$14,$M$19:$M$23,$AX128)*$C$2*节奏总纲!W122)+BX127</f>
        <v>0</v>
      </c>
      <c r="BY128" s="65">
        <f>IF($AX128&lt;D$10,0,求节点(D$10:D$14,$M$19:$M$23,$AX128)*$C$2*节奏总纲!X122)+BY127</f>
        <v>0</v>
      </c>
      <c r="BZ128" s="65">
        <f>IF($AX128&lt;E$10,0,求节点(E$10:E$14,$M$19:$M$23,$AX128)*$C$2*节奏总纲!Y122)+BZ127</f>
        <v>0</v>
      </c>
      <c r="CA128" s="65">
        <f>IF($AX128&lt;F$10,0,求节点(F$10:F$14,$M$19:$M$23,$AX128)*$C$2*节奏总纲!Z122)+CA127</f>
        <v>0</v>
      </c>
      <c r="CB128" s="65">
        <f>IF($AX128&lt;G$10,0,求节点(G$10:G$14,$M$19:$M$23,$AX128)*$C$2*节奏总纲!AA122)+CB127</f>
        <v>0</v>
      </c>
      <c r="CF128" s="51">
        <v>119</v>
      </c>
      <c r="CG128" s="65">
        <f t="shared" si="143"/>
        <v>804.18564111893329</v>
      </c>
      <c r="CH128" s="65">
        <f t="shared" si="144"/>
        <v>662.1940843176119</v>
      </c>
      <c r="CI128" s="65">
        <f t="shared" si="145"/>
        <v>474.92946284913205</v>
      </c>
      <c r="CJ128" s="65">
        <f t="shared" si="146"/>
        <v>264.33334080902091</v>
      </c>
      <c r="CK128" s="65">
        <f t="shared" si="147"/>
        <v>141.04563777962349</v>
      </c>
      <c r="CL128" s="65">
        <f t="shared" si="148"/>
        <v>4326.4011766107233</v>
      </c>
      <c r="CM128" s="65">
        <f t="shared" si="149"/>
        <v>3374.0557894024932</v>
      </c>
      <c r="CN128" s="65">
        <f t="shared" si="150"/>
        <v>2277.0400927063847</v>
      </c>
      <c r="CO128" s="65">
        <f t="shared" si="151"/>
        <v>1281.9904644254493</v>
      </c>
      <c r="CP128" s="65">
        <f t="shared" si="152"/>
        <v>719.68377807145782</v>
      </c>
      <c r="CQ128" s="65">
        <f t="shared" si="153"/>
        <v>21766.176158643131</v>
      </c>
      <c r="CR128" s="65">
        <f t="shared" si="154"/>
        <v>19156.512007526348</v>
      </c>
      <c r="CS128" s="65">
        <f t="shared" si="155"/>
        <v>15729.569552833353</v>
      </c>
      <c r="CT128" s="65">
        <f t="shared" si="156"/>
        <v>13898.813192161593</v>
      </c>
      <c r="CU128" s="65">
        <f t="shared" si="157"/>
        <v>12435.456664538386</v>
      </c>
      <c r="CV128" s="65">
        <f t="shared" si="158"/>
        <v>38252.63225932121</v>
      </c>
      <c r="CW128" s="65">
        <f t="shared" si="159"/>
        <v>25473.734312930555</v>
      </c>
      <c r="CX128" s="65">
        <f t="shared" si="160"/>
        <v>17491.848215615548</v>
      </c>
      <c r="CY128" s="65">
        <f t="shared" si="161"/>
        <v>12360.646900309828</v>
      </c>
      <c r="CZ128" s="65">
        <f t="shared" si="162"/>
        <v>6018.0888129528848</v>
      </c>
      <c r="DA128" s="65">
        <f t="shared" si="163"/>
        <v>23723.78053933147</v>
      </c>
      <c r="DB128" s="65">
        <f t="shared" si="164"/>
        <v>27457.533328425536</v>
      </c>
      <c r="DC128" s="65">
        <f t="shared" si="165"/>
        <v>26819.464234087234</v>
      </c>
      <c r="DD128" s="65">
        <f t="shared" si="166"/>
        <v>21381.389791889535</v>
      </c>
      <c r="DE128" s="65">
        <f t="shared" si="167"/>
        <v>13856.493801261473</v>
      </c>
      <c r="DF128" s="65">
        <f t="shared" si="168"/>
        <v>0</v>
      </c>
      <c r="DG128" s="65">
        <f t="shared" si="169"/>
        <v>0</v>
      </c>
      <c r="DH128" s="65">
        <f t="shared" si="170"/>
        <v>0</v>
      </c>
      <c r="DI128" s="65">
        <f t="shared" si="171"/>
        <v>0</v>
      </c>
      <c r="DJ128" s="65">
        <f t="shared" si="172"/>
        <v>0</v>
      </c>
      <c r="DN128" s="51">
        <v>119</v>
      </c>
      <c r="DO128" s="65">
        <f t="shared" si="173"/>
        <v>6.1798537991688383</v>
      </c>
      <c r="DP128" s="65">
        <f t="shared" si="174"/>
        <v>5.8952671872317355</v>
      </c>
      <c r="DQ128" s="65">
        <f t="shared" si="175"/>
        <v>5.5944805930680239</v>
      </c>
      <c r="DR128" s="65">
        <f t="shared" si="176"/>
        <v>5.6499007370836329</v>
      </c>
      <c r="DS128" s="65">
        <f t="shared" si="177"/>
        <v>5.9024887362764566</v>
      </c>
      <c r="DT128" s="65">
        <f t="shared" si="178"/>
        <v>3.5474544808706301</v>
      </c>
      <c r="DU128" s="65">
        <f t="shared" si="179"/>
        <v>3.300697844126562</v>
      </c>
      <c r="DV128" s="65">
        <f t="shared" si="180"/>
        <v>3.1186518911215777</v>
      </c>
      <c r="DW128" s="65">
        <f t="shared" si="181"/>
        <v>3.3350399405988376</v>
      </c>
      <c r="DX128" s="65">
        <f t="shared" si="182"/>
        <v>3.1261315829257734</v>
      </c>
      <c r="DY128" s="65">
        <f t="shared" si="183"/>
        <v>1.0000000000000007</v>
      </c>
      <c r="DZ128" s="65">
        <f t="shared" si="184"/>
        <v>1.0000000000000007</v>
      </c>
      <c r="EA128" s="65">
        <f t="shared" si="185"/>
        <v>1.0000000000000004</v>
      </c>
      <c r="EB128" s="65">
        <f t="shared" si="186"/>
        <v>1.0000000000000004</v>
      </c>
      <c r="EC128" s="65">
        <f t="shared" si="187"/>
        <v>1.0000000000000009</v>
      </c>
      <c r="ED128" s="65">
        <f t="shared" si="188"/>
        <v>1.564008436701132</v>
      </c>
      <c r="EE128" s="65">
        <f t="shared" si="189"/>
        <v>1.9347474428095695</v>
      </c>
      <c r="EF128" s="65">
        <f t="shared" si="190"/>
        <v>2.2838745371878022</v>
      </c>
      <c r="EG128" s="65">
        <f t="shared" si="191"/>
        <v>2.3768910500758986</v>
      </c>
      <c r="EH128" s="65">
        <f t="shared" si="192"/>
        <v>2.5776384155584373</v>
      </c>
      <c r="EI128" s="65">
        <f t="shared" si="193"/>
        <v>0.99999999999999989</v>
      </c>
      <c r="EJ128" s="65">
        <f t="shared" si="194"/>
        <v>0.99999999999999933</v>
      </c>
      <c r="EK128" s="65">
        <f t="shared" si="195"/>
        <v>1</v>
      </c>
      <c r="EL128" s="65">
        <f t="shared" si="196"/>
        <v>0.99999999999999978</v>
      </c>
      <c r="EM128" s="65">
        <f t="shared" si="197"/>
        <v>1.0000000000000002</v>
      </c>
      <c r="EN128" s="65">
        <f t="shared" si="198"/>
        <v>0</v>
      </c>
      <c r="EO128" s="65">
        <f t="shared" si="199"/>
        <v>0</v>
      </c>
      <c r="EP128" s="65">
        <f t="shared" si="200"/>
        <v>0</v>
      </c>
      <c r="EQ128" s="65">
        <f t="shared" si="201"/>
        <v>0</v>
      </c>
      <c r="ER128" s="65">
        <f t="shared" si="202"/>
        <v>0</v>
      </c>
      <c r="EV128" s="51">
        <v>119</v>
      </c>
      <c r="EW128" s="65">
        <f t="shared" si="203"/>
        <v>290.62916352210834</v>
      </c>
      <c r="EX128" s="65">
        <f t="shared" si="204"/>
        <v>233.66049054559718</v>
      </c>
      <c r="EY128" s="65">
        <f t="shared" si="205"/>
        <v>163.29709535101796</v>
      </c>
      <c r="EZ128" s="65">
        <f t="shared" si="206"/>
        <v>91.326382094567663</v>
      </c>
      <c r="FA128" s="65">
        <f t="shared" si="207"/>
        <v>49.799640898068432</v>
      </c>
      <c r="FB128" s="65">
        <f t="shared" si="208"/>
        <v>1303.1615559954898</v>
      </c>
      <c r="FC128" s="65">
        <f t="shared" si="209"/>
        <v>980.02134393245615</v>
      </c>
      <c r="FD128" s="65">
        <f t="shared" si="210"/>
        <v>713.08310263026192</v>
      </c>
      <c r="FE128" s="65">
        <f t="shared" si="211"/>
        <v>527.39700071763843</v>
      </c>
      <c r="FF128" s="65">
        <f t="shared" si="212"/>
        <v>357.93695575652328</v>
      </c>
      <c r="FG128" s="65">
        <f t="shared" si="213"/>
        <v>851.3616482088479</v>
      </c>
      <c r="FH128" s="65">
        <f t="shared" si="214"/>
        <v>706.83022321275394</v>
      </c>
      <c r="FI128" s="65">
        <f t="shared" si="215"/>
        <v>571.77881085317927</v>
      </c>
      <c r="FJ128" s="65">
        <f t="shared" si="216"/>
        <v>460.37700563685939</v>
      </c>
      <c r="FK128" s="65">
        <f t="shared" si="217"/>
        <v>329.85170090517346</v>
      </c>
      <c r="FL128" s="65">
        <f t="shared" si="218"/>
        <v>386.18963081720585</v>
      </c>
      <c r="FM128" s="65">
        <f t="shared" si="219"/>
        <v>311.58254874578301</v>
      </c>
      <c r="FN128" s="65">
        <f t="shared" si="220"/>
        <v>250.10612762850818</v>
      </c>
      <c r="FO128" s="65">
        <f t="shared" si="221"/>
        <v>191.09456048989296</v>
      </c>
      <c r="FP128" s="65">
        <f t="shared" si="222"/>
        <v>116.27232839896243</v>
      </c>
      <c r="FQ128" s="65">
        <f t="shared" si="223"/>
        <v>213.51402485398319</v>
      </c>
      <c r="FR128" s="65">
        <f t="shared" si="224"/>
        <v>247.11779995582967</v>
      </c>
      <c r="FS128" s="65">
        <f t="shared" si="225"/>
        <v>241.37517810678511</v>
      </c>
      <c r="FT128" s="65">
        <f t="shared" si="226"/>
        <v>192.43250812700578</v>
      </c>
      <c r="FU128" s="65">
        <f t="shared" si="227"/>
        <v>124.70844421135327</v>
      </c>
      <c r="FV128" s="65">
        <f t="shared" si="228"/>
        <v>23.723780539331468</v>
      </c>
      <c r="FW128" s="65">
        <f t="shared" si="229"/>
        <v>27.457533328425519</v>
      </c>
      <c r="FX128" s="65">
        <f t="shared" si="230"/>
        <v>26.819464234087235</v>
      </c>
      <c r="FY128" s="65">
        <f t="shared" si="231"/>
        <v>21.381389791889532</v>
      </c>
      <c r="FZ128" s="65">
        <f t="shared" si="232"/>
        <v>13.856493801261474</v>
      </c>
      <c r="GB128" s="65">
        <f t="shared" si="233"/>
        <v>290.62916352210834</v>
      </c>
      <c r="GC128" s="65">
        <f t="shared" si="234"/>
        <v>1303.1615559954898</v>
      </c>
      <c r="GD128" s="65">
        <f t="shared" si="235"/>
        <v>851.3616482088479</v>
      </c>
      <c r="GE128" s="65">
        <f t="shared" si="236"/>
        <v>386.18963081720585</v>
      </c>
      <c r="GF128" s="65">
        <f t="shared" si="237"/>
        <v>213.51402485398319</v>
      </c>
      <c r="GG128" s="65">
        <f t="shared" si="238"/>
        <v>23.723780539331468</v>
      </c>
      <c r="GH128" s="65">
        <f t="shared" si="239"/>
        <v>233.66049054559718</v>
      </c>
      <c r="GI128" s="65">
        <f t="shared" si="240"/>
        <v>980.02134393245615</v>
      </c>
      <c r="GJ128" s="65">
        <f t="shared" si="241"/>
        <v>706.83022321275394</v>
      </c>
      <c r="GK128" s="65">
        <f t="shared" si="242"/>
        <v>311.58254874578301</v>
      </c>
      <c r="GL128" s="65">
        <f t="shared" si="243"/>
        <v>247.11779995582967</v>
      </c>
      <c r="GM128" s="65">
        <f t="shared" si="244"/>
        <v>27.457533328425519</v>
      </c>
      <c r="GN128" s="65">
        <f t="shared" si="245"/>
        <v>163.29709535101796</v>
      </c>
      <c r="GO128" s="65">
        <f t="shared" si="246"/>
        <v>713.08310263026192</v>
      </c>
      <c r="GP128" s="65">
        <f t="shared" si="247"/>
        <v>571.77881085317927</v>
      </c>
      <c r="GQ128" s="65">
        <f t="shared" si="248"/>
        <v>250.10612762850818</v>
      </c>
      <c r="GR128" s="65">
        <f t="shared" si="249"/>
        <v>241.37517810678511</v>
      </c>
      <c r="GS128" s="65">
        <f t="shared" si="250"/>
        <v>26.819464234087235</v>
      </c>
      <c r="GT128" s="65">
        <f t="shared" si="251"/>
        <v>91.326382094567663</v>
      </c>
      <c r="GU128" s="65">
        <f t="shared" si="252"/>
        <v>527.39700071763843</v>
      </c>
      <c r="GV128" s="65">
        <f t="shared" si="253"/>
        <v>460.37700563685939</v>
      </c>
      <c r="GW128" s="65">
        <f t="shared" si="254"/>
        <v>191.09456048989296</v>
      </c>
      <c r="GX128" s="65">
        <f t="shared" si="255"/>
        <v>192.43250812700578</v>
      </c>
      <c r="GY128" s="65">
        <f t="shared" si="256"/>
        <v>21.381389791889532</v>
      </c>
      <c r="GZ128" s="65">
        <f t="shared" si="257"/>
        <v>49.799640898068432</v>
      </c>
      <c r="HA128" s="65">
        <f t="shared" si="258"/>
        <v>357.93695575652328</v>
      </c>
      <c r="HB128" s="65">
        <f t="shared" si="259"/>
        <v>329.85170090517346</v>
      </c>
      <c r="HC128" s="65">
        <f t="shared" si="260"/>
        <v>116.27232839896243</v>
      </c>
      <c r="HD128" s="65">
        <f t="shared" si="261"/>
        <v>124.70844421135327</v>
      </c>
      <c r="HE128" s="65">
        <f t="shared" si="262"/>
        <v>13.856493801261474</v>
      </c>
      <c r="HM128" s="51">
        <v>119</v>
      </c>
      <c r="HN128" s="72">
        <f>(EW128-EW127)*$D$46+(FB128-FB127)*$D$47+(FG128-FG127)*$D$48+(FL128-FL127)*$D$49+IF($HM128&lt;C$10,0,求节点(C$10:C$14,$H$28:$H$32,$HM128)*$C$2*节奏总纲!W122)+HN127</f>
        <v>459770.01970474591</v>
      </c>
      <c r="HO128" s="72">
        <f>(EX128-EX127)*$D$46+(FC128-FC127)*$D$47+(FH128-FH127)*$D$48+(FM128-FM127)*$D$49+IF($HM128&lt;D$10,0,求节点(D$10:D$14,$H$28:$H$32,$HM128)*$C$2*节奏总纲!X122)+HO127</f>
        <v>396087.13794040371</v>
      </c>
      <c r="HP128" s="72">
        <f>(EY128-EY127)*$D$46+(FD128-FD127)*$D$47+(FI128-FI127)*$D$48+(FN128-FN127)*$D$49+IF($HM128&lt;E$10,0,求节点(E$10:E$14,$H$28:$H$32,$HM128)*$C$2*节奏总纲!Y122)+HP127</f>
        <v>322968.52041349973</v>
      </c>
      <c r="HQ128" s="72">
        <f>(EZ128-EZ127)*$D$46+(FE128-FE127)*$D$47+(FJ128-FJ127)*$D$48+(FO128-FO127)*$D$49+IF($HM128&lt;F$10,0,求节点(F$10:F$14,$H$28:$H$32,$HM128)*$C$2*节奏总纲!Z122)+HQ127</f>
        <v>236095.80826095599</v>
      </c>
      <c r="HR128" s="72">
        <f>(FA128-FA127)*$D$46+(FF128-FF127)*$D$47+(FK128-FK127)*$D$48+(FP128-FP127)*$D$49+IF($HM128&lt;G$10,0,求节点(G$10:G$14,$H$28:$H$32,$HM128)*$C$2*节奏总纲!AA122)+HR127</f>
        <v>131744.59591867606</v>
      </c>
      <c r="HV128" s="72">
        <v>119</v>
      </c>
      <c r="HW128" s="72">
        <f>IF($HV128&lt;C$10,0,求节点(C$10:C$14,$I$28:$I$32,$HV128)*$C$2*节奏总纲!W122)+HW127</f>
        <v>5514280001.5331001</v>
      </c>
      <c r="HX128" s="72">
        <f>IF($HV128&lt;D$10,0,求节点(D$10:D$14,$I$28:$I$32,$HV128)*$C$2*节奏总纲!X122)+HX127</f>
        <v>5210752249.2883768</v>
      </c>
      <c r="HY128" s="72">
        <f>IF($HV128&lt;E$10,0,求节点(E$10:E$14,$I$28:$I$32,$HV128)*$C$2*节奏总纲!Y122)+HY127</f>
        <v>4534208684.3799582</v>
      </c>
      <c r="HZ128" s="72">
        <f>IF($HV128&lt;F$10,0,求节点(F$10:F$14,$I$28:$I$32,$HV128)*$C$2*节奏总纲!Z122)+HZ127</f>
        <v>3364473897.2913685</v>
      </c>
      <c r="IA128" s="72">
        <f>IF($HV128&lt;G$10,0,求节点(G$10:G$14,$I$28:$I$32,$HV128)*$C$2*节奏总纲!AA122)+IA127</f>
        <v>1836268094.2464166</v>
      </c>
    </row>
    <row r="129" spans="16:235" x14ac:dyDescent="0.15">
      <c r="P129" s="49">
        <v>120</v>
      </c>
      <c r="Q129" s="51">
        <f>IF($P129&lt;C$10,0,求节点(C$10:C$14,$H$10:$H$14,$P129)*$C$2*节奏总纲!W123)+Q128</f>
        <v>4969.7496895058675</v>
      </c>
      <c r="R129" s="51">
        <f>IF($P129&lt;D$10,0,求节点(D$10:D$14,$H$10:$H$14,$P129)*$C$2*节奏总纲!X123)+R128</f>
        <v>3903.8110568565826</v>
      </c>
      <c r="S129" s="51">
        <f>IF($P129&lt;E$10,0,求节点(E$10:E$14,$H$10:$H$14,$P129)*$C$2*节奏总纲!Y123)+S128</f>
        <v>2656.9836629856904</v>
      </c>
      <c r="T129" s="51">
        <f>IF($P129&lt;F$10,0,求节点(F$10:F$14,$H$10:$H$14,$P129)*$C$2*节奏总纲!Z123)+T128</f>
        <v>1493.4571370726665</v>
      </c>
      <c r="U129" s="51">
        <f>IF($P129&lt;G$10,0,求节点(G$10:G$14,$H$10:$H$14,$P129)*$C$2*节奏总纲!AA123)+U128</f>
        <v>832.52028829515666</v>
      </c>
      <c r="V129" s="51">
        <f>IF($P129&lt;C$10,0,求节点(C$10:C$14,$I$10:$I$14,$P129)*$C$2*节奏总纲!W123)+V128</f>
        <v>15347.711240011677</v>
      </c>
      <c r="W129" s="51">
        <f>IF($P129&lt;D$10,0,求节点(D$10:D$14,$I$10:$I$14,$P129)*$C$2*节奏总纲!X123)+W128</f>
        <v>11136.738670043555</v>
      </c>
      <c r="X129" s="51">
        <f>IF($P129&lt;E$10,0,求节点(E$10:E$14,$I$10:$I$14,$P129)*$C$2*节奏总纲!Y123)+X128</f>
        <v>7101.2953912784196</v>
      </c>
      <c r="Y129" s="51">
        <f>IF($P129&lt;F$10,0,求节点(F$10:F$14,$I$10:$I$14,$P129)*$C$2*节奏总纲!Z123)+Y128</f>
        <v>4275.4894023257266</v>
      </c>
      <c r="Z129" s="51">
        <f>IF($P129&lt;G$10,0,求节点(G$10:G$14,$I$10:$I$14,$P129)*$C$2*节奏总纲!AA123)+Z128</f>
        <v>2249.8261883485275</v>
      </c>
      <c r="AA129" s="65">
        <f>IF($P129&lt;C$10,0,求节点(C$10:C$14,$J$10:$J$14,$P129)*$C$2*节奏总纲!W123)+AA128+军团势力点排行奖励设计!M129-军团势力点排行奖励设计!M128</f>
        <v>22549.881491972392</v>
      </c>
      <c r="AB129" s="65">
        <f>IF($P129&lt;D$10,0,求节点(D$10:D$14,$J$10:$J$14,$P129)*$C$2*节奏总纲!X123)+AB128+军团势力点排行奖励设计!N129-军团势力点排行奖励设计!N128</f>
        <v>19998.659666355343</v>
      </c>
      <c r="AC129" s="65">
        <f>IF($P129&lt;E$10,0,求节点(E$10:E$14,$J$10:$J$14,$P129)*$C$2*节奏总纲!Y123)+AC128+军团势力点排行奖励设计!O129-军团势力点排行奖励设计!O128</f>
        <v>16532.702441429181</v>
      </c>
      <c r="AD129" s="65">
        <f>IF($P129&lt;F$10,0,求节点(F$10:F$14,$J$10:$J$14,$P129)*$C$2*节奏总纲!Z123)+AD128+军团势力点排行奖励设计!P129-军团势力点排行奖励设计!P128</f>
        <v>14701.946080757421</v>
      </c>
      <c r="AE129" s="65">
        <f>IF($P129&lt;G$10,0,求节点(G$10:G$14,$J$10:$J$14,$P129)*$C$2*节奏总纲!AA123)+AE128+军团势力点排行奖励设计!Q129-军团势力点排行奖励设计!Q128</f>
        <v>13238.589553134218</v>
      </c>
      <c r="AF129" s="65">
        <f>IF($P129&lt;C$10,0,求节点(C$10:C$14,$K$10:$K$14,$P129)*$C$2*节奏总纲!W123)+AF128</f>
        <v>63941.892579582796</v>
      </c>
      <c r="AG129" s="65">
        <f>IF($P129&lt;D$10,0,求节点(D$10:D$14,$K$10:$K$14,$P129)*$C$2*节奏总纲!X123)+AG128</f>
        <v>52822.262487834523</v>
      </c>
      <c r="AH129" s="65">
        <f>IF($P129&lt;E$10,0,求节点(E$10:E$14,$K$10:$K$14,$P129)*$C$2*节奏总纲!Y123)+AH128</f>
        <v>42760.151858083627</v>
      </c>
      <c r="AI129" s="65">
        <f>IF($P129&lt;F$10,0,求节点(F$10:F$14,$K$10:$K$14,$P129)*$C$2*节奏总纲!Z123)+AI128</f>
        <v>31257.537218584366</v>
      </c>
      <c r="AJ129" s="65">
        <f>IF($P129&lt;G$10,0,求节点(G$10:G$14,$K$10:$K$14,$P129)*$C$2*节奏总纲!AA123)+AJ128</f>
        <v>16528.195707904211</v>
      </c>
      <c r="AK129" s="65">
        <f>IF($P129&lt;C$10,0,求节点(C$10:C$14,$L$10:$L$14,$P129)*$C$2*节奏总纲!W123)+AK128+军团势力点排行奖励设计!R129-军团势力点排行奖励设计!R128</f>
        <v>27994.974605975865</v>
      </c>
      <c r="AL129" s="65">
        <f>IF($P129&lt;D$10,0,求节点(D$10:D$14,$L$10:$L$14,$P129)*$C$2*节奏总纲!X123)+AL128+军团势力点排行奖励设计!S129-军团势力点排行奖励设计!S128</f>
        <v>31264.040746332539</v>
      </c>
      <c r="AM129" s="65">
        <f>IF($P129&lt;E$10,0,求节点(E$10:E$14,$L$10:$L$14,$P129)*$C$2*节奏总纲!Y123)+AM128+军团势力点排行奖励设计!T129-军团势力点排行奖励设计!T128</f>
        <v>29951.682499610943</v>
      </c>
      <c r="AN129" s="65">
        <f>IF($P129&lt;F$10,0,求节点(F$10:F$14,$L$10:$L$14,$P129)*$C$2*节奏总纲!Z123)+AN128+军团势力点排行奖励设计!U129-军团势力点排行奖励设计!U128</f>
        <v>23580.269175417394</v>
      </c>
      <c r="AO129" s="65">
        <f>IF($P129&lt;G$10,0,求节点(G$10:G$14,$L$10:$L$14,$P129)*$C$2*节奏总纲!AA123)+AO128+军团势力点排行奖励设计!V129-军团势力点排行奖励设计!V128</f>
        <v>15193.485752094188</v>
      </c>
      <c r="AP129" s="65">
        <f>IF($P129&lt;C$10,0,求节点(C$10:C$14,$M$10:$M$14,$P129)*$C$2*节奏总纲!W123)+AP128</f>
        <v>0</v>
      </c>
      <c r="AQ129" s="65">
        <f>IF($P129&lt;D$10,0,求节点(D$10:D$14,$M$10:$M$14,$P129)*$C$2*节奏总纲!X123)+AQ128</f>
        <v>0</v>
      </c>
      <c r="AR129" s="65">
        <f>IF($P129&lt;E$10,0,求节点(E$10:E$14,$M$10:$M$14,$P129)*$C$2*节奏总纲!Y123)+AR128</f>
        <v>0</v>
      </c>
      <c r="AS129" s="65">
        <f>IF($P129&lt;F$10,0,求节点(F$10:F$14,$M$10:$M$14,$P129)*$C$2*节奏总纲!Z123)+AS128</f>
        <v>0</v>
      </c>
      <c r="AT129" s="65">
        <f>IF($P129&lt;G$10,0,求节点(G$10:G$14,$M$10:$M$14,$P129)*$C$2*节奏总纲!AA123)+AT128</f>
        <v>0</v>
      </c>
      <c r="AX129" s="51">
        <v>120</v>
      </c>
      <c r="AY129" s="51">
        <f>IF($AX129&lt;C$10,0,求节点(C$10:C$14,$H$19:$H$23,$AX129)*$C$2*节奏总纲!W123)+AY128</f>
        <v>160.83712822378666</v>
      </c>
      <c r="AZ129" s="51">
        <f>IF($AX129&lt;D$10,0,求节点(D$10:D$14,$H$19:$H$23,$AX129)*$C$2*节奏总纲!X123)+AZ128</f>
        <v>132.43881686352239</v>
      </c>
      <c r="BA129" s="51">
        <f>IF($AX129&lt;E$10,0,求节点(E$10:E$14,$H$19:$H$23,$AX129)*$C$2*节奏总纲!Y123)+BA128</f>
        <v>94.985892569826404</v>
      </c>
      <c r="BB129" s="51">
        <f>IF($AX129&lt;F$10,0,求节点(F$10:F$14,$H$19:$H$23,$AX129)*$C$2*节奏总纲!Z123)+BB128</f>
        <v>52.866668161804185</v>
      </c>
      <c r="BC129" s="51">
        <f>IF($AX129&lt;G$10,0,求节点(G$10:G$14,$H$19:$H$23,$AX129)*$C$2*节奏总纲!AA123)+BC128</f>
        <v>28.209127555924699</v>
      </c>
      <c r="BD129" s="51">
        <f>IF($AX129&lt;C$10,0,求节点(C$10:C$14,$I$19:$I$23,$AX129)*$C$2*节奏总纲!W123)+BD128</f>
        <v>432.64011766107234</v>
      </c>
      <c r="BE129" s="51">
        <f>IF($AX129&lt;D$10,0,求节点(D$10:D$14,$I$19:$I$23,$AX129)*$C$2*节奏总纲!X123)+BE128</f>
        <v>337.40557894024931</v>
      </c>
      <c r="BF129" s="51">
        <f>IF($AX129&lt;E$10,0,求节点(E$10:E$14,$I$19:$I$23,$AX129)*$C$2*节奏总纲!Y123)+BF128</f>
        <v>227.70400927063847</v>
      </c>
      <c r="BG129" s="51">
        <f>IF($AX129&lt;F$10,0,求节点(F$10:F$14,$I$19:$I$23,$AX129)*$C$2*节奏总纲!Z123)+BG128</f>
        <v>128.19904644254493</v>
      </c>
      <c r="BH129" s="51">
        <f>IF($AX129&lt;G$10,0,求节点(G$10:G$14,$I$19:$I$23,$AX129)*$C$2*节奏总纲!AA123)+BH128</f>
        <v>71.968377807145785</v>
      </c>
      <c r="BI129" s="65">
        <f>IF($AX129&lt;C$10,0,求节点(C$10:C$14,$J$19:$J$23,$AX129)*$C$2*节奏总纲!W123)+BI128+军团势力点排行奖励设计!W129-军团势力点排行奖励设计!W128</f>
        <v>751.66271639907939</v>
      </c>
      <c r="BJ129" s="65">
        <f>IF($AX129&lt;D$10,0,求节点(D$10:D$14,$J$19:$J$23,$AX129)*$C$2*节奏总纲!X123)+BJ128+军团势力点排行奖励设计!X129-军团势力点排行奖励设计!X128</f>
        <v>666.62198887851127</v>
      </c>
      <c r="BK129" s="65">
        <f>IF($AX129&lt;E$10,0,求节点(E$10:E$14,$J$19:$J$23,$AX129)*$C$2*节奏总纲!Y123)+BK128+军团势力点排行奖励设计!Y129-军团势力点排行奖励设计!Y128</f>
        <v>551.09008138097261</v>
      </c>
      <c r="BL129" s="65">
        <f>IF($AX129&lt;F$10,0,求节点(F$10:F$14,$J$19:$J$23,$AX129)*$C$2*节奏总纲!Z123)+BL128+军团势力点排行奖励设计!Z129-军团势力点排行奖励设计!Z128</f>
        <v>490.06486935858061</v>
      </c>
      <c r="BM129" s="65">
        <f>IF($AX129&lt;G$10,0,求节点(G$10:G$14,$J$19:$J$23,$AX129)*$C$2*节奏总纲!AA123)+BM128+军团势力点排行奖励设计!AA129-军团势力点排行奖励设计!AA128</f>
        <v>441.28631843780704</v>
      </c>
      <c r="BN129" s="65">
        <f>IF($AX129&lt;C$10,0,求节点(C$10:C$14,$K$19:$K$23,$AX129)*$C$2*节奏总纲!W123)+BN128</f>
        <v>1275.0877419773738</v>
      </c>
      <c r="BO129" s="65">
        <f>IF($AX129&lt;D$10,0,求节点(D$10:D$14,$K$19:$K$23,$AX129)*$C$2*节奏总纲!X123)+BO128</f>
        <v>849.12447709768514</v>
      </c>
      <c r="BP129" s="65">
        <f>IF($AX129&lt;E$10,0,求节点(E$10:E$14,$K$19:$K$23,$AX129)*$C$2*节奏总纲!Y123)+BP128</f>
        <v>583.0616071871849</v>
      </c>
      <c r="BQ129" s="65">
        <f>IF($AX129&lt;F$10,0,求节点(F$10:F$14,$K$19:$K$23,$AX129)*$C$2*节奏总纲!Z123)+BQ128</f>
        <v>412.02156334366094</v>
      </c>
      <c r="BR129" s="65">
        <f>IF($AX129&lt;G$10,0,求节点(G$10:G$14,$K$19:$K$23,$AX129)*$C$2*节奏总纲!AA123)+BR128</f>
        <v>200.60296043176282</v>
      </c>
      <c r="BS129" s="65">
        <f>IF($AX129&lt;C$10,0,求节点(C$10:C$14,$L$19:$L$23,$AX129)*$C$2*节奏总纲!W123)+BS128+军团势力点排行奖励设计!AB129-军团势力点排行奖励设计!AB128</f>
        <v>559.89949211951739</v>
      </c>
      <c r="BT129" s="65">
        <f>IF($AX129&lt;D$10,0,求节点(D$10:D$14,$L$19:$L$23,$AX129)*$C$2*节奏总纲!X123)+BT128+军团势力点排行奖励设计!AC129-军团势力点排行奖励设计!AC128</f>
        <v>625.28081492665115</v>
      </c>
      <c r="BU129" s="65">
        <f>IF($AX129&lt;E$10,0,求节点(E$10:E$14,$L$19:$L$23,$AX129)*$C$2*节奏总纲!Y123)+BU128+军团势力点排行奖励设计!AD129-军团势力点排行奖励设计!AD128</f>
        <v>599.0336499922189</v>
      </c>
      <c r="BV129" s="65">
        <f>IF($AX129&lt;F$10,0,求节点(F$10:F$14,$L$19:$L$23,$AX129)*$C$2*节奏总纲!Z123)+BV128+军团势力点排行奖励设计!AE129-军团势力点排行奖励设计!AE128</f>
        <v>471.60538350834798</v>
      </c>
      <c r="BW129" s="65">
        <f>IF($AX129&lt;G$10,0,求节点(G$10:G$14,$L$19:$L$23,$AX129)*$C$2*节奏总纲!AA123)+BW128+军团势力点排行奖励设计!AF129-军团势力点排行奖励设计!AF128</f>
        <v>303.86971504188369</v>
      </c>
      <c r="BX129" s="65">
        <f>IF($AX129&lt;C$10,0,求节点(C$10:C$14,$M$19:$M$23,$AX129)*$C$2*节奏总纲!W123)+BX128</f>
        <v>0</v>
      </c>
      <c r="BY129" s="65">
        <f>IF($AX129&lt;D$10,0,求节点(D$10:D$14,$M$19:$M$23,$AX129)*$C$2*节奏总纲!X123)+BY128</f>
        <v>0</v>
      </c>
      <c r="BZ129" s="65">
        <f>IF($AX129&lt;E$10,0,求节点(E$10:E$14,$M$19:$M$23,$AX129)*$C$2*节奏总纲!Y123)+BZ128</f>
        <v>0</v>
      </c>
      <c r="CA129" s="65">
        <f>IF($AX129&lt;F$10,0,求节点(F$10:F$14,$M$19:$M$23,$AX129)*$C$2*节奏总纲!Z123)+CA128</f>
        <v>0</v>
      </c>
      <c r="CB129" s="65">
        <f>IF($AX129&lt;G$10,0,求节点(G$10:G$14,$M$19:$M$23,$AX129)*$C$2*节奏总纲!AA123)+CB128</f>
        <v>0</v>
      </c>
      <c r="CF129" s="51">
        <v>120</v>
      </c>
      <c r="CG129" s="65">
        <f t="shared" si="143"/>
        <v>804.18564111893329</v>
      </c>
      <c r="CH129" s="65">
        <f t="shared" si="144"/>
        <v>662.1940843176119</v>
      </c>
      <c r="CI129" s="65">
        <f t="shared" si="145"/>
        <v>474.92946284913205</v>
      </c>
      <c r="CJ129" s="65">
        <f t="shared" si="146"/>
        <v>264.33334080902091</v>
      </c>
      <c r="CK129" s="65">
        <f t="shared" si="147"/>
        <v>141.04563777962349</v>
      </c>
      <c r="CL129" s="65">
        <f t="shared" si="148"/>
        <v>4326.4011766107233</v>
      </c>
      <c r="CM129" s="65">
        <f t="shared" si="149"/>
        <v>3374.0557894024932</v>
      </c>
      <c r="CN129" s="65">
        <f t="shared" si="150"/>
        <v>2277.0400927063847</v>
      </c>
      <c r="CO129" s="65">
        <f t="shared" si="151"/>
        <v>1281.9904644254493</v>
      </c>
      <c r="CP129" s="65">
        <f t="shared" si="152"/>
        <v>719.68377807145782</v>
      </c>
      <c r="CQ129" s="65">
        <f t="shared" si="153"/>
        <v>22549.881491972381</v>
      </c>
      <c r="CR129" s="65">
        <f t="shared" si="154"/>
        <v>19998.659666355339</v>
      </c>
      <c r="CS129" s="65">
        <f t="shared" si="155"/>
        <v>16532.702441429177</v>
      </c>
      <c r="CT129" s="65">
        <f t="shared" si="156"/>
        <v>14701.946080757418</v>
      </c>
      <c r="CU129" s="65">
        <f t="shared" si="157"/>
        <v>13238.58955313421</v>
      </c>
      <c r="CV129" s="65">
        <f t="shared" si="158"/>
        <v>38252.63225932121</v>
      </c>
      <c r="CW129" s="65">
        <f t="shared" si="159"/>
        <v>25473.734312930555</v>
      </c>
      <c r="CX129" s="65">
        <f t="shared" si="160"/>
        <v>17491.848215615548</v>
      </c>
      <c r="CY129" s="65">
        <f t="shared" si="161"/>
        <v>12360.646900309828</v>
      </c>
      <c r="CZ129" s="65">
        <f t="shared" si="162"/>
        <v>6018.0888129528848</v>
      </c>
      <c r="DA129" s="65">
        <f t="shared" si="163"/>
        <v>27994.974605975869</v>
      </c>
      <c r="DB129" s="65">
        <f t="shared" si="164"/>
        <v>31264.040746332557</v>
      </c>
      <c r="DC129" s="65">
        <f t="shared" si="165"/>
        <v>29951.682499610946</v>
      </c>
      <c r="DD129" s="65">
        <f t="shared" si="166"/>
        <v>23580.269175417397</v>
      </c>
      <c r="DE129" s="65">
        <f t="shared" si="167"/>
        <v>15193.485752094184</v>
      </c>
      <c r="DF129" s="65">
        <f t="shared" si="168"/>
        <v>0</v>
      </c>
      <c r="DG129" s="65">
        <f t="shared" si="169"/>
        <v>0</v>
      </c>
      <c r="DH129" s="65">
        <f t="shared" si="170"/>
        <v>0</v>
      </c>
      <c r="DI129" s="65">
        <f t="shared" si="171"/>
        <v>0</v>
      </c>
      <c r="DJ129" s="65">
        <f t="shared" si="172"/>
        <v>0</v>
      </c>
      <c r="DN129" s="51">
        <v>120</v>
      </c>
      <c r="DO129" s="65">
        <f t="shared" si="173"/>
        <v>6.1798537991688383</v>
      </c>
      <c r="DP129" s="65">
        <f t="shared" si="174"/>
        <v>5.8952671872317355</v>
      </c>
      <c r="DQ129" s="65">
        <f t="shared" si="175"/>
        <v>5.5944805930680239</v>
      </c>
      <c r="DR129" s="65">
        <f t="shared" si="176"/>
        <v>5.6499007370836329</v>
      </c>
      <c r="DS129" s="65">
        <f t="shared" si="177"/>
        <v>5.9024887362764566</v>
      </c>
      <c r="DT129" s="65">
        <f t="shared" si="178"/>
        <v>3.5474544808706301</v>
      </c>
      <c r="DU129" s="65">
        <f t="shared" si="179"/>
        <v>3.300697844126562</v>
      </c>
      <c r="DV129" s="65">
        <f t="shared" si="180"/>
        <v>3.1186518911215777</v>
      </c>
      <c r="DW129" s="65">
        <f t="shared" si="181"/>
        <v>3.3350399405988376</v>
      </c>
      <c r="DX129" s="65">
        <f t="shared" si="182"/>
        <v>3.1261315829257734</v>
      </c>
      <c r="DY129" s="65">
        <f t="shared" si="183"/>
        <v>1.0000000000000004</v>
      </c>
      <c r="DZ129" s="65">
        <f t="shared" si="184"/>
        <v>1.0000000000000002</v>
      </c>
      <c r="EA129" s="65">
        <f t="shared" si="185"/>
        <v>1.0000000000000002</v>
      </c>
      <c r="EB129" s="65">
        <f t="shared" si="186"/>
        <v>1.0000000000000002</v>
      </c>
      <c r="EC129" s="65">
        <f t="shared" si="187"/>
        <v>1.0000000000000004</v>
      </c>
      <c r="ED129" s="65">
        <f t="shared" si="188"/>
        <v>1.6715684334115792</v>
      </c>
      <c r="EE129" s="65">
        <f t="shared" si="189"/>
        <v>2.0735971349525211</v>
      </c>
      <c r="EF129" s="65">
        <f t="shared" si="190"/>
        <v>2.4445759722469025</v>
      </c>
      <c r="EG129" s="65">
        <f t="shared" si="191"/>
        <v>2.5287946068422094</v>
      </c>
      <c r="EH129" s="65">
        <f t="shared" si="192"/>
        <v>2.7464193735941813</v>
      </c>
      <c r="EI129" s="65">
        <f t="shared" si="193"/>
        <v>0.99999999999999989</v>
      </c>
      <c r="EJ129" s="65">
        <f t="shared" si="194"/>
        <v>0.99999999999999944</v>
      </c>
      <c r="EK129" s="65">
        <f t="shared" si="195"/>
        <v>0.99999999999999989</v>
      </c>
      <c r="EL129" s="65">
        <f t="shared" si="196"/>
        <v>0.99999999999999989</v>
      </c>
      <c r="EM129" s="65">
        <f t="shared" si="197"/>
        <v>1.0000000000000002</v>
      </c>
      <c r="EN129" s="65">
        <f t="shared" si="198"/>
        <v>0</v>
      </c>
      <c r="EO129" s="65">
        <f t="shared" si="199"/>
        <v>0</v>
      </c>
      <c r="EP129" s="65">
        <f t="shared" si="200"/>
        <v>0</v>
      </c>
      <c r="EQ129" s="65">
        <f t="shared" si="201"/>
        <v>0</v>
      </c>
      <c r="ER129" s="65">
        <f t="shared" si="202"/>
        <v>0</v>
      </c>
      <c r="EV129" s="51">
        <v>120</v>
      </c>
      <c r="EW129" s="65">
        <f t="shared" si="203"/>
        <v>290.62916352210834</v>
      </c>
      <c r="EX129" s="65">
        <f t="shared" si="204"/>
        <v>233.66049054559718</v>
      </c>
      <c r="EY129" s="65">
        <f t="shared" si="205"/>
        <v>163.29709535101796</v>
      </c>
      <c r="EZ129" s="65">
        <f t="shared" si="206"/>
        <v>91.326382094567663</v>
      </c>
      <c r="FA129" s="65">
        <f t="shared" si="207"/>
        <v>49.799640898068432</v>
      </c>
      <c r="FB129" s="65">
        <f t="shared" si="208"/>
        <v>1316.2233115509771</v>
      </c>
      <c r="FC129" s="65">
        <f t="shared" si="209"/>
        <v>994.05713824627264</v>
      </c>
      <c r="FD129" s="65">
        <f t="shared" si="210"/>
        <v>726.46865077352572</v>
      </c>
      <c r="FE129" s="65">
        <f t="shared" si="211"/>
        <v>540.78254886090224</v>
      </c>
      <c r="FF129" s="65">
        <f t="shared" si="212"/>
        <v>371.32250389978697</v>
      </c>
      <c r="FG129" s="65">
        <f t="shared" si="213"/>
        <v>888.74439260865313</v>
      </c>
      <c r="FH129" s="65">
        <f t="shared" si="214"/>
        <v>742.30148260263081</v>
      </c>
      <c r="FI129" s="65">
        <f t="shared" si="215"/>
        <v>602.61911377525871</v>
      </c>
      <c r="FJ129" s="65">
        <f t="shared" si="216"/>
        <v>485.61727526696393</v>
      </c>
      <c r="FK129" s="65">
        <f t="shared" si="217"/>
        <v>349.92064593910715</v>
      </c>
      <c r="FL129" s="65">
        <f t="shared" si="218"/>
        <v>404.58058263933219</v>
      </c>
      <c r="FM129" s="65">
        <f t="shared" si="219"/>
        <v>328.21215784879274</v>
      </c>
      <c r="FN129" s="65">
        <f t="shared" si="220"/>
        <v>263.97355550492938</v>
      </c>
      <c r="FO129" s="65">
        <f t="shared" si="221"/>
        <v>201.22863283833081</v>
      </c>
      <c r="FP129" s="65">
        <f t="shared" si="222"/>
        <v>122.95885101661966</v>
      </c>
      <c r="FQ129" s="65">
        <f t="shared" si="223"/>
        <v>251.95477145378277</v>
      </c>
      <c r="FR129" s="65">
        <f t="shared" si="224"/>
        <v>281.37636671699289</v>
      </c>
      <c r="FS129" s="65">
        <f t="shared" si="225"/>
        <v>269.56514249649848</v>
      </c>
      <c r="FT129" s="65">
        <f t="shared" si="226"/>
        <v>212.22242257875658</v>
      </c>
      <c r="FU129" s="65">
        <f t="shared" si="227"/>
        <v>136.74137176884767</v>
      </c>
      <c r="FV129" s="65">
        <f t="shared" si="228"/>
        <v>27.994974605975866</v>
      </c>
      <c r="FW129" s="65">
        <f t="shared" si="229"/>
        <v>31.26404074633254</v>
      </c>
      <c r="FX129" s="65">
        <f t="shared" si="230"/>
        <v>29.951682499610939</v>
      </c>
      <c r="FY129" s="65">
        <f t="shared" si="231"/>
        <v>23.580269175417399</v>
      </c>
      <c r="FZ129" s="65">
        <f t="shared" si="232"/>
        <v>15.193485752094185</v>
      </c>
      <c r="GB129" s="65">
        <f t="shared" si="233"/>
        <v>290.62916352210834</v>
      </c>
      <c r="GC129" s="65">
        <f t="shared" si="234"/>
        <v>1316.2233115509771</v>
      </c>
      <c r="GD129" s="65">
        <f t="shared" si="235"/>
        <v>888.74439260865313</v>
      </c>
      <c r="GE129" s="65">
        <f t="shared" si="236"/>
        <v>404.58058263933219</v>
      </c>
      <c r="GF129" s="65">
        <f t="shared" si="237"/>
        <v>251.95477145378277</v>
      </c>
      <c r="GG129" s="65">
        <f t="shared" si="238"/>
        <v>27.994974605975866</v>
      </c>
      <c r="GH129" s="65">
        <f t="shared" si="239"/>
        <v>233.66049054559718</v>
      </c>
      <c r="GI129" s="65">
        <f t="shared" si="240"/>
        <v>994.05713824627264</v>
      </c>
      <c r="GJ129" s="65">
        <f t="shared" si="241"/>
        <v>742.30148260263081</v>
      </c>
      <c r="GK129" s="65">
        <f t="shared" si="242"/>
        <v>328.21215784879274</v>
      </c>
      <c r="GL129" s="65">
        <f t="shared" si="243"/>
        <v>281.37636671699289</v>
      </c>
      <c r="GM129" s="65">
        <f t="shared" si="244"/>
        <v>31.26404074633254</v>
      </c>
      <c r="GN129" s="65">
        <f t="shared" si="245"/>
        <v>163.29709535101796</v>
      </c>
      <c r="GO129" s="65">
        <f t="shared" si="246"/>
        <v>726.46865077352572</v>
      </c>
      <c r="GP129" s="65">
        <f t="shared" si="247"/>
        <v>602.61911377525871</v>
      </c>
      <c r="GQ129" s="65">
        <f t="shared" si="248"/>
        <v>263.97355550492938</v>
      </c>
      <c r="GR129" s="65">
        <f t="shared" si="249"/>
        <v>269.56514249649848</v>
      </c>
      <c r="GS129" s="65">
        <f t="shared" si="250"/>
        <v>29.951682499610939</v>
      </c>
      <c r="GT129" s="65">
        <f t="shared" si="251"/>
        <v>91.326382094567663</v>
      </c>
      <c r="GU129" s="65">
        <f t="shared" si="252"/>
        <v>540.78254886090224</v>
      </c>
      <c r="GV129" s="65">
        <f t="shared" si="253"/>
        <v>485.61727526696393</v>
      </c>
      <c r="GW129" s="65">
        <f t="shared" si="254"/>
        <v>201.22863283833081</v>
      </c>
      <c r="GX129" s="65">
        <f t="shared" si="255"/>
        <v>212.22242257875658</v>
      </c>
      <c r="GY129" s="65">
        <f t="shared" si="256"/>
        <v>23.580269175417399</v>
      </c>
      <c r="GZ129" s="65">
        <f t="shared" si="257"/>
        <v>49.799640898068432</v>
      </c>
      <c r="HA129" s="65">
        <f t="shared" si="258"/>
        <v>371.32250389978697</v>
      </c>
      <c r="HB129" s="65">
        <f t="shared" si="259"/>
        <v>349.92064593910715</v>
      </c>
      <c r="HC129" s="65">
        <f t="shared" si="260"/>
        <v>122.95885101661966</v>
      </c>
      <c r="HD129" s="65">
        <f t="shared" si="261"/>
        <v>136.74137176884767</v>
      </c>
      <c r="HE129" s="65">
        <f t="shared" si="262"/>
        <v>15.193485752094185</v>
      </c>
      <c r="HM129" s="51">
        <v>120</v>
      </c>
      <c r="HN129" s="72">
        <f>(EW129-EW128)*$D$46+(FB129-FB128)*$D$47+(FG129-FG128)*$D$48+(FL129-FL128)*$D$49+IF($HM129&lt;C$10,0,求节点(C$10:C$14,$H$28:$H$32,$HM129)*$C$2*节奏总纲!W123)+HN128</f>
        <v>495047.20910900639</v>
      </c>
      <c r="HO129" s="72">
        <f>(EX129-EX128)*$D$46+(FC129-FC128)*$D$47+(FH129-FH128)*$D$48+(FM129-FM128)*$D$49+IF($HM129&lt;D$10,0,求节点(D$10:D$14,$H$28:$H$32,$HM129)*$C$2*节奏总纲!X123)+HO128</f>
        <v>426607.69195991132</v>
      </c>
      <c r="HP129" s="72">
        <f>(EY129-EY128)*$D$46+(FD129-FD128)*$D$47+(FI129-FI128)*$D$48+(FN129-FN128)*$D$49+IF($HM129&lt;E$10,0,求节点(E$10:E$14,$H$28:$H$32,$HM129)*$C$2*节奏总纲!Y123)+HP128</f>
        <v>347378.40600755543</v>
      </c>
      <c r="HQ129" s="72">
        <f>(EZ129-EZ128)*$D$46+(FE129-FE128)*$D$47+(FJ129-FJ128)*$D$48+(FO129-FO128)*$D$49+IF($HM129&lt;F$10,0,求节点(F$10:F$14,$H$28:$H$32,$HM129)*$C$2*节奏总纲!Z123)+HQ128</f>
        <v>252665.6472462466</v>
      </c>
      <c r="HR129" s="72">
        <f>(FA129-FA128)*$D$46+(FF129-FF128)*$D$47+(FK129-FK128)*$D$48+(FP129-FP128)*$D$49+IF($HM129&lt;G$10,0,求节点(G$10:G$14,$H$28:$H$32,$HM129)*$C$2*节奏总纲!AA123)+HR128</f>
        <v>141074.5804693274</v>
      </c>
      <c r="HV129" s="72">
        <v>120</v>
      </c>
      <c r="HW129" s="72">
        <f>IF($HV129&lt;C$10,0,求节点(C$10:C$14,$I$28:$I$32,$HV129)*$C$2*节奏总纲!W123)+HW128</f>
        <v>6172592481.5296679</v>
      </c>
      <c r="HX129" s="72">
        <f>IF($HV129&lt;D$10,0,求节点(D$10:D$14,$I$28:$I$32,$HV129)*$C$2*节奏总纲!X123)+HX128</f>
        <v>5776675476.0214558</v>
      </c>
      <c r="HY129" s="72">
        <f>IF($HV129&lt;E$10,0,求节点(E$10:E$14,$I$28:$I$32,$HV129)*$C$2*节奏总纲!Y123)+HY128</f>
        <v>4983963101.993619</v>
      </c>
      <c r="HZ129" s="72">
        <f>IF($HV129&lt;F$10,0,求节点(F$10:F$14,$I$28:$I$32,$HV129)*$C$2*节奏总纲!Z123)+HZ128</f>
        <v>3664894093.7856941</v>
      </c>
      <c r="IA129" s="72">
        <f>IF($HV129&lt;G$10,0,求节点(G$10:G$14,$I$28:$I$32,$HV129)*$C$2*节奏总纲!AA123)+IA128</f>
        <v>1998786301.5095179</v>
      </c>
    </row>
    <row r="130" spans="16:235" x14ac:dyDescent="0.15">
      <c r="P130" s="49">
        <v>121</v>
      </c>
      <c r="Q130" s="51">
        <f>IF($P130&lt;C$10,0,求节点(C$10:C$14,$H$10:$H$14,$P130)*$C$2*节奏总纲!W124)+Q129</f>
        <v>4969.7496895058675</v>
      </c>
      <c r="R130" s="51">
        <f>IF($P130&lt;D$10,0,求节点(D$10:D$14,$H$10:$H$14,$P130)*$C$2*节奏总纲!X124)+R129</f>
        <v>3903.8110568565826</v>
      </c>
      <c r="S130" s="51">
        <f>IF($P130&lt;E$10,0,求节点(E$10:E$14,$H$10:$H$14,$P130)*$C$2*节奏总纲!Y124)+S129</f>
        <v>2656.9836629856904</v>
      </c>
      <c r="T130" s="51">
        <f>IF($P130&lt;F$10,0,求节点(F$10:F$14,$H$10:$H$14,$P130)*$C$2*节奏总纲!Z124)+T129</f>
        <v>1493.4571370726665</v>
      </c>
      <c r="U130" s="51">
        <f>IF($P130&lt;G$10,0,求节点(G$10:G$14,$H$10:$H$14,$P130)*$C$2*节奏总纲!AA124)+U129</f>
        <v>832.52028829515666</v>
      </c>
      <c r="V130" s="51">
        <f>IF($P130&lt;C$10,0,求节点(C$10:C$14,$I$10:$I$14,$P130)*$C$2*节奏总纲!W124)+V129</f>
        <v>15347.711240011677</v>
      </c>
      <c r="W130" s="51">
        <f>IF($P130&lt;D$10,0,求节点(D$10:D$14,$I$10:$I$14,$P130)*$C$2*节奏总纲!X124)+W129</f>
        <v>11136.738670043555</v>
      </c>
      <c r="X130" s="51">
        <f>IF($P130&lt;E$10,0,求节点(E$10:E$14,$I$10:$I$14,$P130)*$C$2*节奏总纲!Y124)+X129</f>
        <v>7101.2953912784196</v>
      </c>
      <c r="Y130" s="51">
        <f>IF($P130&lt;F$10,0,求节点(F$10:F$14,$I$10:$I$14,$P130)*$C$2*节奏总纲!Z124)+Y129</f>
        <v>4275.4894023257266</v>
      </c>
      <c r="Z130" s="51">
        <f>IF($P130&lt;G$10,0,求节点(G$10:G$14,$I$10:$I$14,$P130)*$C$2*节奏总纲!AA124)+Z129</f>
        <v>2249.8261883485275</v>
      </c>
      <c r="AA130" s="65">
        <f>IF($P130&lt;C$10,0,求节点(C$10:C$14,$J$10:$J$14,$P130)*$C$2*节奏总纲!W124)+AA129+军团势力点排行奖励设计!M130-军团势力点排行奖励设计!M129</f>
        <v>23389.836070682846</v>
      </c>
      <c r="AB130" s="65">
        <f>IF($P130&lt;D$10,0,求节点(D$10:D$14,$J$10:$J$14,$P130)*$C$2*节奏总纲!X124)+AB129+军团势力点排行奖励设计!N130-军团势力点排行奖励设计!N129</f>
        <v>20875.233894879872</v>
      </c>
      <c r="AC130" s="65">
        <f>IF($P130&lt;E$10,0,求节点(E$10:E$14,$J$10:$J$14,$P130)*$C$2*节奏总纲!Y124)+AC129+军团势力点排行奖励设计!O130-军团势力点排行奖励设计!O129</f>
        <v>17333.413200285351</v>
      </c>
      <c r="AD130" s="65">
        <f>IF($P130&lt;F$10,0,求节点(F$10:F$14,$J$10:$J$14,$P130)*$C$2*节奏总纲!Z124)+AD129+军团势力点排行奖励设计!P130-军团势力点排行奖励设计!P129</f>
        <v>15502.656839613594</v>
      </c>
      <c r="AE130" s="65">
        <f>IF($P130&lt;G$10,0,求节点(G$10:G$14,$J$10:$J$14,$P130)*$C$2*节奏总纲!AA124)+AE129+军团势力点排行奖励设计!Q130-军团势力点排行奖励设计!Q129</f>
        <v>14039.30031199039</v>
      </c>
      <c r="AF130" s="65">
        <f>IF($P130&lt;C$10,0,求节点(C$10:C$14,$K$10:$K$14,$P130)*$C$2*节奏总纲!W124)+AF129</f>
        <v>68351.654117812664</v>
      </c>
      <c r="AG130" s="65">
        <f>IF($P130&lt;D$10,0,求节点(D$10:D$14,$K$10:$K$14,$P130)*$C$2*节奏总纲!X124)+AG129</f>
        <v>56503.874247637556</v>
      </c>
      <c r="AH130" s="65">
        <f>IF($P130&lt;E$10,0,求节点(E$10:E$14,$K$10:$K$14,$P130)*$C$2*节奏总纲!Y124)+AH129</f>
        <v>45562.639514080234</v>
      </c>
      <c r="AI130" s="65">
        <f>IF($P130&lt;F$10,0,求节点(F$10:F$14,$K$10:$K$14,$P130)*$C$2*节奏总纲!Z124)+AI129</f>
        <v>33260.664422318507</v>
      </c>
      <c r="AJ130" s="65">
        <f>IF($P130&lt;G$10,0,求节点(G$10:G$14,$K$10:$K$14,$P130)*$C$2*节奏总纲!AA124)+AJ129</f>
        <v>17658.511088613093</v>
      </c>
      <c r="AK130" s="65">
        <f>IF($P130&lt;C$10,0,求节点(C$10:C$14,$L$10:$L$14,$P130)*$C$2*节奏总纲!W124)+AK129+军团势力点排行奖励设计!R130-军团势力点排行奖励设计!R129</f>
        <v>32572.727059947818</v>
      </c>
      <c r="AL130" s="65">
        <f>IF($P130&lt;D$10,0,求节点(D$10:D$14,$L$10:$L$14,$P130)*$C$2*节奏总纲!X124)+AL129+军团势力点排行奖励设计!S130-军团势力点排行奖励设计!S129</f>
        <v>35226.156259263415</v>
      </c>
      <c r="AM130" s="65">
        <f>IF($P130&lt;E$10,0,求节点(E$10:E$14,$L$10:$L$14,$P130)*$C$2*节奏总纲!Y124)+AM129+军团势力点排行奖励设计!T130-军团势力点排行奖励设计!T129</f>
        <v>33074.454459150016</v>
      </c>
      <c r="AN130" s="65">
        <f>IF($P130&lt;F$10,0,求节点(F$10:F$14,$L$10:$L$14,$P130)*$C$2*节奏总纲!Z124)+AN129+军团势力点排行奖励设计!U130-军团势力点排行奖励设计!U129</f>
        <v>25903.680682694001</v>
      </c>
      <c r="AO130" s="65">
        <f>IF($P130&lt;G$10,0,求节点(G$10:G$14,$L$10:$L$14,$P130)*$C$2*节奏总纲!AA124)+AO129+军团势力点排行奖励设计!V130-军团势力点排行奖励设计!V129</f>
        <v>16644.085436345536</v>
      </c>
      <c r="AP130" s="65">
        <f>IF($P130&lt;C$10,0,求节点(C$10:C$14,$M$10:$M$14,$P130)*$C$2*节奏总纲!W124)+AP129</f>
        <v>0</v>
      </c>
      <c r="AQ130" s="65">
        <f>IF($P130&lt;D$10,0,求节点(D$10:D$14,$M$10:$M$14,$P130)*$C$2*节奏总纲!X124)+AQ129</f>
        <v>0</v>
      </c>
      <c r="AR130" s="65">
        <f>IF($P130&lt;E$10,0,求节点(E$10:E$14,$M$10:$M$14,$P130)*$C$2*节奏总纲!Y124)+AR129</f>
        <v>0</v>
      </c>
      <c r="AS130" s="65">
        <f>IF($P130&lt;F$10,0,求节点(F$10:F$14,$M$10:$M$14,$P130)*$C$2*节奏总纲!Z124)+AS129</f>
        <v>0</v>
      </c>
      <c r="AT130" s="65">
        <f>IF($P130&lt;G$10,0,求节点(G$10:G$14,$M$10:$M$14,$P130)*$C$2*节奏总纲!AA124)+AT129</f>
        <v>0</v>
      </c>
      <c r="AX130" s="51">
        <v>121</v>
      </c>
      <c r="AY130" s="51">
        <f>IF($AX130&lt;C$10,0,求节点(C$10:C$14,$H$19:$H$23,$AX130)*$C$2*节奏总纲!W124)+AY129</f>
        <v>160.83712822378666</v>
      </c>
      <c r="AZ130" s="51">
        <f>IF($AX130&lt;D$10,0,求节点(D$10:D$14,$H$19:$H$23,$AX130)*$C$2*节奏总纲!X124)+AZ129</f>
        <v>132.43881686352239</v>
      </c>
      <c r="BA130" s="51">
        <f>IF($AX130&lt;E$10,0,求节点(E$10:E$14,$H$19:$H$23,$AX130)*$C$2*节奏总纲!Y124)+BA129</f>
        <v>94.985892569826404</v>
      </c>
      <c r="BB130" s="51">
        <f>IF($AX130&lt;F$10,0,求节点(F$10:F$14,$H$19:$H$23,$AX130)*$C$2*节奏总纲!Z124)+BB129</f>
        <v>52.866668161804185</v>
      </c>
      <c r="BC130" s="51">
        <f>IF($AX130&lt;G$10,0,求节点(G$10:G$14,$H$19:$H$23,$AX130)*$C$2*节奏总纲!AA124)+BC129</f>
        <v>28.209127555924699</v>
      </c>
      <c r="BD130" s="51">
        <f>IF($AX130&lt;C$10,0,求节点(C$10:C$14,$I$19:$I$23,$AX130)*$C$2*节奏总纲!W124)+BD129</f>
        <v>432.64011766107234</v>
      </c>
      <c r="BE130" s="51">
        <f>IF($AX130&lt;D$10,0,求节点(D$10:D$14,$I$19:$I$23,$AX130)*$C$2*节奏总纲!X124)+BE129</f>
        <v>337.40557894024931</v>
      </c>
      <c r="BF130" s="51">
        <f>IF($AX130&lt;E$10,0,求节点(E$10:E$14,$I$19:$I$23,$AX130)*$C$2*节奏总纲!Y124)+BF129</f>
        <v>227.70400927063847</v>
      </c>
      <c r="BG130" s="51">
        <f>IF($AX130&lt;F$10,0,求节点(F$10:F$14,$I$19:$I$23,$AX130)*$C$2*节奏总纲!Z124)+BG129</f>
        <v>128.19904644254493</v>
      </c>
      <c r="BH130" s="51">
        <f>IF($AX130&lt;G$10,0,求节点(G$10:G$14,$I$19:$I$23,$AX130)*$C$2*节奏总纲!AA124)+BH129</f>
        <v>71.968377807145785</v>
      </c>
      <c r="BI130" s="65">
        <f>IF($AX130&lt;C$10,0,求节点(C$10:C$14,$J$19:$J$23,$AX130)*$C$2*节奏总纲!W124)+BI129+军团势力点排行奖励设计!W130-军团势力点排行奖励设计!W129</f>
        <v>779.66120235609446</v>
      </c>
      <c r="BJ130" s="65">
        <f>IF($AX130&lt;D$10,0,求节点(D$10:D$14,$J$19:$J$23,$AX130)*$C$2*节奏总纲!X124)+BJ129+军团势力点排行奖励设计!X130-军团势力点排行奖励设计!X129</f>
        <v>695.84112982932902</v>
      </c>
      <c r="BK130" s="65">
        <f>IF($AX130&lt;E$10,0,求节点(E$10:E$14,$J$19:$J$23,$AX130)*$C$2*节奏总纲!Y124)+BK129+军团势力点排行奖励设计!Y130-军团势力点排行奖励设计!Y129</f>
        <v>577.78044000951172</v>
      </c>
      <c r="BL130" s="65">
        <f>IF($AX130&lt;F$10,0,求节点(F$10:F$14,$J$19:$J$23,$AX130)*$C$2*节奏总纲!Z124)+BL129+军团势力点排行奖励设计!Z130-军团势力点排行奖励设计!Z129</f>
        <v>516.75522798711972</v>
      </c>
      <c r="BM130" s="65">
        <f>IF($AX130&lt;G$10,0,求节点(G$10:G$14,$J$19:$J$23,$AX130)*$C$2*节奏总纲!AA124)+BM129+军团势力点排行奖励设计!AA130-军团势力点排行奖励设计!AA129</f>
        <v>467.9766770663461</v>
      </c>
      <c r="BN130" s="65">
        <f>IF($AX130&lt;C$10,0,求节点(C$10:C$14,$K$19:$K$23,$AX130)*$C$2*节奏总纲!W124)+BN129</f>
        <v>1275.0877419773738</v>
      </c>
      <c r="BO130" s="65">
        <f>IF($AX130&lt;D$10,0,求节点(D$10:D$14,$K$19:$K$23,$AX130)*$C$2*节奏总纲!X124)+BO129</f>
        <v>849.12447709768514</v>
      </c>
      <c r="BP130" s="65">
        <f>IF($AX130&lt;E$10,0,求节点(E$10:E$14,$K$19:$K$23,$AX130)*$C$2*节奏总纲!Y124)+BP129</f>
        <v>583.0616071871849</v>
      </c>
      <c r="BQ130" s="65">
        <f>IF($AX130&lt;F$10,0,求节点(F$10:F$14,$K$19:$K$23,$AX130)*$C$2*节奏总纲!Z124)+BQ129</f>
        <v>412.02156334366094</v>
      </c>
      <c r="BR130" s="65">
        <f>IF($AX130&lt;G$10,0,求节点(G$10:G$14,$K$19:$K$23,$AX130)*$C$2*节奏总纲!AA124)+BR129</f>
        <v>200.60296043176282</v>
      </c>
      <c r="BS130" s="65">
        <f>IF($AX130&lt;C$10,0,求节点(C$10:C$14,$L$19:$L$23,$AX130)*$C$2*节奏总纲!W124)+BS129+军团势力点排行奖励设计!AB130-军团势力点排行奖励设计!AB129</f>
        <v>651.45454119895635</v>
      </c>
      <c r="BT130" s="65">
        <f>IF($AX130&lt;D$10,0,求节点(D$10:D$14,$L$19:$L$23,$AX130)*$C$2*节奏总纲!X124)+BT129+军团势力点排行奖励设计!AC130-军团势力点排行奖励设计!AC129</f>
        <v>704.52312518526878</v>
      </c>
      <c r="BU130" s="65">
        <f>IF($AX130&lt;E$10,0,求节点(E$10:E$14,$L$19:$L$23,$AX130)*$C$2*节奏总纲!Y124)+BU129+军团势力点排行奖励设计!AD130-军团势力点排行奖励设计!AD129</f>
        <v>661.48908918300037</v>
      </c>
      <c r="BV130" s="65">
        <f>IF($AX130&lt;F$10,0,求节点(F$10:F$14,$L$19:$L$23,$AX130)*$C$2*节奏总纲!Z124)+BV129+军团势力点排行奖励设计!AE130-军团势力点排行奖励设计!AE129</f>
        <v>518.07361365388022</v>
      </c>
      <c r="BW130" s="65">
        <f>IF($AX130&lt;G$10,0,求节点(G$10:G$14,$L$19:$L$23,$AX130)*$C$2*节奏总纲!AA124)+BW129+军团势力点排行奖励设计!AF130-军团势力点排行奖励设计!AF129</f>
        <v>332.88170872691069</v>
      </c>
      <c r="BX130" s="65">
        <f>IF($AX130&lt;C$10,0,求节点(C$10:C$14,$M$19:$M$23,$AX130)*$C$2*节奏总纲!W124)+BX129</f>
        <v>0</v>
      </c>
      <c r="BY130" s="65">
        <f>IF($AX130&lt;D$10,0,求节点(D$10:D$14,$M$19:$M$23,$AX130)*$C$2*节奏总纲!X124)+BY129</f>
        <v>0</v>
      </c>
      <c r="BZ130" s="65">
        <f>IF($AX130&lt;E$10,0,求节点(E$10:E$14,$M$19:$M$23,$AX130)*$C$2*节奏总纲!Y124)+BZ129</f>
        <v>0</v>
      </c>
      <c r="CA130" s="65">
        <f>IF($AX130&lt;F$10,0,求节点(F$10:F$14,$M$19:$M$23,$AX130)*$C$2*节奏总纲!Z124)+CA129</f>
        <v>0</v>
      </c>
      <c r="CB130" s="65">
        <f>IF($AX130&lt;G$10,0,求节点(G$10:G$14,$M$19:$M$23,$AX130)*$C$2*节奏总纲!AA124)+CB129</f>
        <v>0</v>
      </c>
      <c r="CF130" s="51">
        <v>121</v>
      </c>
      <c r="CG130" s="65">
        <f t="shared" si="143"/>
        <v>804.18564111893329</v>
      </c>
      <c r="CH130" s="65">
        <f t="shared" si="144"/>
        <v>662.1940843176119</v>
      </c>
      <c r="CI130" s="65">
        <f t="shared" si="145"/>
        <v>474.92946284913205</v>
      </c>
      <c r="CJ130" s="65">
        <f t="shared" si="146"/>
        <v>264.33334080902091</v>
      </c>
      <c r="CK130" s="65">
        <f t="shared" si="147"/>
        <v>141.04563777962349</v>
      </c>
      <c r="CL130" s="65">
        <f t="shared" si="148"/>
        <v>4326.4011766107233</v>
      </c>
      <c r="CM130" s="65">
        <f t="shared" si="149"/>
        <v>3374.0557894024932</v>
      </c>
      <c r="CN130" s="65">
        <f t="shared" si="150"/>
        <v>2277.0400927063847</v>
      </c>
      <c r="CO130" s="65">
        <f t="shared" si="151"/>
        <v>1281.9904644254493</v>
      </c>
      <c r="CP130" s="65">
        <f t="shared" si="152"/>
        <v>719.68377807145782</v>
      </c>
      <c r="CQ130" s="65">
        <f t="shared" si="153"/>
        <v>23389.836070682835</v>
      </c>
      <c r="CR130" s="65">
        <f t="shared" si="154"/>
        <v>20875.233894879872</v>
      </c>
      <c r="CS130" s="65">
        <f t="shared" si="155"/>
        <v>17333.413200285351</v>
      </c>
      <c r="CT130" s="65">
        <f t="shared" si="156"/>
        <v>15502.656839613592</v>
      </c>
      <c r="CU130" s="65">
        <f t="shared" si="157"/>
        <v>14039.300311990382</v>
      </c>
      <c r="CV130" s="65">
        <f t="shared" si="158"/>
        <v>38252.63225932121</v>
      </c>
      <c r="CW130" s="65">
        <f t="shared" si="159"/>
        <v>25473.734312930555</v>
      </c>
      <c r="CX130" s="65">
        <f t="shared" si="160"/>
        <v>17491.848215615548</v>
      </c>
      <c r="CY130" s="65">
        <f t="shared" si="161"/>
        <v>12360.646900309828</v>
      </c>
      <c r="CZ130" s="65">
        <f t="shared" si="162"/>
        <v>6018.0888129528848</v>
      </c>
      <c r="DA130" s="65">
        <f t="shared" si="163"/>
        <v>32572.727059947818</v>
      </c>
      <c r="DB130" s="65">
        <f t="shared" si="164"/>
        <v>35226.156259263436</v>
      </c>
      <c r="DC130" s="65">
        <f t="shared" si="165"/>
        <v>33074.454459150016</v>
      </c>
      <c r="DD130" s="65">
        <f t="shared" si="166"/>
        <v>25903.680682694012</v>
      </c>
      <c r="DE130" s="65">
        <f t="shared" si="167"/>
        <v>16644.085436345533</v>
      </c>
      <c r="DF130" s="65">
        <f t="shared" si="168"/>
        <v>0</v>
      </c>
      <c r="DG130" s="65">
        <f t="shared" si="169"/>
        <v>0</v>
      </c>
      <c r="DH130" s="65">
        <f t="shared" si="170"/>
        <v>0</v>
      </c>
      <c r="DI130" s="65">
        <f t="shared" si="171"/>
        <v>0</v>
      </c>
      <c r="DJ130" s="65">
        <f t="shared" si="172"/>
        <v>0</v>
      </c>
      <c r="DN130" s="51">
        <v>121</v>
      </c>
      <c r="DO130" s="65">
        <f t="shared" si="173"/>
        <v>6.1798537991688383</v>
      </c>
      <c r="DP130" s="65">
        <f t="shared" si="174"/>
        <v>5.8952671872317355</v>
      </c>
      <c r="DQ130" s="65">
        <f t="shared" si="175"/>
        <v>5.5944805930680239</v>
      </c>
      <c r="DR130" s="65">
        <f t="shared" si="176"/>
        <v>5.6499007370836329</v>
      </c>
      <c r="DS130" s="65">
        <f t="shared" si="177"/>
        <v>5.9024887362764566</v>
      </c>
      <c r="DT130" s="65">
        <f t="shared" si="178"/>
        <v>3.5474544808706301</v>
      </c>
      <c r="DU130" s="65">
        <f t="shared" si="179"/>
        <v>3.300697844126562</v>
      </c>
      <c r="DV130" s="65">
        <f t="shared" si="180"/>
        <v>3.1186518911215777</v>
      </c>
      <c r="DW130" s="65">
        <f t="shared" si="181"/>
        <v>3.3350399405988376</v>
      </c>
      <c r="DX130" s="65">
        <f t="shared" si="182"/>
        <v>3.1261315829257734</v>
      </c>
      <c r="DY130" s="65">
        <f t="shared" si="183"/>
        <v>1.0000000000000004</v>
      </c>
      <c r="DZ130" s="65">
        <f t="shared" si="184"/>
        <v>1</v>
      </c>
      <c r="EA130" s="65">
        <f t="shared" si="185"/>
        <v>1</v>
      </c>
      <c r="EB130" s="65">
        <f t="shared" si="186"/>
        <v>1.0000000000000002</v>
      </c>
      <c r="EC130" s="65">
        <f t="shared" si="187"/>
        <v>1.0000000000000004</v>
      </c>
      <c r="ED130" s="65">
        <f t="shared" si="188"/>
        <v>1.7868483835163285</v>
      </c>
      <c r="EE130" s="65">
        <f t="shared" si="189"/>
        <v>2.21812293217473</v>
      </c>
      <c r="EF130" s="65">
        <f t="shared" si="190"/>
        <v>2.6047927555994321</v>
      </c>
      <c r="EG130" s="65">
        <f t="shared" si="191"/>
        <v>2.6908514328230511</v>
      </c>
      <c r="EH130" s="65">
        <f t="shared" si="192"/>
        <v>2.9342390312695672</v>
      </c>
      <c r="EI130" s="65">
        <f t="shared" si="193"/>
        <v>1</v>
      </c>
      <c r="EJ130" s="65">
        <f t="shared" si="194"/>
        <v>0.99999999999999933</v>
      </c>
      <c r="EK130" s="65">
        <f t="shared" si="195"/>
        <v>1</v>
      </c>
      <c r="EL130" s="65">
        <f t="shared" si="196"/>
        <v>0.99999999999999956</v>
      </c>
      <c r="EM130" s="65">
        <f t="shared" si="197"/>
        <v>1.0000000000000002</v>
      </c>
      <c r="EN130" s="65">
        <f t="shared" si="198"/>
        <v>0</v>
      </c>
      <c r="EO130" s="65">
        <f t="shared" si="199"/>
        <v>0</v>
      </c>
      <c r="EP130" s="65">
        <f t="shared" si="200"/>
        <v>0</v>
      </c>
      <c r="EQ130" s="65">
        <f t="shared" si="201"/>
        <v>0</v>
      </c>
      <c r="ER130" s="65">
        <f t="shared" si="202"/>
        <v>0</v>
      </c>
      <c r="EV130" s="51">
        <v>121</v>
      </c>
      <c r="EW130" s="65">
        <f t="shared" si="203"/>
        <v>290.62916352210834</v>
      </c>
      <c r="EX130" s="65">
        <f t="shared" si="204"/>
        <v>233.66049054559718</v>
      </c>
      <c r="EY130" s="65">
        <f t="shared" si="205"/>
        <v>163.29709535101796</v>
      </c>
      <c r="EZ130" s="65">
        <f t="shared" si="206"/>
        <v>91.326382094567663</v>
      </c>
      <c r="FA130" s="65">
        <f t="shared" si="207"/>
        <v>49.799640898068432</v>
      </c>
      <c r="FB130" s="65">
        <f t="shared" si="208"/>
        <v>1330.2225545294848</v>
      </c>
      <c r="FC130" s="65">
        <f t="shared" si="209"/>
        <v>1008.6667087216815</v>
      </c>
      <c r="FD130" s="65">
        <f t="shared" si="210"/>
        <v>739.81383008779517</v>
      </c>
      <c r="FE130" s="65">
        <f t="shared" si="211"/>
        <v>554.1277281751718</v>
      </c>
      <c r="FF130" s="65">
        <f t="shared" si="212"/>
        <v>384.66768321405652</v>
      </c>
      <c r="FG130" s="65">
        <f t="shared" si="213"/>
        <v>928.81022601314157</v>
      </c>
      <c r="FH130" s="65">
        <f t="shared" si="214"/>
        <v>779.22278910808404</v>
      </c>
      <c r="FI130" s="65">
        <f t="shared" si="215"/>
        <v>633.3664069153358</v>
      </c>
      <c r="FJ130" s="65">
        <f t="shared" si="216"/>
        <v>511.56840569346616</v>
      </c>
      <c r="FK130" s="65">
        <f t="shared" si="217"/>
        <v>370.6349054274578</v>
      </c>
      <c r="FL130" s="65">
        <f t="shared" si="218"/>
        <v>424.29151675307071</v>
      </c>
      <c r="FM130" s="65">
        <f t="shared" si="219"/>
        <v>345.52157694805715</v>
      </c>
      <c r="FN130" s="65">
        <f t="shared" si="220"/>
        <v>277.79916127451264</v>
      </c>
      <c r="FO130" s="65">
        <f t="shared" si="221"/>
        <v>211.8567967988642</v>
      </c>
      <c r="FP130" s="65">
        <f t="shared" si="222"/>
        <v>130.09576768505201</v>
      </c>
      <c r="FQ130" s="65">
        <f t="shared" si="223"/>
        <v>293.15454353953038</v>
      </c>
      <c r="FR130" s="65">
        <f t="shared" si="224"/>
        <v>317.03540633337076</v>
      </c>
      <c r="FS130" s="65">
        <f t="shared" si="225"/>
        <v>297.6700901323502</v>
      </c>
      <c r="FT130" s="65">
        <f t="shared" si="226"/>
        <v>233.13312614424601</v>
      </c>
      <c r="FU130" s="65">
        <f t="shared" si="227"/>
        <v>149.79676892710981</v>
      </c>
      <c r="FV130" s="65">
        <f t="shared" si="228"/>
        <v>32.572727059947816</v>
      </c>
      <c r="FW130" s="65">
        <f t="shared" si="229"/>
        <v>35.226156259263419</v>
      </c>
      <c r="FX130" s="65">
        <f t="shared" si="230"/>
        <v>33.074454459150019</v>
      </c>
      <c r="FY130" s="65">
        <f t="shared" si="231"/>
        <v>25.903680682694002</v>
      </c>
      <c r="FZ130" s="65">
        <f t="shared" si="232"/>
        <v>16.644085436345534</v>
      </c>
      <c r="GB130" s="65">
        <f t="shared" si="233"/>
        <v>290.62916352210834</v>
      </c>
      <c r="GC130" s="65">
        <f t="shared" si="234"/>
        <v>1330.2225545294848</v>
      </c>
      <c r="GD130" s="65">
        <f t="shared" si="235"/>
        <v>928.81022601314157</v>
      </c>
      <c r="GE130" s="65">
        <f t="shared" si="236"/>
        <v>424.29151675307071</v>
      </c>
      <c r="GF130" s="65">
        <f t="shared" si="237"/>
        <v>293.15454353953038</v>
      </c>
      <c r="GG130" s="65">
        <f t="shared" si="238"/>
        <v>32.572727059947816</v>
      </c>
      <c r="GH130" s="65">
        <f t="shared" si="239"/>
        <v>233.66049054559718</v>
      </c>
      <c r="GI130" s="65">
        <f t="shared" si="240"/>
        <v>1008.6667087216815</v>
      </c>
      <c r="GJ130" s="65">
        <f t="shared" si="241"/>
        <v>779.22278910808404</v>
      </c>
      <c r="GK130" s="65">
        <f t="shared" si="242"/>
        <v>345.52157694805715</v>
      </c>
      <c r="GL130" s="65">
        <f t="shared" si="243"/>
        <v>317.03540633337076</v>
      </c>
      <c r="GM130" s="65">
        <f t="shared" si="244"/>
        <v>35.226156259263419</v>
      </c>
      <c r="GN130" s="65">
        <f t="shared" si="245"/>
        <v>163.29709535101796</v>
      </c>
      <c r="GO130" s="65">
        <f t="shared" si="246"/>
        <v>739.81383008779517</v>
      </c>
      <c r="GP130" s="65">
        <f t="shared" si="247"/>
        <v>633.3664069153358</v>
      </c>
      <c r="GQ130" s="65">
        <f t="shared" si="248"/>
        <v>277.79916127451264</v>
      </c>
      <c r="GR130" s="65">
        <f t="shared" si="249"/>
        <v>297.6700901323502</v>
      </c>
      <c r="GS130" s="65">
        <f t="shared" si="250"/>
        <v>33.074454459150019</v>
      </c>
      <c r="GT130" s="65">
        <f t="shared" si="251"/>
        <v>91.326382094567663</v>
      </c>
      <c r="GU130" s="65">
        <f t="shared" si="252"/>
        <v>554.1277281751718</v>
      </c>
      <c r="GV130" s="65">
        <f t="shared" si="253"/>
        <v>511.56840569346616</v>
      </c>
      <c r="GW130" s="65">
        <f t="shared" si="254"/>
        <v>211.8567967988642</v>
      </c>
      <c r="GX130" s="65">
        <f t="shared" si="255"/>
        <v>233.13312614424601</v>
      </c>
      <c r="GY130" s="65">
        <f t="shared" si="256"/>
        <v>25.903680682694002</v>
      </c>
      <c r="GZ130" s="65">
        <f t="shared" si="257"/>
        <v>49.799640898068432</v>
      </c>
      <c r="HA130" s="65">
        <f t="shared" si="258"/>
        <v>384.66768321405652</v>
      </c>
      <c r="HB130" s="65">
        <f t="shared" si="259"/>
        <v>370.6349054274578</v>
      </c>
      <c r="HC130" s="65">
        <f t="shared" si="260"/>
        <v>130.09576768505201</v>
      </c>
      <c r="HD130" s="65">
        <f t="shared" si="261"/>
        <v>149.79676892710981</v>
      </c>
      <c r="HE130" s="65">
        <f t="shared" si="262"/>
        <v>16.644085436345534</v>
      </c>
      <c r="HM130" s="51">
        <v>121</v>
      </c>
      <c r="HN130" s="72">
        <f>(EW130-EW129)*$D$46+(FB130-FB129)*$D$47+(FG130-FG129)*$D$48+(FL130-FL129)*$D$49+IF($HM130&lt;C$10,0,求节点(C$10:C$14,$H$28:$H$32,$HM130)*$C$2*节奏总纲!W124)+HN129</f>
        <v>532856.36454535951</v>
      </c>
      <c r="HO130" s="72">
        <f>(EX130-EX129)*$D$46+(FC130-FC129)*$D$47+(FH130-FH129)*$D$48+(FM130-FM129)*$D$49+IF($HM130&lt;D$10,0,求节点(D$10:D$14,$H$28:$H$32,$HM130)*$C$2*节奏总纲!X124)+HO129</f>
        <v>458375.91076727834</v>
      </c>
      <c r="HP130" s="72">
        <f>(EY130-EY129)*$D$46+(FD130-FD129)*$D$47+(FI130-FI129)*$D$48+(FN130-FN129)*$D$49+IF($HM130&lt;E$10,0,求节点(E$10:E$14,$H$28:$H$32,$HM130)*$C$2*节奏总纲!Y124)+HP129</f>
        <v>371714.67500505736</v>
      </c>
      <c r="HQ130" s="72">
        <f>(EZ130-EZ129)*$D$46+(FE130-FE129)*$D$47+(FJ130-FJ129)*$D$48+(FO130-FO129)*$D$49+IF($HM130&lt;F$10,0,求节点(F$10:F$14,$H$28:$H$32,$HM130)*$C$2*节奏总纲!Z124)+HQ129</f>
        <v>270287.28844474384</v>
      </c>
      <c r="HR130" s="72">
        <f>(FA130-FA129)*$D$46+(FF130-FF129)*$D$47+(FK130-FK129)*$D$48+(FP130-FP129)*$D$49+IF($HM130&lt;G$10,0,求节点(G$10:G$14,$H$28:$H$32,$HM130)*$C$2*节奏总纲!AA124)+HR129</f>
        <v>151364.60235441246</v>
      </c>
      <c r="HV130" s="72">
        <v>121</v>
      </c>
      <c r="HW130" s="72">
        <f>IF($HV130&lt;C$10,0,求节点(C$10:C$14,$I$28:$I$32,$HV130)*$C$2*节奏总纲!W124)+HW129</f>
        <v>6878154327.6464462</v>
      </c>
      <c r="HX130" s="72">
        <f>IF($HV130&lt;D$10,0,求节点(D$10:D$14,$I$28:$I$32,$HV130)*$C$2*节奏总纲!X124)+HX129</f>
        <v>6365733357.5899401</v>
      </c>
      <c r="HY130" s="72">
        <f>IF($HV130&lt;E$10,0,求节点(E$10:E$14,$I$28:$I$32,$HV130)*$C$2*节奏总纲!Y124)+HY129</f>
        <v>5432361126.9530754</v>
      </c>
      <c r="HZ130" s="72">
        <f>IF($HV130&lt;F$10,0,求节点(F$10:F$14,$I$28:$I$32,$HV130)*$C$2*节奏总纲!Z124)+HZ129</f>
        <v>3985394446.3831563</v>
      </c>
      <c r="IA130" s="72">
        <f>IF($HV130&lt;G$10,0,求节点(G$10:G$14,$I$28:$I$32,$HV130)*$C$2*节奏总纲!AA124)+IA129</f>
        <v>2179636762.4229388</v>
      </c>
    </row>
    <row r="131" spans="16:235" x14ac:dyDescent="0.15">
      <c r="P131" s="49">
        <v>122</v>
      </c>
      <c r="Q131" s="51">
        <f>IF($P131&lt;C$10,0,求节点(C$10:C$14,$H$10:$H$14,$P131)*$C$2*节奏总纲!W125)+Q130</f>
        <v>4969.7496895058675</v>
      </c>
      <c r="R131" s="51">
        <f>IF($P131&lt;D$10,0,求节点(D$10:D$14,$H$10:$H$14,$P131)*$C$2*节奏总纲!X125)+R130</f>
        <v>3903.8110568565826</v>
      </c>
      <c r="S131" s="51">
        <f>IF($P131&lt;E$10,0,求节点(E$10:E$14,$H$10:$H$14,$P131)*$C$2*节奏总纲!Y125)+S130</f>
        <v>2656.9836629856904</v>
      </c>
      <c r="T131" s="51">
        <f>IF($P131&lt;F$10,0,求节点(F$10:F$14,$H$10:$H$14,$P131)*$C$2*节奏总纲!Z125)+T130</f>
        <v>1493.4571370726665</v>
      </c>
      <c r="U131" s="51">
        <f>IF($P131&lt;G$10,0,求节点(G$10:G$14,$H$10:$H$14,$P131)*$C$2*节奏总纲!AA125)+U130</f>
        <v>832.52028829515666</v>
      </c>
      <c r="V131" s="51">
        <f>IF($P131&lt;C$10,0,求节点(C$10:C$14,$I$10:$I$14,$P131)*$C$2*节奏总纲!W125)+V130</f>
        <v>15347.711240011677</v>
      </c>
      <c r="W131" s="51">
        <f>IF($P131&lt;D$10,0,求节点(D$10:D$14,$I$10:$I$14,$P131)*$C$2*节奏总纲!X125)+W130</f>
        <v>11136.738670043555</v>
      </c>
      <c r="X131" s="51">
        <f>IF($P131&lt;E$10,0,求节点(E$10:E$14,$I$10:$I$14,$P131)*$C$2*节奏总纲!Y125)+X130</f>
        <v>7101.2953912784196</v>
      </c>
      <c r="Y131" s="51">
        <f>IF($P131&lt;F$10,0,求节点(F$10:F$14,$I$10:$I$14,$P131)*$C$2*节奏总纲!Z125)+Y130</f>
        <v>4275.4894023257266</v>
      </c>
      <c r="Z131" s="51">
        <f>IF($P131&lt;G$10,0,求节点(G$10:G$14,$I$10:$I$14,$P131)*$C$2*节奏总纲!AA125)+Z130</f>
        <v>2249.8261883485275</v>
      </c>
      <c r="AA131" s="65">
        <f>IF($P131&lt;C$10,0,求节点(C$10:C$14,$J$10:$J$14,$P131)*$C$2*节奏总纲!W125)+AA130+军团势力点排行奖励设计!M131-军团势力点排行奖励设计!M130</f>
        <v>24290.077097880545</v>
      </c>
      <c r="AB131" s="65">
        <f>IF($P131&lt;D$10,0,求节点(D$10:D$14,$J$10:$J$14,$P131)*$C$2*节奏总纲!X125)+AB130+军团势力点排行奖励设计!N131-军团势力点排行奖励设计!N130</f>
        <v>21796.684533068714</v>
      </c>
      <c r="AC131" s="65">
        <f>IF($P131&lt;E$10,0,求节点(E$10:E$14,$J$10:$J$14,$P131)*$C$2*节奏总纲!Y125)+AC130+军团势力点排行奖励设计!O131-军团势力点排行奖励设计!O130</f>
        <v>18211.599020547128</v>
      </c>
      <c r="AD131" s="65">
        <f>IF($P131&lt;F$10,0,求节点(F$10:F$14,$J$10:$J$14,$P131)*$C$2*节奏总纲!Z125)+AD130+军团势力点排行奖励设计!P131-军团势力点排行奖励设计!P130</f>
        <v>16380.842659875372</v>
      </c>
      <c r="AE131" s="65">
        <f>IF($P131&lt;G$10,0,求节点(G$10:G$14,$J$10:$J$14,$P131)*$C$2*节奏总纲!AA125)+AE130+军团势力点排行奖励设计!Q131-军团势力点排行奖励设计!Q130</f>
        <v>14917.486132252168</v>
      </c>
      <c r="AF131" s="65">
        <f>IF($P131&lt;C$10,0,求节点(C$10:C$14,$K$10:$K$14,$P131)*$C$2*节奏总纲!W125)+AF130</f>
        <v>73077.919510600579</v>
      </c>
      <c r="AG131" s="65">
        <f>IF($P131&lt;D$10,0,求节点(D$10:D$14,$K$10:$K$14,$P131)*$C$2*节奏总纲!X125)+AG130</f>
        <v>60373.966928030706</v>
      </c>
      <c r="AH131" s="65">
        <f>IF($P131&lt;E$10,0,求节点(E$10:E$14,$K$10:$K$14,$P131)*$C$2*节奏总纲!Y125)+AH130</f>
        <v>48636.289884996462</v>
      </c>
      <c r="AI131" s="65">
        <f>IF($P131&lt;F$10,0,求节点(F$10:F$14,$K$10:$K$14,$P131)*$C$2*节奏总纲!Z125)+AI130</f>
        <v>35496.421020879759</v>
      </c>
      <c r="AJ131" s="65">
        <f>IF($P131&lt;G$10,0,求节点(G$10:G$14,$K$10:$K$14,$P131)*$C$2*节奏总纲!AA125)+AJ130</f>
        <v>18868.534915355041</v>
      </c>
      <c r="AK131" s="65">
        <f>IF($P131&lt;C$10,0,求节点(C$10:C$14,$L$10:$L$14,$P131)*$C$2*节奏总纲!W125)+AK130+军团势力点排行奖励设计!R131-军团势力点排行奖励设计!R130</f>
        <v>37479.040658175276</v>
      </c>
      <c r="AL131" s="65">
        <f>IF($P131&lt;D$10,0,求节点(D$10:D$14,$L$10:$L$14,$P131)*$C$2*节奏总纲!X125)+AL130+军团势力点排行奖励设计!S131-军团势力点排行奖励设计!S130</f>
        <v>39391.113143876995</v>
      </c>
      <c r="AM131" s="65">
        <f>IF($P131&lt;E$10,0,求节点(E$10:E$14,$L$10:$L$14,$P131)*$C$2*节奏总纲!Y125)+AM130+军团势力点排行奖励设计!T131-军团势力点排行奖励设计!T130</f>
        <v>36499.379158170959</v>
      </c>
      <c r="AN131" s="65">
        <f>IF($P131&lt;F$10,0,求节点(F$10:F$14,$L$10:$L$14,$P131)*$C$2*节奏总纲!Z125)+AN130+军团势力点排行奖励设计!U131-军团势力点排行奖励设计!U130</f>
        <v>28490.711609359962</v>
      </c>
      <c r="AO131" s="65">
        <f>IF($P131&lt;G$10,0,求节点(G$10:G$14,$L$10:$L$14,$P131)*$C$2*节奏总纲!AA125)+AO130+军团势力点排行奖励设计!V131-军团势力点排行奖励设计!V130</f>
        <v>18205.383591192196</v>
      </c>
      <c r="AP131" s="65">
        <f>IF($P131&lt;C$10,0,求节点(C$10:C$14,$M$10:$M$14,$P131)*$C$2*节奏总纲!W125)+AP130</f>
        <v>0</v>
      </c>
      <c r="AQ131" s="65">
        <f>IF($P131&lt;D$10,0,求节点(D$10:D$14,$M$10:$M$14,$P131)*$C$2*节奏总纲!X125)+AQ130</f>
        <v>0</v>
      </c>
      <c r="AR131" s="65">
        <f>IF($P131&lt;E$10,0,求节点(E$10:E$14,$M$10:$M$14,$P131)*$C$2*节奏总纲!Y125)+AR130</f>
        <v>0</v>
      </c>
      <c r="AS131" s="65">
        <f>IF($P131&lt;F$10,0,求节点(F$10:F$14,$M$10:$M$14,$P131)*$C$2*节奏总纲!Z125)+AS130</f>
        <v>0</v>
      </c>
      <c r="AT131" s="65">
        <f>IF($P131&lt;G$10,0,求节点(G$10:G$14,$M$10:$M$14,$P131)*$C$2*节奏总纲!AA125)+AT130</f>
        <v>0</v>
      </c>
      <c r="AX131" s="51">
        <v>122</v>
      </c>
      <c r="AY131" s="51">
        <f>IF($AX131&lt;C$10,0,求节点(C$10:C$14,$H$19:$H$23,$AX131)*$C$2*节奏总纲!W125)+AY130</f>
        <v>160.83712822378666</v>
      </c>
      <c r="AZ131" s="51">
        <f>IF($AX131&lt;D$10,0,求节点(D$10:D$14,$H$19:$H$23,$AX131)*$C$2*节奏总纲!X125)+AZ130</f>
        <v>132.43881686352239</v>
      </c>
      <c r="BA131" s="51">
        <f>IF($AX131&lt;E$10,0,求节点(E$10:E$14,$H$19:$H$23,$AX131)*$C$2*节奏总纲!Y125)+BA130</f>
        <v>94.985892569826404</v>
      </c>
      <c r="BB131" s="51">
        <f>IF($AX131&lt;F$10,0,求节点(F$10:F$14,$H$19:$H$23,$AX131)*$C$2*节奏总纲!Z125)+BB130</f>
        <v>52.866668161804185</v>
      </c>
      <c r="BC131" s="51">
        <f>IF($AX131&lt;G$10,0,求节点(G$10:G$14,$H$19:$H$23,$AX131)*$C$2*节奏总纲!AA125)+BC130</f>
        <v>28.209127555924699</v>
      </c>
      <c r="BD131" s="51">
        <f>IF($AX131&lt;C$10,0,求节点(C$10:C$14,$I$19:$I$23,$AX131)*$C$2*节奏总纲!W125)+BD130</f>
        <v>432.64011766107234</v>
      </c>
      <c r="BE131" s="51">
        <f>IF($AX131&lt;D$10,0,求节点(D$10:D$14,$I$19:$I$23,$AX131)*$C$2*节奏总纲!X125)+BE130</f>
        <v>337.40557894024931</v>
      </c>
      <c r="BF131" s="51">
        <f>IF($AX131&lt;E$10,0,求节点(E$10:E$14,$I$19:$I$23,$AX131)*$C$2*节奏总纲!Y125)+BF130</f>
        <v>227.70400927063847</v>
      </c>
      <c r="BG131" s="51">
        <f>IF($AX131&lt;F$10,0,求节点(F$10:F$14,$I$19:$I$23,$AX131)*$C$2*节奏总纲!Z125)+BG130</f>
        <v>128.19904644254493</v>
      </c>
      <c r="BH131" s="51">
        <f>IF($AX131&lt;G$10,0,求节点(G$10:G$14,$I$19:$I$23,$AX131)*$C$2*节奏总纲!AA125)+BH130</f>
        <v>71.968377807145785</v>
      </c>
      <c r="BI131" s="65">
        <f>IF($AX131&lt;C$10,0,求节点(C$10:C$14,$J$19:$J$23,$AX131)*$C$2*节奏总纲!W125)+BI130+军团势力点排行奖励设计!W131-军团势力点排行奖励设计!W130</f>
        <v>809.66923659601775</v>
      </c>
      <c r="BJ131" s="65">
        <f>IF($AX131&lt;D$10,0,求节点(D$10:D$14,$J$19:$J$23,$AX131)*$C$2*节奏总纲!X125)+BJ130+军团势力点排行奖励设计!X131-军团势力点排行奖励设计!X130</f>
        <v>726.55615110229041</v>
      </c>
      <c r="BK131" s="65">
        <f>IF($AX131&lt;E$10,0,求节点(E$10:E$14,$J$19:$J$23,$AX131)*$C$2*节奏总纲!Y125)+BK130+军团势力点排行奖励设计!Y131-军团势力点排行奖励设计!Y130</f>
        <v>607.05330068490434</v>
      </c>
      <c r="BL131" s="65">
        <f>IF($AX131&lt;F$10,0,求节点(F$10:F$14,$J$19:$J$23,$AX131)*$C$2*节奏总纲!Z125)+BL130+军团势力点排行奖励设计!Z131-军团势力点排行奖励设计!Z130</f>
        <v>546.02808866251235</v>
      </c>
      <c r="BM131" s="65">
        <f>IF($AX131&lt;G$10,0,求节点(G$10:G$14,$J$19:$J$23,$AX131)*$C$2*节奏总纲!AA125)+BM130+军团势力点排行奖励设计!AA131-军团势力点排行奖励设计!AA130</f>
        <v>497.24953774173878</v>
      </c>
      <c r="BN131" s="65">
        <f>IF($AX131&lt;C$10,0,求节点(C$10:C$14,$K$19:$K$23,$AX131)*$C$2*节奏总纲!W125)+BN130</f>
        <v>1275.0877419773738</v>
      </c>
      <c r="BO131" s="65">
        <f>IF($AX131&lt;D$10,0,求节点(D$10:D$14,$K$19:$K$23,$AX131)*$C$2*节奏总纲!X125)+BO130</f>
        <v>849.12447709768514</v>
      </c>
      <c r="BP131" s="65">
        <f>IF($AX131&lt;E$10,0,求节点(E$10:E$14,$K$19:$K$23,$AX131)*$C$2*节奏总纲!Y125)+BP130</f>
        <v>583.0616071871849</v>
      </c>
      <c r="BQ131" s="65">
        <f>IF($AX131&lt;F$10,0,求节点(F$10:F$14,$K$19:$K$23,$AX131)*$C$2*节奏总纲!Z125)+BQ130</f>
        <v>412.02156334366094</v>
      </c>
      <c r="BR131" s="65">
        <f>IF($AX131&lt;G$10,0,求节点(G$10:G$14,$K$19:$K$23,$AX131)*$C$2*节奏总纲!AA125)+BR130</f>
        <v>200.60296043176282</v>
      </c>
      <c r="BS131" s="65">
        <f>IF($AX131&lt;C$10,0,求节点(C$10:C$14,$L$19:$L$23,$AX131)*$C$2*节奏总纲!W125)+BS130+军团势力点排行奖励设计!AB131-军团势力点排行奖励设计!AB130</f>
        <v>749.58081316350547</v>
      </c>
      <c r="BT131" s="65">
        <f>IF($AX131&lt;D$10,0,求节点(D$10:D$14,$L$19:$L$23,$AX131)*$C$2*节奏总纲!X125)+BT130+军团势力点排行奖励设计!AC131-军团势力点排行奖励设计!AC130</f>
        <v>787.82226287754042</v>
      </c>
      <c r="BU131" s="65">
        <f>IF($AX131&lt;E$10,0,求节点(E$10:E$14,$L$19:$L$23,$AX131)*$C$2*节奏总纲!Y125)+BU130+军团势力点排行奖励设计!AD131-军团势力点排行奖励设计!AD130</f>
        <v>729.98758316341923</v>
      </c>
      <c r="BV131" s="65">
        <f>IF($AX131&lt;F$10,0,求节点(F$10:F$14,$L$19:$L$23,$AX131)*$C$2*节奏总纲!Z125)+BV130+军团势力点排行奖励设计!AE131-军团势力点排行奖励设计!AE130</f>
        <v>569.81423218719942</v>
      </c>
      <c r="BW131" s="65">
        <f>IF($AX131&lt;G$10,0,求节点(G$10:G$14,$L$19:$L$23,$AX131)*$C$2*节奏总纲!AA125)+BW130+军团势力点排行奖励设计!AF131-军团势力点排行奖励设计!AF130</f>
        <v>364.10767182384382</v>
      </c>
      <c r="BX131" s="65">
        <f>IF($AX131&lt;C$10,0,求节点(C$10:C$14,$M$19:$M$23,$AX131)*$C$2*节奏总纲!W125)+BX130</f>
        <v>0</v>
      </c>
      <c r="BY131" s="65">
        <f>IF($AX131&lt;D$10,0,求节点(D$10:D$14,$M$19:$M$23,$AX131)*$C$2*节奏总纲!X125)+BY130</f>
        <v>0</v>
      </c>
      <c r="BZ131" s="65">
        <f>IF($AX131&lt;E$10,0,求节点(E$10:E$14,$M$19:$M$23,$AX131)*$C$2*节奏总纲!Y125)+BZ130</f>
        <v>0</v>
      </c>
      <c r="CA131" s="65">
        <f>IF($AX131&lt;F$10,0,求节点(F$10:F$14,$M$19:$M$23,$AX131)*$C$2*节奏总纲!Z125)+CA130</f>
        <v>0</v>
      </c>
      <c r="CB131" s="65">
        <f>IF($AX131&lt;G$10,0,求节点(G$10:G$14,$M$19:$M$23,$AX131)*$C$2*节奏总纲!AA125)+CB130</f>
        <v>0</v>
      </c>
      <c r="CF131" s="51">
        <v>122</v>
      </c>
      <c r="CG131" s="65">
        <f t="shared" si="143"/>
        <v>804.18564111893329</v>
      </c>
      <c r="CH131" s="65">
        <f t="shared" si="144"/>
        <v>662.1940843176119</v>
      </c>
      <c r="CI131" s="65">
        <f t="shared" si="145"/>
        <v>474.92946284913205</v>
      </c>
      <c r="CJ131" s="65">
        <f t="shared" si="146"/>
        <v>264.33334080902091</v>
      </c>
      <c r="CK131" s="65">
        <f t="shared" si="147"/>
        <v>141.04563777962349</v>
      </c>
      <c r="CL131" s="65">
        <f t="shared" si="148"/>
        <v>4326.4011766107233</v>
      </c>
      <c r="CM131" s="65">
        <f t="shared" si="149"/>
        <v>3374.0557894024932</v>
      </c>
      <c r="CN131" s="65">
        <f t="shared" si="150"/>
        <v>2277.0400927063847</v>
      </c>
      <c r="CO131" s="65">
        <f t="shared" si="151"/>
        <v>1281.9904644254493</v>
      </c>
      <c r="CP131" s="65">
        <f t="shared" si="152"/>
        <v>719.68377807145782</v>
      </c>
      <c r="CQ131" s="65">
        <f t="shared" si="153"/>
        <v>24290.077097880534</v>
      </c>
      <c r="CR131" s="65">
        <f t="shared" si="154"/>
        <v>21796.684533068714</v>
      </c>
      <c r="CS131" s="65">
        <f t="shared" si="155"/>
        <v>18211.599020547132</v>
      </c>
      <c r="CT131" s="65">
        <f t="shared" si="156"/>
        <v>16380.84265987537</v>
      </c>
      <c r="CU131" s="65">
        <f t="shared" si="157"/>
        <v>14917.486132252163</v>
      </c>
      <c r="CV131" s="65">
        <f t="shared" si="158"/>
        <v>38252.63225932121</v>
      </c>
      <c r="CW131" s="65">
        <f t="shared" si="159"/>
        <v>25473.734312930555</v>
      </c>
      <c r="CX131" s="65">
        <f t="shared" si="160"/>
        <v>17491.848215615548</v>
      </c>
      <c r="CY131" s="65">
        <f t="shared" si="161"/>
        <v>12360.646900309828</v>
      </c>
      <c r="CZ131" s="65">
        <f t="shared" si="162"/>
        <v>6018.0888129528848</v>
      </c>
      <c r="DA131" s="65">
        <f t="shared" si="163"/>
        <v>37479.040658175276</v>
      </c>
      <c r="DB131" s="65">
        <f t="shared" si="164"/>
        <v>39391.113143877024</v>
      </c>
      <c r="DC131" s="65">
        <f t="shared" si="165"/>
        <v>36499.379158170959</v>
      </c>
      <c r="DD131" s="65">
        <f t="shared" si="166"/>
        <v>28490.711609359972</v>
      </c>
      <c r="DE131" s="65">
        <f t="shared" si="167"/>
        <v>18205.383591192192</v>
      </c>
      <c r="DF131" s="65">
        <f t="shared" si="168"/>
        <v>0</v>
      </c>
      <c r="DG131" s="65">
        <f t="shared" si="169"/>
        <v>0</v>
      </c>
      <c r="DH131" s="65">
        <f t="shared" si="170"/>
        <v>0</v>
      </c>
      <c r="DI131" s="65">
        <f t="shared" si="171"/>
        <v>0</v>
      </c>
      <c r="DJ131" s="65">
        <f t="shared" si="172"/>
        <v>0</v>
      </c>
      <c r="DN131" s="51">
        <v>122</v>
      </c>
      <c r="DO131" s="65">
        <f t="shared" si="173"/>
        <v>6.1798537991688383</v>
      </c>
      <c r="DP131" s="65">
        <f t="shared" si="174"/>
        <v>5.8952671872317355</v>
      </c>
      <c r="DQ131" s="65">
        <f t="shared" si="175"/>
        <v>5.5944805930680239</v>
      </c>
      <c r="DR131" s="65">
        <f t="shared" si="176"/>
        <v>5.6499007370836329</v>
      </c>
      <c r="DS131" s="65">
        <f t="shared" si="177"/>
        <v>5.9024887362764566</v>
      </c>
      <c r="DT131" s="65">
        <f t="shared" si="178"/>
        <v>3.5474544808706301</v>
      </c>
      <c r="DU131" s="65">
        <f t="shared" si="179"/>
        <v>3.300697844126562</v>
      </c>
      <c r="DV131" s="65">
        <f t="shared" si="180"/>
        <v>3.1186518911215777</v>
      </c>
      <c r="DW131" s="65">
        <f t="shared" si="181"/>
        <v>3.3350399405988376</v>
      </c>
      <c r="DX131" s="65">
        <f t="shared" si="182"/>
        <v>3.1261315829257734</v>
      </c>
      <c r="DY131" s="65">
        <f t="shared" si="183"/>
        <v>1.0000000000000004</v>
      </c>
      <c r="DZ131" s="65">
        <f t="shared" si="184"/>
        <v>1</v>
      </c>
      <c r="EA131" s="65">
        <f t="shared" si="185"/>
        <v>0.99999999999999978</v>
      </c>
      <c r="EB131" s="65">
        <f t="shared" si="186"/>
        <v>1.0000000000000002</v>
      </c>
      <c r="EC131" s="65">
        <f t="shared" si="187"/>
        <v>1.0000000000000004</v>
      </c>
      <c r="ED131" s="65">
        <f t="shared" si="188"/>
        <v>1.9104023748011045</v>
      </c>
      <c r="EE131" s="65">
        <f t="shared" si="189"/>
        <v>2.3700477592476368</v>
      </c>
      <c r="EF131" s="65">
        <f t="shared" si="190"/>
        <v>2.7805117724253545</v>
      </c>
      <c r="EG131" s="65">
        <f t="shared" si="191"/>
        <v>2.8717284222389701</v>
      </c>
      <c r="EH131" s="65">
        <f t="shared" si="192"/>
        <v>3.1353034994671094</v>
      </c>
      <c r="EI131" s="65">
        <f t="shared" si="193"/>
        <v>1</v>
      </c>
      <c r="EJ131" s="65">
        <f t="shared" si="194"/>
        <v>0.99999999999999922</v>
      </c>
      <c r="EK131" s="65">
        <f t="shared" si="195"/>
        <v>1</v>
      </c>
      <c r="EL131" s="65">
        <f t="shared" si="196"/>
        <v>0.99999999999999967</v>
      </c>
      <c r="EM131" s="65">
        <f t="shared" si="197"/>
        <v>1.0000000000000002</v>
      </c>
      <c r="EN131" s="65">
        <f t="shared" si="198"/>
        <v>0</v>
      </c>
      <c r="EO131" s="65">
        <f t="shared" si="199"/>
        <v>0</v>
      </c>
      <c r="EP131" s="65">
        <f t="shared" si="200"/>
        <v>0</v>
      </c>
      <c r="EQ131" s="65">
        <f t="shared" si="201"/>
        <v>0</v>
      </c>
      <c r="ER131" s="65">
        <f t="shared" si="202"/>
        <v>0</v>
      </c>
      <c r="EV131" s="51">
        <v>122</v>
      </c>
      <c r="EW131" s="65">
        <f t="shared" si="203"/>
        <v>290.62916352210834</v>
      </c>
      <c r="EX131" s="65">
        <f t="shared" si="204"/>
        <v>233.66049054559718</v>
      </c>
      <c r="EY131" s="65">
        <f t="shared" si="205"/>
        <v>163.29709535101796</v>
      </c>
      <c r="EZ131" s="65">
        <f t="shared" si="206"/>
        <v>91.326382094567663</v>
      </c>
      <c r="FA131" s="65">
        <f t="shared" si="207"/>
        <v>49.799640898068432</v>
      </c>
      <c r="FB131" s="65">
        <f t="shared" si="208"/>
        <v>1345.2265716494464</v>
      </c>
      <c r="FC131" s="65">
        <f t="shared" si="209"/>
        <v>1024.0242193581623</v>
      </c>
      <c r="FD131" s="65">
        <f t="shared" si="210"/>
        <v>754.45026042549148</v>
      </c>
      <c r="FE131" s="65">
        <f t="shared" si="211"/>
        <v>568.76415851286811</v>
      </c>
      <c r="FF131" s="65">
        <f t="shared" si="212"/>
        <v>399.30411355175283</v>
      </c>
      <c r="FG131" s="65">
        <f t="shared" si="213"/>
        <v>971.75172301047178</v>
      </c>
      <c r="FH131" s="65">
        <f t="shared" si="214"/>
        <v>818.03428998859818</v>
      </c>
      <c r="FI131" s="65">
        <f t="shared" si="215"/>
        <v>667.0887424133881</v>
      </c>
      <c r="FJ131" s="65">
        <f t="shared" si="216"/>
        <v>540.26337855738859</v>
      </c>
      <c r="FK131" s="65">
        <f t="shared" si="217"/>
        <v>393.17548166046447</v>
      </c>
      <c r="FL131" s="65">
        <f t="shared" si="218"/>
        <v>445.41717285797677</v>
      </c>
      <c r="FM131" s="65">
        <f t="shared" si="219"/>
        <v>363.71715555015953</v>
      </c>
      <c r="FN131" s="65">
        <f t="shared" si="220"/>
        <v>292.96250310436608</v>
      </c>
      <c r="FO131" s="65">
        <f t="shared" si="221"/>
        <v>223.66856353929765</v>
      </c>
      <c r="FP131" s="65">
        <f t="shared" si="222"/>
        <v>137.80460333820827</v>
      </c>
      <c r="FQ131" s="65">
        <f t="shared" si="223"/>
        <v>337.31136592357745</v>
      </c>
      <c r="FR131" s="65">
        <f t="shared" si="224"/>
        <v>354.52001829489296</v>
      </c>
      <c r="FS131" s="65">
        <f t="shared" si="225"/>
        <v>328.49441242353868</v>
      </c>
      <c r="FT131" s="65">
        <f t="shared" si="226"/>
        <v>256.41640448423965</v>
      </c>
      <c r="FU131" s="65">
        <f t="shared" si="227"/>
        <v>163.84845232072973</v>
      </c>
      <c r="FV131" s="65">
        <f t="shared" si="228"/>
        <v>37.479040658175272</v>
      </c>
      <c r="FW131" s="65">
        <f t="shared" si="229"/>
        <v>39.391113143876993</v>
      </c>
      <c r="FX131" s="65">
        <f t="shared" si="230"/>
        <v>36.49937915817096</v>
      </c>
      <c r="FY131" s="65">
        <f t="shared" si="231"/>
        <v>28.490711609359963</v>
      </c>
      <c r="FZ131" s="65">
        <f t="shared" si="232"/>
        <v>18.205383591192192</v>
      </c>
      <c r="GB131" s="65">
        <f t="shared" si="233"/>
        <v>290.62916352210834</v>
      </c>
      <c r="GC131" s="65">
        <f t="shared" si="234"/>
        <v>1345.2265716494464</v>
      </c>
      <c r="GD131" s="65">
        <f t="shared" si="235"/>
        <v>971.75172301047178</v>
      </c>
      <c r="GE131" s="65">
        <f t="shared" si="236"/>
        <v>445.41717285797677</v>
      </c>
      <c r="GF131" s="65">
        <f t="shared" si="237"/>
        <v>337.31136592357745</v>
      </c>
      <c r="GG131" s="65">
        <f t="shared" si="238"/>
        <v>37.479040658175272</v>
      </c>
      <c r="GH131" s="65">
        <f t="shared" si="239"/>
        <v>233.66049054559718</v>
      </c>
      <c r="GI131" s="65">
        <f t="shared" si="240"/>
        <v>1024.0242193581623</v>
      </c>
      <c r="GJ131" s="65">
        <f t="shared" si="241"/>
        <v>818.03428998859818</v>
      </c>
      <c r="GK131" s="65">
        <f t="shared" si="242"/>
        <v>363.71715555015953</v>
      </c>
      <c r="GL131" s="65">
        <f t="shared" si="243"/>
        <v>354.52001829489296</v>
      </c>
      <c r="GM131" s="65">
        <f t="shared" si="244"/>
        <v>39.391113143876993</v>
      </c>
      <c r="GN131" s="65">
        <f t="shared" si="245"/>
        <v>163.29709535101796</v>
      </c>
      <c r="GO131" s="65">
        <f t="shared" si="246"/>
        <v>754.45026042549148</v>
      </c>
      <c r="GP131" s="65">
        <f t="shared" si="247"/>
        <v>667.0887424133881</v>
      </c>
      <c r="GQ131" s="65">
        <f t="shared" si="248"/>
        <v>292.96250310436608</v>
      </c>
      <c r="GR131" s="65">
        <f t="shared" si="249"/>
        <v>328.49441242353868</v>
      </c>
      <c r="GS131" s="65">
        <f t="shared" si="250"/>
        <v>36.49937915817096</v>
      </c>
      <c r="GT131" s="65">
        <f t="shared" si="251"/>
        <v>91.326382094567663</v>
      </c>
      <c r="GU131" s="65">
        <f t="shared" si="252"/>
        <v>568.76415851286811</v>
      </c>
      <c r="GV131" s="65">
        <f t="shared" si="253"/>
        <v>540.26337855738859</v>
      </c>
      <c r="GW131" s="65">
        <f t="shared" si="254"/>
        <v>223.66856353929765</v>
      </c>
      <c r="GX131" s="65">
        <f t="shared" si="255"/>
        <v>256.41640448423965</v>
      </c>
      <c r="GY131" s="65">
        <f t="shared" si="256"/>
        <v>28.490711609359963</v>
      </c>
      <c r="GZ131" s="65">
        <f t="shared" si="257"/>
        <v>49.799640898068432</v>
      </c>
      <c r="HA131" s="65">
        <f t="shared" si="258"/>
        <v>399.30411355175283</v>
      </c>
      <c r="HB131" s="65">
        <f t="shared" si="259"/>
        <v>393.17548166046447</v>
      </c>
      <c r="HC131" s="65">
        <f t="shared" si="260"/>
        <v>137.80460333820827</v>
      </c>
      <c r="HD131" s="65">
        <f t="shared" si="261"/>
        <v>163.84845232072973</v>
      </c>
      <c r="HE131" s="65">
        <f t="shared" si="262"/>
        <v>18.205383591192192</v>
      </c>
      <c r="HM131" s="51">
        <v>122</v>
      </c>
      <c r="HN131" s="72">
        <f>(EW131-EW130)*$D$46+(FB131-FB130)*$D$47+(FG131-FG130)*$D$48+(FL131-FL130)*$D$49+IF($HM131&lt;C$10,0,求节点(C$10:C$14,$H$28:$H$32,$HM131)*$C$2*节奏总纲!W125)+HN130</f>
        <v>573379.21398295194</v>
      </c>
      <c r="HO131" s="72">
        <f>(EX131-EX130)*$D$46+(FC131-FC130)*$D$47+(FH131-FH130)*$D$48+(FM131-FM130)*$D$49+IF($HM131&lt;D$10,0,求节点(D$10:D$14,$H$28:$H$32,$HM131)*$C$2*节奏总纲!X125)+HO130</f>
        <v>491770.51049609302</v>
      </c>
      <c r="HP131" s="72">
        <f>(EY131-EY130)*$D$46+(FD131-FD130)*$D$47+(FI131-FI130)*$D$48+(FN131-FN130)*$D$49+IF($HM131&lt;E$10,0,求节点(E$10:E$14,$H$28:$H$32,$HM131)*$C$2*节奏总纲!Y125)+HP130</f>
        <v>398405.66936888034</v>
      </c>
      <c r="HQ131" s="72">
        <f>(EZ131-EZ130)*$D$46+(FE131-FE130)*$D$47+(FJ131-FJ130)*$D$48+(FO131-FO130)*$D$49+IF($HM131&lt;F$10,0,求节点(F$10:F$14,$H$28:$H$32,$HM131)*$C$2*节奏总纲!Z125)+HQ130</f>
        <v>289939.97512078506</v>
      </c>
      <c r="HR131" s="72">
        <f>(FA131-FA130)*$D$46+(FF131-FF130)*$D$47+(FK131-FK130)*$D$48+(FP131-FP130)*$D$49+IF($HM131&lt;G$10,0,求节点(G$10:G$14,$H$28:$H$32,$HM131)*$C$2*节奏总纲!AA125)+HR130</f>
        <v>162401.13374717152</v>
      </c>
      <c r="HV131" s="72">
        <v>122</v>
      </c>
      <c r="HW131" s="72">
        <f>IF($HV131&lt;C$10,0,求节点(C$10:C$14,$I$28:$I$32,$HV131)*$C$2*节奏总纲!W125)+HW130</f>
        <v>7634356790.4925137</v>
      </c>
      <c r="HX131" s="72">
        <f>IF($HV131&lt;D$10,0,求节点(D$10:D$14,$I$28:$I$32,$HV131)*$C$2*节奏总纲!X125)+HX130</f>
        <v>6984948186.4528446</v>
      </c>
      <c r="HY131" s="72">
        <f>IF($HV131&lt;E$10,0,求节点(E$10:E$14,$I$28:$I$32,$HV131)*$C$2*节奏总纲!Y125)+HY130</f>
        <v>5924145186.2996712</v>
      </c>
      <c r="HZ131" s="72">
        <f>IF($HV131&lt;F$10,0,求节点(F$10:F$14,$I$28:$I$32,$HV131)*$C$2*节奏总纲!Z125)+HZ130</f>
        <v>4343115502.152956</v>
      </c>
      <c r="IA131" s="72">
        <f>IF($HV131&lt;G$10,0,求节点(G$10:G$14,$I$28:$I$32,$HV131)*$C$2*节奏总纲!AA125)+IA130</f>
        <v>2373240574.7016501</v>
      </c>
    </row>
    <row r="132" spans="16:235" x14ac:dyDescent="0.15">
      <c r="P132" s="49">
        <v>123</v>
      </c>
      <c r="Q132" s="51">
        <f>IF($P132&lt;C$10,0,求节点(C$10:C$14,$H$10:$H$14,$P132)*$C$2*节奏总纲!W126)+Q131</f>
        <v>4969.7496895058675</v>
      </c>
      <c r="R132" s="51">
        <f>IF($P132&lt;D$10,0,求节点(D$10:D$14,$H$10:$H$14,$P132)*$C$2*节奏总纲!X126)+R131</f>
        <v>3903.8110568565826</v>
      </c>
      <c r="S132" s="51">
        <f>IF($P132&lt;E$10,0,求节点(E$10:E$14,$H$10:$H$14,$P132)*$C$2*节奏总纲!Y126)+S131</f>
        <v>2656.9836629856904</v>
      </c>
      <c r="T132" s="51">
        <f>IF($P132&lt;F$10,0,求节点(F$10:F$14,$H$10:$H$14,$P132)*$C$2*节奏总纲!Z126)+T131</f>
        <v>1493.4571370726665</v>
      </c>
      <c r="U132" s="51">
        <f>IF($P132&lt;G$10,0,求节点(G$10:G$14,$H$10:$H$14,$P132)*$C$2*节奏总纲!AA126)+U131</f>
        <v>832.52028829515666</v>
      </c>
      <c r="V132" s="51">
        <f>IF($P132&lt;C$10,0,求节点(C$10:C$14,$I$10:$I$14,$P132)*$C$2*节奏总纲!W126)+V131</f>
        <v>15347.711240011677</v>
      </c>
      <c r="W132" s="51">
        <f>IF($P132&lt;D$10,0,求节点(D$10:D$14,$I$10:$I$14,$P132)*$C$2*节奏总纲!X126)+W131</f>
        <v>11136.738670043555</v>
      </c>
      <c r="X132" s="51">
        <f>IF($P132&lt;E$10,0,求节点(E$10:E$14,$I$10:$I$14,$P132)*$C$2*节奏总纲!Y126)+X131</f>
        <v>7101.2953912784196</v>
      </c>
      <c r="Y132" s="51">
        <f>IF($P132&lt;F$10,0,求节点(F$10:F$14,$I$10:$I$14,$P132)*$C$2*节奏总纲!Z126)+Y131</f>
        <v>4275.4894023257266</v>
      </c>
      <c r="Z132" s="51">
        <f>IF($P132&lt;G$10,0,求节点(G$10:G$14,$I$10:$I$14,$P132)*$C$2*节奏总纲!AA126)+Z131</f>
        <v>2249.8261883485275</v>
      </c>
      <c r="AA132" s="65">
        <f>IF($P132&lt;C$10,0,求节点(C$10:C$14,$J$10:$J$14,$P132)*$C$2*节奏总纲!W126)+AA131+军团势力点排行奖励设计!M132-军团势力点排行奖励设计!M131</f>
        <v>25254.931540717473</v>
      </c>
      <c r="AB132" s="65">
        <f>IF($P132&lt;D$10,0,求节点(D$10:D$14,$J$10:$J$14,$P132)*$C$2*节奏总纲!X126)+AB131+军团势力点排行奖励设计!N132-军团势力点排行奖励设计!N131</f>
        <v>22819.550849281219</v>
      </c>
      <c r="AC132" s="65">
        <f>IF($P132&lt;E$10,0,求节点(E$10:E$14,$J$10:$J$14,$P132)*$C$2*节奏总纲!Y126)+AC131+军团势力点排行奖励设计!O132-军团势力点排行奖励设计!O131</f>
        <v>19223.530613524861</v>
      </c>
      <c r="AD132" s="65">
        <f>IF($P132&lt;F$10,0,求节点(F$10:F$14,$J$10:$J$14,$P132)*$C$2*节奏总纲!Z126)+AD131+军团势力点排行奖励设计!P132-军团势力点排行奖励设计!P131</f>
        <v>17392.774252853102</v>
      </c>
      <c r="AE132" s="65">
        <f>IF($P132&lt;G$10,0,求节点(G$10:G$14,$J$10:$J$14,$P132)*$C$2*节奏总纲!AA126)+AE131+军团势力点排行奖励设计!Q132-军团势力点排行奖励设计!Q131</f>
        <v>15929.4177252299</v>
      </c>
      <c r="AF132" s="65">
        <f>IF($P132&lt;C$10,0,求节点(C$10:C$14,$K$10:$K$14,$P132)*$C$2*节奏总纲!W126)+AF131</f>
        <v>78143.405335494463</v>
      </c>
      <c r="AG132" s="65">
        <f>IF($P132&lt;D$10,0,求节点(D$10:D$14,$K$10:$K$14,$P132)*$C$2*节奏总纲!X126)+AG131</f>
        <v>64670.00545612321</v>
      </c>
      <c r="AH132" s="65">
        <f>IF($P132&lt;E$10,0,求节点(E$10:E$14,$K$10:$K$14,$P132)*$C$2*节奏总纲!Y126)+AH131</f>
        <v>52178.050460418519</v>
      </c>
      <c r="AI132" s="65">
        <f>IF($P132&lt;F$10,0,求节点(F$10:F$14,$K$10:$K$14,$P132)*$C$2*节奏总纲!Z126)+AI131</f>
        <v>38070.602648823573</v>
      </c>
      <c r="AJ132" s="65">
        <f>IF($P132&lt;G$10,0,求节点(G$10:G$14,$K$10:$K$14,$P132)*$C$2*节奏总纲!AA126)+AJ131</f>
        <v>20254.638188472753</v>
      </c>
      <c r="AK132" s="65">
        <f>IF($P132&lt;C$10,0,求节点(C$10:C$14,$L$10:$L$14,$P132)*$C$2*节奏总纲!W126)+AK131+军团势力点排行奖励设计!R132-军团势力点排行奖励设计!R131</f>
        <v>42737.497371636557</v>
      </c>
      <c r="AL132" s="65">
        <f>IF($P132&lt;D$10,0,求节点(D$10:D$14,$L$10:$L$14,$P132)*$C$2*节奏总纲!X126)+AL131+军团势力点排行奖励设计!S132-军团势力点排行奖励设计!S131</f>
        <v>44014.468893157493</v>
      </c>
      <c r="AM132" s="65">
        <f>IF($P132&lt;E$10,0,求节点(E$10:E$14,$L$10:$L$14,$P132)*$C$2*节奏总纲!Y126)+AM131+军团势力点排行奖励设计!T132-军团势力点排行奖励设计!T131</f>
        <v>40445.912370784106</v>
      </c>
      <c r="AN132" s="65">
        <f>IF($P132&lt;F$10,0,求节点(F$10:F$14,$L$10:$L$14,$P132)*$C$2*节奏总纲!Z126)+AN131+军团势力点排行奖励设计!U132-军团势力点排行奖励设计!U131</f>
        <v>31469.665874494869</v>
      </c>
      <c r="AO132" s="65">
        <f>IF($P132&lt;G$10,0,求节点(G$10:G$14,$L$10:$L$14,$P132)*$C$2*节奏总纲!AA126)+AO131+军团势力点排行奖励设计!V132-军团势力点排行奖励设计!V131</f>
        <v>19996.259501500997</v>
      </c>
      <c r="AP132" s="65">
        <f>IF($P132&lt;C$10,0,求节点(C$10:C$14,$M$10:$M$14,$P132)*$C$2*节奏总纲!W126)+AP131</f>
        <v>0</v>
      </c>
      <c r="AQ132" s="65">
        <f>IF($P132&lt;D$10,0,求节点(D$10:D$14,$M$10:$M$14,$P132)*$C$2*节奏总纲!X126)+AQ131</f>
        <v>0</v>
      </c>
      <c r="AR132" s="65">
        <f>IF($P132&lt;E$10,0,求节点(E$10:E$14,$M$10:$M$14,$P132)*$C$2*节奏总纲!Y126)+AR131</f>
        <v>0</v>
      </c>
      <c r="AS132" s="65">
        <f>IF($P132&lt;F$10,0,求节点(F$10:F$14,$M$10:$M$14,$P132)*$C$2*节奏总纲!Z126)+AS131</f>
        <v>0</v>
      </c>
      <c r="AT132" s="65">
        <f>IF($P132&lt;G$10,0,求节点(G$10:G$14,$M$10:$M$14,$P132)*$C$2*节奏总纲!AA126)+AT131</f>
        <v>0</v>
      </c>
      <c r="AX132" s="51">
        <v>123</v>
      </c>
      <c r="AY132" s="51">
        <f>IF($AX132&lt;C$10,0,求节点(C$10:C$14,$H$19:$H$23,$AX132)*$C$2*节奏总纲!W126)+AY131</f>
        <v>160.83712822378666</v>
      </c>
      <c r="AZ132" s="51">
        <f>IF($AX132&lt;D$10,0,求节点(D$10:D$14,$H$19:$H$23,$AX132)*$C$2*节奏总纲!X126)+AZ131</f>
        <v>132.43881686352239</v>
      </c>
      <c r="BA132" s="51">
        <f>IF($AX132&lt;E$10,0,求节点(E$10:E$14,$H$19:$H$23,$AX132)*$C$2*节奏总纲!Y126)+BA131</f>
        <v>94.985892569826404</v>
      </c>
      <c r="BB132" s="51">
        <f>IF($AX132&lt;F$10,0,求节点(F$10:F$14,$H$19:$H$23,$AX132)*$C$2*节奏总纲!Z126)+BB131</f>
        <v>52.866668161804185</v>
      </c>
      <c r="BC132" s="51">
        <f>IF($AX132&lt;G$10,0,求节点(G$10:G$14,$H$19:$H$23,$AX132)*$C$2*节奏总纲!AA126)+BC131</f>
        <v>28.209127555924699</v>
      </c>
      <c r="BD132" s="51">
        <f>IF($AX132&lt;C$10,0,求节点(C$10:C$14,$I$19:$I$23,$AX132)*$C$2*节奏总纲!W126)+BD131</f>
        <v>432.64011766107234</v>
      </c>
      <c r="BE132" s="51">
        <f>IF($AX132&lt;D$10,0,求节点(D$10:D$14,$I$19:$I$23,$AX132)*$C$2*节奏总纲!X126)+BE131</f>
        <v>337.40557894024931</v>
      </c>
      <c r="BF132" s="51">
        <f>IF($AX132&lt;E$10,0,求节点(E$10:E$14,$I$19:$I$23,$AX132)*$C$2*节奏总纲!Y126)+BF131</f>
        <v>227.70400927063847</v>
      </c>
      <c r="BG132" s="51">
        <f>IF($AX132&lt;F$10,0,求节点(F$10:F$14,$I$19:$I$23,$AX132)*$C$2*节奏总纲!Z126)+BG131</f>
        <v>128.19904644254493</v>
      </c>
      <c r="BH132" s="51">
        <f>IF($AX132&lt;G$10,0,求节点(G$10:G$14,$I$19:$I$23,$AX132)*$C$2*节奏总纲!AA126)+BH131</f>
        <v>71.968377807145785</v>
      </c>
      <c r="BI132" s="65">
        <f>IF($AX132&lt;C$10,0,求节点(C$10:C$14,$J$19:$J$23,$AX132)*$C$2*节奏总纲!W126)+BI131+军团势力点排行奖励设计!W132-军团势力点排行奖励设计!W131</f>
        <v>841.83105135724873</v>
      </c>
      <c r="BJ132" s="65">
        <f>IF($AX132&lt;D$10,0,求节点(D$10:D$14,$J$19:$J$23,$AX132)*$C$2*节奏总纲!X126)+BJ131+军团势力点排行奖励设计!X132-军团势力点排行奖励设计!X131</f>
        <v>760.6516949760404</v>
      </c>
      <c r="BK132" s="65">
        <f>IF($AX132&lt;E$10,0,求节点(E$10:E$14,$J$19:$J$23,$AX132)*$C$2*节奏总纲!Y126)+BK131+军团势力点排行奖励设计!Y132-军团势力点排行奖励设计!Y131</f>
        <v>640.78435378416202</v>
      </c>
      <c r="BL132" s="65">
        <f>IF($AX132&lt;F$10,0,求节点(F$10:F$14,$J$19:$J$23,$AX132)*$C$2*节奏总纲!Z126)+BL131+军团势力点排行奖励设计!Z132-军团势力点排行奖励设计!Z131</f>
        <v>579.75914176177002</v>
      </c>
      <c r="BM132" s="65">
        <f>IF($AX132&lt;G$10,0,求节点(G$10:G$14,$J$19:$J$23,$AX132)*$C$2*节奏总纲!AA126)+BM131+军团势力点排行奖励设计!AA132-军团势力点排行奖励设计!AA131</f>
        <v>530.98059084099646</v>
      </c>
      <c r="BN132" s="65">
        <f>IF($AX132&lt;C$10,0,求节点(C$10:C$14,$K$19:$K$23,$AX132)*$C$2*节奏总纲!W126)+BN131</f>
        <v>1275.0877419773738</v>
      </c>
      <c r="BO132" s="65">
        <f>IF($AX132&lt;D$10,0,求节点(D$10:D$14,$K$19:$K$23,$AX132)*$C$2*节奏总纲!X126)+BO131</f>
        <v>849.12447709768514</v>
      </c>
      <c r="BP132" s="65">
        <f>IF($AX132&lt;E$10,0,求节点(E$10:E$14,$K$19:$K$23,$AX132)*$C$2*节奏总纲!Y126)+BP131</f>
        <v>583.0616071871849</v>
      </c>
      <c r="BQ132" s="65">
        <f>IF($AX132&lt;F$10,0,求节点(F$10:F$14,$K$19:$K$23,$AX132)*$C$2*节奏总纲!Z126)+BQ131</f>
        <v>412.02156334366094</v>
      </c>
      <c r="BR132" s="65">
        <f>IF($AX132&lt;G$10,0,求节点(G$10:G$14,$K$19:$K$23,$AX132)*$C$2*节奏总纲!AA126)+BR131</f>
        <v>200.60296043176282</v>
      </c>
      <c r="BS132" s="65">
        <f>IF($AX132&lt;C$10,0,求节点(C$10:C$14,$L$19:$L$23,$AX132)*$C$2*节奏总纲!W126)+BS131+军团势力点排行奖励设计!AB132-军团势力点排行奖励设计!AB131</f>
        <v>854.74994743273112</v>
      </c>
      <c r="BT132" s="65">
        <f>IF($AX132&lt;D$10,0,求节点(D$10:D$14,$L$19:$L$23,$AX132)*$C$2*节奏总纲!X126)+BT131+军团势力点排行奖励设计!AC132-军团势力点排行奖励设计!AC131</f>
        <v>880.28937786315043</v>
      </c>
      <c r="BU132" s="65">
        <f>IF($AX132&lt;E$10,0,求节点(E$10:E$14,$L$19:$L$23,$AX132)*$C$2*节奏总纲!Y126)+BU131+军团势力点排行奖励设计!AD132-军团势力点排行奖励设计!AD131</f>
        <v>808.91824741568212</v>
      </c>
      <c r="BV132" s="65">
        <f>IF($AX132&lt;F$10,0,求节点(F$10:F$14,$L$19:$L$23,$AX132)*$C$2*节奏总纲!Z126)+BV131+军团势力点排行奖励设计!AE132-军团势力点排行奖励设计!AE131</f>
        <v>629.39331748989753</v>
      </c>
      <c r="BW132" s="65">
        <f>IF($AX132&lt;G$10,0,求节点(G$10:G$14,$L$19:$L$23,$AX132)*$C$2*节奏总纲!AA126)+BW131+军团势力点排行奖励设计!AF132-军团势力点排行奖励设计!AF131</f>
        <v>399.92519003001991</v>
      </c>
      <c r="BX132" s="65">
        <f>IF($AX132&lt;C$10,0,求节点(C$10:C$14,$M$19:$M$23,$AX132)*$C$2*节奏总纲!W126)+BX131</f>
        <v>0</v>
      </c>
      <c r="BY132" s="65">
        <f>IF($AX132&lt;D$10,0,求节点(D$10:D$14,$M$19:$M$23,$AX132)*$C$2*节奏总纲!X126)+BY131</f>
        <v>0</v>
      </c>
      <c r="BZ132" s="65">
        <f>IF($AX132&lt;E$10,0,求节点(E$10:E$14,$M$19:$M$23,$AX132)*$C$2*节奏总纲!Y126)+BZ131</f>
        <v>0</v>
      </c>
      <c r="CA132" s="65">
        <f>IF($AX132&lt;F$10,0,求节点(F$10:F$14,$M$19:$M$23,$AX132)*$C$2*节奏总纲!Z126)+CA131</f>
        <v>0</v>
      </c>
      <c r="CB132" s="65">
        <f>IF($AX132&lt;G$10,0,求节点(G$10:G$14,$M$19:$M$23,$AX132)*$C$2*节奏总纲!AA126)+CB131</f>
        <v>0</v>
      </c>
      <c r="CF132" s="51">
        <v>123</v>
      </c>
      <c r="CG132" s="65">
        <f t="shared" si="143"/>
        <v>804.18564111893329</v>
      </c>
      <c r="CH132" s="65">
        <f t="shared" si="144"/>
        <v>662.1940843176119</v>
      </c>
      <c r="CI132" s="65">
        <f t="shared" si="145"/>
        <v>474.92946284913205</v>
      </c>
      <c r="CJ132" s="65">
        <f t="shared" si="146"/>
        <v>264.33334080902091</v>
      </c>
      <c r="CK132" s="65">
        <f t="shared" si="147"/>
        <v>141.04563777962349</v>
      </c>
      <c r="CL132" s="65">
        <f t="shared" si="148"/>
        <v>4326.4011766107233</v>
      </c>
      <c r="CM132" s="65">
        <f t="shared" si="149"/>
        <v>3374.0557894024932</v>
      </c>
      <c r="CN132" s="65">
        <f t="shared" si="150"/>
        <v>2277.0400927063847</v>
      </c>
      <c r="CO132" s="65">
        <f t="shared" si="151"/>
        <v>1281.9904644254493</v>
      </c>
      <c r="CP132" s="65">
        <f t="shared" si="152"/>
        <v>719.68377807145782</v>
      </c>
      <c r="CQ132" s="65">
        <f t="shared" si="153"/>
        <v>25254.931540717462</v>
      </c>
      <c r="CR132" s="65">
        <f t="shared" si="154"/>
        <v>22819.550849281211</v>
      </c>
      <c r="CS132" s="65">
        <f t="shared" si="155"/>
        <v>19223.530613524861</v>
      </c>
      <c r="CT132" s="65">
        <f t="shared" si="156"/>
        <v>17392.774252853102</v>
      </c>
      <c r="CU132" s="65">
        <f t="shared" si="157"/>
        <v>15929.417725229894</v>
      </c>
      <c r="CV132" s="65">
        <f t="shared" si="158"/>
        <v>38252.63225932121</v>
      </c>
      <c r="CW132" s="65">
        <f t="shared" si="159"/>
        <v>25473.734312930555</v>
      </c>
      <c r="CX132" s="65">
        <f t="shared" si="160"/>
        <v>17491.848215615548</v>
      </c>
      <c r="CY132" s="65">
        <f t="shared" si="161"/>
        <v>12360.646900309828</v>
      </c>
      <c r="CZ132" s="65">
        <f t="shared" si="162"/>
        <v>6018.0888129528848</v>
      </c>
      <c r="DA132" s="65">
        <f t="shared" si="163"/>
        <v>42737.497371636557</v>
      </c>
      <c r="DB132" s="65">
        <f t="shared" si="164"/>
        <v>44014.468893157522</v>
      </c>
      <c r="DC132" s="65">
        <f t="shared" si="165"/>
        <v>40445.912370784106</v>
      </c>
      <c r="DD132" s="65">
        <f t="shared" si="166"/>
        <v>31469.665874494876</v>
      </c>
      <c r="DE132" s="65">
        <f t="shared" si="167"/>
        <v>19996.259501500994</v>
      </c>
      <c r="DF132" s="65">
        <f t="shared" si="168"/>
        <v>0</v>
      </c>
      <c r="DG132" s="65">
        <f t="shared" si="169"/>
        <v>0</v>
      </c>
      <c r="DH132" s="65">
        <f t="shared" si="170"/>
        <v>0</v>
      </c>
      <c r="DI132" s="65">
        <f t="shared" si="171"/>
        <v>0</v>
      </c>
      <c r="DJ132" s="65">
        <f t="shared" si="172"/>
        <v>0</v>
      </c>
      <c r="DN132" s="51">
        <v>123</v>
      </c>
      <c r="DO132" s="65">
        <f t="shared" si="173"/>
        <v>6.1798537991688383</v>
      </c>
      <c r="DP132" s="65">
        <f t="shared" si="174"/>
        <v>5.8952671872317355</v>
      </c>
      <c r="DQ132" s="65">
        <f t="shared" si="175"/>
        <v>5.5944805930680239</v>
      </c>
      <c r="DR132" s="65">
        <f t="shared" si="176"/>
        <v>5.6499007370836329</v>
      </c>
      <c r="DS132" s="65">
        <f t="shared" si="177"/>
        <v>5.9024887362764566</v>
      </c>
      <c r="DT132" s="65">
        <f t="shared" si="178"/>
        <v>3.5474544808706301</v>
      </c>
      <c r="DU132" s="65">
        <f t="shared" si="179"/>
        <v>3.300697844126562</v>
      </c>
      <c r="DV132" s="65">
        <f t="shared" si="180"/>
        <v>3.1186518911215777</v>
      </c>
      <c r="DW132" s="65">
        <f t="shared" si="181"/>
        <v>3.3350399405988376</v>
      </c>
      <c r="DX132" s="65">
        <f t="shared" si="182"/>
        <v>3.1261315829257734</v>
      </c>
      <c r="DY132" s="65">
        <f t="shared" si="183"/>
        <v>1.0000000000000004</v>
      </c>
      <c r="DZ132" s="65">
        <f t="shared" si="184"/>
        <v>1.0000000000000002</v>
      </c>
      <c r="EA132" s="65">
        <f t="shared" si="185"/>
        <v>1</v>
      </c>
      <c r="EB132" s="65">
        <f t="shared" si="186"/>
        <v>1</v>
      </c>
      <c r="EC132" s="65">
        <f t="shared" si="187"/>
        <v>1.0000000000000004</v>
      </c>
      <c r="ED132" s="65">
        <f t="shared" si="188"/>
        <v>2.0428242638505711</v>
      </c>
      <c r="EE132" s="65">
        <f t="shared" si="189"/>
        <v>2.5386935681156291</v>
      </c>
      <c r="EF132" s="65">
        <f t="shared" si="190"/>
        <v>2.9829924097922058</v>
      </c>
      <c r="EG132" s="65">
        <f t="shared" si="191"/>
        <v>3.0799846444824266</v>
      </c>
      <c r="EH132" s="65">
        <f t="shared" si="192"/>
        <v>3.3656263338749972</v>
      </c>
      <c r="EI132" s="65">
        <f t="shared" si="193"/>
        <v>1</v>
      </c>
      <c r="EJ132" s="65">
        <f t="shared" si="194"/>
        <v>0.99999999999999933</v>
      </c>
      <c r="EK132" s="65">
        <f t="shared" si="195"/>
        <v>1</v>
      </c>
      <c r="EL132" s="65">
        <f t="shared" si="196"/>
        <v>0.99999999999999978</v>
      </c>
      <c r="EM132" s="65">
        <f t="shared" si="197"/>
        <v>1.0000000000000002</v>
      </c>
      <c r="EN132" s="65">
        <f t="shared" si="198"/>
        <v>0</v>
      </c>
      <c r="EO132" s="65">
        <f t="shared" si="199"/>
        <v>0</v>
      </c>
      <c r="EP132" s="65">
        <f t="shared" si="200"/>
        <v>0</v>
      </c>
      <c r="EQ132" s="65">
        <f t="shared" si="201"/>
        <v>0</v>
      </c>
      <c r="ER132" s="65">
        <f t="shared" si="202"/>
        <v>0</v>
      </c>
      <c r="EV132" s="51">
        <v>123</v>
      </c>
      <c r="EW132" s="65">
        <f t="shared" si="203"/>
        <v>290.62916352210834</v>
      </c>
      <c r="EX132" s="65">
        <f t="shared" si="204"/>
        <v>233.66049054559718</v>
      </c>
      <c r="EY132" s="65">
        <f t="shared" si="205"/>
        <v>163.29709535101796</v>
      </c>
      <c r="EZ132" s="65">
        <f t="shared" si="206"/>
        <v>91.326382094567663</v>
      </c>
      <c r="FA132" s="65">
        <f t="shared" si="207"/>
        <v>49.799640898068432</v>
      </c>
      <c r="FB132" s="65">
        <f t="shared" si="208"/>
        <v>1361.3074790300618</v>
      </c>
      <c r="FC132" s="65">
        <f t="shared" si="209"/>
        <v>1041.0719912950372</v>
      </c>
      <c r="FD132" s="65">
        <f t="shared" si="210"/>
        <v>771.31578697512032</v>
      </c>
      <c r="FE132" s="65">
        <f t="shared" si="211"/>
        <v>585.62968506249695</v>
      </c>
      <c r="FF132" s="65">
        <f t="shared" si="212"/>
        <v>416.16964010138167</v>
      </c>
      <c r="FG132" s="65">
        <f t="shared" si="213"/>
        <v>1017.7752799337934</v>
      </c>
      <c r="FH132" s="65">
        <f t="shared" si="214"/>
        <v>861.11741922746864</v>
      </c>
      <c r="FI132" s="65">
        <f t="shared" si="215"/>
        <v>705.94691558373302</v>
      </c>
      <c r="FJ132" s="65">
        <f t="shared" si="216"/>
        <v>573.31607804286398</v>
      </c>
      <c r="FK132" s="65">
        <f t="shared" si="217"/>
        <v>419.09971101698324</v>
      </c>
      <c r="FL132" s="65">
        <f t="shared" si="218"/>
        <v>468.05909044988346</v>
      </c>
      <c r="FM132" s="65">
        <f t="shared" si="219"/>
        <v>383.91535574096906</v>
      </c>
      <c r="FN132" s="65">
        <f t="shared" si="220"/>
        <v>310.43518860978156</v>
      </c>
      <c r="FO132" s="65">
        <f t="shared" si="221"/>
        <v>237.27093325480018</v>
      </c>
      <c r="FP132" s="65">
        <f t="shared" si="222"/>
        <v>146.65465963440636</v>
      </c>
      <c r="FQ132" s="65">
        <f t="shared" si="223"/>
        <v>384.63747634472901</v>
      </c>
      <c r="FR132" s="65">
        <f t="shared" si="224"/>
        <v>396.13022003841746</v>
      </c>
      <c r="FS132" s="65">
        <f t="shared" si="225"/>
        <v>364.01321133705699</v>
      </c>
      <c r="FT132" s="65">
        <f t="shared" si="226"/>
        <v>283.22699287045384</v>
      </c>
      <c r="FU132" s="65">
        <f t="shared" si="227"/>
        <v>179.96633551350897</v>
      </c>
      <c r="FV132" s="65">
        <f t="shared" si="228"/>
        <v>42.737497371636557</v>
      </c>
      <c r="FW132" s="65">
        <f t="shared" si="229"/>
        <v>44.014468893157499</v>
      </c>
      <c r="FX132" s="65">
        <f t="shared" si="230"/>
        <v>40.445912370784107</v>
      </c>
      <c r="FY132" s="65">
        <f t="shared" si="231"/>
        <v>31.469665874494872</v>
      </c>
      <c r="FZ132" s="65">
        <f t="shared" si="232"/>
        <v>19.996259501500997</v>
      </c>
      <c r="GB132" s="65">
        <f t="shared" si="233"/>
        <v>290.62916352210834</v>
      </c>
      <c r="GC132" s="65">
        <f t="shared" si="234"/>
        <v>1361.3074790300618</v>
      </c>
      <c r="GD132" s="65">
        <f t="shared" si="235"/>
        <v>1017.7752799337934</v>
      </c>
      <c r="GE132" s="65">
        <f t="shared" si="236"/>
        <v>468.05909044988346</v>
      </c>
      <c r="GF132" s="65">
        <f t="shared" si="237"/>
        <v>384.63747634472901</v>
      </c>
      <c r="GG132" s="65">
        <f t="shared" si="238"/>
        <v>42.737497371636557</v>
      </c>
      <c r="GH132" s="65">
        <f t="shared" si="239"/>
        <v>233.66049054559718</v>
      </c>
      <c r="GI132" s="65">
        <f t="shared" si="240"/>
        <v>1041.0719912950372</v>
      </c>
      <c r="GJ132" s="65">
        <f t="shared" si="241"/>
        <v>861.11741922746864</v>
      </c>
      <c r="GK132" s="65">
        <f t="shared" si="242"/>
        <v>383.91535574096906</v>
      </c>
      <c r="GL132" s="65">
        <f t="shared" si="243"/>
        <v>396.13022003841746</v>
      </c>
      <c r="GM132" s="65">
        <f t="shared" si="244"/>
        <v>44.014468893157499</v>
      </c>
      <c r="GN132" s="65">
        <f t="shared" si="245"/>
        <v>163.29709535101796</v>
      </c>
      <c r="GO132" s="65">
        <f t="shared" si="246"/>
        <v>771.31578697512032</v>
      </c>
      <c r="GP132" s="65">
        <f t="shared" si="247"/>
        <v>705.94691558373302</v>
      </c>
      <c r="GQ132" s="65">
        <f t="shared" si="248"/>
        <v>310.43518860978156</v>
      </c>
      <c r="GR132" s="65">
        <f t="shared" si="249"/>
        <v>364.01321133705699</v>
      </c>
      <c r="GS132" s="65">
        <f t="shared" si="250"/>
        <v>40.445912370784107</v>
      </c>
      <c r="GT132" s="65">
        <f t="shared" si="251"/>
        <v>91.326382094567663</v>
      </c>
      <c r="GU132" s="65">
        <f t="shared" si="252"/>
        <v>585.62968506249695</v>
      </c>
      <c r="GV132" s="65">
        <f t="shared" si="253"/>
        <v>573.31607804286398</v>
      </c>
      <c r="GW132" s="65">
        <f t="shared" si="254"/>
        <v>237.27093325480018</v>
      </c>
      <c r="GX132" s="65">
        <f t="shared" si="255"/>
        <v>283.22699287045384</v>
      </c>
      <c r="GY132" s="65">
        <f t="shared" si="256"/>
        <v>31.469665874494872</v>
      </c>
      <c r="GZ132" s="65">
        <f t="shared" si="257"/>
        <v>49.799640898068432</v>
      </c>
      <c r="HA132" s="65">
        <f t="shared" si="258"/>
        <v>416.16964010138167</v>
      </c>
      <c r="HB132" s="65">
        <f t="shared" si="259"/>
        <v>419.09971101698324</v>
      </c>
      <c r="HC132" s="65">
        <f t="shared" si="260"/>
        <v>146.65465963440636</v>
      </c>
      <c r="HD132" s="65">
        <f t="shared" si="261"/>
        <v>179.96633551350897</v>
      </c>
      <c r="HE132" s="65">
        <f t="shared" si="262"/>
        <v>19.996259501500997</v>
      </c>
      <c r="HM132" s="51">
        <v>123</v>
      </c>
      <c r="HN132" s="72">
        <f>(EW132-EW131)*$D$46+(FB132-FB131)*$D$47+(FG132-FG131)*$D$48+(FL132-FL131)*$D$49+IF($HM132&lt;C$10,0,求节点(C$10:C$14,$H$28:$H$32,$HM132)*$C$2*节奏总纲!W126)+HN131</f>
        <v>616810.5286365184</v>
      </c>
      <c r="HO132" s="72">
        <f>(EX132-EX131)*$D$46+(FC132-FC131)*$D$47+(FH132-FH131)*$D$48+(FM132-FM131)*$D$49+IF($HM132&lt;D$10,0,求节点(D$10:D$14,$H$28:$H$32,$HM132)*$C$2*节奏总纲!X126)+HO131</f>
        <v>528840.54961738898</v>
      </c>
      <c r="HP132" s="72">
        <f>(EY132-EY131)*$D$46+(FD132-FD131)*$D$47+(FI132-FI131)*$D$48+(FN132-FN131)*$D$49+IF($HM132&lt;E$10,0,求节点(E$10:E$14,$H$28:$H$32,$HM132)*$C$2*节奏总纲!Y126)+HP131</f>
        <v>429161.64358478348</v>
      </c>
      <c r="HQ132" s="72">
        <f>(EZ132-EZ131)*$D$46+(FE132-FE131)*$D$47+(FJ132-FJ131)*$D$48+(FO132-FO131)*$D$49+IF($HM132&lt;F$10,0,求节点(F$10:F$14,$H$28:$H$32,$HM132)*$C$2*节奏总纲!Z126)+HQ131</f>
        <v>312568.28617787099</v>
      </c>
      <c r="HR132" s="72">
        <f>(FA132-FA131)*$D$46+(FF132-FF131)*$D$47+(FK132-FK131)*$D$48+(FP132-FP131)*$D$49+IF($HM132&lt;G$10,0,求节点(G$10:G$14,$H$28:$H$32,$HM132)*$C$2*节奏总纲!AA126)+HR131</f>
        <v>175049.58662371818</v>
      </c>
      <c r="HV132" s="72">
        <v>123</v>
      </c>
      <c r="HW132" s="72">
        <f>IF($HV132&lt;C$10,0,求节点(C$10:C$14,$I$28:$I$32,$HV132)*$C$2*节奏总纲!W126)+HW131</f>
        <v>8444834522.4755363</v>
      </c>
      <c r="HX132" s="72">
        <f>IF($HV132&lt;D$10,0,求节点(D$10:D$14,$I$28:$I$32,$HV132)*$C$2*节奏总纲!X126)+HX131</f>
        <v>7672314350.9476452</v>
      </c>
      <c r="HY132" s="72">
        <f>IF($HV132&lt;E$10,0,求节点(E$10:E$14,$I$28:$I$32,$HV132)*$C$2*节奏总纲!Y126)+HY131</f>
        <v>6490826878.3671999</v>
      </c>
      <c r="HZ132" s="72">
        <f>IF($HV132&lt;F$10,0,求节点(F$10:F$14,$I$28:$I$32,$HV132)*$C$2*节奏总纲!Z126)+HZ131</f>
        <v>4754984562.6239662</v>
      </c>
      <c r="IA132" s="72">
        <f>IF($HV132&lt;G$10,0,求节点(G$10:G$14,$I$28:$I$32,$HV132)*$C$2*节奏总纲!AA126)+IA131</f>
        <v>2595017098.4004841</v>
      </c>
    </row>
    <row r="133" spans="16:235" x14ac:dyDescent="0.15">
      <c r="P133" s="49">
        <v>124</v>
      </c>
      <c r="Q133" s="51">
        <f>IF($P133&lt;C$10,0,求节点(C$10:C$14,$H$10:$H$14,$P133)*$C$2*节奏总纲!W127)+Q132</f>
        <v>4969.7496895058675</v>
      </c>
      <c r="R133" s="51">
        <f>IF($P133&lt;D$10,0,求节点(D$10:D$14,$H$10:$H$14,$P133)*$C$2*节奏总纲!X127)+R132</f>
        <v>3903.8110568565826</v>
      </c>
      <c r="S133" s="51">
        <f>IF($P133&lt;E$10,0,求节点(E$10:E$14,$H$10:$H$14,$P133)*$C$2*节奏总纲!Y127)+S132</f>
        <v>2656.9836629856904</v>
      </c>
      <c r="T133" s="51">
        <f>IF($P133&lt;F$10,0,求节点(F$10:F$14,$H$10:$H$14,$P133)*$C$2*节奏总纲!Z127)+T132</f>
        <v>1493.4571370726665</v>
      </c>
      <c r="U133" s="51">
        <f>IF($P133&lt;G$10,0,求节点(G$10:G$14,$H$10:$H$14,$P133)*$C$2*节奏总纲!AA127)+U132</f>
        <v>832.52028829515666</v>
      </c>
      <c r="V133" s="51">
        <f>IF($P133&lt;C$10,0,求节点(C$10:C$14,$I$10:$I$14,$P133)*$C$2*节奏总纲!W127)+V132</f>
        <v>15347.711240011677</v>
      </c>
      <c r="W133" s="51">
        <f>IF($P133&lt;D$10,0,求节点(D$10:D$14,$I$10:$I$14,$P133)*$C$2*节奏总纲!X127)+W132</f>
        <v>11136.738670043555</v>
      </c>
      <c r="X133" s="51">
        <f>IF($P133&lt;E$10,0,求节点(E$10:E$14,$I$10:$I$14,$P133)*$C$2*节奏总纲!Y127)+X132</f>
        <v>7101.2953912784196</v>
      </c>
      <c r="Y133" s="51">
        <f>IF($P133&lt;F$10,0,求节点(F$10:F$14,$I$10:$I$14,$P133)*$C$2*节奏总纲!Z127)+Y132</f>
        <v>4275.4894023257266</v>
      </c>
      <c r="Z133" s="51">
        <f>IF($P133&lt;G$10,0,求节点(G$10:G$14,$I$10:$I$14,$P133)*$C$2*节奏总纲!AA127)+Z132</f>
        <v>2249.8261883485275</v>
      </c>
      <c r="AA133" s="65">
        <f>IF($P133&lt;C$10,0,求节点(C$10:C$14,$J$10:$J$14,$P133)*$C$2*节奏总纲!W127)+AA132+军团势力点排行奖励设计!M133-军团势力点排行奖励设计!M132</f>
        <v>26289.036927760306</v>
      </c>
      <c r="AB133" s="65">
        <f>IF($P133&lt;D$10,0,求节点(D$10:D$14,$J$10:$J$14,$P133)*$C$2*节奏总纲!X127)+AB132+军团势力点排行奖励设计!N133-军团势力点排行奖励设计!N132</f>
        <v>23946.710133591583</v>
      </c>
      <c r="AC133" s="65">
        <f>IF($P133&lt;E$10,0,求节点(E$10:E$14,$J$10:$J$14,$P133)*$C$2*节奏总纲!Y127)+AC132+军团势力点排行奖励设计!O133-军团势力点排行奖励设计!O132</f>
        <v>20301.155746040644</v>
      </c>
      <c r="AD133" s="65">
        <f>IF($P133&lt;F$10,0,求节点(F$10:F$14,$J$10:$J$14,$P133)*$C$2*节奏总纲!Z127)+AD132+军团势力点排行奖励设计!P133-军团势力点排行奖励设计!P132</f>
        <v>18470.399385368884</v>
      </c>
      <c r="AE133" s="65">
        <f>IF($P133&lt;G$10,0,求节点(G$10:G$14,$J$10:$J$14,$P133)*$C$2*节奏总纲!AA127)+AE132+军团势力点排行奖励设计!Q133-军团势力点排行奖励设计!Q132</f>
        <v>17007.042857745684</v>
      </c>
      <c r="AF133" s="65">
        <f>IF($P133&lt;C$10,0,求节点(C$10:C$14,$K$10:$K$14,$P133)*$C$2*节奏总纲!W127)+AF132</f>
        <v>83572.458617469354</v>
      </c>
      <c r="AG133" s="65">
        <f>IF($P133&lt;D$10,0,求节点(D$10:D$14,$K$10:$K$14,$P133)*$C$2*节奏总纲!X127)+AG132</f>
        <v>69404.074450226733</v>
      </c>
      <c r="AH133" s="65">
        <f>IF($P133&lt;E$10,0,求节点(E$10:E$14,$K$10:$K$14,$P133)*$C$2*节奏总纲!Y127)+AH132</f>
        <v>55949.738424223768</v>
      </c>
      <c r="AI133" s="65">
        <f>IF($P133&lt;F$10,0,求节点(F$10:F$14,$K$10:$K$14,$P133)*$C$2*节奏总纲!Z127)+AI132</f>
        <v>40790.140086582083</v>
      </c>
      <c r="AJ133" s="65">
        <f>IF($P133&lt;G$10,0,求节点(G$10:G$14,$K$10:$K$14,$P133)*$C$2*节奏总纲!AA127)+AJ132</f>
        <v>21745.114009830497</v>
      </c>
      <c r="AK133" s="65">
        <f>IF($P133&lt;C$10,0,求节点(C$10:C$14,$L$10:$L$14,$P133)*$C$2*节奏总纲!W127)+AK132+军团势力点排行奖励设计!R133-军团势力点排行奖励设计!R132</f>
        <v>48373.371731020015</v>
      </c>
      <c r="AL133" s="65">
        <f>IF($P133&lt;D$10,0,求节点(D$10:D$14,$L$10:$L$14,$P133)*$C$2*节奏总纲!X127)+AL132+军团势力点排行奖励设计!S133-军团势力点排行奖励设计!S132</f>
        <v>49109.228858240334</v>
      </c>
      <c r="AM133" s="65">
        <f>IF($P133&lt;E$10,0,求节点(E$10:E$14,$L$10:$L$14,$P133)*$C$2*节奏总纲!Y127)+AM132+军团势力点排行奖励设计!T133-军团势力点排行奖励设计!T132</f>
        <v>44648.65038759567</v>
      </c>
      <c r="AN133" s="65">
        <f>IF($P133&lt;F$10,0,求节点(F$10:F$14,$L$10:$L$14,$P133)*$C$2*节奏总纲!Z127)+AN132+军团势力点排行奖励设计!U133-军团势力点排行奖励设计!U132</f>
        <v>34620.253365259698</v>
      </c>
      <c r="AO133" s="65">
        <f>IF($P133&lt;G$10,0,求节点(G$10:G$14,$L$10:$L$14,$P133)*$C$2*节奏总纲!AA127)+AO132+军团势力点排行奖励设计!V133-军团势力点排行奖励设计!V132</f>
        <v>21917.785375865053</v>
      </c>
      <c r="AP133" s="65">
        <f>IF($P133&lt;C$10,0,求节点(C$10:C$14,$M$10:$M$14,$P133)*$C$2*节奏总纲!W127)+AP132</f>
        <v>0</v>
      </c>
      <c r="AQ133" s="65">
        <f>IF($P133&lt;D$10,0,求节点(D$10:D$14,$M$10:$M$14,$P133)*$C$2*节奏总纲!X127)+AQ132</f>
        <v>0</v>
      </c>
      <c r="AR133" s="65">
        <f>IF($P133&lt;E$10,0,求节点(E$10:E$14,$M$10:$M$14,$P133)*$C$2*节奏总纲!Y127)+AR132</f>
        <v>0</v>
      </c>
      <c r="AS133" s="65">
        <f>IF($P133&lt;F$10,0,求节点(F$10:F$14,$M$10:$M$14,$P133)*$C$2*节奏总纲!Z127)+AS132</f>
        <v>0</v>
      </c>
      <c r="AT133" s="65">
        <f>IF($P133&lt;G$10,0,求节点(G$10:G$14,$M$10:$M$14,$P133)*$C$2*节奏总纲!AA127)+AT132</f>
        <v>0</v>
      </c>
      <c r="AX133" s="51">
        <v>124</v>
      </c>
      <c r="AY133" s="51">
        <f>IF($AX133&lt;C$10,0,求节点(C$10:C$14,$H$19:$H$23,$AX133)*$C$2*节奏总纲!W127)+AY132</f>
        <v>160.83712822378666</v>
      </c>
      <c r="AZ133" s="51">
        <f>IF($AX133&lt;D$10,0,求节点(D$10:D$14,$H$19:$H$23,$AX133)*$C$2*节奏总纲!X127)+AZ132</f>
        <v>132.43881686352239</v>
      </c>
      <c r="BA133" s="51">
        <f>IF($AX133&lt;E$10,0,求节点(E$10:E$14,$H$19:$H$23,$AX133)*$C$2*节奏总纲!Y127)+BA132</f>
        <v>94.985892569826404</v>
      </c>
      <c r="BB133" s="51">
        <f>IF($AX133&lt;F$10,0,求节点(F$10:F$14,$H$19:$H$23,$AX133)*$C$2*节奏总纲!Z127)+BB132</f>
        <v>52.866668161804185</v>
      </c>
      <c r="BC133" s="51">
        <f>IF($AX133&lt;G$10,0,求节点(G$10:G$14,$H$19:$H$23,$AX133)*$C$2*节奏总纲!AA127)+BC132</f>
        <v>28.209127555924699</v>
      </c>
      <c r="BD133" s="51">
        <f>IF($AX133&lt;C$10,0,求节点(C$10:C$14,$I$19:$I$23,$AX133)*$C$2*节奏总纲!W127)+BD132</f>
        <v>432.64011766107234</v>
      </c>
      <c r="BE133" s="51">
        <f>IF($AX133&lt;D$10,0,求节点(D$10:D$14,$I$19:$I$23,$AX133)*$C$2*节奏总纲!X127)+BE132</f>
        <v>337.40557894024931</v>
      </c>
      <c r="BF133" s="51">
        <f>IF($AX133&lt;E$10,0,求节点(E$10:E$14,$I$19:$I$23,$AX133)*$C$2*节奏总纲!Y127)+BF132</f>
        <v>227.70400927063847</v>
      </c>
      <c r="BG133" s="51">
        <f>IF($AX133&lt;F$10,0,求节点(F$10:F$14,$I$19:$I$23,$AX133)*$C$2*节奏总纲!Z127)+BG132</f>
        <v>128.19904644254493</v>
      </c>
      <c r="BH133" s="51">
        <f>IF($AX133&lt;G$10,0,求节点(G$10:G$14,$I$19:$I$23,$AX133)*$C$2*节奏总纲!AA127)+BH132</f>
        <v>71.968377807145785</v>
      </c>
      <c r="BI133" s="65">
        <f>IF($AX133&lt;C$10,0,求节点(C$10:C$14,$J$19:$J$23,$AX133)*$C$2*节奏总纲!W127)+BI132+军团势力点排行奖励设计!W133-军团势力点排行奖励设计!W132</f>
        <v>876.30123092534325</v>
      </c>
      <c r="BJ133" s="65">
        <f>IF($AX133&lt;D$10,0,求节点(D$10:D$14,$J$19:$J$23,$AX133)*$C$2*节奏总纲!X127)+BJ132+军团势力点排行奖励设计!X133-军团势力点排行奖励设计!X132</f>
        <v>798.22367111971926</v>
      </c>
      <c r="BK133" s="65">
        <f>IF($AX133&lt;E$10,0,求节点(E$10:E$14,$J$19:$J$23,$AX133)*$C$2*节奏总纲!Y127)+BK132+军团势力点排行奖励设计!Y133-军团势力点排行奖励设计!Y132</f>
        <v>676.70519153468831</v>
      </c>
      <c r="BL133" s="65">
        <f>IF($AX133&lt;F$10,0,求节点(F$10:F$14,$J$19:$J$23,$AX133)*$C$2*节奏总纲!Z127)+BL132+军团势力点排行奖励设计!Z133-军团势力点排行奖励设计!Z132</f>
        <v>615.67997951229609</v>
      </c>
      <c r="BM133" s="65">
        <f>IF($AX133&lt;G$10,0,求节点(G$10:G$14,$J$19:$J$23,$AX133)*$C$2*节奏总纲!AA127)+BM132+军团势力点排行奖励设计!AA133-军团势力点排行奖励设计!AA132</f>
        <v>566.90142859152274</v>
      </c>
      <c r="BN133" s="65">
        <f>IF($AX133&lt;C$10,0,求节点(C$10:C$14,$K$19:$K$23,$AX133)*$C$2*节奏总纲!W127)+BN132</f>
        <v>1275.0877419773738</v>
      </c>
      <c r="BO133" s="65">
        <f>IF($AX133&lt;D$10,0,求节点(D$10:D$14,$K$19:$K$23,$AX133)*$C$2*节奏总纲!X127)+BO132</f>
        <v>849.12447709768514</v>
      </c>
      <c r="BP133" s="65">
        <f>IF($AX133&lt;E$10,0,求节点(E$10:E$14,$K$19:$K$23,$AX133)*$C$2*节奏总纲!Y127)+BP132</f>
        <v>583.0616071871849</v>
      </c>
      <c r="BQ133" s="65">
        <f>IF($AX133&lt;F$10,0,求节点(F$10:F$14,$K$19:$K$23,$AX133)*$C$2*节奏总纲!Z127)+BQ132</f>
        <v>412.02156334366094</v>
      </c>
      <c r="BR133" s="65">
        <f>IF($AX133&lt;G$10,0,求节点(G$10:G$14,$K$19:$K$23,$AX133)*$C$2*节奏总纲!AA127)+BR132</f>
        <v>200.60296043176282</v>
      </c>
      <c r="BS133" s="65">
        <f>IF($AX133&lt;C$10,0,求节点(C$10:C$14,$L$19:$L$23,$AX133)*$C$2*节奏总纲!W127)+BS132+军团势力点排行奖励设计!AB133-军团势力点排行奖励设计!AB132</f>
        <v>967.46743462040024</v>
      </c>
      <c r="BT133" s="65">
        <f>IF($AX133&lt;D$10,0,求节点(D$10:D$14,$L$19:$L$23,$AX133)*$C$2*节奏总纲!X127)+BT132+军团势力点排行奖励设计!AC133-军团势力点排行奖励设计!AC132</f>
        <v>982.18457716480725</v>
      </c>
      <c r="BU133" s="65">
        <f>IF($AX133&lt;E$10,0,求节点(E$10:E$14,$L$19:$L$23,$AX133)*$C$2*节奏总纲!Y127)+BU132+军团势力点排行奖励设计!AD133-军团势力点排行奖励设计!AD132</f>
        <v>892.97300775191343</v>
      </c>
      <c r="BV133" s="65">
        <f>IF($AX133&lt;F$10,0,求节点(F$10:F$14,$L$19:$L$23,$AX133)*$C$2*节奏总纲!Z127)+BV132+军团势力点排行奖励设计!AE133-军团势力点排行奖励设计!AE132</f>
        <v>692.40506730519405</v>
      </c>
      <c r="BW133" s="65">
        <f>IF($AX133&lt;G$10,0,求节点(G$10:G$14,$L$19:$L$23,$AX133)*$C$2*节奏总纲!AA127)+BW132+军团势力点排行奖励设计!AF133-军团势力点排行奖励设计!AF132</f>
        <v>438.35570751730103</v>
      </c>
      <c r="BX133" s="65">
        <f>IF($AX133&lt;C$10,0,求节点(C$10:C$14,$M$19:$M$23,$AX133)*$C$2*节奏总纲!W127)+BX132</f>
        <v>0</v>
      </c>
      <c r="BY133" s="65">
        <f>IF($AX133&lt;D$10,0,求节点(D$10:D$14,$M$19:$M$23,$AX133)*$C$2*节奏总纲!X127)+BY132</f>
        <v>0</v>
      </c>
      <c r="BZ133" s="65">
        <f>IF($AX133&lt;E$10,0,求节点(E$10:E$14,$M$19:$M$23,$AX133)*$C$2*节奏总纲!Y127)+BZ132</f>
        <v>0</v>
      </c>
      <c r="CA133" s="65">
        <f>IF($AX133&lt;F$10,0,求节点(F$10:F$14,$M$19:$M$23,$AX133)*$C$2*节奏总纲!Z127)+CA132</f>
        <v>0</v>
      </c>
      <c r="CB133" s="65">
        <f>IF($AX133&lt;G$10,0,求节点(G$10:G$14,$M$19:$M$23,$AX133)*$C$2*节奏总纲!AA127)+CB132</f>
        <v>0</v>
      </c>
      <c r="CF133" s="51">
        <v>124</v>
      </c>
      <c r="CG133" s="65">
        <f t="shared" si="143"/>
        <v>804.18564111893329</v>
      </c>
      <c r="CH133" s="65">
        <f t="shared" si="144"/>
        <v>662.1940843176119</v>
      </c>
      <c r="CI133" s="65">
        <f t="shared" si="145"/>
        <v>474.92946284913205</v>
      </c>
      <c r="CJ133" s="65">
        <f t="shared" si="146"/>
        <v>264.33334080902091</v>
      </c>
      <c r="CK133" s="65">
        <f t="shared" si="147"/>
        <v>141.04563777962349</v>
      </c>
      <c r="CL133" s="65">
        <f t="shared" si="148"/>
        <v>4326.4011766107233</v>
      </c>
      <c r="CM133" s="65">
        <f t="shared" si="149"/>
        <v>3374.0557894024932</v>
      </c>
      <c r="CN133" s="65">
        <f t="shared" si="150"/>
        <v>2277.0400927063847</v>
      </c>
      <c r="CO133" s="65">
        <f t="shared" si="151"/>
        <v>1281.9904644254493</v>
      </c>
      <c r="CP133" s="65">
        <f t="shared" si="152"/>
        <v>719.68377807145782</v>
      </c>
      <c r="CQ133" s="65">
        <f t="shared" si="153"/>
        <v>26289.036927760299</v>
      </c>
      <c r="CR133" s="65">
        <f t="shared" si="154"/>
        <v>23946.71013359158</v>
      </c>
      <c r="CS133" s="65">
        <f t="shared" si="155"/>
        <v>20301.155746040648</v>
      </c>
      <c r="CT133" s="65">
        <f t="shared" si="156"/>
        <v>18470.399385368881</v>
      </c>
      <c r="CU133" s="65">
        <f t="shared" si="157"/>
        <v>17007.042857745684</v>
      </c>
      <c r="CV133" s="65">
        <f t="shared" si="158"/>
        <v>38252.63225932121</v>
      </c>
      <c r="CW133" s="65">
        <f t="shared" si="159"/>
        <v>25473.734312930555</v>
      </c>
      <c r="CX133" s="65">
        <f t="shared" si="160"/>
        <v>17491.848215615548</v>
      </c>
      <c r="CY133" s="65">
        <f t="shared" si="161"/>
        <v>12360.646900309828</v>
      </c>
      <c r="CZ133" s="65">
        <f t="shared" si="162"/>
        <v>6018.0888129528848</v>
      </c>
      <c r="DA133" s="65">
        <f t="shared" si="163"/>
        <v>48373.371731020015</v>
      </c>
      <c r="DB133" s="65">
        <f t="shared" si="164"/>
        <v>49109.228858240363</v>
      </c>
      <c r="DC133" s="65">
        <f t="shared" si="165"/>
        <v>44648.65038759567</v>
      </c>
      <c r="DD133" s="65">
        <f t="shared" si="166"/>
        <v>34620.253365259705</v>
      </c>
      <c r="DE133" s="65">
        <f t="shared" si="167"/>
        <v>21917.785375865053</v>
      </c>
      <c r="DF133" s="65">
        <f t="shared" si="168"/>
        <v>0</v>
      </c>
      <c r="DG133" s="65">
        <f t="shared" si="169"/>
        <v>0</v>
      </c>
      <c r="DH133" s="65">
        <f t="shared" si="170"/>
        <v>0</v>
      </c>
      <c r="DI133" s="65">
        <f t="shared" si="171"/>
        <v>0</v>
      </c>
      <c r="DJ133" s="65">
        <f t="shared" si="172"/>
        <v>0</v>
      </c>
      <c r="DN133" s="51">
        <v>124</v>
      </c>
      <c r="DO133" s="65">
        <f t="shared" si="173"/>
        <v>6.1798537991688383</v>
      </c>
      <c r="DP133" s="65">
        <f t="shared" si="174"/>
        <v>5.8952671872317355</v>
      </c>
      <c r="DQ133" s="65">
        <f t="shared" si="175"/>
        <v>5.5944805930680239</v>
      </c>
      <c r="DR133" s="65">
        <f t="shared" si="176"/>
        <v>5.6499007370836329</v>
      </c>
      <c r="DS133" s="65">
        <f t="shared" si="177"/>
        <v>5.9024887362764566</v>
      </c>
      <c r="DT133" s="65">
        <f t="shared" si="178"/>
        <v>3.5474544808706301</v>
      </c>
      <c r="DU133" s="65">
        <f t="shared" si="179"/>
        <v>3.300697844126562</v>
      </c>
      <c r="DV133" s="65">
        <f t="shared" si="180"/>
        <v>3.1186518911215777</v>
      </c>
      <c r="DW133" s="65">
        <f t="shared" si="181"/>
        <v>3.3350399405988376</v>
      </c>
      <c r="DX133" s="65">
        <f t="shared" si="182"/>
        <v>3.1261315829257734</v>
      </c>
      <c r="DY133" s="65">
        <f t="shared" si="183"/>
        <v>1.0000000000000002</v>
      </c>
      <c r="DZ133" s="65">
        <f t="shared" si="184"/>
        <v>1.0000000000000002</v>
      </c>
      <c r="EA133" s="65">
        <f t="shared" si="185"/>
        <v>0.99999999999999978</v>
      </c>
      <c r="EB133" s="65">
        <f t="shared" si="186"/>
        <v>1.0000000000000002</v>
      </c>
      <c r="EC133" s="65">
        <f t="shared" si="187"/>
        <v>1</v>
      </c>
      <c r="ED133" s="65">
        <f t="shared" si="188"/>
        <v>2.1847505303927113</v>
      </c>
      <c r="EE133" s="65">
        <f t="shared" si="189"/>
        <v>2.7245347540190439</v>
      </c>
      <c r="EF133" s="65">
        <f t="shared" si="190"/>
        <v>3.1986178781425507</v>
      </c>
      <c r="EG133" s="65">
        <f t="shared" si="191"/>
        <v>3.3000004300389527</v>
      </c>
      <c r="EH133" s="65">
        <f t="shared" si="192"/>
        <v>3.6132923068579408</v>
      </c>
      <c r="EI133" s="65">
        <f t="shared" si="193"/>
        <v>1</v>
      </c>
      <c r="EJ133" s="65">
        <f t="shared" si="194"/>
        <v>0.99999999999999944</v>
      </c>
      <c r="EK133" s="65">
        <f t="shared" si="195"/>
        <v>1</v>
      </c>
      <c r="EL133" s="65">
        <f t="shared" si="196"/>
        <v>0.99999999999999978</v>
      </c>
      <c r="EM133" s="65">
        <f t="shared" si="197"/>
        <v>1</v>
      </c>
      <c r="EN133" s="65">
        <f t="shared" si="198"/>
        <v>0</v>
      </c>
      <c r="EO133" s="65">
        <f t="shared" si="199"/>
        <v>0</v>
      </c>
      <c r="EP133" s="65">
        <f t="shared" si="200"/>
        <v>0</v>
      </c>
      <c r="EQ133" s="65">
        <f t="shared" si="201"/>
        <v>0</v>
      </c>
      <c r="ER133" s="65">
        <f t="shared" si="202"/>
        <v>0</v>
      </c>
      <c r="EV133" s="51">
        <v>124</v>
      </c>
      <c r="EW133" s="65">
        <f t="shared" si="203"/>
        <v>290.62916352210834</v>
      </c>
      <c r="EX133" s="65">
        <f t="shared" si="204"/>
        <v>233.66049054559718</v>
      </c>
      <c r="EY133" s="65">
        <f t="shared" si="205"/>
        <v>163.29709535101796</v>
      </c>
      <c r="EZ133" s="65">
        <f t="shared" si="206"/>
        <v>91.326382094567663</v>
      </c>
      <c r="FA133" s="65">
        <f t="shared" si="207"/>
        <v>49.799640898068432</v>
      </c>
      <c r="FB133" s="65">
        <f t="shared" si="208"/>
        <v>1378.542568814109</v>
      </c>
      <c r="FC133" s="65">
        <f t="shared" si="209"/>
        <v>1059.8579793668766</v>
      </c>
      <c r="FD133" s="65">
        <f t="shared" si="210"/>
        <v>789.27620585038346</v>
      </c>
      <c r="FE133" s="65">
        <f t="shared" si="211"/>
        <v>603.59010393775998</v>
      </c>
      <c r="FF133" s="65">
        <f t="shared" si="212"/>
        <v>434.13005897664482</v>
      </c>
      <c r="FG133" s="65">
        <f t="shared" si="213"/>
        <v>1067.1021068957366</v>
      </c>
      <c r="FH133" s="65">
        <f t="shared" si="214"/>
        <v>908.59336828262121</v>
      </c>
      <c r="FI133" s="65">
        <f t="shared" si="215"/>
        <v>747.32772067233918</v>
      </c>
      <c r="FJ133" s="65">
        <f t="shared" si="216"/>
        <v>608.38397997518973</v>
      </c>
      <c r="FK133" s="65">
        <f t="shared" si="217"/>
        <v>446.79324325090442</v>
      </c>
      <c r="FL133" s="65">
        <f t="shared" si="218"/>
        <v>492.32609686582197</v>
      </c>
      <c r="FM133" s="65">
        <f t="shared" si="219"/>
        <v>406.17299440848433</v>
      </c>
      <c r="FN133" s="65">
        <f t="shared" si="220"/>
        <v>329.04218256455408</v>
      </c>
      <c r="FO133" s="65">
        <f t="shared" si="221"/>
        <v>251.66932510538578</v>
      </c>
      <c r="FP133" s="65">
        <f t="shared" si="222"/>
        <v>156.1368050193889</v>
      </c>
      <c r="FQ133" s="65">
        <f t="shared" si="223"/>
        <v>435.36034557918009</v>
      </c>
      <c r="FR133" s="65">
        <f t="shared" si="224"/>
        <v>441.98305972416301</v>
      </c>
      <c r="FS133" s="65">
        <f t="shared" si="225"/>
        <v>401.83785348836108</v>
      </c>
      <c r="FT133" s="65">
        <f t="shared" si="226"/>
        <v>311.58228028733726</v>
      </c>
      <c r="FU133" s="65">
        <f t="shared" si="227"/>
        <v>197.26006838278548</v>
      </c>
      <c r="FV133" s="65">
        <f t="shared" si="228"/>
        <v>48.373371731020015</v>
      </c>
      <c r="FW133" s="65">
        <f t="shared" si="229"/>
        <v>49.109228858240336</v>
      </c>
      <c r="FX133" s="65">
        <f t="shared" si="230"/>
        <v>44.648650387595673</v>
      </c>
      <c r="FY133" s="65">
        <f t="shared" si="231"/>
        <v>34.6202533652597</v>
      </c>
      <c r="FZ133" s="65">
        <f t="shared" si="232"/>
        <v>21.917785375865051</v>
      </c>
      <c r="GB133" s="65">
        <f t="shared" si="233"/>
        <v>290.62916352210834</v>
      </c>
      <c r="GC133" s="65">
        <f t="shared" si="234"/>
        <v>1378.542568814109</v>
      </c>
      <c r="GD133" s="65">
        <f t="shared" si="235"/>
        <v>1067.1021068957366</v>
      </c>
      <c r="GE133" s="65">
        <f t="shared" si="236"/>
        <v>492.32609686582197</v>
      </c>
      <c r="GF133" s="65">
        <f t="shared" si="237"/>
        <v>435.36034557918009</v>
      </c>
      <c r="GG133" s="65">
        <f t="shared" si="238"/>
        <v>48.373371731020015</v>
      </c>
      <c r="GH133" s="65">
        <f t="shared" si="239"/>
        <v>233.66049054559718</v>
      </c>
      <c r="GI133" s="65">
        <f t="shared" si="240"/>
        <v>1059.8579793668766</v>
      </c>
      <c r="GJ133" s="65">
        <f t="shared" si="241"/>
        <v>908.59336828262121</v>
      </c>
      <c r="GK133" s="65">
        <f t="shared" si="242"/>
        <v>406.17299440848433</v>
      </c>
      <c r="GL133" s="65">
        <f t="shared" si="243"/>
        <v>441.98305972416301</v>
      </c>
      <c r="GM133" s="65">
        <f t="shared" si="244"/>
        <v>49.109228858240336</v>
      </c>
      <c r="GN133" s="65">
        <f t="shared" si="245"/>
        <v>163.29709535101796</v>
      </c>
      <c r="GO133" s="65">
        <f t="shared" si="246"/>
        <v>789.27620585038346</v>
      </c>
      <c r="GP133" s="65">
        <f t="shared" si="247"/>
        <v>747.32772067233918</v>
      </c>
      <c r="GQ133" s="65">
        <f t="shared" si="248"/>
        <v>329.04218256455408</v>
      </c>
      <c r="GR133" s="65">
        <f t="shared" si="249"/>
        <v>401.83785348836108</v>
      </c>
      <c r="GS133" s="65">
        <f t="shared" si="250"/>
        <v>44.648650387595673</v>
      </c>
      <c r="GT133" s="65">
        <f t="shared" si="251"/>
        <v>91.326382094567663</v>
      </c>
      <c r="GU133" s="65">
        <f t="shared" si="252"/>
        <v>603.59010393775998</v>
      </c>
      <c r="GV133" s="65">
        <f t="shared" si="253"/>
        <v>608.38397997518973</v>
      </c>
      <c r="GW133" s="65">
        <f t="shared" si="254"/>
        <v>251.66932510538578</v>
      </c>
      <c r="GX133" s="65">
        <f t="shared" si="255"/>
        <v>311.58228028733726</v>
      </c>
      <c r="GY133" s="65">
        <f t="shared" si="256"/>
        <v>34.6202533652597</v>
      </c>
      <c r="GZ133" s="65">
        <f t="shared" si="257"/>
        <v>49.799640898068432</v>
      </c>
      <c r="HA133" s="65">
        <f t="shared" si="258"/>
        <v>434.13005897664482</v>
      </c>
      <c r="HB133" s="65">
        <f t="shared" si="259"/>
        <v>446.79324325090442</v>
      </c>
      <c r="HC133" s="65">
        <f t="shared" si="260"/>
        <v>156.1368050193889</v>
      </c>
      <c r="HD133" s="65">
        <f t="shared" si="261"/>
        <v>197.26006838278548</v>
      </c>
      <c r="HE133" s="65">
        <f t="shared" si="262"/>
        <v>21.917785375865051</v>
      </c>
      <c r="HM133" s="51">
        <v>124</v>
      </c>
      <c r="HN133" s="72">
        <f>(EW133-EW132)*$D$46+(FB133-FB132)*$D$47+(FG133-FG132)*$D$48+(FL133-FL132)*$D$49+IF($HM133&lt;C$10,0,求节点(C$10:C$14,$H$28:$H$32,$HM133)*$C$2*节奏总纲!W127)+HN132</f>
        <v>663359.05912527326</v>
      </c>
      <c r="HO133" s="72">
        <f>(EX133-EX132)*$D$46+(FC133-FC132)*$D$47+(FH133-FH132)*$D$48+(FM133-FM132)*$D$49+IF($HM133&lt;D$10,0,求节点(D$10:D$14,$H$28:$H$32,$HM133)*$C$2*节奏总纲!X127)+HO132</f>
        <v>569690.30495984224</v>
      </c>
      <c r="HP133" s="72">
        <f>(EY133-EY132)*$D$46+(FD133-FD132)*$D$47+(FI133-FI132)*$D$48+(FN133-FN132)*$D$49+IF($HM133&lt;E$10,0,求节点(E$10:E$14,$H$28:$H$32,$HM133)*$C$2*节奏总纲!Y127)+HP132</f>
        <v>461914.26344571327</v>
      </c>
      <c r="HQ133" s="72">
        <f>(EZ133-EZ132)*$D$46+(FE133-FE132)*$D$47+(FJ133-FJ132)*$D$48+(FO133-FO132)*$D$49+IF($HM133&lt;F$10,0,求节点(F$10:F$14,$H$28:$H$32,$HM133)*$C$2*节奏总纲!Z127)+HQ132</f>
        <v>336482.84162000817</v>
      </c>
      <c r="HR133" s="72">
        <f>(FA133-FA132)*$D$46+(FF133-FF132)*$D$47+(FK133-FK132)*$D$48+(FP133-FP132)*$D$49+IF($HM133&lt;G$10,0,求节点(G$10:G$14,$H$28:$H$32,$HM133)*$C$2*节奏总纲!AA127)+HR132</f>
        <v>188640.02448808891</v>
      </c>
      <c r="HV133" s="72">
        <v>124</v>
      </c>
      <c r="HW133" s="72">
        <f>IF($HV133&lt;C$10,0,求节点(C$10:C$14,$I$28:$I$32,$HV133)*$C$2*节奏总纲!W127)+HW132</f>
        <v>9313483047.5915184</v>
      </c>
      <c r="HX133" s="72">
        <f>IF($HV133&lt;D$10,0,求节点(D$10:D$14,$I$28:$I$32,$HV133)*$C$2*节奏总纲!X127)+HX132</f>
        <v>8429765390.0042086</v>
      </c>
      <c r="HY133" s="72">
        <f>IF($HV133&lt;E$10,0,求节点(E$10:E$14,$I$28:$I$32,$HV133)*$C$2*节奏总纲!Y127)+HY132</f>
        <v>7094296952.5760403</v>
      </c>
      <c r="HZ133" s="72">
        <f>IF($HV133&lt;F$10,0,求节点(F$10:F$14,$I$28:$I$32,$HV133)*$C$2*节奏总纲!Z127)+HZ132</f>
        <v>5190110552.665328</v>
      </c>
      <c r="IA133" s="72">
        <f>IF($HV133&lt;G$10,0,求节点(G$10:G$14,$I$28:$I$32,$HV133)*$C$2*节奏总纲!AA127)+IA132</f>
        <v>2833493229.8177228</v>
      </c>
    </row>
    <row r="134" spans="16:235" x14ac:dyDescent="0.15">
      <c r="P134" s="49">
        <v>125</v>
      </c>
      <c r="Q134" s="51">
        <f>IF($P134&lt;C$10,0,求节点(C$10:C$14,$H$10:$H$14,$P134)*$C$2*节奏总纲!W128)+Q133</f>
        <v>4969.7496895058675</v>
      </c>
      <c r="R134" s="51">
        <f>IF($P134&lt;D$10,0,求节点(D$10:D$14,$H$10:$H$14,$P134)*$C$2*节奏总纲!X128)+R133</f>
        <v>3903.8110568565826</v>
      </c>
      <c r="S134" s="51">
        <f>IF($P134&lt;E$10,0,求节点(E$10:E$14,$H$10:$H$14,$P134)*$C$2*节奏总纲!Y128)+S133</f>
        <v>2656.9836629856904</v>
      </c>
      <c r="T134" s="51">
        <f>IF($P134&lt;F$10,0,求节点(F$10:F$14,$H$10:$H$14,$P134)*$C$2*节奏总纲!Z128)+T133</f>
        <v>1493.4571370726665</v>
      </c>
      <c r="U134" s="51">
        <f>IF($P134&lt;G$10,0,求节点(G$10:G$14,$H$10:$H$14,$P134)*$C$2*节奏总纲!AA128)+U133</f>
        <v>832.52028829515666</v>
      </c>
      <c r="V134" s="51">
        <f>IF($P134&lt;C$10,0,求节点(C$10:C$14,$I$10:$I$14,$P134)*$C$2*节奏总纲!W128)+V133</f>
        <v>15347.711240011677</v>
      </c>
      <c r="W134" s="51">
        <f>IF($P134&lt;D$10,0,求节点(D$10:D$14,$I$10:$I$14,$P134)*$C$2*节奏总纲!X128)+W133</f>
        <v>11136.738670043555</v>
      </c>
      <c r="X134" s="51">
        <f>IF($P134&lt;E$10,0,求节点(E$10:E$14,$I$10:$I$14,$P134)*$C$2*节奏总纲!Y128)+X133</f>
        <v>7101.2953912784196</v>
      </c>
      <c r="Y134" s="51">
        <f>IF($P134&lt;F$10,0,求节点(F$10:F$14,$I$10:$I$14,$P134)*$C$2*节奏总纲!Z128)+Y133</f>
        <v>4275.4894023257266</v>
      </c>
      <c r="Z134" s="51">
        <f>IF($P134&lt;G$10,0,求节点(G$10:G$14,$I$10:$I$14,$P134)*$C$2*节奏总纲!AA128)+Z133</f>
        <v>2249.8261883485275</v>
      </c>
      <c r="AA134" s="65">
        <f>IF($P134&lt;C$10,0,求节点(C$10:C$14,$J$10:$J$14,$P134)*$C$2*节奏总纲!W128)+AA133+军团势力点排行奖励设计!M134-军团势力点排行奖励设计!M133</f>
        <v>27397.363639058673</v>
      </c>
      <c r="AB134" s="65">
        <f>IF($P134&lt;D$10,0,求节点(D$10:D$14,$J$10:$J$14,$P134)*$C$2*节奏总纲!X128)+AB133+军团势力点排行奖励设计!N134-军团势力点排行奖励设计!N133</f>
        <v>25115.617900755817</v>
      </c>
      <c r="AC134" s="65">
        <f>IF($P134&lt;E$10,0,求节点(E$10:E$14,$J$10:$J$14,$P134)*$C$2*节奏总纲!Y128)+AC133+军团势力点排行奖励设计!O134-军团势力点排行奖励设计!O133</f>
        <v>21452.990598423377</v>
      </c>
      <c r="AD134" s="65">
        <f>IF($P134&lt;F$10,0,求节点(F$10:F$14,$J$10:$J$14,$P134)*$C$2*节奏总纲!Z128)+AD133+军团势力点排行奖励设计!P134-军团势力点排行奖励设计!P133</f>
        <v>19622.234237751618</v>
      </c>
      <c r="AE134" s="65">
        <f>IF($P134&lt;G$10,0,求节点(G$10:G$14,$J$10:$J$14,$P134)*$C$2*节奏总纲!AA128)+AE133+军团势力点排行奖励设计!Q134-军团势力点排行奖励设计!Q133</f>
        <v>18158.877710128421</v>
      </c>
      <c r="AF134" s="65">
        <f>IF($P134&lt;C$10,0,求节点(C$10:C$14,$K$10:$K$14,$P134)*$C$2*节奏总纲!W128)+AF133</f>
        <v>89391.173851785774</v>
      </c>
      <c r="AG134" s="65">
        <f>IF($P134&lt;D$10,0,求节点(D$10:D$14,$K$10:$K$14,$P134)*$C$2*节奏总纲!X128)+AG133</f>
        <v>74313.487072316522</v>
      </c>
      <c r="AH134" s="65">
        <f>IF($P134&lt;E$10,0,求节点(E$10:E$14,$K$10:$K$14,$P134)*$C$2*节奏总纲!Y128)+AH133</f>
        <v>59981.160407563322</v>
      </c>
      <c r="AI134" s="65">
        <f>IF($P134&lt;F$10,0,求节点(F$10:F$14,$K$10:$K$14,$P134)*$C$2*节奏总纲!Z128)+AI133</f>
        <v>43676.520201256681</v>
      </c>
      <c r="AJ134" s="65">
        <f>IF($P134&lt;G$10,0,求节点(G$10:G$14,$K$10:$K$14,$P134)*$C$2*节奏总纲!AA128)+AJ133</f>
        <v>23156.680835567531</v>
      </c>
      <c r="AK134" s="65">
        <f>IF($P134&lt;C$10,0,求节点(C$10:C$14,$L$10:$L$14,$P134)*$C$2*节奏总纲!W128)+AK133+军团势力点排行奖励设计!R134-军团势力点排行奖励设计!R133</f>
        <v>54413.7523075961</v>
      </c>
      <c r="AL134" s="65">
        <f>IF($P134&lt;D$10,0,求节点(D$10:D$14,$L$10:$L$14,$P134)*$C$2*节奏总纲!X128)+AL133+军团势力点排行奖励设计!S134-军团势力点排行奖励设计!S133</f>
        <v>54392.691965822669</v>
      </c>
      <c r="AM134" s="65">
        <f>IF($P134&lt;E$10,0,求节点(E$10:E$14,$L$10:$L$14,$P134)*$C$2*节奏总纲!Y128)+AM133+军团势力点排行奖励设计!T134-军团势力点排行奖励设计!T133</f>
        <v>49140.806311888307</v>
      </c>
      <c r="AN134" s="65">
        <f>IF($P134&lt;F$10,0,求节点(F$10:F$14,$L$10:$L$14,$P134)*$C$2*节奏总纲!Z128)+AN133+军团势力点排行奖励设计!U134-军团势力点排行奖励设计!U133</f>
        <v>37967.367420887385</v>
      </c>
      <c r="AO134" s="65">
        <f>IF($P134&lt;G$10,0,求节点(G$10:G$14,$L$10:$L$14,$P134)*$C$2*节奏总纲!AA128)+AO133+军团势力点排行奖励设计!V134-军团势力点排行奖励设计!V133</f>
        <v>23790.086142555178</v>
      </c>
      <c r="AP134" s="65">
        <f>IF($P134&lt;C$10,0,求节点(C$10:C$14,$M$10:$M$14,$P134)*$C$2*节奏总纲!W128)+AP133</f>
        <v>0</v>
      </c>
      <c r="AQ134" s="65">
        <f>IF($P134&lt;D$10,0,求节点(D$10:D$14,$M$10:$M$14,$P134)*$C$2*节奏总纲!X128)+AQ133</f>
        <v>0</v>
      </c>
      <c r="AR134" s="65">
        <f>IF($P134&lt;E$10,0,求节点(E$10:E$14,$M$10:$M$14,$P134)*$C$2*节奏总纲!Y128)+AR133</f>
        <v>0</v>
      </c>
      <c r="AS134" s="65">
        <f>IF($P134&lt;F$10,0,求节点(F$10:F$14,$M$10:$M$14,$P134)*$C$2*节奏总纲!Z128)+AS133</f>
        <v>0</v>
      </c>
      <c r="AT134" s="65">
        <f>IF($P134&lt;G$10,0,求节点(G$10:G$14,$M$10:$M$14,$P134)*$C$2*节奏总纲!AA128)+AT133</f>
        <v>0</v>
      </c>
      <c r="AX134" s="51">
        <v>125</v>
      </c>
      <c r="AY134" s="51">
        <f>IF($AX134&lt;C$10,0,求节点(C$10:C$14,$H$19:$H$23,$AX134)*$C$2*节奏总纲!W128)+AY133</f>
        <v>160.83712822378666</v>
      </c>
      <c r="AZ134" s="51">
        <f>IF($AX134&lt;D$10,0,求节点(D$10:D$14,$H$19:$H$23,$AX134)*$C$2*节奏总纲!X128)+AZ133</f>
        <v>132.43881686352239</v>
      </c>
      <c r="BA134" s="51">
        <f>IF($AX134&lt;E$10,0,求节点(E$10:E$14,$H$19:$H$23,$AX134)*$C$2*节奏总纲!Y128)+BA133</f>
        <v>94.985892569826404</v>
      </c>
      <c r="BB134" s="51">
        <f>IF($AX134&lt;F$10,0,求节点(F$10:F$14,$H$19:$H$23,$AX134)*$C$2*节奏总纲!Z128)+BB133</f>
        <v>52.866668161804185</v>
      </c>
      <c r="BC134" s="51">
        <f>IF($AX134&lt;G$10,0,求节点(G$10:G$14,$H$19:$H$23,$AX134)*$C$2*节奏总纲!AA128)+BC133</f>
        <v>28.209127555924699</v>
      </c>
      <c r="BD134" s="51">
        <f>IF($AX134&lt;C$10,0,求节点(C$10:C$14,$I$19:$I$23,$AX134)*$C$2*节奏总纲!W128)+BD133</f>
        <v>432.64011766107234</v>
      </c>
      <c r="BE134" s="51">
        <f>IF($AX134&lt;D$10,0,求节点(D$10:D$14,$I$19:$I$23,$AX134)*$C$2*节奏总纲!X128)+BE133</f>
        <v>337.40557894024931</v>
      </c>
      <c r="BF134" s="51">
        <f>IF($AX134&lt;E$10,0,求节点(E$10:E$14,$I$19:$I$23,$AX134)*$C$2*节奏总纲!Y128)+BF133</f>
        <v>227.70400927063847</v>
      </c>
      <c r="BG134" s="51">
        <f>IF($AX134&lt;F$10,0,求节点(F$10:F$14,$I$19:$I$23,$AX134)*$C$2*节奏总纲!Z128)+BG133</f>
        <v>128.19904644254493</v>
      </c>
      <c r="BH134" s="51">
        <f>IF($AX134&lt;G$10,0,求节点(G$10:G$14,$I$19:$I$23,$AX134)*$C$2*节奏总纲!AA128)+BH133</f>
        <v>71.968377807145785</v>
      </c>
      <c r="BI134" s="65">
        <f>IF($AX134&lt;C$10,0,求节点(C$10:C$14,$J$19:$J$23,$AX134)*$C$2*节奏总纲!W128)+BI133+军团势力点排行奖励设计!W134-军团势力点排行奖励设计!W133</f>
        <v>913.24545463528875</v>
      </c>
      <c r="BJ134" s="65">
        <f>IF($AX134&lt;D$10,0,求节点(D$10:D$14,$J$19:$J$23,$AX134)*$C$2*节奏总纲!X128)+BJ133+军团势力点排行奖励设计!X134-军团势力点排行奖励设计!X133</f>
        <v>837.18726335852693</v>
      </c>
      <c r="BK134" s="65">
        <f>IF($AX134&lt;E$10,0,求节点(E$10:E$14,$J$19:$J$23,$AX134)*$C$2*节奏总纲!Y128)+BK133+军团势力点排行奖励设计!Y134-军团势力点排行奖励设计!Y133</f>
        <v>715.09968661411256</v>
      </c>
      <c r="BL134" s="65">
        <f>IF($AX134&lt;F$10,0,求节点(F$10:F$14,$J$19:$J$23,$AX134)*$C$2*节奏总纲!Z128)+BL133+军团势力点排行奖励设计!Z134-军团势力点排行奖励设计!Z133</f>
        <v>654.07447459172033</v>
      </c>
      <c r="BM134" s="65">
        <f>IF($AX134&lt;G$10,0,求节点(G$10:G$14,$J$19:$J$23,$AX134)*$C$2*节奏总纲!AA128)+BM133+军团势力点排行奖励设计!AA134-军团势力点排行奖励设计!AA133</f>
        <v>605.29592367094699</v>
      </c>
      <c r="BN134" s="65">
        <f>IF($AX134&lt;C$10,0,求节点(C$10:C$14,$K$19:$K$23,$AX134)*$C$2*节奏总纲!W128)+BN133</f>
        <v>1275.0877419773738</v>
      </c>
      <c r="BO134" s="65">
        <f>IF($AX134&lt;D$10,0,求节点(D$10:D$14,$K$19:$K$23,$AX134)*$C$2*节奏总纲!X128)+BO133</f>
        <v>849.12447709768514</v>
      </c>
      <c r="BP134" s="65">
        <f>IF($AX134&lt;E$10,0,求节点(E$10:E$14,$K$19:$K$23,$AX134)*$C$2*节奏总纲!Y128)+BP133</f>
        <v>583.0616071871849</v>
      </c>
      <c r="BQ134" s="65">
        <f>IF($AX134&lt;F$10,0,求节点(F$10:F$14,$K$19:$K$23,$AX134)*$C$2*节奏总纲!Z128)+BQ133</f>
        <v>412.02156334366094</v>
      </c>
      <c r="BR134" s="65">
        <f>IF($AX134&lt;G$10,0,求节点(G$10:G$14,$K$19:$K$23,$AX134)*$C$2*节奏总纲!AA128)+BR133</f>
        <v>200.60296043176282</v>
      </c>
      <c r="BS134" s="65">
        <f>IF($AX134&lt;C$10,0,求节点(C$10:C$14,$L$19:$L$23,$AX134)*$C$2*节奏总纲!W128)+BS133+军团势力点排行奖励设计!AB134-军团势力点排行奖励设计!AB133</f>
        <v>1088.275046151922</v>
      </c>
      <c r="BT134" s="65">
        <f>IF($AX134&lt;D$10,0,求节点(D$10:D$14,$L$19:$L$23,$AX134)*$C$2*节奏总纲!X128)+BT133+军团势力点排行奖励设计!AC134-军团势力点排行奖励设计!AC133</f>
        <v>1087.853839316454</v>
      </c>
      <c r="BU134" s="65">
        <f>IF($AX134&lt;E$10,0,求节点(E$10:E$14,$L$19:$L$23,$AX134)*$C$2*节奏总纲!Y128)+BU133+军团势力点排行奖励设计!AD134-军团势力点排行奖励设计!AD133</f>
        <v>982.81612623776618</v>
      </c>
      <c r="BV134" s="65">
        <f>IF($AX134&lt;F$10,0,求节点(F$10:F$14,$L$19:$L$23,$AX134)*$C$2*节奏总纲!Z128)+BV133+军团势力点排行奖励设计!AE134-军团势力点排行奖励设计!AE133</f>
        <v>759.34734841774787</v>
      </c>
      <c r="BW134" s="65">
        <f>IF($AX134&lt;G$10,0,求节点(G$10:G$14,$L$19:$L$23,$AX134)*$C$2*节奏总纲!AA128)+BW133+军团势力点排行奖励设计!AF134-军团势力点排行奖励设计!AF133</f>
        <v>475.80172285110359</v>
      </c>
      <c r="BX134" s="65">
        <f>IF($AX134&lt;C$10,0,求节点(C$10:C$14,$M$19:$M$23,$AX134)*$C$2*节奏总纲!W128)+BX133</f>
        <v>0</v>
      </c>
      <c r="BY134" s="65">
        <f>IF($AX134&lt;D$10,0,求节点(D$10:D$14,$M$19:$M$23,$AX134)*$C$2*节奏总纲!X128)+BY133</f>
        <v>0</v>
      </c>
      <c r="BZ134" s="65">
        <f>IF($AX134&lt;E$10,0,求节点(E$10:E$14,$M$19:$M$23,$AX134)*$C$2*节奏总纲!Y128)+BZ133</f>
        <v>0</v>
      </c>
      <c r="CA134" s="65">
        <f>IF($AX134&lt;F$10,0,求节点(F$10:F$14,$M$19:$M$23,$AX134)*$C$2*节奏总纲!Z128)+CA133</f>
        <v>0</v>
      </c>
      <c r="CB134" s="65">
        <f>IF($AX134&lt;G$10,0,求节点(G$10:G$14,$M$19:$M$23,$AX134)*$C$2*节奏总纲!AA128)+CB133</f>
        <v>0</v>
      </c>
      <c r="CF134" s="51">
        <v>125</v>
      </c>
      <c r="CG134" s="65">
        <f t="shared" si="143"/>
        <v>804.18564111893329</v>
      </c>
      <c r="CH134" s="65">
        <f t="shared" si="144"/>
        <v>662.1940843176119</v>
      </c>
      <c r="CI134" s="65">
        <f t="shared" si="145"/>
        <v>474.92946284913205</v>
      </c>
      <c r="CJ134" s="65">
        <f t="shared" si="146"/>
        <v>264.33334080902091</v>
      </c>
      <c r="CK134" s="65">
        <f t="shared" si="147"/>
        <v>141.04563777962349</v>
      </c>
      <c r="CL134" s="65">
        <f t="shared" si="148"/>
        <v>4326.4011766107233</v>
      </c>
      <c r="CM134" s="65">
        <f t="shared" si="149"/>
        <v>3374.0557894024932</v>
      </c>
      <c r="CN134" s="65">
        <f t="shared" si="150"/>
        <v>2277.0400927063847</v>
      </c>
      <c r="CO134" s="65">
        <f t="shared" si="151"/>
        <v>1281.9904644254493</v>
      </c>
      <c r="CP134" s="65">
        <f t="shared" si="152"/>
        <v>719.68377807145782</v>
      </c>
      <c r="CQ134" s="65">
        <f t="shared" si="153"/>
        <v>27397.363639058662</v>
      </c>
      <c r="CR134" s="65">
        <f t="shared" si="154"/>
        <v>25115.617900755809</v>
      </c>
      <c r="CS134" s="65">
        <f t="shared" si="155"/>
        <v>21452.990598423377</v>
      </c>
      <c r="CT134" s="65">
        <f t="shared" si="156"/>
        <v>19622.234237751611</v>
      </c>
      <c r="CU134" s="65">
        <f t="shared" si="157"/>
        <v>18158.87771012841</v>
      </c>
      <c r="CV134" s="65">
        <f t="shared" si="158"/>
        <v>38252.63225932121</v>
      </c>
      <c r="CW134" s="65">
        <f t="shared" si="159"/>
        <v>25473.734312930555</v>
      </c>
      <c r="CX134" s="65">
        <f t="shared" si="160"/>
        <v>17491.848215615548</v>
      </c>
      <c r="CY134" s="65">
        <f t="shared" si="161"/>
        <v>12360.646900309828</v>
      </c>
      <c r="CZ134" s="65">
        <f t="shared" si="162"/>
        <v>6018.0888129528848</v>
      </c>
      <c r="DA134" s="65">
        <f t="shared" si="163"/>
        <v>54413.7523075961</v>
      </c>
      <c r="DB134" s="65">
        <f t="shared" si="164"/>
        <v>54392.691965822698</v>
      </c>
      <c r="DC134" s="65">
        <f t="shared" si="165"/>
        <v>49140.806311888307</v>
      </c>
      <c r="DD134" s="65">
        <f t="shared" si="166"/>
        <v>37967.367420887393</v>
      </c>
      <c r="DE134" s="65">
        <f t="shared" si="167"/>
        <v>23790.086142555181</v>
      </c>
      <c r="DF134" s="65">
        <f t="shared" si="168"/>
        <v>0</v>
      </c>
      <c r="DG134" s="65">
        <f t="shared" si="169"/>
        <v>0</v>
      </c>
      <c r="DH134" s="65">
        <f t="shared" si="170"/>
        <v>0</v>
      </c>
      <c r="DI134" s="65">
        <f t="shared" si="171"/>
        <v>0</v>
      </c>
      <c r="DJ134" s="65">
        <f t="shared" si="172"/>
        <v>0</v>
      </c>
      <c r="DN134" s="51">
        <v>125</v>
      </c>
      <c r="DO134" s="65">
        <f t="shared" si="173"/>
        <v>6.1798537991688383</v>
      </c>
      <c r="DP134" s="65">
        <f t="shared" si="174"/>
        <v>5.8952671872317355</v>
      </c>
      <c r="DQ134" s="65">
        <f t="shared" si="175"/>
        <v>5.5944805930680239</v>
      </c>
      <c r="DR134" s="65">
        <f t="shared" si="176"/>
        <v>5.6499007370836329</v>
      </c>
      <c r="DS134" s="65">
        <f t="shared" si="177"/>
        <v>5.9024887362764566</v>
      </c>
      <c r="DT134" s="65">
        <f t="shared" si="178"/>
        <v>3.5474544808706301</v>
      </c>
      <c r="DU134" s="65">
        <f t="shared" si="179"/>
        <v>3.300697844126562</v>
      </c>
      <c r="DV134" s="65">
        <f t="shared" si="180"/>
        <v>3.1186518911215777</v>
      </c>
      <c r="DW134" s="65">
        <f t="shared" si="181"/>
        <v>3.3350399405988376</v>
      </c>
      <c r="DX134" s="65">
        <f t="shared" si="182"/>
        <v>3.1261315829257734</v>
      </c>
      <c r="DY134" s="65">
        <f t="shared" si="183"/>
        <v>1.0000000000000004</v>
      </c>
      <c r="DZ134" s="65">
        <f t="shared" si="184"/>
        <v>1.0000000000000002</v>
      </c>
      <c r="EA134" s="65">
        <f t="shared" si="185"/>
        <v>1</v>
      </c>
      <c r="EB134" s="65">
        <f t="shared" si="186"/>
        <v>1.0000000000000004</v>
      </c>
      <c r="EC134" s="65">
        <f t="shared" si="187"/>
        <v>1.0000000000000007</v>
      </c>
      <c r="ED134" s="65">
        <f t="shared" si="188"/>
        <v>2.3368633365094342</v>
      </c>
      <c r="EE134" s="65">
        <f t="shared" si="189"/>
        <v>2.9172592506232875</v>
      </c>
      <c r="EF134" s="65">
        <f t="shared" si="190"/>
        <v>3.4290922073069541</v>
      </c>
      <c r="EG134" s="65">
        <f t="shared" si="191"/>
        <v>3.5335141075959298</v>
      </c>
      <c r="EH134" s="65">
        <f t="shared" si="192"/>
        <v>3.8478463105640484</v>
      </c>
      <c r="EI134" s="65">
        <f t="shared" si="193"/>
        <v>1</v>
      </c>
      <c r="EJ134" s="65">
        <f t="shared" si="194"/>
        <v>0.99999999999999944</v>
      </c>
      <c r="EK134" s="65">
        <f t="shared" si="195"/>
        <v>1</v>
      </c>
      <c r="EL134" s="65">
        <f t="shared" si="196"/>
        <v>0.99999999999999978</v>
      </c>
      <c r="EM134" s="65">
        <f t="shared" si="197"/>
        <v>0.99999999999999989</v>
      </c>
      <c r="EN134" s="65">
        <f t="shared" si="198"/>
        <v>0</v>
      </c>
      <c r="EO134" s="65">
        <f t="shared" si="199"/>
        <v>0</v>
      </c>
      <c r="EP134" s="65">
        <f t="shared" si="200"/>
        <v>0</v>
      </c>
      <c r="EQ134" s="65">
        <f t="shared" si="201"/>
        <v>0</v>
      </c>
      <c r="ER134" s="65">
        <f t="shared" si="202"/>
        <v>0</v>
      </c>
      <c r="EV134" s="51">
        <v>125</v>
      </c>
      <c r="EW134" s="65">
        <f t="shared" si="203"/>
        <v>290.62916352210834</v>
      </c>
      <c r="EX134" s="65">
        <f t="shared" si="204"/>
        <v>233.66049054559718</v>
      </c>
      <c r="EY134" s="65">
        <f t="shared" si="205"/>
        <v>163.29709535101796</v>
      </c>
      <c r="EZ134" s="65">
        <f t="shared" si="206"/>
        <v>91.326382094567663</v>
      </c>
      <c r="FA134" s="65">
        <f t="shared" si="207"/>
        <v>49.799640898068432</v>
      </c>
      <c r="FB134" s="65">
        <f t="shared" si="208"/>
        <v>1397.0146806690818</v>
      </c>
      <c r="FC134" s="65">
        <f t="shared" si="209"/>
        <v>1079.3397754862806</v>
      </c>
      <c r="FD134" s="65">
        <f t="shared" si="210"/>
        <v>808.47345339009576</v>
      </c>
      <c r="FE134" s="65">
        <f t="shared" si="211"/>
        <v>622.78735147747204</v>
      </c>
      <c r="FF134" s="65">
        <f t="shared" si="212"/>
        <v>453.327306516357</v>
      </c>
      <c r="FG134" s="65">
        <f t="shared" si="213"/>
        <v>1119.9692910246686</v>
      </c>
      <c r="FH134" s="65">
        <f t="shared" si="214"/>
        <v>957.82776343557862</v>
      </c>
      <c r="FI134" s="65">
        <f t="shared" si="215"/>
        <v>791.5581790038359</v>
      </c>
      <c r="FJ134" s="65">
        <f t="shared" si="216"/>
        <v>645.74418709469671</v>
      </c>
      <c r="FK134" s="65">
        <f t="shared" si="217"/>
        <v>475.30457063678608</v>
      </c>
      <c r="FL134" s="65">
        <f t="shared" si="218"/>
        <v>518.33483035762356</v>
      </c>
      <c r="FM134" s="65">
        <f t="shared" si="219"/>
        <v>429.25502645075403</v>
      </c>
      <c r="FN134" s="65">
        <f t="shared" si="220"/>
        <v>348.93053101569586</v>
      </c>
      <c r="FO134" s="65">
        <f t="shared" si="221"/>
        <v>266.97750608186777</v>
      </c>
      <c r="FP134" s="65">
        <f t="shared" si="222"/>
        <v>165.54573284012065</v>
      </c>
      <c r="FQ134" s="65">
        <f t="shared" si="223"/>
        <v>489.72377076836489</v>
      </c>
      <c r="FR134" s="65">
        <f t="shared" si="224"/>
        <v>489.53422769240399</v>
      </c>
      <c r="FS134" s="65">
        <f t="shared" si="225"/>
        <v>442.26725680699479</v>
      </c>
      <c r="FT134" s="65">
        <f t="shared" si="226"/>
        <v>341.70630678798648</v>
      </c>
      <c r="FU134" s="65">
        <f t="shared" si="227"/>
        <v>214.1107752829966</v>
      </c>
      <c r="FV134" s="65">
        <f t="shared" si="228"/>
        <v>54.413752307596098</v>
      </c>
      <c r="FW134" s="65">
        <f t="shared" si="229"/>
        <v>54.392691965822671</v>
      </c>
      <c r="FX134" s="65">
        <f t="shared" si="230"/>
        <v>49.140806311888312</v>
      </c>
      <c r="FY134" s="65">
        <f t="shared" si="231"/>
        <v>37.967367420887392</v>
      </c>
      <c r="FZ134" s="65">
        <f t="shared" si="232"/>
        <v>23.790086142555179</v>
      </c>
      <c r="GB134" s="65">
        <f t="shared" si="233"/>
        <v>290.62916352210834</v>
      </c>
      <c r="GC134" s="65">
        <f t="shared" si="234"/>
        <v>1397.0146806690818</v>
      </c>
      <c r="GD134" s="65">
        <f t="shared" si="235"/>
        <v>1119.9692910246686</v>
      </c>
      <c r="GE134" s="65">
        <f t="shared" si="236"/>
        <v>518.33483035762356</v>
      </c>
      <c r="GF134" s="65">
        <f t="shared" si="237"/>
        <v>489.72377076836489</v>
      </c>
      <c r="GG134" s="65">
        <f t="shared" si="238"/>
        <v>54.413752307596098</v>
      </c>
      <c r="GH134" s="65">
        <f t="shared" si="239"/>
        <v>233.66049054559718</v>
      </c>
      <c r="GI134" s="65">
        <f t="shared" si="240"/>
        <v>1079.3397754862806</v>
      </c>
      <c r="GJ134" s="65">
        <f t="shared" si="241"/>
        <v>957.82776343557862</v>
      </c>
      <c r="GK134" s="65">
        <f t="shared" si="242"/>
        <v>429.25502645075403</v>
      </c>
      <c r="GL134" s="65">
        <f t="shared" si="243"/>
        <v>489.53422769240399</v>
      </c>
      <c r="GM134" s="65">
        <f t="shared" si="244"/>
        <v>54.392691965822671</v>
      </c>
      <c r="GN134" s="65">
        <f t="shared" si="245"/>
        <v>163.29709535101796</v>
      </c>
      <c r="GO134" s="65">
        <f t="shared" si="246"/>
        <v>808.47345339009576</v>
      </c>
      <c r="GP134" s="65">
        <f t="shared" si="247"/>
        <v>791.5581790038359</v>
      </c>
      <c r="GQ134" s="65">
        <f t="shared" si="248"/>
        <v>348.93053101569586</v>
      </c>
      <c r="GR134" s="65">
        <f t="shared" si="249"/>
        <v>442.26725680699479</v>
      </c>
      <c r="GS134" s="65">
        <f t="shared" si="250"/>
        <v>49.140806311888312</v>
      </c>
      <c r="GT134" s="65">
        <f t="shared" si="251"/>
        <v>91.326382094567663</v>
      </c>
      <c r="GU134" s="65">
        <f t="shared" si="252"/>
        <v>622.78735147747204</v>
      </c>
      <c r="GV134" s="65">
        <f t="shared" si="253"/>
        <v>645.74418709469671</v>
      </c>
      <c r="GW134" s="65">
        <f t="shared" si="254"/>
        <v>266.97750608186777</v>
      </c>
      <c r="GX134" s="65">
        <f t="shared" si="255"/>
        <v>341.70630678798648</v>
      </c>
      <c r="GY134" s="65">
        <f t="shared" si="256"/>
        <v>37.967367420887392</v>
      </c>
      <c r="GZ134" s="65">
        <f t="shared" si="257"/>
        <v>49.799640898068432</v>
      </c>
      <c r="HA134" s="65">
        <f t="shared" si="258"/>
        <v>453.327306516357</v>
      </c>
      <c r="HB134" s="65">
        <f t="shared" si="259"/>
        <v>475.30457063678608</v>
      </c>
      <c r="HC134" s="65">
        <f t="shared" si="260"/>
        <v>165.54573284012065</v>
      </c>
      <c r="HD134" s="65">
        <f t="shared" si="261"/>
        <v>214.1107752829966</v>
      </c>
      <c r="HE134" s="65">
        <f t="shared" si="262"/>
        <v>23.790086142555179</v>
      </c>
      <c r="HM134" s="51">
        <v>125</v>
      </c>
      <c r="HN134" s="72">
        <f>(EW134-EW133)*$D$46+(FB134-FB133)*$D$47+(FG134-FG133)*$D$48+(FL134-FL133)*$D$49+IF($HM134&lt;C$10,0,求节点(C$10:C$14,$H$28:$H$32,$HM134)*$C$2*节奏总纲!W128)+HN133</f>
        <v>713248.53882318363</v>
      </c>
      <c r="HO134" s="72">
        <f>(EX134-EX133)*$D$46+(FC134-FC133)*$D$47+(FH134-FH133)*$D$48+(FM134-FM133)*$D$49+IF($HM134&lt;D$10,0,求节点(D$10:D$14,$H$28:$H$32,$HM134)*$C$2*节奏总纲!X128)+HO133</f>
        <v>612053.08098556369</v>
      </c>
      <c r="HP134" s="72">
        <f>(EY134-EY133)*$D$46+(FD134-FD133)*$D$47+(FI134-FI133)*$D$48+(FN134-FN133)*$D$49+IF($HM134&lt;E$10,0,求节点(E$10:E$14,$H$28:$H$32,$HM134)*$C$2*节奏总纲!Y128)+HP133</f>
        <v>496922.36405913235</v>
      </c>
      <c r="HQ134" s="72">
        <f>(EZ134-EZ133)*$D$46+(FE134-FE133)*$D$47+(FJ134-FJ133)*$D$48+(FO134-FO133)*$D$49+IF($HM134&lt;F$10,0,求节点(F$10:F$14,$H$28:$H$32,$HM134)*$C$2*节奏总纲!Z128)+HQ133</f>
        <v>361872.5905366416</v>
      </c>
      <c r="HR134" s="72">
        <f>(FA134-FA133)*$D$46+(FF134-FF133)*$D$47+(FK134-FK133)*$D$48+(FP134-FP133)*$D$49+IF($HM134&lt;G$10,0,求节点(G$10:G$14,$H$28:$H$32,$HM134)*$C$2*节奏总纲!AA128)+HR133</f>
        <v>201641.34177764683</v>
      </c>
      <c r="HV134" s="72">
        <v>125</v>
      </c>
      <c r="HW134" s="72">
        <f>IF($HV134&lt;C$10,0,求节点(C$10:C$14,$I$28:$I$32,$HV134)*$C$2*节奏总纲!W128)+HW133</f>
        <v>10244477485.082146</v>
      </c>
      <c r="HX134" s="72">
        <f>IF($HV134&lt;D$10,0,求节点(D$10:D$14,$I$28:$I$32,$HV134)*$C$2*节奏总纲!X128)+HX133</f>
        <v>9215271409.5385742</v>
      </c>
      <c r="HY134" s="72">
        <f>IF($HV134&lt;E$10,0,求节点(E$10:E$14,$I$28:$I$32,$HV134)*$C$2*节奏总纲!Y128)+HY133</f>
        <v>7739324469.910368</v>
      </c>
      <c r="HZ134" s="72">
        <f>IF($HV134&lt;F$10,0,求节点(F$10:F$14,$I$28:$I$32,$HV134)*$C$2*节奏总纲!Z128)+HZ133</f>
        <v>5651931371.0132637</v>
      </c>
      <c r="IA134" s="72">
        <f>IF($HV134&lt;G$10,0,求节点(G$10:G$14,$I$28:$I$32,$HV134)*$C$2*节奏总纲!AA128)+IA133</f>
        <v>3059343921.9356484</v>
      </c>
    </row>
    <row r="135" spans="16:235" x14ac:dyDescent="0.15">
      <c r="P135" s="49">
        <v>126</v>
      </c>
      <c r="Q135" s="51">
        <f>IF($P135&lt;C$10,0,求节点(C$10:C$14,$H$10:$H$14,$P135)*$C$2*节奏总纲!W129)+Q134</f>
        <v>4969.7496895058675</v>
      </c>
      <c r="R135" s="51">
        <f>IF($P135&lt;D$10,0,求节点(D$10:D$14,$H$10:$H$14,$P135)*$C$2*节奏总纲!X129)+R134</f>
        <v>3903.8110568565826</v>
      </c>
      <c r="S135" s="51">
        <f>IF($P135&lt;E$10,0,求节点(E$10:E$14,$H$10:$H$14,$P135)*$C$2*节奏总纲!Y129)+S134</f>
        <v>2656.9836629856904</v>
      </c>
      <c r="T135" s="51">
        <f>IF($P135&lt;F$10,0,求节点(F$10:F$14,$H$10:$H$14,$P135)*$C$2*节奏总纲!Z129)+T134</f>
        <v>1493.4571370726665</v>
      </c>
      <c r="U135" s="51">
        <f>IF($P135&lt;G$10,0,求节点(G$10:G$14,$H$10:$H$14,$P135)*$C$2*节奏总纲!AA129)+U134</f>
        <v>832.52028829515666</v>
      </c>
      <c r="V135" s="51">
        <f>IF($P135&lt;C$10,0,求节点(C$10:C$14,$I$10:$I$14,$P135)*$C$2*节奏总纲!W129)+V134</f>
        <v>15347.711240011677</v>
      </c>
      <c r="W135" s="51">
        <f>IF($P135&lt;D$10,0,求节点(D$10:D$14,$I$10:$I$14,$P135)*$C$2*节奏总纲!X129)+W134</f>
        <v>11136.738670043555</v>
      </c>
      <c r="X135" s="51">
        <f>IF($P135&lt;E$10,0,求节点(E$10:E$14,$I$10:$I$14,$P135)*$C$2*节奏总纲!Y129)+X134</f>
        <v>7101.2953912784196</v>
      </c>
      <c r="Y135" s="51">
        <f>IF($P135&lt;F$10,0,求节点(F$10:F$14,$I$10:$I$14,$P135)*$C$2*节奏总纲!Z129)+Y134</f>
        <v>4275.4894023257266</v>
      </c>
      <c r="Z135" s="51">
        <f>IF($P135&lt;G$10,0,求节点(G$10:G$14,$I$10:$I$14,$P135)*$C$2*节奏总纲!AA129)+Z134</f>
        <v>2249.8261883485275</v>
      </c>
      <c r="AA135" s="65">
        <f>IF($P135&lt;C$10,0,求节点(C$10:C$14,$J$10:$J$14,$P135)*$C$2*节奏总纲!W129)+AA134+军团势力点排行奖励设计!M135-军团势力点排行奖励设计!M134</f>
        <v>28585.23879604835</v>
      </c>
      <c r="AB135" s="65">
        <f>IF($P135&lt;D$10,0,求节点(D$10:D$14,$J$10:$J$14,$P135)*$C$2*节奏总纲!X129)+AB134+军团势力点排行奖励设计!N135-军团势力点排行奖励设计!N134</f>
        <v>26403.298900251102</v>
      </c>
      <c r="AC135" s="65">
        <f>IF($P135&lt;E$10,0,求节点(E$10:E$14,$J$10:$J$14,$P135)*$C$2*节奏总纲!Y129)+AC134+军团势力点排行奖励设计!O135-军团势力点排行奖励设计!O134</f>
        <v>22678.459320351551</v>
      </c>
      <c r="AD135" s="65">
        <f>IF($P135&lt;F$10,0,求节点(F$10:F$14,$J$10:$J$14,$P135)*$C$2*节奏总纲!Z129)+AD134+军团势力点排行奖励设计!P135-军团势力点排行奖励设计!P134</f>
        <v>20847.702959679791</v>
      </c>
      <c r="AE135" s="65">
        <f>IF($P135&lt;G$10,0,求节点(G$10:G$14,$J$10:$J$14,$P135)*$C$2*节奏总纲!AA129)+AE134+军团势力点排行奖励设计!Q135-军团势力点排行奖励设计!Q134</f>
        <v>19384.346432056594</v>
      </c>
      <c r="AF135" s="65">
        <f>IF($P135&lt;C$10,0,求节点(C$10:C$14,$K$10:$K$14,$P135)*$C$2*节奏总纲!W129)+AF134</f>
        <v>95627.518425981587</v>
      </c>
      <c r="AG135" s="65">
        <f>IF($P135&lt;D$10,0,求节点(D$10:D$14,$K$10:$K$14,$P135)*$C$2*节奏总纲!X129)+AG134</f>
        <v>79721.747270196705</v>
      </c>
      <c r="AH135" s="65">
        <f>IF($P135&lt;E$10,0,求节点(E$10:E$14,$K$10:$K$14,$P135)*$C$2*节奏总纲!Y129)+AH134</f>
        <v>64270.300934311927</v>
      </c>
      <c r="AI135" s="65">
        <f>IF($P135&lt;F$10,0,求节点(F$10:F$14,$K$10:$K$14,$P135)*$C$2*节奏总纲!Z129)+AI134</f>
        <v>46532.344378579954</v>
      </c>
      <c r="AJ135" s="65">
        <f>IF($P135&lt;G$10,0,求节点(G$10:G$14,$K$10:$K$14,$P135)*$C$2*节奏总纲!AA129)+AJ134</f>
        <v>24661.452052460063</v>
      </c>
      <c r="AK135" s="65">
        <f>IF($P135&lt;C$10,0,求节点(C$10:C$14,$L$10:$L$14,$P135)*$C$2*节奏总纲!W129)+AK134+军团势力点排行奖励设计!R135-军团势力点排行奖励设计!R134</f>
        <v>60887.671913189857</v>
      </c>
      <c r="AL135" s="65">
        <f>IF($P135&lt;D$10,0,求节点(D$10:D$14,$L$10:$L$14,$P135)*$C$2*节奏总纲!X129)+AL134+军团势力点排行奖励设计!S135-军团势力点排行奖励设计!S134</f>
        <v>60213.010083541354</v>
      </c>
      <c r="AM135" s="65">
        <f>IF($P135&lt;E$10,0,求节点(E$10:E$14,$L$10:$L$14,$P135)*$C$2*节奏总纲!Y129)+AM134+军团势力点排行奖励设计!T135-军团势力点排行奖励设计!T134</f>
        <v>53920.134327408181</v>
      </c>
      <c r="AN135" s="65">
        <f>IF($P135&lt;F$10,0,求节点(F$10:F$14,$L$10:$L$14,$P135)*$C$2*节奏总纲!Z129)+AN134+军团势力点排行奖励设计!U135-军团势力点排行奖励设计!U134</f>
        <v>41313.379086981928</v>
      </c>
      <c r="AO135" s="65">
        <f>IF($P135&lt;G$10,0,求节点(G$10:G$14,$L$10:$L$14,$P135)*$C$2*节奏总纲!AA129)+AO134+军团势力点排行奖励设计!V135-军团势力点排行奖励设计!V134</f>
        <v>25785.044848218979</v>
      </c>
      <c r="AP135" s="65">
        <f>IF($P135&lt;C$10,0,求节点(C$10:C$14,$M$10:$M$14,$P135)*$C$2*节奏总纲!W129)+AP134</f>
        <v>0</v>
      </c>
      <c r="AQ135" s="65">
        <f>IF($P135&lt;D$10,0,求节点(D$10:D$14,$M$10:$M$14,$P135)*$C$2*节奏总纲!X129)+AQ134</f>
        <v>0</v>
      </c>
      <c r="AR135" s="65">
        <f>IF($P135&lt;E$10,0,求节点(E$10:E$14,$M$10:$M$14,$P135)*$C$2*节奏总纲!Y129)+AR134</f>
        <v>0</v>
      </c>
      <c r="AS135" s="65">
        <f>IF($P135&lt;F$10,0,求节点(F$10:F$14,$M$10:$M$14,$P135)*$C$2*节奏总纲!Z129)+AS134</f>
        <v>0</v>
      </c>
      <c r="AT135" s="65">
        <f>IF($P135&lt;G$10,0,求节点(G$10:G$14,$M$10:$M$14,$P135)*$C$2*节奏总纲!AA129)+AT134</f>
        <v>0</v>
      </c>
      <c r="AX135" s="51">
        <v>126</v>
      </c>
      <c r="AY135" s="51">
        <f>IF($AX135&lt;C$10,0,求节点(C$10:C$14,$H$19:$H$23,$AX135)*$C$2*节奏总纲!W129)+AY134</f>
        <v>160.83712822378666</v>
      </c>
      <c r="AZ135" s="51">
        <f>IF($AX135&lt;D$10,0,求节点(D$10:D$14,$H$19:$H$23,$AX135)*$C$2*节奏总纲!X129)+AZ134</f>
        <v>132.43881686352239</v>
      </c>
      <c r="BA135" s="51">
        <f>IF($AX135&lt;E$10,0,求节点(E$10:E$14,$H$19:$H$23,$AX135)*$C$2*节奏总纲!Y129)+BA134</f>
        <v>94.985892569826404</v>
      </c>
      <c r="BB135" s="51">
        <f>IF($AX135&lt;F$10,0,求节点(F$10:F$14,$H$19:$H$23,$AX135)*$C$2*节奏总纲!Z129)+BB134</f>
        <v>52.866668161804185</v>
      </c>
      <c r="BC135" s="51">
        <f>IF($AX135&lt;G$10,0,求节点(G$10:G$14,$H$19:$H$23,$AX135)*$C$2*节奏总纲!AA129)+BC134</f>
        <v>28.209127555924699</v>
      </c>
      <c r="BD135" s="51">
        <f>IF($AX135&lt;C$10,0,求节点(C$10:C$14,$I$19:$I$23,$AX135)*$C$2*节奏总纲!W129)+BD134</f>
        <v>432.64011766107234</v>
      </c>
      <c r="BE135" s="51">
        <f>IF($AX135&lt;D$10,0,求节点(D$10:D$14,$I$19:$I$23,$AX135)*$C$2*节奏总纲!X129)+BE134</f>
        <v>337.40557894024931</v>
      </c>
      <c r="BF135" s="51">
        <f>IF($AX135&lt;E$10,0,求节点(E$10:E$14,$I$19:$I$23,$AX135)*$C$2*节奏总纲!Y129)+BF134</f>
        <v>227.70400927063847</v>
      </c>
      <c r="BG135" s="51">
        <f>IF($AX135&lt;F$10,0,求节点(F$10:F$14,$I$19:$I$23,$AX135)*$C$2*节奏总纲!Z129)+BG134</f>
        <v>128.19904644254493</v>
      </c>
      <c r="BH135" s="51">
        <f>IF($AX135&lt;G$10,0,求节点(G$10:G$14,$I$19:$I$23,$AX135)*$C$2*节奏总纲!AA129)+BH134</f>
        <v>71.968377807145785</v>
      </c>
      <c r="BI135" s="65">
        <f>IF($AX135&lt;C$10,0,求节点(C$10:C$14,$J$19:$J$23,$AX135)*$C$2*节奏总纲!W129)+BI134+军团势力点排行奖励设计!W135-军团势力点排行奖励设计!W134</f>
        <v>952.84129320161128</v>
      </c>
      <c r="BJ135" s="65">
        <f>IF($AX135&lt;D$10,0,求节点(D$10:D$14,$J$19:$J$23,$AX135)*$C$2*节奏总纲!X129)+BJ134+军团势力点排行奖励设计!X135-军团势力点排行奖励设计!X134</f>
        <v>880.10996334170329</v>
      </c>
      <c r="BK135" s="65">
        <f>IF($AX135&lt;E$10,0,求节点(E$10:E$14,$J$19:$J$23,$AX135)*$C$2*节奏总纲!Y129)+BK134+军团势力点排行奖励设计!Y135-军团势力点排行奖励设计!Y134</f>
        <v>755.94864401171833</v>
      </c>
      <c r="BL135" s="65">
        <f>IF($AX135&lt;F$10,0,求节点(F$10:F$14,$J$19:$J$23,$AX135)*$C$2*节奏总纲!Z129)+BL134+军团势力点排行奖励设计!Z135-军团势力点排行奖励设计!Z134</f>
        <v>694.9234319893261</v>
      </c>
      <c r="BM135" s="65">
        <f>IF($AX135&lt;G$10,0,求节点(G$10:G$14,$J$19:$J$23,$AX135)*$C$2*节奏总纲!AA129)+BM134+军团势力点排行奖励设计!AA135-军团势力点排行奖励设计!AA134</f>
        <v>646.14488106855276</v>
      </c>
      <c r="BN135" s="65">
        <f>IF($AX135&lt;C$10,0,求节点(C$10:C$14,$K$19:$K$23,$AX135)*$C$2*节奏总纲!W129)+BN134</f>
        <v>1275.0877419773738</v>
      </c>
      <c r="BO135" s="65">
        <f>IF($AX135&lt;D$10,0,求节点(D$10:D$14,$K$19:$K$23,$AX135)*$C$2*节奏总纲!X129)+BO134</f>
        <v>849.12447709768514</v>
      </c>
      <c r="BP135" s="65">
        <f>IF($AX135&lt;E$10,0,求节点(E$10:E$14,$K$19:$K$23,$AX135)*$C$2*节奏总纲!Y129)+BP134</f>
        <v>583.0616071871849</v>
      </c>
      <c r="BQ135" s="65">
        <f>IF($AX135&lt;F$10,0,求节点(F$10:F$14,$K$19:$K$23,$AX135)*$C$2*节奏总纲!Z129)+BQ134</f>
        <v>412.02156334366094</v>
      </c>
      <c r="BR135" s="65">
        <f>IF($AX135&lt;G$10,0,求节点(G$10:G$14,$K$19:$K$23,$AX135)*$C$2*节奏总纲!AA129)+BR134</f>
        <v>200.60296043176282</v>
      </c>
      <c r="BS135" s="65">
        <f>IF($AX135&lt;C$10,0,求节点(C$10:C$14,$L$19:$L$23,$AX135)*$C$2*节奏总纲!W129)+BS134+军团势力点排行奖励设计!AB135-军团势力点排行奖励设计!AB134</f>
        <v>1217.7534382637973</v>
      </c>
      <c r="BT135" s="65">
        <f>IF($AX135&lt;D$10,0,求节点(D$10:D$14,$L$19:$L$23,$AX135)*$C$2*节奏总纲!X129)+BT134+军团势力点排行奖励设计!AC135-军团势力点排行奖励设计!AC134</f>
        <v>1204.2602016708277</v>
      </c>
      <c r="BU135" s="65">
        <f>IF($AX135&lt;E$10,0,求节点(E$10:E$14,$L$19:$L$23,$AX135)*$C$2*节奏总纲!Y129)+BU134+军团势力点排行奖励设计!AD135-军团势力点排行奖励设计!AD134</f>
        <v>1078.4026865481637</v>
      </c>
      <c r="BV135" s="65">
        <f>IF($AX135&lt;F$10,0,求节点(F$10:F$14,$L$19:$L$23,$AX135)*$C$2*节奏总纲!Z129)+BV134+军团势力点排行奖励设计!AE135-军团势力点排行奖励设计!AE134</f>
        <v>826.26758173963867</v>
      </c>
      <c r="BW135" s="65">
        <f>IF($AX135&lt;G$10,0,求节点(G$10:G$14,$L$19:$L$23,$AX135)*$C$2*节奏总纲!AA129)+BW134+军团势力点排行奖励设计!AF135-军团势力点排行奖励设计!AF134</f>
        <v>515.70089696437958</v>
      </c>
      <c r="BX135" s="65">
        <f>IF($AX135&lt;C$10,0,求节点(C$10:C$14,$M$19:$M$23,$AX135)*$C$2*节奏总纲!W129)+BX134</f>
        <v>0</v>
      </c>
      <c r="BY135" s="65">
        <f>IF($AX135&lt;D$10,0,求节点(D$10:D$14,$M$19:$M$23,$AX135)*$C$2*节奏总纲!X129)+BY134</f>
        <v>0</v>
      </c>
      <c r="BZ135" s="65">
        <f>IF($AX135&lt;E$10,0,求节点(E$10:E$14,$M$19:$M$23,$AX135)*$C$2*节奏总纲!Y129)+BZ134</f>
        <v>0</v>
      </c>
      <c r="CA135" s="65">
        <f>IF($AX135&lt;F$10,0,求节点(F$10:F$14,$M$19:$M$23,$AX135)*$C$2*节奏总纲!Z129)+CA134</f>
        <v>0</v>
      </c>
      <c r="CB135" s="65">
        <f>IF($AX135&lt;G$10,0,求节点(G$10:G$14,$M$19:$M$23,$AX135)*$C$2*节奏总纲!AA129)+CB134</f>
        <v>0</v>
      </c>
      <c r="CF135" s="51">
        <v>126</v>
      </c>
      <c r="CG135" s="65">
        <f t="shared" si="143"/>
        <v>804.18564111893329</v>
      </c>
      <c r="CH135" s="65">
        <f t="shared" si="144"/>
        <v>662.1940843176119</v>
      </c>
      <c r="CI135" s="65">
        <f t="shared" si="145"/>
        <v>474.92946284913205</v>
      </c>
      <c r="CJ135" s="65">
        <f t="shared" si="146"/>
        <v>264.33334080902091</v>
      </c>
      <c r="CK135" s="65">
        <f t="shared" si="147"/>
        <v>141.04563777962349</v>
      </c>
      <c r="CL135" s="65">
        <f t="shared" si="148"/>
        <v>4326.4011766107233</v>
      </c>
      <c r="CM135" s="65">
        <f t="shared" si="149"/>
        <v>3374.0557894024932</v>
      </c>
      <c r="CN135" s="65">
        <f t="shared" si="150"/>
        <v>2277.0400927063847</v>
      </c>
      <c r="CO135" s="65">
        <f t="shared" si="151"/>
        <v>1281.9904644254493</v>
      </c>
      <c r="CP135" s="65">
        <f t="shared" si="152"/>
        <v>719.68377807145782</v>
      </c>
      <c r="CQ135" s="65">
        <f t="shared" si="153"/>
        <v>28585.238796048339</v>
      </c>
      <c r="CR135" s="65">
        <f t="shared" si="154"/>
        <v>26403.298900251099</v>
      </c>
      <c r="CS135" s="65">
        <f t="shared" si="155"/>
        <v>22678.459320351551</v>
      </c>
      <c r="CT135" s="65">
        <f t="shared" si="156"/>
        <v>20847.702959679784</v>
      </c>
      <c r="CU135" s="65">
        <f t="shared" si="157"/>
        <v>19384.346432056584</v>
      </c>
      <c r="CV135" s="65">
        <f t="shared" si="158"/>
        <v>38252.63225932121</v>
      </c>
      <c r="CW135" s="65">
        <f t="shared" si="159"/>
        <v>25473.734312930555</v>
      </c>
      <c r="CX135" s="65">
        <f t="shared" si="160"/>
        <v>17491.848215615548</v>
      </c>
      <c r="CY135" s="65">
        <f t="shared" si="161"/>
        <v>12360.646900309828</v>
      </c>
      <c r="CZ135" s="65">
        <f t="shared" si="162"/>
        <v>6018.0888129528848</v>
      </c>
      <c r="DA135" s="65">
        <f t="shared" si="163"/>
        <v>60887.671913189864</v>
      </c>
      <c r="DB135" s="65">
        <f t="shared" si="164"/>
        <v>60213.010083541383</v>
      </c>
      <c r="DC135" s="65">
        <f t="shared" si="165"/>
        <v>53920.134327408188</v>
      </c>
      <c r="DD135" s="65">
        <f t="shared" si="166"/>
        <v>41313.379086981935</v>
      </c>
      <c r="DE135" s="65">
        <f t="shared" si="167"/>
        <v>25785.044848218979</v>
      </c>
      <c r="DF135" s="65">
        <f t="shared" si="168"/>
        <v>0</v>
      </c>
      <c r="DG135" s="65">
        <f t="shared" si="169"/>
        <v>0</v>
      </c>
      <c r="DH135" s="65">
        <f t="shared" si="170"/>
        <v>0</v>
      </c>
      <c r="DI135" s="65">
        <f t="shared" si="171"/>
        <v>0</v>
      </c>
      <c r="DJ135" s="65">
        <f t="shared" si="172"/>
        <v>0</v>
      </c>
      <c r="DN135" s="51">
        <v>126</v>
      </c>
      <c r="DO135" s="65">
        <f t="shared" si="173"/>
        <v>6.1798537991688383</v>
      </c>
      <c r="DP135" s="65">
        <f t="shared" si="174"/>
        <v>5.8952671872317355</v>
      </c>
      <c r="DQ135" s="65">
        <f t="shared" si="175"/>
        <v>5.5944805930680239</v>
      </c>
      <c r="DR135" s="65">
        <f t="shared" si="176"/>
        <v>5.6499007370836329</v>
      </c>
      <c r="DS135" s="65">
        <f t="shared" si="177"/>
        <v>5.9024887362764566</v>
      </c>
      <c r="DT135" s="65">
        <f t="shared" si="178"/>
        <v>3.5474544808706301</v>
      </c>
      <c r="DU135" s="65">
        <f t="shared" si="179"/>
        <v>3.300697844126562</v>
      </c>
      <c r="DV135" s="65">
        <f t="shared" si="180"/>
        <v>3.1186518911215777</v>
      </c>
      <c r="DW135" s="65">
        <f t="shared" si="181"/>
        <v>3.3350399405988376</v>
      </c>
      <c r="DX135" s="65">
        <f t="shared" si="182"/>
        <v>3.1261315829257734</v>
      </c>
      <c r="DY135" s="65">
        <f t="shared" si="183"/>
        <v>1.0000000000000004</v>
      </c>
      <c r="DZ135" s="65">
        <f t="shared" si="184"/>
        <v>1.0000000000000002</v>
      </c>
      <c r="EA135" s="65">
        <f t="shared" si="185"/>
        <v>1</v>
      </c>
      <c r="EB135" s="65">
        <f t="shared" si="186"/>
        <v>1.0000000000000004</v>
      </c>
      <c r="EC135" s="65">
        <f t="shared" si="187"/>
        <v>1.0000000000000007</v>
      </c>
      <c r="ED135" s="65">
        <f t="shared" si="188"/>
        <v>2.499893805417261</v>
      </c>
      <c r="EE135" s="65">
        <f t="shared" si="189"/>
        <v>3.1295665680916547</v>
      </c>
      <c r="EF135" s="65">
        <f t="shared" si="190"/>
        <v>3.6743001735480254</v>
      </c>
      <c r="EG135" s="65">
        <f t="shared" si="191"/>
        <v>3.7645557513186132</v>
      </c>
      <c r="EH135" s="65">
        <f t="shared" si="192"/>
        <v>4.0978876880946977</v>
      </c>
      <c r="EI135" s="65">
        <f t="shared" si="193"/>
        <v>0.99999999999999989</v>
      </c>
      <c r="EJ135" s="65">
        <f t="shared" si="194"/>
        <v>0.99999999999999956</v>
      </c>
      <c r="EK135" s="65">
        <f t="shared" si="195"/>
        <v>0.99999999999999989</v>
      </c>
      <c r="EL135" s="65">
        <f t="shared" si="196"/>
        <v>0.99999999999999978</v>
      </c>
      <c r="EM135" s="65">
        <f t="shared" si="197"/>
        <v>1</v>
      </c>
      <c r="EN135" s="65">
        <f t="shared" si="198"/>
        <v>0</v>
      </c>
      <c r="EO135" s="65">
        <f t="shared" si="199"/>
        <v>0</v>
      </c>
      <c r="EP135" s="65">
        <f t="shared" si="200"/>
        <v>0</v>
      </c>
      <c r="EQ135" s="65">
        <f t="shared" si="201"/>
        <v>0</v>
      </c>
      <c r="ER135" s="65">
        <f t="shared" si="202"/>
        <v>0</v>
      </c>
      <c r="EV135" s="51">
        <v>126</v>
      </c>
      <c r="EW135" s="65">
        <f t="shared" si="203"/>
        <v>290.62916352210834</v>
      </c>
      <c r="EX135" s="65">
        <f t="shared" si="204"/>
        <v>233.66049054559718</v>
      </c>
      <c r="EY135" s="65">
        <f t="shared" si="205"/>
        <v>163.29709535101796</v>
      </c>
      <c r="EZ135" s="65">
        <f t="shared" si="206"/>
        <v>91.326382094567663</v>
      </c>
      <c r="FA135" s="65">
        <f t="shared" si="207"/>
        <v>49.799640898068432</v>
      </c>
      <c r="FB135" s="65">
        <f t="shared" si="208"/>
        <v>1416.8125999522431</v>
      </c>
      <c r="FC135" s="65">
        <f t="shared" si="209"/>
        <v>1100.8011254778687</v>
      </c>
      <c r="FD135" s="65">
        <f t="shared" si="210"/>
        <v>828.89793208889864</v>
      </c>
      <c r="FE135" s="65">
        <f t="shared" si="211"/>
        <v>643.21183017627493</v>
      </c>
      <c r="FF135" s="65">
        <f t="shared" si="212"/>
        <v>473.75178521515988</v>
      </c>
      <c r="FG135" s="65">
        <f t="shared" si="213"/>
        <v>1176.6309360130763</v>
      </c>
      <c r="FH135" s="65">
        <f t="shared" si="214"/>
        <v>1012.0648871343201</v>
      </c>
      <c r="FI135" s="65">
        <f t="shared" si="215"/>
        <v>838.61617792587776</v>
      </c>
      <c r="FJ135" s="65">
        <f t="shared" si="216"/>
        <v>684.20228792018656</v>
      </c>
      <c r="FK135" s="65">
        <f t="shared" si="217"/>
        <v>505.65635369969152</v>
      </c>
      <c r="FL135" s="65">
        <f t="shared" si="218"/>
        <v>546.21030070831478</v>
      </c>
      <c r="FM135" s="65">
        <f t="shared" si="219"/>
        <v>454.68243392078762</v>
      </c>
      <c r="FN135" s="65">
        <f t="shared" si="220"/>
        <v>370.0902909476556</v>
      </c>
      <c r="FO135" s="65">
        <f t="shared" si="221"/>
        <v>282.40400061612621</v>
      </c>
      <c r="FP135" s="65">
        <f t="shared" si="222"/>
        <v>175.56801553265612</v>
      </c>
      <c r="FQ135" s="65">
        <f t="shared" si="223"/>
        <v>547.98904721870872</v>
      </c>
      <c r="FR135" s="65">
        <f t="shared" si="224"/>
        <v>541.91709075187225</v>
      </c>
      <c r="FS135" s="65">
        <f t="shared" si="225"/>
        <v>485.28120894667359</v>
      </c>
      <c r="FT135" s="65">
        <f t="shared" si="226"/>
        <v>371.82041178283731</v>
      </c>
      <c r="FU135" s="65">
        <f t="shared" si="227"/>
        <v>232.06540363397082</v>
      </c>
      <c r="FV135" s="65">
        <f t="shared" si="228"/>
        <v>60.887671913189855</v>
      </c>
      <c r="FW135" s="65">
        <f t="shared" si="229"/>
        <v>60.213010083541363</v>
      </c>
      <c r="FX135" s="65">
        <f t="shared" si="230"/>
        <v>53.920134327408178</v>
      </c>
      <c r="FY135" s="65">
        <f t="shared" si="231"/>
        <v>41.313379086981925</v>
      </c>
      <c r="FZ135" s="65">
        <f t="shared" si="232"/>
        <v>25.78504484821898</v>
      </c>
      <c r="GB135" s="65">
        <f t="shared" si="233"/>
        <v>290.62916352210834</v>
      </c>
      <c r="GC135" s="65">
        <f t="shared" si="234"/>
        <v>1416.8125999522431</v>
      </c>
      <c r="GD135" s="65">
        <f t="shared" si="235"/>
        <v>1176.6309360130763</v>
      </c>
      <c r="GE135" s="65">
        <f t="shared" si="236"/>
        <v>546.21030070831478</v>
      </c>
      <c r="GF135" s="65">
        <f t="shared" si="237"/>
        <v>547.98904721870872</v>
      </c>
      <c r="GG135" s="65">
        <f t="shared" si="238"/>
        <v>60.887671913189855</v>
      </c>
      <c r="GH135" s="65">
        <f t="shared" si="239"/>
        <v>233.66049054559718</v>
      </c>
      <c r="GI135" s="65">
        <f t="shared" si="240"/>
        <v>1100.8011254778687</v>
      </c>
      <c r="GJ135" s="65">
        <f t="shared" si="241"/>
        <v>1012.0648871343201</v>
      </c>
      <c r="GK135" s="65">
        <f t="shared" si="242"/>
        <v>454.68243392078762</v>
      </c>
      <c r="GL135" s="65">
        <f t="shared" si="243"/>
        <v>541.91709075187225</v>
      </c>
      <c r="GM135" s="65">
        <f t="shared" si="244"/>
        <v>60.213010083541363</v>
      </c>
      <c r="GN135" s="65">
        <f t="shared" si="245"/>
        <v>163.29709535101796</v>
      </c>
      <c r="GO135" s="65">
        <f t="shared" si="246"/>
        <v>828.89793208889864</v>
      </c>
      <c r="GP135" s="65">
        <f t="shared" si="247"/>
        <v>838.61617792587776</v>
      </c>
      <c r="GQ135" s="65">
        <f t="shared" si="248"/>
        <v>370.0902909476556</v>
      </c>
      <c r="GR135" s="65">
        <f t="shared" si="249"/>
        <v>485.28120894667359</v>
      </c>
      <c r="GS135" s="65">
        <f t="shared" si="250"/>
        <v>53.920134327408178</v>
      </c>
      <c r="GT135" s="65">
        <f t="shared" si="251"/>
        <v>91.326382094567663</v>
      </c>
      <c r="GU135" s="65">
        <f t="shared" si="252"/>
        <v>643.21183017627493</v>
      </c>
      <c r="GV135" s="65">
        <f t="shared" si="253"/>
        <v>684.20228792018656</v>
      </c>
      <c r="GW135" s="65">
        <f t="shared" si="254"/>
        <v>282.40400061612621</v>
      </c>
      <c r="GX135" s="65">
        <f t="shared" si="255"/>
        <v>371.82041178283731</v>
      </c>
      <c r="GY135" s="65">
        <f t="shared" si="256"/>
        <v>41.313379086981925</v>
      </c>
      <c r="GZ135" s="65">
        <f t="shared" si="257"/>
        <v>49.799640898068432</v>
      </c>
      <c r="HA135" s="65">
        <f t="shared" si="258"/>
        <v>473.75178521515988</v>
      </c>
      <c r="HB135" s="65">
        <f t="shared" si="259"/>
        <v>505.65635369969152</v>
      </c>
      <c r="HC135" s="65">
        <f t="shared" si="260"/>
        <v>175.56801553265612</v>
      </c>
      <c r="HD135" s="65">
        <f t="shared" si="261"/>
        <v>232.06540363397082</v>
      </c>
      <c r="HE135" s="65">
        <f t="shared" si="262"/>
        <v>25.78504484821898</v>
      </c>
      <c r="HM135" s="51">
        <v>126</v>
      </c>
      <c r="HN135" s="72">
        <f>(EW135-EW134)*$D$46+(FB135-FB134)*$D$47+(FG135-FG134)*$D$48+(FL135-FL134)*$D$49+IF($HM135&lt;C$10,0,求节点(C$10:C$14,$H$28:$H$32,$HM135)*$C$2*节奏总纲!W129)+HN134</f>
        <v>766718.75922314578</v>
      </c>
      <c r="HO135" s="72">
        <f>(EX135-EX134)*$D$46+(FC135-FC134)*$D$47+(FH135-FH134)*$D$48+(FM135-FM134)*$D$49+IF($HM135&lt;D$10,0,求节点(D$10:D$14,$H$28:$H$32,$HM135)*$C$2*节奏总纲!X129)+HO134</f>
        <v>658720.35731527209</v>
      </c>
      <c r="HP135" s="72">
        <f>(EY135-EY134)*$D$46+(FD135-FD134)*$D$47+(FI135-FI134)*$D$48+(FN135-FN134)*$D$49+IF($HM135&lt;E$10,0,求节点(E$10:E$14,$H$28:$H$32,$HM135)*$C$2*节奏总纲!Y129)+HP134</f>
        <v>534168.44341426925</v>
      </c>
      <c r="HQ135" s="72">
        <f>(EZ135-EZ134)*$D$46+(FE135-FE134)*$D$47+(FJ135-FJ134)*$D$48+(FO135-FO134)*$D$49+IF($HM135&lt;F$10,0,求节点(F$10:F$14,$H$28:$H$32,$HM135)*$C$2*节奏总纲!Z129)+HQ134</f>
        <v>387078.81255660573</v>
      </c>
      <c r="HR135" s="72">
        <f>(FA135-FA134)*$D$46+(FF135-FF134)*$D$47+(FK135-FK134)*$D$48+(FP135-FP134)*$D$49+IF($HM135&lt;G$10,0,求节点(G$10:G$14,$H$28:$H$32,$HM135)*$C$2*节奏总纲!AA129)+HR134</f>
        <v>215498.71892999276</v>
      </c>
      <c r="HV135" s="72">
        <v>126</v>
      </c>
      <c r="HW135" s="72">
        <f>IF($HV135&lt;C$10,0,求节点(C$10:C$14,$I$28:$I$32,$HV135)*$C$2*节奏总纲!W129)+HW134</f>
        <v>11242292616.953476</v>
      </c>
      <c r="HX135" s="72">
        <f>IF($HV135&lt;D$10,0,求节点(D$10:D$14,$I$28:$I$32,$HV135)*$C$2*节奏总纲!X129)+HX134</f>
        <v>10080593041.199406</v>
      </c>
      <c r="HY135" s="72">
        <f>IF($HV135&lt;E$10,0,求节点(E$10:E$14,$I$28:$I$32,$HV135)*$C$2*节奏总纲!Y129)+HY134</f>
        <v>8425586954.1901445</v>
      </c>
      <c r="HZ135" s="72">
        <f>IF($HV135&lt;F$10,0,求节点(F$10:F$14,$I$28:$I$32,$HV135)*$C$2*节奏总纲!Z129)+HZ134</f>
        <v>6108863239.3849869</v>
      </c>
      <c r="IA135" s="72">
        <f>IF($HV135&lt;G$10,0,求节点(G$10:G$14,$I$28:$I$32,$HV135)*$C$2*节奏总纲!AA129)+IA134</f>
        <v>3300107316.6384535</v>
      </c>
    </row>
    <row r="136" spans="16:235" x14ac:dyDescent="0.15">
      <c r="P136" s="49">
        <v>127</v>
      </c>
      <c r="Q136" s="51">
        <f>IF($P136&lt;C$10,0,求节点(C$10:C$14,$H$10:$H$14,$P136)*$C$2*节奏总纲!W130)+Q135</f>
        <v>4969.7496895058675</v>
      </c>
      <c r="R136" s="51">
        <f>IF($P136&lt;D$10,0,求节点(D$10:D$14,$H$10:$H$14,$P136)*$C$2*节奏总纲!X130)+R135</f>
        <v>3903.8110568565826</v>
      </c>
      <c r="S136" s="51">
        <f>IF($P136&lt;E$10,0,求节点(E$10:E$14,$H$10:$H$14,$P136)*$C$2*节奏总纲!Y130)+S135</f>
        <v>2656.9836629856904</v>
      </c>
      <c r="T136" s="51">
        <f>IF($P136&lt;F$10,0,求节点(F$10:F$14,$H$10:$H$14,$P136)*$C$2*节奏总纲!Z130)+T135</f>
        <v>1493.4571370726665</v>
      </c>
      <c r="U136" s="51">
        <f>IF($P136&lt;G$10,0,求节点(G$10:G$14,$H$10:$H$14,$P136)*$C$2*节奏总纲!AA130)+U135</f>
        <v>832.52028829515666</v>
      </c>
      <c r="V136" s="51">
        <f>IF($P136&lt;C$10,0,求节点(C$10:C$14,$I$10:$I$14,$P136)*$C$2*节奏总纲!W130)+V135</f>
        <v>15347.711240011677</v>
      </c>
      <c r="W136" s="51">
        <f>IF($P136&lt;D$10,0,求节点(D$10:D$14,$I$10:$I$14,$P136)*$C$2*节奏总纲!X130)+W135</f>
        <v>11136.738670043555</v>
      </c>
      <c r="X136" s="51">
        <f>IF($P136&lt;E$10,0,求节点(E$10:E$14,$I$10:$I$14,$P136)*$C$2*节奏总纲!Y130)+X135</f>
        <v>7101.2953912784196</v>
      </c>
      <c r="Y136" s="51">
        <f>IF($P136&lt;F$10,0,求节点(F$10:F$14,$I$10:$I$14,$P136)*$C$2*节奏总纲!Z130)+Y135</f>
        <v>4275.4894023257266</v>
      </c>
      <c r="Z136" s="51">
        <f>IF($P136&lt;G$10,0,求节点(G$10:G$14,$I$10:$I$14,$P136)*$C$2*节奏总纲!AA130)+Z135</f>
        <v>2249.8261883485275</v>
      </c>
      <c r="AA136" s="65">
        <f>IF($P136&lt;C$10,0,求节点(C$10:C$14,$J$10:$J$14,$P136)*$C$2*节奏总纲!W130)+AA135+军团势力点排行奖励设计!M136-军团势力点排行奖励设计!M135</f>
        <v>29858.37186611602</v>
      </c>
      <c r="AB136" s="65">
        <f>IF($P136&lt;D$10,0,求节点(D$10:D$14,$J$10:$J$14,$P136)*$C$2*节奏总纲!X130)+AB135+军团势力点排行奖励设计!N136-军团势力点排行奖励设计!N135</f>
        <v>27756.798495366795</v>
      </c>
      <c r="AC136" s="65">
        <f>IF($P136&lt;E$10,0,求节点(E$10:E$14,$J$10:$J$14,$P136)*$C$2*节奏总纲!Y130)+AC135+军团势力点排行奖励设计!O136-军团势力点排行奖励设计!O135</f>
        <v>23890.193331264883</v>
      </c>
      <c r="AD136" s="65">
        <f>IF($P136&lt;F$10,0,求节点(F$10:F$14,$J$10:$J$14,$P136)*$C$2*节奏总纲!Z130)+AD135+军团势力点排行奖励设计!P136-军团势力点排行奖励设计!P135</f>
        <v>22059.436970593124</v>
      </c>
      <c r="AE136" s="65">
        <f>IF($P136&lt;G$10,0,求节点(G$10:G$14,$J$10:$J$14,$P136)*$C$2*节奏总纲!AA130)+AE135+军团势力点排行奖励设计!Q136-军团势力点排行奖励设计!Q135</f>
        <v>20596.080442969927</v>
      </c>
      <c r="AF136" s="65">
        <f>IF($P136&lt;C$10,0,求节点(C$10:C$14,$K$10:$K$14,$P136)*$C$2*节奏总纲!W130)+AF135</f>
        <v>102311.46704383685</v>
      </c>
      <c r="AG136" s="65">
        <f>IF($P136&lt;D$10,0,求节点(D$10:D$14,$K$10:$K$14,$P136)*$C$2*节奏总纲!X130)+AG135</f>
        <v>85406.445569682604</v>
      </c>
      <c r="AH136" s="65">
        <f>IF($P136&lt;E$10,0,求节点(E$10:E$14,$K$10:$K$14,$P136)*$C$2*节奏总纲!Y130)+AH135</f>
        <v>68511.369972508604</v>
      </c>
      <c r="AI136" s="65">
        <f>IF($P136&lt;F$10,0,求节点(F$10:F$14,$K$10:$K$14,$P136)*$C$2*节奏总纲!Z130)+AI135</f>
        <v>49480.644823122704</v>
      </c>
      <c r="AJ136" s="65">
        <f>IF($P136&lt;G$10,0,求节点(G$10:G$14,$K$10:$K$14,$P136)*$C$2*节奏总纲!AA130)+AJ135</f>
        <v>26305.453206913888</v>
      </c>
      <c r="AK136" s="65">
        <f>IF($P136&lt;C$10,0,求节点(C$10:C$14,$L$10:$L$14,$P136)*$C$2*节奏总纲!W130)+AK135+军团势力点排行奖励设计!R136-军团势力点排行奖励设计!R135</f>
        <v>67826.247145058645</v>
      </c>
      <c r="AL136" s="65">
        <f>IF($P136&lt;D$10,0,求节点(D$10:D$14,$L$10:$L$14,$P136)*$C$2*节奏总纲!X130)+AL135+军团势力点排行奖励设计!S136-军团势力点排行奖励设计!S135</f>
        <v>66330.828253464293</v>
      </c>
      <c r="AM136" s="65">
        <f>IF($P136&lt;E$10,0,求节点(E$10:E$14,$L$10:$L$14,$P136)*$C$2*节奏总纲!Y130)+AM135+军团势力点排行奖励设计!T136-军团势力点排行奖励设计!T135</f>
        <v>58645.896969970199</v>
      </c>
      <c r="AN136" s="65">
        <f>IF($P136&lt;F$10,0,求节点(F$10:F$14,$L$10:$L$14,$P136)*$C$2*节奏总纲!Z130)+AN135+军团势力点排行奖励设计!U136-军团势力点排行奖励设计!U135</f>
        <v>44746.373135890011</v>
      </c>
      <c r="AO136" s="65">
        <f>IF($P136&lt;G$10,0,求节点(G$10:G$14,$L$10:$L$14,$P136)*$C$2*节奏总纲!AA130)+AO135+军团势力点排行奖励设计!V136-军团势力点排行奖励设计!V135</f>
        <v>27913.739607038136</v>
      </c>
      <c r="AP136" s="65">
        <f>IF($P136&lt;C$10,0,求节点(C$10:C$14,$M$10:$M$14,$P136)*$C$2*节奏总纲!W130)+AP135</f>
        <v>0</v>
      </c>
      <c r="AQ136" s="65">
        <f>IF($P136&lt;D$10,0,求节点(D$10:D$14,$M$10:$M$14,$P136)*$C$2*节奏总纲!X130)+AQ135</f>
        <v>0</v>
      </c>
      <c r="AR136" s="65">
        <f>IF($P136&lt;E$10,0,求节点(E$10:E$14,$M$10:$M$14,$P136)*$C$2*节奏总纲!Y130)+AR135</f>
        <v>0</v>
      </c>
      <c r="AS136" s="65">
        <f>IF($P136&lt;F$10,0,求节点(F$10:F$14,$M$10:$M$14,$P136)*$C$2*节奏总纲!Z130)+AS135</f>
        <v>0</v>
      </c>
      <c r="AT136" s="65">
        <f>IF($P136&lt;G$10,0,求节点(G$10:G$14,$M$10:$M$14,$P136)*$C$2*节奏总纲!AA130)+AT135</f>
        <v>0</v>
      </c>
      <c r="AX136" s="51">
        <v>127</v>
      </c>
      <c r="AY136" s="51">
        <f>IF($AX136&lt;C$10,0,求节点(C$10:C$14,$H$19:$H$23,$AX136)*$C$2*节奏总纲!W130)+AY135</f>
        <v>160.83712822378666</v>
      </c>
      <c r="AZ136" s="51">
        <f>IF($AX136&lt;D$10,0,求节点(D$10:D$14,$H$19:$H$23,$AX136)*$C$2*节奏总纲!X130)+AZ135</f>
        <v>132.43881686352239</v>
      </c>
      <c r="BA136" s="51">
        <f>IF($AX136&lt;E$10,0,求节点(E$10:E$14,$H$19:$H$23,$AX136)*$C$2*节奏总纲!Y130)+BA135</f>
        <v>94.985892569826404</v>
      </c>
      <c r="BB136" s="51">
        <f>IF($AX136&lt;F$10,0,求节点(F$10:F$14,$H$19:$H$23,$AX136)*$C$2*节奏总纲!Z130)+BB135</f>
        <v>52.866668161804185</v>
      </c>
      <c r="BC136" s="51">
        <f>IF($AX136&lt;G$10,0,求节点(G$10:G$14,$H$19:$H$23,$AX136)*$C$2*节奏总纲!AA130)+BC135</f>
        <v>28.209127555924699</v>
      </c>
      <c r="BD136" s="51">
        <f>IF($AX136&lt;C$10,0,求节点(C$10:C$14,$I$19:$I$23,$AX136)*$C$2*节奏总纲!W130)+BD135</f>
        <v>432.64011766107234</v>
      </c>
      <c r="BE136" s="51">
        <f>IF($AX136&lt;D$10,0,求节点(D$10:D$14,$I$19:$I$23,$AX136)*$C$2*节奏总纲!X130)+BE135</f>
        <v>337.40557894024931</v>
      </c>
      <c r="BF136" s="51">
        <f>IF($AX136&lt;E$10,0,求节点(E$10:E$14,$I$19:$I$23,$AX136)*$C$2*节奏总纲!Y130)+BF135</f>
        <v>227.70400927063847</v>
      </c>
      <c r="BG136" s="51">
        <f>IF($AX136&lt;F$10,0,求节点(F$10:F$14,$I$19:$I$23,$AX136)*$C$2*节奏总纲!Z130)+BG135</f>
        <v>128.19904644254493</v>
      </c>
      <c r="BH136" s="51">
        <f>IF($AX136&lt;G$10,0,求节点(G$10:G$14,$I$19:$I$23,$AX136)*$C$2*节奏总纲!AA130)+BH135</f>
        <v>71.968377807145785</v>
      </c>
      <c r="BI136" s="65">
        <f>IF($AX136&lt;C$10,0,求节点(C$10:C$14,$J$19:$J$23,$AX136)*$C$2*节奏总纲!W130)+BI135+军团势力点排行奖励设计!W136-军团势力点排行奖励设计!W135</f>
        <v>995.27906220386694</v>
      </c>
      <c r="BJ136" s="65">
        <f>IF($AX136&lt;D$10,0,求节点(D$10:D$14,$J$19:$J$23,$AX136)*$C$2*节奏总纲!X130)+BJ135+军团势力点排行奖励设计!X136-军团势力点排行奖励设计!X135</f>
        <v>925.22661651222631</v>
      </c>
      <c r="BK136" s="65">
        <f>IF($AX136&lt;E$10,0,求节点(E$10:E$14,$J$19:$J$23,$AX136)*$C$2*节奏总纲!Y130)+BK135+军团势力点排行奖励设计!Y136-军团势力点排行奖励设计!Y135</f>
        <v>796.3397777088295</v>
      </c>
      <c r="BL136" s="65">
        <f>IF($AX136&lt;F$10,0,求节点(F$10:F$14,$J$19:$J$23,$AX136)*$C$2*节奏总纲!Z130)+BL135+军团势力点排行奖励设计!Z136-军团势力点排行奖励设计!Z135</f>
        <v>735.31456568643728</v>
      </c>
      <c r="BM136" s="65">
        <f>IF($AX136&lt;G$10,0,求节点(G$10:G$14,$J$19:$J$23,$AX136)*$C$2*节奏总纲!AA130)+BM135+军团势力点排行奖励设计!AA136-军团势力点排行奖励设计!AA135</f>
        <v>686.53601476566394</v>
      </c>
      <c r="BN136" s="65">
        <f>IF($AX136&lt;C$10,0,求节点(C$10:C$14,$K$19:$K$23,$AX136)*$C$2*节奏总纲!W130)+BN135</f>
        <v>1275.0877419773738</v>
      </c>
      <c r="BO136" s="65">
        <f>IF($AX136&lt;D$10,0,求节点(D$10:D$14,$K$19:$K$23,$AX136)*$C$2*节奏总纲!X130)+BO135</f>
        <v>849.12447709768514</v>
      </c>
      <c r="BP136" s="65">
        <f>IF($AX136&lt;E$10,0,求节点(E$10:E$14,$K$19:$K$23,$AX136)*$C$2*节奏总纲!Y130)+BP135</f>
        <v>583.0616071871849</v>
      </c>
      <c r="BQ136" s="65">
        <f>IF($AX136&lt;F$10,0,求节点(F$10:F$14,$K$19:$K$23,$AX136)*$C$2*节奏总纲!Z130)+BQ135</f>
        <v>412.02156334366094</v>
      </c>
      <c r="BR136" s="65">
        <f>IF($AX136&lt;G$10,0,求节点(G$10:G$14,$K$19:$K$23,$AX136)*$C$2*节奏总纲!AA130)+BR135</f>
        <v>200.60296043176282</v>
      </c>
      <c r="BS136" s="65">
        <f>IF($AX136&lt;C$10,0,求节点(C$10:C$14,$L$19:$L$23,$AX136)*$C$2*节奏总纲!W130)+BS135+军团势力点排行奖励设计!AB136-军团势力点排行奖励设计!AB135</f>
        <v>1356.5249429011733</v>
      </c>
      <c r="BT136" s="65">
        <f>IF($AX136&lt;D$10,0,求节点(D$10:D$14,$L$19:$L$23,$AX136)*$C$2*节奏总纲!X130)+BT135+军团势力点排行奖励设计!AC136-军团势力点排行奖励设计!AC135</f>
        <v>1326.6165650692863</v>
      </c>
      <c r="BU136" s="65">
        <f>IF($AX136&lt;E$10,0,求节点(E$10:E$14,$L$19:$L$23,$AX136)*$C$2*节奏总纲!Y130)+BU135+军团势力点排行奖励设计!AD136-军团势力点排行奖励设计!AD135</f>
        <v>1172.9179393994041</v>
      </c>
      <c r="BV136" s="65">
        <f>IF($AX136&lt;F$10,0,求节点(F$10:F$14,$L$19:$L$23,$AX136)*$C$2*节奏总纲!Z130)+BV135+军团势力点排行奖励设计!AE136-军团势力点排行奖励设计!AE135</f>
        <v>894.92746271780038</v>
      </c>
      <c r="BW136" s="65">
        <f>IF($AX136&lt;G$10,0,求节点(G$10:G$14,$L$19:$L$23,$AX136)*$C$2*节奏总纲!AA130)+BW135+军团势力点排行奖励设计!AF136-军团势力点排行奖励设计!AF135</f>
        <v>558.27479214076288</v>
      </c>
      <c r="BX136" s="65">
        <f>IF($AX136&lt;C$10,0,求节点(C$10:C$14,$M$19:$M$23,$AX136)*$C$2*节奏总纲!W130)+BX135</f>
        <v>0</v>
      </c>
      <c r="BY136" s="65">
        <f>IF($AX136&lt;D$10,0,求节点(D$10:D$14,$M$19:$M$23,$AX136)*$C$2*节奏总纲!X130)+BY135</f>
        <v>0</v>
      </c>
      <c r="BZ136" s="65">
        <f>IF($AX136&lt;E$10,0,求节点(E$10:E$14,$M$19:$M$23,$AX136)*$C$2*节奏总纲!Y130)+BZ135</f>
        <v>0</v>
      </c>
      <c r="CA136" s="65">
        <f>IF($AX136&lt;F$10,0,求节点(F$10:F$14,$M$19:$M$23,$AX136)*$C$2*节奏总纲!Z130)+CA135</f>
        <v>0</v>
      </c>
      <c r="CB136" s="65">
        <f>IF($AX136&lt;G$10,0,求节点(G$10:G$14,$M$19:$M$23,$AX136)*$C$2*节奏总纲!AA130)+CB135</f>
        <v>0</v>
      </c>
      <c r="CF136" s="51">
        <v>127</v>
      </c>
      <c r="CG136" s="65">
        <f t="shared" si="143"/>
        <v>804.18564111893329</v>
      </c>
      <c r="CH136" s="65">
        <f t="shared" si="144"/>
        <v>662.1940843176119</v>
      </c>
      <c r="CI136" s="65">
        <f t="shared" si="145"/>
        <v>474.92946284913205</v>
      </c>
      <c r="CJ136" s="65">
        <f t="shared" si="146"/>
        <v>264.33334080902091</v>
      </c>
      <c r="CK136" s="65">
        <f t="shared" si="147"/>
        <v>141.04563777962349</v>
      </c>
      <c r="CL136" s="65">
        <f t="shared" si="148"/>
        <v>4326.4011766107233</v>
      </c>
      <c r="CM136" s="65">
        <f t="shared" si="149"/>
        <v>3374.0557894024932</v>
      </c>
      <c r="CN136" s="65">
        <f t="shared" si="150"/>
        <v>2277.0400927063847</v>
      </c>
      <c r="CO136" s="65">
        <f t="shared" si="151"/>
        <v>1281.9904644254493</v>
      </c>
      <c r="CP136" s="65">
        <f t="shared" si="152"/>
        <v>719.68377807145782</v>
      </c>
      <c r="CQ136" s="65">
        <f t="shared" si="153"/>
        <v>29858.371866116009</v>
      </c>
      <c r="CR136" s="65">
        <f t="shared" si="154"/>
        <v>27756.798495366791</v>
      </c>
      <c r="CS136" s="65">
        <f t="shared" si="155"/>
        <v>23890.193331264883</v>
      </c>
      <c r="CT136" s="65">
        <f t="shared" si="156"/>
        <v>22059.436970593117</v>
      </c>
      <c r="CU136" s="65">
        <f t="shared" si="157"/>
        <v>20596.080442969916</v>
      </c>
      <c r="CV136" s="65">
        <f t="shared" si="158"/>
        <v>38252.63225932121</v>
      </c>
      <c r="CW136" s="65">
        <f t="shared" si="159"/>
        <v>25473.734312930555</v>
      </c>
      <c r="CX136" s="65">
        <f t="shared" si="160"/>
        <v>17491.848215615548</v>
      </c>
      <c r="CY136" s="65">
        <f t="shared" si="161"/>
        <v>12360.646900309828</v>
      </c>
      <c r="CZ136" s="65">
        <f t="shared" si="162"/>
        <v>6018.0888129528848</v>
      </c>
      <c r="DA136" s="65">
        <f t="shared" si="163"/>
        <v>67826.24714505866</v>
      </c>
      <c r="DB136" s="65">
        <f t="shared" si="164"/>
        <v>66330.828253464308</v>
      </c>
      <c r="DC136" s="65">
        <f t="shared" si="165"/>
        <v>58645.896969970207</v>
      </c>
      <c r="DD136" s="65">
        <f t="shared" si="166"/>
        <v>44746.373135890019</v>
      </c>
      <c r="DE136" s="65">
        <f t="shared" si="167"/>
        <v>27913.739607038144</v>
      </c>
      <c r="DF136" s="65">
        <f t="shared" si="168"/>
        <v>0</v>
      </c>
      <c r="DG136" s="65">
        <f t="shared" si="169"/>
        <v>0</v>
      </c>
      <c r="DH136" s="65">
        <f t="shared" si="170"/>
        <v>0</v>
      </c>
      <c r="DI136" s="65">
        <f t="shared" si="171"/>
        <v>0</v>
      </c>
      <c r="DJ136" s="65">
        <f t="shared" si="172"/>
        <v>0</v>
      </c>
      <c r="DN136" s="51">
        <v>127</v>
      </c>
      <c r="DO136" s="65">
        <f t="shared" si="173"/>
        <v>6.1798537991688383</v>
      </c>
      <c r="DP136" s="65">
        <f t="shared" si="174"/>
        <v>5.8952671872317355</v>
      </c>
      <c r="DQ136" s="65">
        <f t="shared" si="175"/>
        <v>5.5944805930680239</v>
      </c>
      <c r="DR136" s="65">
        <f t="shared" si="176"/>
        <v>5.6499007370836329</v>
      </c>
      <c r="DS136" s="65">
        <f t="shared" si="177"/>
        <v>5.9024887362764566</v>
      </c>
      <c r="DT136" s="65">
        <f t="shared" si="178"/>
        <v>3.5474544808706301</v>
      </c>
      <c r="DU136" s="65">
        <f t="shared" si="179"/>
        <v>3.300697844126562</v>
      </c>
      <c r="DV136" s="65">
        <f t="shared" si="180"/>
        <v>3.1186518911215777</v>
      </c>
      <c r="DW136" s="65">
        <f t="shared" si="181"/>
        <v>3.3350399405988376</v>
      </c>
      <c r="DX136" s="65">
        <f t="shared" si="182"/>
        <v>3.1261315829257734</v>
      </c>
      <c r="DY136" s="65">
        <f t="shared" si="183"/>
        <v>1.0000000000000004</v>
      </c>
      <c r="DZ136" s="65">
        <f t="shared" si="184"/>
        <v>1.0000000000000002</v>
      </c>
      <c r="EA136" s="65">
        <f t="shared" si="185"/>
        <v>1</v>
      </c>
      <c r="EB136" s="65">
        <f t="shared" si="186"/>
        <v>1.0000000000000002</v>
      </c>
      <c r="EC136" s="65">
        <f t="shared" si="187"/>
        <v>1.0000000000000004</v>
      </c>
      <c r="ED136" s="65">
        <f t="shared" si="188"/>
        <v>2.6746255355775186</v>
      </c>
      <c r="EE136" s="65">
        <f t="shared" si="189"/>
        <v>3.3527257731635363</v>
      </c>
      <c r="EF136" s="65">
        <f t="shared" si="190"/>
        <v>3.91675991741949</v>
      </c>
      <c r="EG136" s="65">
        <f t="shared" si="191"/>
        <v>4.0030789021149404</v>
      </c>
      <c r="EH136" s="65">
        <f t="shared" si="192"/>
        <v>4.3710643070431257</v>
      </c>
      <c r="EI136" s="65">
        <f t="shared" si="193"/>
        <v>0.99999999999999978</v>
      </c>
      <c r="EJ136" s="65">
        <f t="shared" si="194"/>
        <v>0.99999999999999978</v>
      </c>
      <c r="EK136" s="65">
        <f t="shared" si="195"/>
        <v>0.99999999999999989</v>
      </c>
      <c r="EL136" s="65">
        <f t="shared" si="196"/>
        <v>0.99999999999999989</v>
      </c>
      <c r="EM136" s="65">
        <f t="shared" si="197"/>
        <v>0.99999999999999978</v>
      </c>
      <c r="EN136" s="65">
        <f t="shared" si="198"/>
        <v>0</v>
      </c>
      <c r="EO136" s="65">
        <f t="shared" si="199"/>
        <v>0</v>
      </c>
      <c r="EP136" s="65">
        <f t="shared" si="200"/>
        <v>0</v>
      </c>
      <c r="EQ136" s="65">
        <f t="shared" si="201"/>
        <v>0</v>
      </c>
      <c r="ER136" s="65">
        <f t="shared" si="202"/>
        <v>0</v>
      </c>
      <c r="EV136" s="51">
        <v>127</v>
      </c>
      <c r="EW136" s="65">
        <f t="shared" si="203"/>
        <v>290.62916352210834</v>
      </c>
      <c r="EX136" s="65">
        <f t="shared" si="204"/>
        <v>233.66049054559718</v>
      </c>
      <c r="EY136" s="65">
        <f t="shared" si="205"/>
        <v>163.29709535101796</v>
      </c>
      <c r="EZ136" s="65">
        <f t="shared" si="206"/>
        <v>91.326382094567663</v>
      </c>
      <c r="FA136" s="65">
        <f t="shared" si="207"/>
        <v>49.799640898068432</v>
      </c>
      <c r="FB136" s="65">
        <f t="shared" si="208"/>
        <v>1438.0314844533709</v>
      </c>
      <c r="FC136" s="65">
        <f t="shared" si="209"/>
        <v>1123.3594520631302</v>
      </c>
      <c r="FD136" s="65">
        <f t="shared" si="210"/>
        <v>849.09349893745411</v>
      </c>
      <c r="FE136" s="65">
        <f t="shared" si="211"/>
        <v>663.40739702483052</v>
      </c>
      <c r="FF136" s="65">
        <f t="shared" si="212"/>
        <v>493.94735206371547</v>
      </c>
      <c r="FG136" s="65">
        <f t="shared" si="213"/>
        <v>1237.3593834553042</v>
      </c>
      <c r="FH136" s="65">
        <f t="shared" si="214"/>
        <v>1069.0742900805933</v>
      </c>
      <c r="FI136" s="65">
        <f t="shared" si="215"/>
        <v>885.14676394494995</v>
      </c>
      <c r="FJ136" s="65">
        <f t="shared" si="216"/>
        <v>722.97626237733516</v>
      </c>
      <c r="FK136" s="65">
        <f t="shared" si="217"/>
        <v>536.60453241630648</v>
      </c>
      <c r="FL136" s="65">
        <f t="shared" si="218"/>
        <v>576.08649008590282</v>
      </c>
      <c r="FM136" s="65">
        <f t="shared" si="219"/>
        <v>481.40953925900556</v>
      </c>
      <c r="FN136" s="65">
        <f t="shared" si="220"/>
        <v>391.01289820275923</v>
      </c>
      <c r="FO136" s="65">
        <f t="shared" si="221"/>
        <v>298.15553349661411</v>
      </c>
      <c r="FP136" s="65">
        <f t="shared" si="222"/>
        <v>186.10235125278831</v>
      </c>
      <c r="FQ136" s="65">
        <f t="shared" si="223"/>
        <v>610.43622430552784</v>
      </c>
      <c r="FR136" s="65">
        <f t="shared" si="224"/>
        <v>596.97745428117878</v>
      </c>
      <c r="FS136" s="65">
        <f t="shared" si="225"/>
        <v>527.81307272973174</v>
      </c>
      <c r="FT136" s="65">
        <f t="shared" si="226"/>
        <v>402.71735822301014</v>
      </c>
      <c r="FU136" s="65">
        <f t="shared" si="227"/>
        <v>251.22365646334325</v>
      </c>
      <c r="FV136" s="65">
        <f t="shared" si="228"/>
        <v>67.826247145058659</v>
      </c>
      <c r="FW136" s="65">
        <f t="shared" si="229"/>
        <v>66.330828253464304</v>
      </c>
      <c r="FX136" s="65">
        <f t="shared" si="230"/>
        <v>58.645896969970195</v>
      </c>
      <c r="FY136" s="65">
        <f t="shared" si="231"/>
        <v>44.746373135890018</v>
      </c>
      <c r="FZ136" s="65">
        <f t="shared" si="232"/>
        <v>27.913739607038139</v>
      </c>
      <c r="GB136" s="65">
        <f t="shared" si="233"/>
        <v>290.62916352210834</v>
      </c>
      <c r="GC136" s="65">
        <f t="shared" si="234"/>
        <v>1438.0314844533709</v>
      </c>
      <c r="GD136" s="65">
        <f t="shared" si="235"/>
        <v>1237.3593834553042</v>
      </c>
      <c r="GE136" s="65">
        <f t="shared" si="236"/>
        <v>576.08649008590282</v>
      </c>
      <c r="GF136" s="65">
        <f t="shared" si="237"/>
        <v>610.43622430552784</v>
      </c>
      <c r="GG136" s="65">
        <f t="shared" si="238"/>
        <v>67.826247145058659</v>
      </c>
      <c r="GH136" s="65">
        <f t="shared" si="239"/>
        <v>233.66049054559718</v>
      </c>
      <c r="GI136" s="65">
        <f t="shared" si="240"/>
        <v>1123.3594520631302</v>
      </c>
      <c r="GJ136" s="65">
        <f t="shared" si="241"/>
        <v>1069.0742900805933</v>
      </c>
      <c r="GK136" s="65">
        <f t="shared" si="242"/>
        <v>481.40953925900556</v>
      </c>
      <c r="GL136" s="65">
        <f t="shared" si="243"/>
        <v>596.97745428117878</v>
      </c>
      <c r="GM136" s="65">
        <f t="shared" si="244"/>
        <v>66.330828253464304</v>
      </c>
      <c r="GN136" s="65">
        <f t="shared" si="245"/>
        <v>163.29709535101796</v>
      </c>
      <c r="GO136" s="65">
        <f t="shared" si="246"/>
        <v>849.09349893745411</v>
      </c>
      <c r="GP136" s="65">
        <f t="shared" si="247"/>
        <v>885.14676394494995</v>
      </c>
      <c r="GQ136" s="65">
        <f t="shared" si="248"/>
        <v>391.01289820275923</v>
      </c>
      <c r="GR136" s="65">
        <f t="shared" si="249"/>
        <v>527.81307272973174</v>
      </c>
      <c r="GS136" s="65">
        <f t="shared" si="250"/>
        <v>58.645896969970195</v>
      </c>
      <c r="GT136" s="65">
        <f t="shared" si="251"/>
        <v>91.326382094567663</v>
      </c>
      <c r="GU136" s="65">
        <f t="shared" si="252"/>
        <v>663.40739702483052</v>
      </c>
      <c r="GV136" s="65">
        <f t="shared" si="253"/>
        <v>722.97626237733516</v>
      </c>
      <c r="GW136" s="65">
        <f t="shared" si="254"/>
        <v>298.15553349661411</v>
      </c>
      <c r="GX136" s="65">
        <f t="shared" si="255"/>
        <v>402.71735822301014</v>
      </c>
      <c r="GY136" s="65">
        <f t="shared" si="256"/>
        <v>44.746373135890018</v>
      </c>
      <c r="GZ136" s="65">
        <f t="shared" si="257"/>
        <v>49.799640898068432</v>
      </c>
      <c r="HA136" s="65">
        <f t="shared" si="258"/>
        <v>493.94735206371547</v>
      </c>
      <c r="HB136" s="65">
        <f t="shared" si="259"/>
        <v>536.60453241630648</v>
      </c>
      <c r="HC136" s="65">
        <f t="shared" si="260"/>
        <v>186.10235125278831</v>
      </c>
      <c r="HD136" s="65">
        <f t="shared" si="261"/>
        <v>251.22365646334325</v>
      </c>
      <c r="HE136" s="65">
        <f t="shared" si="262"/>
        <v>27.913739607038139</v>
      </c>
      <c r="HM136" s="51">
        <v>127</v>
      </c>
      <c r="HN136" s="72">
        <f>(EW136-EW135)*$D$46+(FB136-FB135)*$D$47+(FG136-FG135)*$D$48+(FL136-FL135)*$D$49+IF($HM136&lt;C$10,0,求节点(C$10:C$14,$H$28:$H$32,$HM136)*$C$2*节奏总纲!W130)+HN135</f>
        <v>824026.72248379188</v>
      </c>
      <c r="HO136" s="72">
        <f>(EX136-EX135)*$D$46+(FC136-FC135)*$D$47+(FH136-FH135)*$D$48+(FM136-FM135)*$D$49+IF($HM136&lt;D$10,0,求节点(D$10:D$14,$H$28:$H$32,$HM136)*$C$2*节奏总纲!X130)+HO135</f>
        <v>707772.9873083916</v>
      </c>
      <c r="HP136" s="72">
        <f>(EY136-EY135)*$D$46+(FD136-FD135)*$D$47+(FI136-FI135)*$D$48+(FN136-FN135)*$D$49+IF($HM136&lt;E$10,0,求节点(E$10:E$14,$H$28:$H$32,$HM136)*$C$2*节奏总纲!Y130)+HP135</f>
        <v>570997.07911929535</v>
      </c>
      <c r="HQ136" s="72">
        <f>(EZ136-EZ135)*$D$46+(FE136-FE135)*$D$47+(FJ136-FJ135)*$D$48+(FO136-FO135)*$D$49+IF($HM136&lt;F$10,0,求节点(F$10:F$14,$H$28:$H$32,$HM136)*$C$2*节奏总纲!Z130)+HQ135</f>
        <v>413048.19207493879</v>
      </c>
      <c r="HR136" s="72">
        <f>(FA136-FA135)*$D$46+(FF136-FF135)*$D$47+(FK136-FK135)*$D$48+(FP136-FP135)*$D$49+IF($HM136&lt;G$10,0,求节点(G$10:G$14,$H$28:$H$32,$HM136)*$C$2*节奏总纲!AA130)+HR135</f>
        <v>230511.9844115788</v>
      </c>
      <c r="HV136" s="72">
        <v>127</v>
      </c>
      <c r="HW136" s="72">
        <f>IF($HV136&lt;C$10,0,求节点(C$10:C$14,$I$28:$I$32,$HV136)*$C$2*节奏总纲!W130)+HW135</f>
        <v>12311724395.810318</v>
      </c>
      <c r="HX136" s="72">
        <f>IF($HV136&lt;D$10,0,求节点(D$10:D$14,$I$28:$I$32,$HV136)*$C$2*节奏总纲!X130)+HX135</f>
        <v>10990144769.117149</v>
      </c>
      <c r="HY136" s="72">
        <f>IF($HV136&lt;E$10,0,求节点(E$10:E$14,$I$28:$I$32,$HV136)*$C$2*节奏总纲!Y130)+HY135</f>
        <v>9104158000.3016148</v>
      </c>
      <c r="HZ136" s="72">
        <f>IF($HV136&lt;F$10,0,求节点(F$10:F$14,$I$28:$I$32,$HV136)*$C$2*节奏总纲!Z130)+HZ135</f>
        <v>6580591310.5118275</v>
      </c>
      <c r="IA136" s="72">
        <f>IF($HV136&lt;G$10,0,求节点(G$10:G$14,$I$28:$I$32,$HV136)*$C$2*节奏总纲!AA130)+IA135</f>
        <v>3563147501.3510656</v>
      </c>
    </row>
    <row r="137" spans="16:235" x14ac:dyDescent="0.15">
      <c r="P137" s="49">
        <v>128</v>
      </c>
      <c r="Q137" s="51">
        <f>IF($P137&lt;C$10,0,求节点(C$10:C$14,$H$10:$H$14,$P137)*$C$2*节奏总纲!W131)+Q136</f>
        <v>4969.7496895058675</v>
      </c>
      <c r="R137" s="51">
        <f>IF($P137&lt;D$10,0,求节点(D$10:D$14,$H$10:$H$14,$P137)*$C$2*节奏总纲!X131)+R136</f>
        <v>3903.8110568565826</v>
      </c>
      <c r="S137" s="51">
        <f>IF($P137&lt;E$10,0,求节点(E$10:E$14,$H$10:$H$14,$P137)*$C$2*节奏总纲!Y131)+S136</f>
        <v>2656.9836629856904</v>
      </c>
      <c r="T137" s="51">
        <f>IF($P137&lt;F$10,0,求节点(F$10:F$14,$H$10:$H$14,$P137)*$C$2*节奏总纲!Z131)+T136</f>
        <v>1493.4571370726665</v>
      </c>
      <c r="U137" s="51">
        <f>IF($P137&lt;G$10,0,求节点(G$10:G$14,$H$10:$H$14,$P137)*$C$2*节奏总纲!AA131)+U136</f>
        <v>832.52028829515666</v>
      </c>
      <c r="V137" s="51">
        <f>IF($P137&lt;C$10,0,求节点(C$10:C$14,$I$10:$I$14,$P137)*$C$2*节奏总纲!W131)+V136</f>
        <v>15347.711240011677</v>
      </c>
      <c r="W137" s="51">
        <f>IF($P137&lt;D$10,0,求节点(D$10:D$14,$I$10:$I$14,$P137)*$C$2*节奏总纲!X131)+W136</f>
        <v>11136.738670043555</v>
      </c>
      <c r="X137" s="51">
        <f>IF($P137&lt;E$10,0,求节点(E$10:E$14,$I$10:$I$14,$P137)*$C$2*节奏总纲!Y131)+X136</f>
        <v>7101.2953912784196</v>
      </c>
      <c r="Y137" s="51">
        <f>IF($P137&lt;F$10,0,求节点(F$10:F$14,$I$10:$I$14,$P137)*$C$2*节奏总纲!Z131)+Y136</f>
        <v>4275.4894023257266</v>
      </c>
      <c r="Z137" s="51">
        <f>IF($P137&lt;G$10,0,求节点(G$10:G$14,$I$10:$I$14,$P137)*$C$2*节奏总纲!AA131)+Z136</f>
        <v>2249.8261883485275</v>
      </c>
      <c r="AA137" s="65">
        <f>IF($P137&lt;C$10,0,求节点(C$10:C$14,$J$10:$J$14,$P137)*$C$2*节奏总纲!W131)+AA136+军团势力点排行奖励设计!M137-军团势力点排行奖励设计!M136</f>
        <v>31222.882104891945</v>
      </c>
      <c r="AB137" s="65">
        <f>IF($P137&lt;D$10,0,求节点(D$10:D$14,$J$10:$J$14,$P137)*$C$2*节奏总纲!X131)+AB136+军团势力点排行奖励设计!N137-军团势力点排行奖励设计!N136</f>
        <v>29105.578439900848</v>
      </c>
      <c r="AC137" s="65">
        <f>IF($P137&lt;E$10,0,求节点(E$10:E$14,$J$10:$J$14,$P137)*$C$2*节奏总纲!Y131)+AC136+军团势力点排行奖励设计!O137-军团势力点排行奖励设计!O136</f>
        <v>25164.21606109085</v>
      </c>
      <c r="AD137" s="65">
        <f>IF($P137&lt;F$10,0,求节点(F$10:F$14,$J$10:$J$14,$P137)*$C$2*节奏总纲!Z131)+AD136+军团势力点排行奖励设计!P137-军团势力点排行奖励设计!P136</f>
        <v>23333.459700419091</v>
      </c>
      <c r="AE137" s="65">
        <f>IF($P137&lt;G$10,0,求节点(G$10:G$14,$J$10:$J$14,$P137)*$C$2*节奏总纲!AA131)+AE136+军团势力点排行奖励设计!Q137-军团势力点排行奖励设计!Q136</f>
        <v>21870.103172795894</v>
      </c>
      <c r="AF137" s="65">
        <f>IF($P137&lt;C$10,0,求节点(C$10:C$14,$K$10:$K$14,$P137)*$C$2*节奏总纲!W131)+AF136</f>
        <v>109475.14579741044</v>
      </c>
      <c r="AG137" s="65">
        <f>IF($P137&lt;D$10,0,求节点(D$10:D$14,$K$10:$K$14,$P137)*$C$2*节奏总纲!X131)+AG136</f>
        <v>91071.321336725625</v>
      </c>
      <c r="AH137" s="65">
        <f>IF($P137&lt;E$10,0,求节点(E$10:E$14,$K$10:$K$14,$P137)*$C$2*节奏总纲!Y131)+AH136</f>
        <v>72970.44952689948</v>
      </c>
      <c r="AI137" s="65">
        <f>IF($P137&lt;F$10,0,求节点(F$10:F$14,$K$10:$K$14,$P137)*$C$2*节奏总纲!Z131)+AI136</f>
        <v>52716.03963653274</v>
      </c>
      <c r="AJ137" s="65">
        <f>IF($P137&lt;G$10,0,求节点(G$10:G$14,$K$10:$K$14,$P137)*$C$2*节奏总纲!AA131)+AJ136</f>
        <v>28093.089212781968</v>
      </c>
      <c r="AK137" s="65">
        <f>IF($P137&lt;C$10,0,求节点(C$10:C$14,$L$10:$L$14,$P137)*$C$2*节奏总纲!W131)+AK136+军团势力点排行奖励设计!R137-军团势力点排行奖励设计!R136</f>
        <v>75262.827946387435</v>
      </c>
      <c r="AL137" s="65">
        <f>IF($P137&lt;D$10,0,求节点(D$10:D$14,$L$10:$L$14,$P137)*$C$2*节奏总纲!X131)+AL136+军团势力点排行奖励设计!S137-军团势力点排行奖励设计!S136</f>
        <v>72427.313602758208</v>
      </c>
      <c r="AM137" s="65">
        <f>IF($P137&lt;E$10,0,求节点(E$10:E$14,$L$10:$L$14,$P137)*$C$2*节奏总纲!Y131)+AM136+军团势力点排行奖励设计!T137-军团势力点排行奖励设计!T136</f>
        <v>63614.585616291464</v>
      </c>
      <c r="AN137" s="65">
        <f>IF($P137&lt;F$10,0,求节点(F$10:F$14,$L$10:$L$14,$P137)*$C$2*节奏总纲!Z131)+AN136+军团势力点排行奖励设计!U137-军团势力点排行奖励设计!U136</f>
        <v>48491.377041230437</v>
      </c>
      <c r="AO137" s="65">
        <f>IF($P137&lt;G$10,0,求节点(G$10:G$14,$L$10:$L$14,$P137)*$C$2*节奏总纲!AA131)+AO136+军团势力点排行奖励设计!V137-军团势力点排行奖励设计!V136</f>
        <v>30210.984704836599</v>
      </c>
      <c r="AP137" s="65">
        <f>IF($P137&lt;C$10,0,求节点(C$10:C$14,$M$10:$M$14,$P137)*$C$2*节奏总纲!W131)+AP136</f>
        <v>0</v>
      </c>
      <c r="AQ137" s="65">
        <f>IF($P137&lt;D$10,0,求节点(D$10:D$14,$M$10:$M$14,$P137)*$C$2*节奏总纲!X131)+AQ136</f>
        <v>0</v>
      </c>
      <c r="AR137" s="65">
        <f>IF($P137&lt;E$10,0,求节点(E$10:E$14,$M$10:$M$14,$P137)*$C$2*节奏总纲!Y131)+AR136</f>
        <v>0</v>
      </c>
      <c r="AS137" s="65">
        <f>IF($P137&lt;F$10,0,求节点(F$10:F$14,$M$10:$M$14,$P137)*$C$2*节奏总纲!Z131)+AS136</f>
        <v>0</v>
      </c>
      <c r="AT137" s="65">
        <f>IF($P137&lt;G$10,0,求节点(G$10:G$14,$M$10:$M$14,$P137)*$C$2*节奏总纲!AA131)+AT136</f>
        <v>0</v>
      </c>
      <c r="AX137" s="51">
        <v>128</v>
      </c>
      <c r="AY137" s="51">
        <f>IF($AX137&lt;C$10,0,求节点(C$10:C$14,$H$19:$H$23,$AX137)*$C$2*节奏总纲!W131)+AY136</f>
        <v>160.83712822378666</v>
      </c>
      <c r="AZ137" s="51">
        <f>IF($AX137&lt;D$10,0,求节点(D$10:D$14,$H$19:$H$23,$AX137)*$C$2*节奏总纲!X131)+AZ136</f>
        <v>132.43881686352239</v>
      </c>
      <c r="BA137" s="51">
        <f>IF($AX137&lt;E$10,0,求节点(E$10:E$14,$H$19:$H$23,$AX137)*$C$2*节奏总纲!Y131)+BA136</f>
        <v>94.985892569826404</v>
      </c>
      <c r="BB137" s="51">
        <f>IF($AX137&lt;F$10,0,求节点(F$10:F$14,$H$19:$H$23,$AX137)*$C$2*节奏总纲!Z131)+BB136</f>
        <v>52.866668161804185</v>
      </c>
      <c r="BC137" s="51">
        <f>IF($AX137&lt;G$10,0,求节点(G$10:G$14,$H$19:$H$23,$AX137)*$C$2*节奏总纲!AA131)+BC136</f>
        <v>28.209127555924699</v>
      </c>
      <c r="BD137" s="51">
        <f>IF($AX137&lt;C$10,0,求节点(C$10:C$14,$I$19:$I$23,$AX137)*$C$2*节奏总纲!W131)+BD136</f>
        <v>432.64011766107234</v>
      </c>
      <c r="BE137" s="51">
        <f>IF($AX137&lt;D$10,0,求节点(D$10:D$14,$I$19:$I$23,$AX137)*$C$2*节奏总纲!X131)+BE136</f>
        <v>337.40557894024931</v>
      </c>
      <c r="BF137" s="51">
        <f>IF($AX137&lt;E$10,0,求节点(E$10:E$14,$I$19:$I$23,$AX137)*$C$2*节奏总纲!Y131)+BF136</f>
        <v>227.70400927063847</v>
      </c>
      <c r="BG137" s="51">
        <f>IF($AX137&lt;F$10,0,求节点(F$10:F$14,$I$19:$I$23,$AX137)*$C$2*节奏总纲!Z131)+BG136</f>
        <v>128.19904644254493</v>
      </c>
      <c r="BH137" s="51">
        <f>IF($AX137&lt;G$10,0,求节点(G$10:G$14,$I$19:$I$23,$AX137)*$C$2*节奏总纲!AA131)+BH136</f>
        <v>71.968377807145785</v>
      </c>
      <c r="BI137" s="65">
        <f>IF($AX137&lt;C$10,0,求节点(C$10:C$14,$J$19:$J$23,$AX137)*$C$2*节奏总纲!W131)+BI136+军团势力点排行奖励设计!W137-军团势力点排行奖励设计!W136</f>
        <v>1040.7627368297312</v>
      </c>
      <c r="BJ137" s="65">
        <f>IF($AX137&lt;D$10,0,求节点(D$10:D$14,$J$19:$J$23,$AX137)*$C$2*节奏总纲!X131)+BJ136+军团势力点排行奖励设计!X137-军团势力点排行奖励设计!X136</f>
        <v>970.18594799669484</v>
      </c>
      <c r="BK137" s="65">
        <f>IF($AX137&lt;E$10,0,求节点(E$10:E$14,$J$19:$J$23,$AX137)*$C$2*节奏总纲!Y131)+BK136+军团势力点排行奖励设计!Y137-军团势力点排行奖励设计!Y136</f>
        <v>838.80720203636167</v>
      </c>
      <c r="BL137" s="65">
        <f>IF($AX137&lt;F$10,0,求节点(F$10:F$14,$J$19:$J$23,$AX137)*$C$2*节奏总纲!Z131)+BL136+军团势力点排行奖励设计!Z137-军团势力点排行奖励设计!Z136</f>
        <v>777.78199001396945</v>
      </c>
      <c r="BM137" s="65">
        <f>IF($AX137&lt;G$10,0,求节点(G$10:G$14,$J$19:$J$23,$AX137)*$C$2*节奏总纲!AA131)+BM136+军团势力点排行奖励设计!AA137-军团势力点排行奖励设计!AA136</f>
        <v>729.00343909319611</v>
      </c>
      <c r="BN137" s="65">
        <f>IF($AX137&lt;C$10,0,求节点(C$10:C$14,$K$19:$K$23,$AX137)*$C$2*节奏总纲!W131)+BN136</f>
        <v>1275.0877419773738</v>
      </c>
      <c r="BO137" s="65">
        <f>IF($AX137&lt;D$10,0,求节点(D$10:D$14,$K$19:$K$23,$AX137)*$C$2*节奏总纲!X131)+BO136</f>
        <v>849.12447709768514</v>
      </c>
      <c r="BP137" s="65">
        <f>IF($AX137&lt;E$10,0,求节点(E$10:E$14,$K$19:$K$23,$AX137)*$C$2*节奏总纲!Y131)+BP136</f>
        <v>583.0616071871849</v>
      </c>
      <c r="BQ137" s="65">
        <f>IF($AX137&lt;F$10,0,求节点(F$10:F$14,$K$19:$K$23,$AX137)*$C$2*节奏总纲!Z131)+BQ136</f>
        <v>412.02156334366094</v>
      </c>
      <c r="BR137" s="65">
        <f>IF($AX137&lt;G$10,0,求节点(G$10:G$14,$K$19:$K$23,$AX137)*$C$2*节奏总纲!AA131)+BR136</f>
        <v>200.60296043176282</v>
      </c>
      <c r="BS137" s="65">
        <f>IF($AX137&lt;C$10,0,求节点(C$10:C$14,$L$19:$L$23,$AX137)*$C$2*节奏总纲!W131)+BS136+军团势力点排行奖励设计!AB137-军团势力点排行奖励设计!AB136</f>
        <v>1505.2565589277488</v>
      </c>
      <c r="BT137" s="65">
        <f>IF($AX137&lt;D$10,0,求节点(D$10:D$14,$L$19:$L$23,$AX137)*$C$2*节奏总纲!X131)+BT136+军团势力点排行奖励设计!AC137-军团势力点排行奖励设计!AC136</f>
        <v>1448.5462720551648</v>
      </c>
      <c r="BU137" s="65">
        <f>IF($AX137&lt;E$10,0,求节点(E$10:E$14,$L$19:$L$23,$AX137)*$C$2*节奏总纲!Y131)+BU136+军团势力点排行奖励设计!AD137-军团势力点排行奖励设计!AD136</f>
        <v>1272.2917123258294</v>
      </c>
      <c r="BV137" s="65">
        <f>IF($AX137&lt;F$10,0,求节点(F$10:F$14,$L$19:$L$23,$AX137)*$C$2*节奏总纲!Z131)+BV136+军团势力点排行奖励设计!AE137-军团势力点排行奖励设计!AE136</f>
        <v>969.82754082460883</v>
      </c>
      <c r="BW137" s="65">
        <f>IF($AX137&lt;G$10,0,求节点(G$10:G$14,$L$19:$L$23,$AX137)*$C$2*节奏总纲!AA131)+BW136+军团势力点排行奖励设计!AF137-军团势力点排行奖励设计!AF136</f>
        <v>604.21969409673216</v>
      </c>
      <c r="BX137" s="65">
        <f>IF($AX137&lt;C$10,0,求节点(C$10:C$14,$M$19:$M$23,$AX137)*$C$2*节奏总纲!W131)+BX136</f>
        <v>0</v>
      </c>
      <c r="BY137" s="65">
        <f>IF($AX137&lt;D$10,0,求节点(D$10:D$14,$M$19:$M$23,$AX137)*$C$2*节奏总纲!X131)+BY136</f>
        <v>0</v>
      </c>
      <c r="BZ137" s="65">
        <f>IF($AX137&lt;E$10,0,求节点(E$10:E$14,$M$19:$M$23,$AX137)*$C$2*节奏总纲!Y131)+BZ136</f>
        <v>0</v>
      </c>
      <c r="CA137" s="65">
        <f>IF($AX137&lt;F$10,0,求节点(F$10:F$14,$M$19:$M$23,$AX137)*$C$2*节奏总纲!Z131)+CA136</f>
        <v>0</v>
      </c>
      <c r="CB137" s="65">
        <f>IF($AX137&lt;G$10,0,求节点(G$10:G$14,$M$19:$M$23,$AX137)*$C$2*节奏总纲!AA131)+CB136</f>
        <v>0</v>
      </c>
      <c r="CF137" s="51">
        <v>128</v>
      </c>
      <c r="CG137" s="65">
        <f t="shared" si="143"/>
        <v>804.18564111893329</v>
      </c>
      <c r="CH137" s="65">
        <f t="shared" si="144"/>
        <v>662.1940843176119</v>
      </c>
      <c r="CI137" s="65">
        <f t="shared" si="145"/>
        <v>474.92946284913205</v>
      </c>
      <c r="CJ137" s="65">
        <f t="shared" si="146"/>
        <v>264.33334080902091</v>
      </c>
      <c r="CK137" s="65">
        <f t="shared" si="147"/>
        <v>141.04563777962349</v>
      </c>
      <c r="CL137" s="65">
        <f t="shared" si="148"/>
        <v>4326.4011766107233</v>
      </c>
      <c r="CM137" s="65">
        <f t="shared" si="149"/>
        <v>3374.0557894024932</v>
      </c>
      <c r="CN137" s="65">
        <f t="shared" si="150"/>
        <v>2277.0400927063847</v>
      </c>
      <c r="CO137" s="65">
        <f t="shared" si="151"/>
        <v>1281.9904644254493</v>
      </c>
      <c r="CP137" s="65">
        <f t="shared" si="152"/>
        <v>719.68377807145782</v>
      </c>
      <c r="CQ137" s="65">
        <f t="shared" si="153"/>
        <v>31222.882104891938</v>
      </c>
      <c r="CR137" s="65">
        <f t="shared" si="154"/>
        <v>29105.578439900844</v>
      </c>
      <c r="CS137" s="65">
        <f t="shared" si="155"/>
        <v>25164.21606109085</v>
      </c>
      <c r="CT137" s="65">
        <f t="shared" si="156"/>
        <v>23333.459700419084</v>
      </c>
      <c r="CU137" s="65">
        <f t="shared" si="157"/>
        <v>21870.103172795883</v>
      </c>
      <c r="CV137" s="65">
        <f t="shared" si="158"/>
        <v>38252.63225932121</v>
      </c>
      <c r="CW137" s="65">
        <f t="shared" si="159"/>
        <v>25473.734312930555</v>
      </c>
      <c r="CX137" s="65">
        <f t="shared" si="160"/>
        <v>17491.848215615548</v>
      </c>
      <c r="CY137" s="65">
        <f t="shared" si="161"/>
        <v>12360.646900309828</v>
      </c>
      <c r="CZ137" s="65">
        <f t="shared" si="162"/>
        <v>6018.0888129528848</v>
      </c>
      <c r="DA137" s="65">
        <f t="shared" si="163"/>
        <v>75262.827946387435</v>
      </c>
      <c r="DB137" s="65">
        <f t="shared" si="164"/>
        <v>72427.313602758237</v>
      </c>
      <c r="DC137" s="65">
        <f t="shared" si="165"/>
        <v>63614.585616291472</v>
      </c>
      <c r="DD137" s="65">
        <f t="shared" si="166"/>
        <v>48491.377041230444</v>
      </c>
      <c r="DE137" s="65">
        <f t="shared" si="167"/>
        <v>30210.984704836606</v>
      </c>
      <c r="DF137" s="65">
        <f t="shared" si="168"/>
        <v>0</v>
      </c>
      <c r="DG137" s="65">
        <f t="shared" si="169"/>
        <v>0</v>
      </c>
      <c r="DH137" s="65">
        <f t="shared" si="170"/>
        <v>0</v>
      </c>
      <c r="DI137" s="65">
        <f t="shared" si="171"/>
        <v>0</v>
      </c>
      <c r="DJ137" s="65">
        <f t="shared" si="172"/>
        <v>0</v>
      </c>
      <c r="DN137" s="51">
        <v>128</v>
      </c>
      <c r="DO137" s="65">
        <f t="shared" si="173"/>
        <v>6.1798537991688383</v>
      </c>
      <c r="DP137" s="65">
        <f t="shared" si="174"/>
        <v>5.8952671872317355</v>
      </c>
      <c r="DQ137" s="65">
        <f t="shared" si="175"/>
        <v>5.5944805930680239</v>
      </c>
      <c r="DR137" s="65">
        <f t="shared" si="176"/>
        <v>5.6499007370836329</v>
      </c>
      <c r="DS137" s="65">
        <f t="shared" si="177"/>
        <v>5.9024887362764566</v>
      </c>
      <c r="DT137" s="65">
        <f t="shared" si="178"/>
        <v>3.5474544808706301</v>
      </c>
      <c r="DU137" s="65">
        <f t="shared" si="179"/>
        <v>3.300697844126562</v>
      </c>
      <c r="DV137" s="65">
        <f t="shared" si="180"/>
        <v>3.1186518911215777</v>
      </c>
      <c r="DW137" s="65">
        <f t="shared" si="181"/>
        <v>3.3350399405988376</v>
      </c>
      <c r="DX137" s="65">
        <f t="shared" si="182"/>
        <v>3.1261315829257734</v>
      </c>
      <c r="DY137" s="65">
        <f t="shared" si="183"/>
        <v>1.0000000000000002</v>
      </c>
      <c r="DZ137" s="65">
        <f t="shared" si="184"/>
        <v>1.0000000000000002</v>
      </c>
      <c r="EA137" s="65">
        <f t="shared" si="185"/>
        <v>1</v>
      </c>
      <c r="EB137" s="65">
        <f t="shared" si="186"/>
        <v>1.0000000000000002</v>
      </c>
      <c r="EC137" s="65">
        <f t="shared" si="187"/>
        <v>1.0000000000000004</v>
      </c>
      <c r="ED137" s="65">
        <f t="shared" si="188"/>
        <v>2.8618983670263396</v>
      </c>
      <c r="EE137" s="65">
        <f t="shared" si="189"/>
        <v>3.5751068225005986</v>
      </c>
      <c r="EF137" s="65">
        <f t="shared" si="190"/>
        <v>4.1716832107973794</v>
      </c>
      <c r="EG137" s="65">
        <f t="shared" si="191"/>
        <v>4.2648285370251431</v>
      </c>
      <c r="EH137" s="65">
        <f t="shared" si="192"/>
        <v>4.6681081130468698</v>
      </c>
      <c r="EI137" s="65">
        <f t="shared" si="193"/>
        <v>1</v>
      </c>
      <c r="EJ137" s="65">
        <f t="shared" si="194"/>
        <v>0.99999999999999956</v>
      </c>
      <c r="EK137" s="65">
        <f t="shared" si="195"/>
        <v>0.99999999999999989</v>
      </c>
      <c r="EL137" s="65">
        <f t="shared" si="196"/>
        <v>0.99999999999999989</v>
      </c>
      <c r="EM137" s="65">
        <f t="shared" si="197"/>
        <v>0.99999999999999978</v>
      </c>
      <c r="EN137" s="65">
        <f t="shared" si="198"/>
        <v>0</v>
      </c>
      <c r="EO137" s="65">
        <f t="shared" si="199"/>
        <v>0</v>
      </c>
      <c r="EP137" s="65">
        <f t="shared" si="200"/>
        <v>0</v>
      </c>
      <c r="EQ137" s="65">
        <f t="shared" si="201"/>
        <v>0</v>
      </c>
      <c r="ER137" s="65">
        <f t="shared" si="202"/>
        <v>0</v>
      </c>
      <c r="EV137" s="51">
        <v>128</v>
      </c>
      <c r="EW137" s="65">
        <f t="shared" si="203"/>
        <v>290.62916352210834</v>
      </c>
      <c r="EX137" s="65">
        <f t="shared" si="204"/>
        <v>233.66049054559718</v>
      </c>
      <c r="EY137" s="65">
        <f t="shared" si="205"/>
        <v>163.29709535101796</v>
      </c>
      <c r="EZ137" s="65">
        <f t="shared" si="206"/>
        <v>91.326382094567663</v>
      </c>
      <c r="FA137" s="65">
        <f t="shared" si="207"/>
        <v>49.799640898068432</v>
      </c>
      <c r="FB137" s="65">
        <f t="shared" si="208"/>
        <v>1460.7733217663031</v>
      </c>
      <c r="FC137" s="65">
        <f t="shared" si="209"/>
        <v>1145.8391178053644</v>
      </c>
      <c r="FD137" s="65">
        <f t="shared" si="210"/>
        <v>870.3272111012202</v>
      </c>
      <c r="FE137" s="65">
        <f t="shared" si="211"/>
        <v>684.6411091885966</v>
      </c>
      <c r="FF137" s="65">
        <f t="shared" si="212"/>
        <v>515.18106422748156</v>
      </c>
      <c r="FG137" s="65">
        <f t="shared" si="213"/>
        <v>1302.4465218449157</v>
      </c>
      <c r="FH137" s="65">
        <f t="shared" si="214"/>
        <v>1125.8849013443673</v>
      </c>
      <c r="FI137" s="65">
        <f t="shared" si="215"/>
        <v>934.06923677026691</v>
      </c>
      <c r="FJ137" s="65">
        <f t="shared" si="216"/>
        <v>764.55662675676717</v>
      </c>
      <c r="FK137" s="65">
        <f t="shared" si="217"/>
        <v>569.49834395048674</v>
      </c>
      <c r="FL137" s="65">
        <f t="shared" si="218"/>
        <v>608.10699702251111</v>
      </c>
      <c r="FM137" s="65">
        <f t="shared" si="219"/>
        <v>508.04344723040458</v>
      </c>
      <c r="FN137" s="65">
        <f t="shared" si="220"/>
        <v>413.01102400442096</v>
      </c>
      <c r="FO137" s="65">
        <f t="shared" si="221"/>
        <v>315.25892033435241</v>
      </c>
      <c r="FP137" s="65">
        <f t="shared" si="222"/>
        <v>197.4147028603588</v>
      </c>
      <c r="FQ137" s="65">
        <f t="shared" si="223"/>
        <v>677.36545151748692</v>
      </c>
      <c r="FR137" s="65">
        <f t="shared" si="224"/>
        <v>651.84582242482384</v>
      </c>
      <c r="FS137" s="65">
        <f t="shared" si="225"/>
        <v>572.53127054662309</v>
      </c>
      <c r="FT137" s="65">
        <f t="shared" si="226"/>
        <v>436.42239337107395</v>
      </c>
      <c r="FU137" s="65">
        <f t="shared" si="227"/>
        <v>271.8988623435294</v>
      </c>
      <c r="FV137" s="65">
        <f t="shared" si="228"/>
        <v>75.262827946387446</v>
      </c>
      <c r="FW137" s="65">
        <f t="shared" si="229"/>
        <v>72.427313602758204</v>
      </c>
      <c r="FX137" s="65">
        <f t="shared" si="230"/>
        <v>63.614585616291464</v>
      </c>
      <c r="FY137" s="65">
        <f t="shared" si="231"/>
        <v>48.491377041230436</v>
      </c>
      <c r="FZ137" s="65">
        <f t="shared" si="232"/>
        <v>30.210984704836605</v>
      </c>
      <c r="GB137" s="65">
        <f t="shared" si="233"/>
        <v>290.62916352210834</v>
      </c>
      <c r="GC137" s="65">
        <f t="shared" si="234"/>
        <v>1460.7733217663031</v>
      </c>
      <c r="GD137" s="65">
        <f t="shared" si="235"/>
        <v>1302.4465218449157</v>
      </c>
      <c r="GE137" s="65">
        <f t="shared" si="236"/>
        <v>608.10699702251111</v>
      </c>
      <c r="GF137" s="65">
        <f t="shared" si="237"/>
        <v>677.36545151748692</v>
      </c>
      <c r="GG137" s="65">
        <f t="shared" si="238"/>
        <v>75.262827946387446</v>
      </c>
      <c r="GH137" s="65">
        <f t="shared" si="239"/>
        <v>233.66049054559718</v>
      </c>
      <c r="GI137" s="65">
        <f t="shared" si="240"/>
        <v>1145.8391178053644</v>
      </c>
      <c r="GJ137" s="65">
        <f t="shared" si="241"/>
        <v>1125.8849013443673</v>
      </c>
      <c r="GK137" s="65">
        <f t="shared" si="242"/>
        <v>508.04344723040458</v>
      </c>
      <c r="GL137" s="65">
        <f t="shared" si="243"/>
        <v>651.84582242482384</v>
      </c>
      <c r="GM137" s="65">
        <f t="shared" si="244"/>
        <v>72.427313602758204</v>
      </c>
      <c r="GN137" s="65">
        <f t="shared" si="245"/>
        <v>163.29709535101796</v>
      </c>
      <c r="GO137" s="65">
        <f t="shared" si="246"/>
        <v>870.3272111012202</v>
      </c>
      <c r="GP137" s="65">
        <f t="shared" si="247"/>
        <v>934.06923677026691</v>
      </c>
      <c r="GQ137" s="65">
        <f t="shared" si="248"/>
        <v>413.01102400442096</v>
      </c>
      <c r="GR137" s="65">
        <f t="shared" si="249"/>
        <v>572.53127054662309</v>
      </c>
      <c r="GS137" s="65">
        <f t="shared" si="250"/>
        <v>63.614585616291464</v>
      </c>
      <c r="GT137" s="65">
        <f t="shared" si="251"/>
        <v>91.326382094567663</v>
      </c>
      <c r="GU137" s="65">
        <f t="shared" si="252"/>
        <v>684.6411091885966</v>
      </c>
      <c r="GV137" s="65">
        <f t="shared" si="253"/>
        <v>764.55662675676717</v>
      </c>
      <c r="GW137" s="65">
        <f t="shared" si="254"/>
        <v>315.25892033435241</v>
      </c>
      <c r="GX137" s="65">
        <f t="shared" si="255"/>
        <v>436.42239337107395</v>
      </c>
      <c r="GY137" s="65">
        <f t="shared" si="256"/>
        <v>48.491377041230436</v>
      </c>
      <c r="GZ137" s="65">
        <f t="shared" si="257"/>
        <v>49.799640898068432</v>
      </c>
      <c r="HA137" s="65">
        <f t="shared" si="258"/>
        <v>515.18106422748156</v>
      </c>
      <c r="HB137" s="65">
        <f t="shared" si="259"/>
        <v>569.49834395048674</v>
      </c>
      <c r="HC137" s="65">
        <f t="shared" si="260"/>
        <v>197.4147028603588</v>
      </c>
      <c r="HD137" s="65">
        <f t="shared" si="261"/>
        <v>271.8988623435294</v>
      </c>
      <c r="HE137" s="65">
        <f t="shared" si="262"/>
        <v>30.210984704836605</v>
      </c>
      <c r="HM137" s="51">
        <v>128</v>
      </c>
      <c r="HN137" s="72">
        <f>(EW137-EW136)*$D$46+(FB137-FB136)*$D$47+(FG137-FG136)*$D$48+(FL137-FL136)*$D$49+IF($HM137&lt;C$10,0,求节点(C$10:C$14,$H$28:$H$32,$HM137)*$C$2*节奏总纲!W131)+HN136</f>
        <v>885447.8766985588</v>
      </c>
      <c r="HO137" s="72">
        <f>(EX137-EX136)*$D$46+(FC137-FC136)*$D$47+(FH137-FH136)*$D$48+(FM137-FM136)*$D$49+IF($HM137&lt;D$10,0,求节点(D$10:D$14,$H$28:$H$32,$HM137)*$C$2*节奏总纲!X131)+HO136</f>
        <v>756654.57087156503</v>
      </c>
      <c r="HP137" s="72">
        <f>(EY137-EY136)*$D$46+(FD137-FD136)*$D$47+(FI137-FI136)*$D$48+(FN137-FN136)*$D$49+IF($HM137&lt;E$10,0,求节点(E$10:E$14,$H$28:$H$32,$HM137)*$C$2*节奏总纲!Y131)+HP136</f>
        <v>609718.87662113924</v>
      </c>
      <c r="HQ137" s="72">
        <f>(EZ137-EZ136)*$D$46+(FE137-FE136)*$D$47+(FJ137-FJ136)*$D$48+(FO137-FO136)*$D$49+IF($HM137&lt;F$10,0,求节点(F$10:F$14,$H$28:$H$32,$HM137)*$C$2*节奏总纲!Z131)+HQ136</f>
        <v>441491.03775254352</v>
      </c>
      <c r="HR137" s="72">
        <f>(FA137-FA136)*$D$46+(FF137-FF136)*$D$47+(FK137-FK136)*$D$48+(FP137-FP136)*$D$49+IF($HM137&lt;G$10,0,求节点(G$10:G$14,$H$28:$H$32,$HM137)*$C$2*节奏总纲!AA131)+HR136</f>
        <v>246793.65610583115</v>
      </c>
      <c r="HV137" s="72">
        <v>128</v>
      </c>
      <c r="HW137" s="72">
        <f>IF($HV137&lt;C$10,0,求节点(C$10:C$14,$I$28:$I$32,$HV137)*$C$2*节奏总纲!W131)+HW136</f>
        <v>13457912996.382093</v>
      </c>
      <c r="HX137" s="72">
        <f>IF($HV137&lt;D$10,0,求节点(D$10:D$14,$I$28:$I$32,$HV137)*$C$2*节奏总纲!X131)+HX136</f>
        <v>11896524891.844034</v>
      </c>
      <c r="HY137" s="72">
        <f>IF($HV137&lt;E$10,0,求节点(E$10:E$14,$I$28:$I$32,$HV137)*$C$2*节奏总纲!Y131)+HY136</f>
        <v>9817610729.0041561</v>
      </c>
      <c r="HZ137" s="72">
        <f>IF($HV137&lt;F$10,0,求节点(F$10:F$14,$I$28:$I$32,$HV137)*$C$2*节奏总纲!Z131)+HZ136</f>
        <v>7098254480.6574326</v>
      </c>
      <c r="IA137" s="72">
        <f>IF($HV137&lt;G$10,0,求节点(G$10:G$14,$I$28:$I$32,$HV137)*$C$2*节奏总纲!AA131)+IA136</f>
        <v>3849169262.2899585</v>
      </c>
    </row>
    <row r="138" spans="16:235" x14ac:dyDescent="0.15">
      <c r="P138" s="49">
        <v>129</v>
      </c>
      <c r="Q138" s="51">
        <f>IF($P138&lt;C$10,0,求节点(C$10:C$14,$H$10:$H$14,$P138)*$C$2*节奏总纲!W132)+Q137</f>
        <v>4969.7496895058675</v>
      </c>
      <c r="R138" s="51">
        <f>IF($P138&lt;D$10,0,求节点(D$10:D$14,$H$10:$H$14,$P138)*$C$2*节奏总纲!X132)+R137</f>
        <v>3903.8110568565826</v>
      </c>
      <c r="S138" s="51">
        <f>IF($P138&lt;E$10,0,求节点(E$10:E$14,$H$10:$H$14,$P138)*$C$2*节奏总纲!Y132)+S137</f>
        <v>2656.9836629856904</v>
      </c>
      <c r="T138" s="51">
        <f>IF($P138&lt;F$10,0,求节点(F$10:F$14,$H$10:$H$14,$P138)*$C$2*节奏总纲!Z132)+T137</f>
        <v>1493.4571370726665</v>
      </c>
      <c r="U138" s="51">
        <f>IF($P138&lt;G$10,0,求节点(G$10:G$14,$H$10:$H$14,$P138)*$C$2*节奏总纲!AA132)+U137</f>
        <v>832.52028829515666</v>
      </c>
      <c r="V138" s="51">
        <f>IF($P138&lt;C$10,0,求节点(C$10:C$14,$I$10:$I$14,$P138)*$C$2*节奏总纲!W132)+V137</f>
        <v>15347.711240011677</v>
      </c>
      <c r="W138" s="51">
        <f>IF($P138&lt;D$10,0,求节点(D$10:D$14,$I$10:$I$14,$P138)*$C$2*节奏总纲!X132)+W137</f>
        <v>11136.738670043555</v>
      </c>
      <c r="X138" s="51">
        <f>IF($P138&lt;E$10,0,求节点(E$10:E$14,$I$10:$I$14,$P138)*$C$2*节奏总纲!Y132)+X137</f>
        <v>7101.2953912784196</v>
      </c>
      <c r="Y138" s="51">
        <f>IF($P138&lt;F$10,0,求节点(F$10:F$14,$I$10:$I$14,$P138)*$C$2*节奏总纲!Z132)+Y137</f>
        <v>4275.4894023257266</v>
      </c>
      <c r="Z138" s="51">
        <f>IF($P138&lt;G$10,0,求节点(G$10:G$14,$I$10:$I$14,$P138)*$C$2*节奏总纲!AA132)+Z137</f>
        <v>2249.8261883485275</v>
      </c>
      <c r="AA138" s="65">
        <f>IF($P138&lt;C$10,0,求节点(C$10:C$14,$J$10:$J$14,$P138)*$C$2*节奏总纲!W132)+AA137+军团势力点排行奖励设计!M138-军团势力点排行奖励设计!M137</f>
        <v>32685.327968171045</v>
      </c>
      <c r="AB138" s="65">
        <f>IF($P138&lt;D$10,0,求节点(D$10:D$14,$J$10:$J$14,$P138)*$C$2*节奏总纲!X132)+AB137+军团势力点排行奖励设计!N138-军团势力点排行奖励设计!N137</f>
        <v>30653.028968983042</v>
      </c>
      <c r="AC138" s="65">
        <f>IF($P138&lt;E$10,0,求节点(E$10:E$14,$J$10:$J$14,$P138)*$C$2*节奏总纲!Y132)+AC137+军团势力点排行奖励设计!O138-军团势力点排行奖励设计!O137</f>
        <v>26678.777315551743</v>
      </c>
      <c r="AD138" s="65">
        <f>IF($P138&lt;F$10,0,求节点(F$10:F$14,$J$10:$J$14,$P138)*$C$2*节奏总纲!Z132)+AD137+军团势力点排行奖励设计!P138-军团势力点排行奖励设计!P137</f>
        <v>24848.020954879983</v>
      </c>
      <c r="AE138" s="65">
        <f>IF($P138&lt;G$10,0,求节点(G$10:G$14,$J$10:$J$14,$P138)*$C$2*节奏总纲!AA132)+AE137+军团势力点排行奖励设计!Q138-军团势力点排行奖励设计!Q137</f>
        <v>23384.664427256786</v>
      </c>
      <c r="AF138" s="65">
        <f>IF($P138&lt;C$10,0,求节点(C$10:C$14,$K$10:$K$14,$P138)*$C$2*节奏总纲!W132)+AF137</f>
        <v>117152.98657962569</v>
      </c>
      <c r="AG138" s="65">
        <f>IF($P138&lt;D$10,0,求节点(D$10:D$14,$K$10:$K$14,$P138)*$C$2*节奏总纲!X132)+AG137</f>
        <v>97570.613558870842</v>
      </c>
      <c r="AH138" s="65">
        <f>IF($P138&lt;E$10,0,求节点(E$10:E$14,$K$10:$K$14,$P138)*$C$2*节奏总纲!Y132)+AH137</f>
        <v>78271.413917512604</v>
      </c>
      <c r="AI138" s="65">
        <f>IF($P138&lt;F$10,0,求节点(F$10:F$14,$K$10:$K$14,$P138)*$C$2*节奏总纲!Z132)+AI137</f>
        <v>56580.982042005031</v>
      </c>
      <c r="AJ138" s="65">
        <f>IF($P138&lt;G$10,0,求节点(G$10:G$14,$K$10:$K$14,$P138)*$C$2*节奏总纲!AA132)+AJ137</f>
        <v>30141.986006915307</v>
      </c>
      <c r="AK138" s="65">
        <f>IF($P138&lt;C$10,0,求节点(C$10:C$14,$L$10:$L$14,$P138)*$C$2*节奏总纲!W132)+AK137+军团势力点排行奖励设计!R138-军团势力点排行奖励设计!R137</f>
        <v>83233.157901258499</v>
      </c>
      <c r="AL138" s="65">
        <f>IF($P138&lt;D$10,0,求节点(D$10:D$14,$L$10:$L$14,$P138)*$C$2*节奏总纲!X132)+AL137+军团势力点排行奖励设计!S138-军团势力点排行奖励设计!S137</f>
        <v>79421.789994209728</v>
      </c>
      <c r="AM138" s="65">
        <f>IF($P138&lt;E$10,0,求节点(E$10:E$14,$L$10:$L$14,$P138)*$C$2*节奏总纲!Y132)+AM137+军团势力点排行奖励设计!T138-军团势力点排行奖励设计!T137</f>
        <v>69521.374508688954</v>
      </c>
      <c r="AN138" s="65">
        <f>IF($P138&lt;F$10,0,求节点(F$10:F$14,$L$10:$L$14,$P138)*$C$2*节奏总纲!Z132)+AN137+军团势力点排行奖励设计!U138-军团势力点排行奖励设计!U137</f>
        <v>52962.143948487079</v>
      </c>
      <c r="AO138" s="65">
        <f>IF($P138&lt;G$10,0,求节点(G$10:G$14,$L$10:$L$14,$P138)*$C$2*节奏总纲!AA132)+AO137+军团势力点排行奖励设计!V138-军团势力点排行奖励设计!V137</f>
        <v>32865.70600075429</v>
      </c>
      <c r="AP138" s="65">
        <f>IF($P138&lt;C$10,0,求节点(C$10:C$14,$M$10:$M$14,$P138)*$C$2*节奏总纲!W132)+AP137</f>
        <v>0</v>
      </c>
      <c r="AQ138" s="65">
        <f>IF($P138&lt;D$10,0,求节点(D$10:D$14,$M$10:$M$14,$P138)*$C$2*节奏总纲!X132)+AQ137</f>
        <v>0</v>
      </c>
      <c r="AR138" s="65">
        <f>IF($P138&lt;E$10,0,求节点(E$10:E$14,$M$10:$M$14,$P138)*$C$2*节奏总纲!Y132)+AR137</f>
        <v>0</v>
      </c>
      <c r="AS138" s="65">
        <f>IF($P138&lt;F$10,0,求节点(F$10:F$14,$M$10:$M$14,$P138)*$C$2*节奏总纲!Z132)+AS137</f>
        <v>0</v>
      </c>
      <c r="AT138" s="65">
        <f>IF($P138&lt;G$10,0,求节点(G$10:G$14,$M$10:$M$14,$P138)*$C$2*节奏总纲!AA132)+AT137</f>
        <v>0</v>
      </c>
      <c r="AX138" s="51">
        <v>129</v>
      </c>
      <c r="AY138" s="51">
        <f>IF($AX138&lt;C$10,0,求节点(C$10:C$14,$H$19:$H$23,$AX138)*$C$2*节奏总纲!W132)+AY137</f>
        <v>160.83712822378666</v>
      </c>
      <c r="AZ138" s="51">
        <f>IF($AX138&lt;D$10,0,求节点(D$10:D$14,$H$19:$H$23,$AX138)*$C$2*节奏总纲!X132)+AZ137</f>
        <v>132.43881686352239</v>
      </c>
      <c r="BA138" s="51">
        <f>IF($AX138&lt;E$10,0,求节点(E$10:E$14,$H$19:$H$23,$AX138)*$C$2*节奏总纲!Y132)+BA137</f>
        <v>94.985892569826404</v>
      </c>
      <c r="BB138" s="51">
        <f>IF($AX138&lt;F$10,0,求节点(F$10:F$14,$H$19:$H$23,$AX138)*$C$2*节奏总纲!Z132)+BB137</f>
        <v>52.866668161804185</v>
      </c>
      <c r="BC138" s="51">
        <f>IF($AX138&lt;G$10,0,求节点(G$10:G$14,$H$19:$H$23,$AX138)*$C$2*节奏总纲!AA132)+BC137</f>
        <v>28.209127555924699</v>
      </c>
      <c r="BD138" s="51">
        <f>IF($AX138&lt;C$10,0,求节点(C$10:C$14,$I$19:$I$23,$AX138)*$C$2*节奏总纲!W132)+BD137</f>
        <v>432.64011766107234</v>
      </c>
      <c r="BE138" s="51">
        <f>IF($AX138&lt;D$10,0,求节点(D$10:D$14,$I$19:$I$23,$AX138)*$C$2*节奏总纲!X132)+BE137</f>
        <v>337.40557894024931</v>
      </c>
      <c r="BF138" s="51">
        <f>IF($AX138&lt;E$10,0,求节点(E$10:E$14,$I$19:$I$23,$AX138)*$C$2*节奏总纲!Y132)+BF137</f>
        <v>227.70400927063847</v>
      </c>
      <c r="BG138" s="51">
        <f>IF($AX138&lt;F$10,0,求节点(F$10:F$14,$I$19:$I$23,$AX138)*$C$2*节奏总纲!Z132)+BG137</f>
        <v>128.19904644254493</v>
      </c>
      <c r="BH138" s="51">
        <f>IF($AX138&lt;G$10,0,求节点(G$10:G$14,$I$19:$I$23,$AX138)*$C$2*节奏总纲!AA132)+BH137</f>
        <v>71.968377807145785</v>
      </c>
      <c r="BI138" s="65">
        <f>IF($AX138&lt;C$10,0,求节点(C$10:C$14,$J$19:$J$23,$AX138)*$C$2*节奏总纲!W132)+BI137+军团势力点排行奖励设计!W138-军团势力点排行奖励设计!W137</f>
        <v>1089.5109322723679</v>
      </c>
      <c r="BJ138" s="65">
        <f>IF($AX138&lt;D$10,0,求节点(D$10:D$14,$J$19:$J$23,$AX138)*$C$2*节奏总纲!X132)+BJ137+军团势力点排行奖励设计!X138-军团势力点排行奖励设计!X137</f>
        <v>1021.7676322994345</v>
      </c>
      <c r="BK138" s="65">
        <f>IF($AX138&lt;E$10,0,求节点(E$10:E$14,$J$19:$J$23,$AX138)*$C$2*节奏总纲!Y132)+BK137+军团势力点排行奖励设计!Y138-军团势力点排行奖励设计!Y137</f>
        <v>889.29257718505835</v>
      </c>
      <c r="BL138" s="65">
        <f>IF($AX138&lt;F$10,0,求节点(F$10:F$14,$J$19:$J$23,$AX138)*$C$2*节奏总纲!Z132)+BL137+军团势力点排行奖励设计!Z138-军团势力点排行奖励设计!Z137</f>
        <v>828.26736516266612</v>
      </c>
      <c r="BM138" s="65">
        <f>IF($AX138&lt;G$10,0,求节点(G$10:G$14,$J$19:$J$23,$AX138)*$C$2*节奏总纲!AA132)+BM137+军团势力点排行奖励设计!AA138-军团势力点排行奖励设计!AA137</f>
        <v>779.48881424189278</v>
      </c>
      <c r="BN138" s="65">
        <f>IF($AX138&lt;C$10,0,求节点(C$10:C$14,$K$19:$K$23,$AX138)*$C$2*节奏总纲!W132)+BN137</f>
        <v>1275.0877419773738</v>
      </c>
      <c r="BO138" s="65">
        <f>IF($AX138&lt;D$10,0,求节点(D$10:D$14,$K$19:$K$23,$AX138)*$C$2*节奏总纲!X132)+BO137</f>
        <v>849.12447709768514</v>
      </c>
      <c r="BP138" s="65">
        <f>IF($AX138&lt;E$10,0,求节点(E$10:E$14,$K$19:$K$23,$AX138)*$C$2*节奏总纲!Y132)+BP137</f>
        <v>583.0616071871849</v>
      </c>
      <c r="BQ138" s="65">
        <f>IF($AX138&lt;F$10,0,求节点(F$10:F$14,$K$19:$K$23,$AX138)*$C$2*节奏总纲!Z132)+BQ137</f>
        <v>412.02156334366094</v>
      </c>
      <c r="BR138" s="65">
        <f>IF($AX138&lt;G$10,0,求节点(G$10:G$14,$K$19:$K$23,$AX138)*$C$2*节奏总纲!AA132)+BR137</f>
        <v>200.60296043176282</v>
      </c>
      <c r="BS138" s="65">
        <f>IF($AX138&lt;C$10,0,求节点(C$10:C$14,$L$19:$L$23,$AX138)*$C$2*节奏总纲!W132)+BS137+军团势力点排行奖励设计!AB138-军团势力点排行奖励设计!AB137</f>
        <v>1664.6631580251703</v>
      </c>
      <c r="BT138" s="65">
        <f>IF($AX138&lt;D$10,0,求节点(D$10:D$14,$L$19:$L$23,$AX138)*$C$2*节奏总纲!X132)+BT137+军团势力点排行奖励设计!AC138-军团势力点排行奖励设计!AC137</f>
        <v>1588.4357998841954</v>
      </c>
      <c r="BU138" s="65">
        <f>IF($AX138&lt;E$10,0,求节点(E$10:E$14,$L$19:$L$23,$AX138)*$C$2*节奏总纲!Y132)+BU137+军团势力点排行奖励设计!AD138-军团势力点排行奖励设计!AD137</f>
        <v>1390.427490173779</v>
      </c>
      <c r="BV138" s="65">
        <f>IF($AX138&lt;F$10,0,求节点(F$10:F$14,$L$19:$L$23,$AX138)*$C$2*节奏总纲!Z132)+BV137+军团势力点排行奖励设计!AE138-军团势力点排行奖励设计!AE137</f>
        <v>1059.2428789697417</v>
      </c>
      <c r="BW138" s="65">
        <f>IF($AX138&lt;G$10,0,求节点(G$10:G$14,$L$19:$L$23,$AX138)*$C$2*节奏总纲!AA132)+BW137+军团势力点排行奖励设计!AF138-军团势力点排行奖励设计!AF137</f>
        <v>657.31412001508613</v>
      </c>
      <c r="BX138" s="65">
        <f>IF($AX138&lt;C$10,0,求节点(C$10:C$14,$M$19:$M$23,$AX138)*$C$2*节奏总纲!W132)+BX137</f>
        <v>0</v>
      </c>
      <c r="BY138" s="65">
        <f>IF($AX138&lt;D$10,0,求节点(D$10:D$14,$M$19:$M$23,$AX138)*$C$2*节奏总纲!X132)+BY137</f>
        <v>0</v>
      </c>
      <c r="BZ138" s="65">
        <f>IF($AX138&lt;E$10,0,求节点(E$10:E$14,$M$19:$M$23,$AX138)*$C$2*节奏总纲!Y132)+BZ137</f>
        <v>0</v>
      </c>
      <c r="CA138" s="65">
        <f>IF($AX138&lt;F$10,0,求节点(F$10:F$14,$M$19:$M$23,$AX138)*$C$2*节奏总纲!Z132)+CA137</f>
        <v>0</v>
      </c>
      <c r="CB138" s="65">
        <f>IF($AX138&lt;G$10,0,求节点(G$10:G$14,$M$19:$M$23,$AX138)*$C$2*节奏总纲!AA132)+CB137</f>
        <v>0</v>
      </c>
      <c r="CF138" s="51">
        <v>129</v>
      </c>
      <c r="CG138" s="65">
        <f t="shared" si="143"/>
        <v>804.18564111893329</v>
      </c>
      <c r="CH138" s="65">
        <f t="shared" si="144"/>
        <v>662.1940843176119</v>
      </c>
      <c r="CI138" s="65">
        <f t="shared" si="145"/>
        <v>474.92946284913205</v>
      </c>
      <c r="CJ138" s="65">
        <f t="shared" si="146"/>
        <v>264.33334080902091</v>
      </c>
      <c r="CK138" s="65">
        <f t="shared" si="147"/>
        <v>141.04563777962349</v>
      </c>
      <c r="CL138" s="65">
        <f t="shared" si="148"/>
        <v>4326.4011766107233</v>
      </c>
      <c r="CM138" s="65">
        <f t="shared" si="149"/>
        <v>3374.0557894024932</v>
      </c>
      <c r="CN138" s="65">
        <f t="shared" si="150"/>
        <v>2277.0400927063847</v>
      </c>
      <c r="CO138" s="65">
        <f t="shared" si="151"/>
        <v>1281.9904644254493</v>
      </c>
      <c r="CP138" s="65">
        <f t="shared" si="152"/>
        <v>719.68377807145782</v>
      </c>
      <c r="CQ138" s="65">
        <f t="shared" si="153"/>
        <v>32685.327968171037</v>
      </c>
      <c r="CR138" s="65">
        <f t="shared" si="154"/>
        <v>30653.028968983035</v>
      </c>
      <c r="CS138" s="65">
        <f t="shared" si="155"/>
        <v>26678.77731555175</v>
      </c>
      <c r="CT138" s="65">
        <f t="shared" si="156"/>
        <v>24848.020954879983</v>
      </c>
      <c r="CU138" s="65">
        <f t="shared" si="157"/>
        <v>23384.664427256783</v>
      </c>
      <c r="CV138" s="65">
        <f t="shared" si="158"/>
        <v>38252.63225932121</v>
      </c>
      <c r="CW138" s="65">
        <f t="shared" si="159"/>
        <v>25473.734312930555</v>
      </c>
      <c r="CX138" s="65">
        <f t="shared" si="160"/>
        <v>17491.848215615548</v>
      </c>
      <c r="CY138" s="65">
        <f t="shared" si="161"/>
        <v>12360.646900309828</v>
      </c>
      <c r="CZ138" s="65">
        <f t="shared" si="162"/>
        <v>6018.0888129528848</v>
      </c>
      <c r="DA138" s="65">
        <f t="shared" si="163"/>
        <v>83233.157901258513</v>
      </c>
      <c r="DB138" s="65">
        <f t="shared" si="164"/>
        <v>79421.789994209772</v>
      </c>
      <c r="DC138" s="65">
        <f t="shared" si="165"/>
        <v>69521.374508688954</v>
      </c>
      <c r="DD138" s="65">
        <f t="shared" si="166"/>
        <v>52962.143948487086</v>
      </c>
      <c r="DE138" s="65">
        <f t="shared" si="167"/>
        <v>32865.706000754304</v>
      </c>
      <c r="DF138" s="65">
        <f t="shared" si="168"/>
        <v>0</v>
      </c>
      <c r="DG138" s="65">
        <f t="shared" si="169"/>
        <v>0</v>
      </c>
      <c r="DH138" s="65">
        <f t="shared" si="170"/>
        <v>0</v>
      </c>
      <c r="DI138" s="65">
        <f t="shared" si="171"/>
        <v>0</v>
      </c>
      <c r="DJ138" s="65">
        <f t="shared" si="172"/>
        <v>0</v>
      </c>
      <c r="DN138" s="51">
        <v>129</v>
      </c>
      <c r="DO138" s="65">
        <f t="shared" si="173"/>
        <v>6.1798537991688383</v>
      </c>
      <c r="DP138" s="65">
        <f t="shared" si="174"/>
        <v>5.8952671872317355</v>
      </c>
      <c r="DQ138" s="65">
        <f t="shared" si="175"/>
        <v>5.5944805930680239</v>
      </c>
      <c r="DR138" s="65">
        <f t="shared" si="176"/>
        <v>5.6499007370836329</v>
      </c>
      <c r="DS138" s="65">
        <f t="shared" si="177"/>
        <v>5.9024887362764566</v>
      </c>
      <c r="DT138" s="65">
        <f t="shared" si="178"/>
        <v>3.5474544808706301</v>
      </c>
      <c r="DU138" s="65">
        <f t="shared" si="179"/>
        <v>3.300697844126562</v>
      </c>
      <c r="DV138" s="65">
        <f t="shared" si="180"/>
        <v>3.1186518911215777</v>
      </c>
      <c r="DW138" s="65">
        <f t="shared" si="181"/>
        <v>3.3350399405988376</v>
      </c>
      <c r="DX138" s="65">
        <f t="shared" si="182"/>
        <v>3.1261315829257734</v>
      </c>
      <c r="DY138" s="65">
        <f t="shared" si="183"/>
        <v>1.0000000000000002</v>
      </c>
      <c r="DZ138" s="65">
        <f t="shared" si="184"/>
        <v>1.0000000000000002</v>
      </c>
      <c r="EA138" s="65">
        <f t="shared" si="185"/>
        <v>0.99999999999999978</v>
      </c>
      <c r="EB138" s="65">
        <f t="shared" si="186"/>
        <v>1</v>
      </c>
      <c r="EC138" s="65">
        <f t="shared" si="187"/>
        <v>1.0000000000000002</v>
      </c>
      <c r="ED138" s="65">
        <f t="shared" si="188"/>
        <v>3.0626124180272178</v>
      </c>
      <c r="EE138" s="65">
        <f t="shared" si="189"/>
        <v>3.8302438252778535</v>
      </c>
      <c r="EF138" s="65">
        <f t="shared" si="190"/>
        <v>4.4747366288964905</v>
      </c>
      <c r="EG138" s="65">
        <f t="shared" si="191"/>
        <v>4.5775097774685873</v>
      </c>
      <c r="EH138" s="65">
        <f t="shared" si="192"/>
        <v>5.0085645034084489</v>
      </c>
      <c r="EI138" s="65">
        <f t="shared" si="193"/>
        <v>0.99999999999999978</v>
      </c>
      <c r="EJ138" s="65">
        <f t="shared" si="194"/>
        <v>0.99999999999999944</v>
      </c>
      <c r="EK138" s="65">
        <f t="shared" si="195"/>
        <v>1</v>
      </c>
      <c r="EL138" s="65">
        <f t="shared" si="196"/>
        <v>0.99999999999999989</v>
      </c>
      <c r="EM138" s="65">
        <f t="shared" si="197"/>
        <v>0.99999999999999956</v>
      </c>
      <c r="EN138" s="65">
        <f t="shared" si="198"/>
        <v>0</v>
      </c>
      <c r="EO138" s="65">
        <f t="shared" si="199"/>
        <v>0</v>
      </c>
      <c r="EP138" s="65">
        <f t="shared" si="200"/>
        <v>0</v>
      </c>
      <c r="EQ138" s="65">
        <f t="shared" si="201"/>
        <v>0</v>
      </c>
      <c r="ER138" s="65">
        <f t="shared" si="202"/>
        <v>0</v>
      </c>
      <c r="EV138" s="51">
        <v>129</v>
      </c>
      <c r="EW138" s="65">
        <f t="shared" si="203"/>
        <v>290.62916352210834</v>
      </c>
      <c r="EX138" s="65">
        <f t="shared" si="204"/>
        <v>233.66049054559718</v>
      </c>
      <c r="EY138" s="65">
        <f t="shared" si="205"/>
        <v>163.29709535101796</v>
      </c>
      <c r="EZ138" s="65">
        <f t="shared" si="206"/>
        <v>91.326382094567663</v>
      </c>
      <c r="FA138" s="65">
        <f t="shared" si="207"/>
        <v>49.799640898068432</v>
      </c>
      <c r="FB138" s="65">
        <f t="shared" si="208"/>
        <v>1485.1474194876214</v>
      </c>
      <c r="FC138" s="65">
        <f t="shared" si="209"/>
        <v>1171.6299599567342</v>
      </c>
      <c r="FD138" s="65">
        <f t="shared" si="210"/>
        <v>895.56989867556854</v>
      </c>
      <c r="FE138" s="65">
        <f t="shared" si="211"/>
        <v>709.88379676294494</v>
      </c>
      <c r="FF138" s="65">
        <f t="shared" si="212"/>
        <v>540.42375180182989</v>
      </c>
      <c r="FG138" s="65">
        <f t="shared" si="213"/>
        <v>1372.2051895233285</v>
      </c>
      <c r="FH138" s="65">
        <f t="shared" si="214"/>
        <v>1191.0635176293094</v>
      </c>
      <c r="FI138" s="65">
        <f t="shared" si="215"/>
        <v>992.2283889415653</v>
      </c>
      <c r="FJ138" s="65">
        <f t="shared" si="216"/>
        <v>814.09964701722038</v>
      </c>
      <c r="FK138" s="65">
        <f t="shared" si="217"/>
        <v>608.14509054290636</v>
      </c>
      <c r="FL138" s="65">
        <f t="shared" si="218"/>
        <v>642.42572661412714</v>
      </c>
      <c r="FM138" s="65">
        <f t="shared" si="219"/>
        <v>538.60043701134771</v>
      </c>
      <c r="FN138" s="65">
        <f t="shared" si="220"/>
        <v>439.16244833144572</v>
      </c>
      <c r="FO138" s="65">
        <f t="shared" si="221"/>
        <v>335.66625672081381</v>
      </c>
      <c r="FP138" s="65">
        <f t="shared" si="222"/>
        <v>210.55785680146437</v>
      </c>
      <c r="FQ138" s="65">
        <f t="shared" si="223"/>
        <v>749.0984211113265</v>
      </c>
      <c r="FR138" s="65">
        <f t="shared" si="224"/>
        <v>714.79610994788754</v>
      </c>
      <c r="FS138" s="65">
        <f t="shared" si="225"/>
        <v>625.69237057820055</v>
      </c>
      <c r="FT138" s="65">
        <f t="shared" si="226"/>
        <v>476.65929553638369</v>
      </c>
      <c r="FU138" s="65">
        <f t="shared" si="227"/>
        <v>295.79135400678859</v>
      </c>
      <c r="FV138" s="65">
        <f t="shared" si="228"/>
        <v>83.233157901258494</v>
      </c>
      <c r="FW138" s="65">
        <f t="shared" si="229"/>
        <v>79.421789994209732</v>
      </c>
      <c r="FX138" s="65">
        <f t="shared" si="230"/>
        <v>69.52137450868895</v>
      </c>
      <c r="FY138" s="65">
        <f t="shared" si="231"/>
        <v>52.962143948487075</v>
      </c>
      <c r="FZ138" s="65">
        <f t="shared" si="232"/>
        <v>32.865706000754294</v>
      </c>
      <c r="GB138" s="65">
        <f t="shared" si="233"/>
        <v>290.62916352210834</v>
      </c>
      <c r="GC138" s="65">
        <f t="shared" si="234"/>
        <v>1485.1474194876214</v>
      </c>
      <c r="GD138" s="65">
        <f t="shared" si="235"/>
        <v>1372.2051895233285</v>
      </c>
      <c r="GE138" s="65">
        <f t="shared" si="236"/>
        <v>642.42572661412714</v>
      </c>
      <c r="GF138" s="65">
        <f t="shared" si="237"/>
        <v>749.0984211113265</v>
      </c>
      <c r="GG138" s="65">
        <f t="shared" si="238"/>
        <v>83.233157901258494</v>
      </c>
      <c r="GH138" s="65">
        <f t="shared" si="239"/>
        <v>233.66049054559718</v>
      </c>
      <c r="GI138" s="65">
        <f t="shared" si="240"/>
        <v>1171.6299599567342</v>
      </c>
      <c r="GJ138" s="65">
        <f t="shared" si="241"/>
        <v>1191.0635176293094</v>
      </c>
      <c r="GK138" s="65">
        <f t="shared" si="242"/>
        <v>538.60043701134771</v>
      </c>
      <c r="GL138" s="65">
        <f t="shared" si="243"/>
        <v>714.79610994788754</v>
      </c>
      <c r="GM138" s="65">
        <f t="shared" si="244"/>
        <v>79.421789994209732</v>
      </c>
      <c r="GN138" s="65">
        <f t="shared" si="245"/>
        <v>163.29709535101796</v>
      </c>
      <c r="GO138" s="65">
        <f t="shared" si="246"/>
        <v>895.56989867556854</v>
      </c>
      <c r="GP138" s="65">
        <f t="shared" si="247"/>
        <v>992.2283889415653</v>
      </c>
      <c r="GQ138" s="65">
        <f t="shared" si="248"/>
        <v>439.16244833144572</v>
      </c>
      <c r="GR138" s="65">
        <f t="shared" si="249"/>
        <v>625.69237057820055</v>
      </c>
      <c r="GS138" s="65">
        <f t="shared" si="250"/>
        <v>69.52137450868895</v>
      </c>
      <c r="GT138" s="65">
        <f t="shared" si="251"/>
        <v>91.326382094567663</v>
      </c>
      <c r="GU138" s="65">
        <f t="shared" si="252"/>
        <v>709.88379676294494</v>
      </c>
      <c r="GV138" s="65">
        <f t="shared" si="253"/>
        <v>814.09964701722038</v>
      </c>
      <c r="GW138" s="65">
        <f t="shared" si="254"/>
        <v>335.66625672081381</v>
      </c>
      <c r="GX138" s="65">
        <f t="shared" si="255"/>
        <v>476.65929553638369</v>
      </c>
      <c r="GY138" s="65">
        <f t="shared" si="256"/>
        <v>52.962143948487075</v>
      </c>
      <c r="GZ138" s="65">
        <f t="shared" si="257"/>
        <v>49.799640898068432</v>
      </c>
      <c r="HA138" s="65">
        <f t="shared" si="258"/>
        <v>540.42375180182989</v>
      </c>
      <c r="HB138" s="65">
        <f t="shared" si="259"/>
        <v>608.14509054290636</v>
      </c>
      <c r="HC138" s="65">
        <f t="shared" si="260"/>
        <v>210.55785680146437</v>
      </c>
      <c r="HD138" s="65">
        <f t="shared" si="261"/>
        <v>295.79135400678859</v>
      </c>
      <c r="HE138" s="65">
        <f t="shared" si="262"/>
        <v>32.865706000754294</v>
      </c>
      <c r="HM138" s="51">
        <v>129</v>
      </c>
      <c r="HN138" s="72">
        <f>(EW138-EW137)*$D$46+(FB138-FB137)*$D$47+(FG138-FG137)*$D$48+(FL138-FL137)*$D$49+IF($HM138&lt;C$10,0,求节点(C$10:C$14,$H$28:$H$32,$HM138)*$C$2*节奏总纲!W132)+HN137</f>
        <v>951277.43982429523</v>
      </c>
      <c r="HO138" s="72">
        <f>(EX138-EX137)*$D$46+(FC138-FC137)*$D$47+(FH138-FH137)*$D$48+(FM138-FM137)*$D$49+IF($HM138&lt;D$10,0,求节点(D$10:D$14,$H$28:$H$32,$HM138)*$C$2*节奏总纲!X132)+HO137</f>
        <v>812736.24131287588</v>
      </c>
      <c r="HP138" s="72">
        <f>(EY138-EY137)*$D$46+(FD138-FD137)*$D$47+(FI138-FI137)*$D$48+(FN138-FN137)*$D$49+IF($HM138&lt;E$10,0,求节点(E$10:E$14,$H$28:$H$32,$HM138)*$C$2*节奏总纲!Y132)+HP137</f>
        <v>655751.44168172067</v>
      </c>
      <c r="HQ138" s="72">
        <f>(EZ138-EZ137)*$D$46+(FE138-FE137)*$D$47+(FJ138-FJ137)*$D$48+(FO138-FO137)*$D$49+IF($HM138&lt;F$10,0,求节点(F$10:F$14,$H$28:$H$32,$HM138)*$C$2*节奏总纲!Z132)+HQ137</f>
        <v>475461.01813794189</v>
      </c>
      <c r="HR138" s="72">
        <f>(FA138-FA137)*$D$46+(FF138-FF137)*$D$47+(FK138-FK137)*$D$48+(FP138-FP137)*$D$49+IF($HM138&lt;G$10,0,求节点(G$10:G$14,$H$28:$H$32,$HM138)*$C$2*节奏总纲!AA132)+HR137</f>
        <v>265508.85335598234</v>
      </c>
      <c r="HV138" s="72">
        <v>129</v>
      </c>
      <c r="HW138" s="72">
        <f>IF($HV138&lt;C$10,0,求节点(C$10:C$14,$I$28:$I$32,$HV138)*$C$2*节奏总纲!W132)+HW137</f>
        <v>14686367521.536535</v>
      </c>
      <c r="HX138" s="72">
        <f>IF($HV138&lt;D$10,0,求节点(D$10:D$14,$I$28:$I$32,$HV138)*$C$2*节奏总纲!X132)+HX137</f>
        <v>12936411647.38727</v>
      </c>
      <c r="HY138" s="72">
        <f>IF($HV138&lt;E$10,0,求节点(E$10:E$14,$I$28:$I$32,$HV138)*$C$2*节奏总纲!Y132)+HY137</f>
        <v>10665765031.502256</v>
      </c>
      <c r="HZ138" s="72">
        <f>IF($HV138&lt;F$10,0,求节点(F$10:F$14,$I$28:$I$32,$HV138)*$C$2*节奏总纲!Z132)+HZ137</f>
        <v>7716645265.532999</v>
      </c>
      <c r="IA138" s="72">
        <f>IF($HV138&lt;G$10,0,求节点(G$10:G$14,$I$28:$I$32,$HV138)*$C$2*节奏总纲!AA132)+IA137</f>
        <v>4176992749.3512926</v>
      </c>
    </row>
    <row r="139" spans="16:235" x14ac:dyDescent="0.15">
      <c r="P139" s="49">
        <v>130</v>
      </c>
      <c r="Q139" s="51">
        <f>IF($P139&lt;C$10,0,求节点(C$10:C$14,$H$10:$H$14,$P139)*$C$2*节奏总纲!W133)+Q138</f>
        <v>4969.7496895058675</v>
      </c>
      <c r="R139" s="51">
        <f>IF($P139&lt;D$10,0,求节点(D$10:D$14,$H$10:$H$14,$P139)*$C$2*节奏总纲!X133)+R138</f>
        <v>3903.8110568565826</v>
      </c>
      <c r="S139" s="51">
        <f>IF($P139&lt;E$10,0,求节点(E$10:E$14,$H$10:$H$14,$P139)*$C$2*节奏总纲!Y133)+S138</f>
        <v>2656.9836629856904</v>
      </c>
      <c r="T139" s="51">
        <f>IF($P139&lt;F$10,0,求节点(F$10:F$14,$H$10:$H$14,$P139)*$C$2*节奏总纲!Z133)+T138</f>
        <v>1493.4571370726665</v>
      </c>
      <c r="U139" s="51">
        <f>IF($P139&lt;G$10,0,求节点(G$10:G$14,$H$10:$H$14,$P139)*$C$2*节奏总纲!AA133)+U138</f>
        <v>832.52028829515666</v>
      </c>
      <c r="V139" s="51">
        <f>IF($P139&lt;C$10,0,求节点(C$10:C$14,$I$10:$I$14,$P139)*$C$2*节奏总纲!W133)+V138</f>
        <v>15347.711240011677</v>
      </c>
      <c r="W139" s="51">
        <f>IF($P139&lt;D$10,0,求节点(D$10:D$14,$I$10:$I$14,$P139)*$C$2*节奏总纲!X133)+W138</f>
        <v>11136.738670043555</v>
      </c>
      <c r="X139" s="51">
        <f>IF($P139&lt;E$10,0,求节点(E$10:E$14,$I$10:$I$14,$P139)*$C$2*节奏总纲!Y133)+X138</f>
        <v>7101.2953912784196</v>
      </c>
      <c r="Y139" s="51">
        <f>IF($P139&lt;F$10,0,求节点(F$10:F$14,$I$10:$I$14,$P139)*$C$2*节奏总纲!Z133)+Y138</f>
        <v>4275.4894023257266</v>
      </c>
      <c r="Z139" s="51">
        <f>IF($P139&lt;G$10,0,求节点(G$10:G$14,$I$10:$I$14,$P139)*$C$2*节奏总纲!AA133)+Z138</f>
        <v>2249.8261883485275</v>
      </c>
      <c r="AA139" s="65">
        <f>IF($P139&lt;C$10,0,求节点(C$10:C$14,$J$10:$J$14,$P139)*$C$2*节奏总纲!W133)+AA138+军团势力点排行奖励设计!M139-军团势力点排行奖励设计!M138</f>
        <v>34252.73863482954</v>
      </c>
      <c r="AB139" s="65">
        <f>IF($P139&lt;D$10,0,求节点(D$10:D$14,$J$10:$J$14,$P139)*$C$2*节奏总纲!X133)+AB138+军团势力点排行奖励设计!N139-军团势力点排行奖励设计!N138</f>
        <v>32340.798952069632</v>
      </c>
      <c r="AC139" s="65">
        <f>IF($P139&lt;E$10,0,求节点(E$10:E$14,$J$10:$J$14,$P139)*$C$2*节奏总纲!Y133)+AC138+军团势力点排行奖励设计!O139-军团势力点排行奖励设计!O138</f>
        <v>28318.672155714892</v>
      </c>
      <c r="AD139" s="65">
        <f>IF($P139&lt;F$10,0,求节点(F$10:F$14,$J$10:$J$14,$P139)*$C$2*节奏总纲!Z133)+AD138+军团势力点排行奖励设计!P139-军团势力点排行奖励设计!P138</f>
        <v>26487.915795043133</v>
      </c>
      <c r="AE139" s="65">
        <f>IF($P139&lt;G$10,0,求节点(G$10:G$14,$J$10:$J$14,$P139)*$C$2*节奏总纲!AA133)+AE138+军团势力点排行奖励设计!Q139-军团势力点排行奖励设计!Q138</f>
        <v>25024.559267419936</v>
      </c>
      <c r="AF139" s="65">
        <f>IF($P139&lt;C$10,0,求节点(C$10:C$14,$K$10:$K$14,$P139)*$C$2*节奏总纲!W133)+AF138</f>
        <v>125381.89257958277</v>
      </c>
      <c r="AG139" s="65">
        <f>IF($P139&lt;D$10,0,求节点(D$10:D$14,$K$10:$K$14,$P139)*$C$2*节奏总纲!X133)+AG138</f>
        <v>104659.24748783451</v>
      </c>
      <c r="AH139" s="65">
        <f>IF($P139&lt;E$10,0,求节点(E$10:E$14,$K$10:$K$14,$P139)*$C$2*节奏总纲!Y133)+AH138</f>
        <v>84011.045858083613</v>
      </c>
      <c r="AI139" s="65">
        <f>IF($P139&lt;F$10,0,求节点(F$10:F$14,$K$10:$K$14,$P139)*$C$2*节奏总纲!Z133)+AI138</f>
        <v>60699.633218584378</v>
      </c>
      <c r="AJ139" s="65">
        <f>IF($P139&lt;G$10,0,求节点(G$10:G$14,$K$10:$K$14,$P139)*$C$2*节奏总纲!AA133)+AJ138</f>
        <v>32379.736707904216</v>
      </c>
      <c r="AK139" s="65">
        <f>IF($P139&lt;C$10,0,求节点(C$10:C$14,$L$10:$L$14,$P139)*$C$2*节奏总纲!W133)+AK138+军团势力点排行奖励设计!R139-军团势力点排行奖励设计!R138</f>
        <v>91775.546034547267</v>
      </c>
      <c r="AL139" s="65">
        <f>IF($P139&lt;D$10,0,求节点(D$10:D$14,$L$10:$L$14,$P139)*$C$2*节奏总纲!X133)+AL138+军团势力点排行奖励设计!S139-军团势力点排行奖励设计!S138</f>
        <v>87050.510317761102</v>
      </c>
      <c r="AM139" s="65">
        <f>IF($P139&lt;E$10,0,求节点(E$10:E$14,$L$10:$L$14,$P139)*$C$2*节奏总纲!Y133)+AM138+军团势力点排行奖励设计!T139-军团势力点排行奖励设计!T138</f>
        <v>75916.96438532522</v>
      </c>
      <c r="AN139" s="65">
        <f>IF($P139&lt;F$10,0,求节点(F$10:F$14,$L$10:$L$14,$P139)*$C$2*节奏总纲!Z133)+AN138+军团势力点排行奖励设计!U139-军团势力点排行奖励设计!U138</f>
        <v>57736.753061131676</v>
      </c>
      <c r="AO139" s="65">
        <f>IF($P139&lt;G$10,0,求节点(G$10:G$14,$L$10:$L$14,$P139)*$C$2*节奏总纲!AA133)+AO138+军团势力点排行奖励设计!V139-军团势力点排行奖励设计!V138</f>
        <v>35759.414637808455</v>
      </c>
      <c r="AP139" s="65">
        <f>IF($P139&lt;C$10,0,求节点(C$10:C$14,$M$10:$M$14,$P139)*$C$2*节奏总纲!W133)+AP138</f>
        <v>0</v>
      </c>
      <c r="AQ139" s="65">
        <f>IF($P139&lt;D$10,0,求节点(D$10:D$14,$M$10:$M$14,$P139)*$C$2*节奏总纲!X133)+AQ138</f>
        <v>0</v>
      </c>
      <c r="AR139" s="65">
        <f>IF($P139&lt;E$10,0,求节点(E$10:E$14,$M$10:$M$14,$P139)*$C$2*节奏总纲!Y133)+AR138</f>
        <v>0</v>
      </c>
      <c r="AS139" s="65">
        <f>IF($P139&lt;F$10,0,求节点(F$10:F$14,$M$10:$M$14,$P139)*$C$2*节奏总纲!Z133)+AS138</f>
        <v>0</v>
      </c>
      <c r="AT139" s="65">
        <f>IF($P139&lt;G$10,0,求节点(G$10:G$14,$M$10:$M$14,$P139)*$C$2*节奏总纲!AA133)+AT138</f>
        <v>0</v>
      </c>
      <c r="AX139" s="51">
        <v>130</v>
      </c>
      <c r="AY139" s="51">
        <f>IF($AX139&lt;C$10,0,求节点(C$10:C$14,$H$19:$H$23,$AX139)*$C$2*节奏总纲!W133)+AY138</f>
        <v>160.83712822378666</v>
      </c>
      <c r="AZ139" s="51">
        <f>IF($AX139&lt;D$10,0,求节点(D$10:D$14,$H$19:$H$23,$AX139)*$C$2*节奏总纲!X133)+AZ138</f>
        <v>132.43881686352239</v>
      </c>
      <c r="BA139" s="51">
        <f>IF($AX139&lt;E$10,0,求节点(E$10:E$14,$H$19:$H$23,$AX139)*$C$2*节奏总纲!Y133)+BA138</f>
        <v>94.985892569826404</v>
      </c>
      <c r="BB139" s="51">
        <f>IF($AX139&lt;F$10,0,求节点(F$10:F$14,$H$19:$H$23,$AX139)*$C$2*节奏总纲!Z133)+BB138</f>
        <v>52.866668161804185</v>
      </c>
      <c r="BC139" s="51">
        <f>IF($AX139&lt;G$10,0,求节点(G$10:G$14,$H$19:$H$23,$AX139)*$C$2*节奏总纲!AA133)+BC138</f>
        <v>28.209127555924699</v>
      </c>
      <c r="BD139" s="51">
        <f>IF($AX139&lt;C$10,0,求节点(C$10:C$14,$I$19:$I$23,$AX139)*$C$2*节奏总纲!W133)+BD138</f>
        <v>432.64011766107234</v>
      </c>
      <c r="BE139" s="51">
        <f>IF($AX139&lt;D$10,0,求节点(D$10:D$14,$I$19:$I$23,$AX139)*$C$2*节奏总纲!X133)+BE138</f>
        <v>337.40557894024931</v>
      </c>
      <c r="BF139" s="51">
        <f>IF($AX139&lt;E$10,0,求节点(E$10:E$14,$I$19:$I$23,$AX139)*$C$2*节奏总纲!Y133)+BF138</f>
        <v>227.70400927063847</v>
      </c>
      <c r="BG139" s="51">
        <f>IF($AX139&lt;F$10,0,求节点(F$10:F$14,$I$19:$I$23,$AX139)*$C$2*节奏总纲!Z133)+BG138</f>
        <v>128.19904644254493</v>
      </c>
      <c r="BH139" s="51">
        <f>IF($AX139&lt;G$10,0,求节点(G$10:G$14,$I$19:$I$23,$AX139)*$C$2*节奏总纲!AA133)+BH138</f>
        <v>71.968377807145785</v>
      </c>
      <c r="BI139" s="65">
        <f>IF($AX139&lt;C$10,0,求节点(C$10:C$14,$J$19:$J$23,$AX139)*$C$2*节奏总纲!W133)+BI138+军团势力点排行奖励设计!W139-军团势力点排行奖励设计!W138</f>
        <v>1141.7579544943176</v>
      </c>
      <c r="BJ139" s="65">
        <f>IF($AX139&lt;D$10,0,求节点(D$10:D$14,$J$19:$J$23,$AX139)*$C$2*节奏总纲!X133)+BJ138+军团势力点排行奖励设计!X139-军团势力点排行奖励设计!X138</f>
        <v>1078.0266317356541</v>
      </c>
      <c r="BK139" s="65">
        <f>IF($AX139&lt;E$10,0,求节点(E$10:E$14,$J$19:$J$23,$AX139)*$C$2*节奏总纲!Y133)+BK138+军团势力点排行奖励设计!Y139-军团势力点排行奖励设计!Y138</f>
        <v>943.95573852382995</v>
      </c>
      <c r="BL139" s="65">
        <f>IF($AX139&lt;F$10,0,求节点(F$10:F$14,$J$19:$J$23,$AX139)*$C$2*节奏总纲!Z133)+BL138+军团势力点排行奖励设计!Z139-军团势力点排行奖励设计!Z138</f>
        <v>882.93052650143773</v>
      </c>
      <c r="BM139" s="65">
        <f>IF($AX139&lt;G$10,0,求节点(G$10:G$14,$J$19:$J$23,$AX139)*$C$2*节奏总纲!AA133)+BM138+军团势力点排行奖励设计!AA139-军团势力点排行奖励设计!AA138</f>
        <v>834.15197558066438</v>
      </c>
      <c r="BN139" s="65">
        <f>IF($AX139&lt;C$10,0,求节点(C$10:C$14,$K$19:$K$23,$AX139)*$C$2*节奏总纲!W133)+BN138</f>
        <v>1275.0877419773738</v>
      </c>
      <c r="BO139" s="65">
        <f>IF($AX139&lt;D$10,0,求节点(D$10:D$14,$K$19:$K$23,$AX139)*$C$2*节奏总纲!X133)+BO138</f>
        <v>849.12447709768514</v>
      </c>
      <c r="BP139" s="65">
        <f>IF($AX139&lt;E$10,0,求节点(E$10:E$14,$K$19:$K$23,$AX139)*$C$2*节奏总纲!Y133)+BP138</f>
        <v>583.0616071871849</v>
      </c>
      <c r="BQ139" s="65">
        <f>IF($AX139&lt;F$10,0,求节点(F$10:F$14,$K$19:$K$23,$AX139)*$C$2*节奏总纲!Z133)+BQ138</f>
        <v>412.02156334366094</v>
      </c>
      <c r="BR139" s="65">
        <f>IF($AX139&lt;G$10,0,求节点(G$10:G$14,$K$19:$K$23,$AX139)*$C$2*节奏总纲!AA133)+BR138</f>
        <v>200.60296043176282</v>
      </c>
      <c r="BS139" s="65">
        <f>IF($AX139&lt;C$10,0,求节点(C$10:C$14,$L$19:$L$23,$AX139)*$C$2*节奏总纲!W133)+BS138+军团势力点排行奖励设计!AB139-军团势力点排行奖励设计!AB138</f>
        <v>1835.5109206909458</v>
      </c>
      <c r="BT139" s="65">
        <f>IF($AX139&lt;D$10,0,求节点(D$10:D$14,$L$19:$L$23,$AX139)*$C$2*节奏总纲!X133)+BT138+军团势力点排行奖励设计!AC139-军团势力点排行奖励设计!AC138</f>
        <v>1741.0102063552231</v>
      </c>
      <c r="BU139" s="65">
        <f>IF($AX139&lt;E$10,0,求节点(E$10:E$14,$L$19:$L$23,$AX139)*$C$2*节奏总纲!Y133)+BU138+军团势力点排行奖励设计!AD139-军团势力点排行奖励设计!AD138</f>
        <v>1518.3392877065046</v>
      </c>
      <c r="BV139" s="65">
        <f>IF($AX139&lt;F$10,0,求节点(F$10:F$14,$L$19:$L$23,$AX139)*$C$2*节奏总纲!Z133)+BV138+军团势力点排行奖励设计!AE139-军团势力点排行奖励设计!AE138</f>
        <v>1154.7350612226339</v>
      </c>
      <c r="BW139" s="65">
        <f>IF($AX139&lt;G$10,0,求节点(G$10:G$14,$L$19:$L$23,$AX139)*$C$2*节奏总纲!AA133)+BW138+军团势力点排行奖励设计!AF139-军团势力点排行奖励设计!AF138</f>
        <v>715.18829275616952</v>
      </c>
      <c r="BX139" s="65">
        <f>IF($AX139&lt;C$10,0,求节点(C$10:C$14,$M$19:$M$23,$AX139)*$C$2*节奏总纲!W133)+BX138</f>
        <v>0</v>
      </c>
      <c r="BY139" s="65">
        <f>IF($AX139&lt;D$10,0,求节点(D$10:D$14,$M$19:$M$23,$AX139)*$C$2*节奏总纲!X133)+BY138</f>
        <v>0</v>
      </c>
      <c r="BZ139" s="65">
        <f>IF($AX139&lt;E$10,0,求节点(E$10:E$14,$M$19:$M$23,$AX139)*$C$2*节奏总纲!Y133)+BZ138</f>
        <v>0</v>
      </c>
      <c r="CA139" s="65">
        <f>IF($AX139&lt;F$10,0,求节点(F$10:F$14,$M$19:$M$23,$AX139)*$C$2*节奏总纲!Z133)+CA138</f>
        <v>0</v>
      </c>
      <c r="CB139" s="65">
        <f>IF($AX139&lt;G$10,0,求节点(G$10:G$14,$M$19:$M$23,$AX139)*$C$2*节奏总纲!AA133)+CB138</f>
        <v>0</v>
      </c>
      <c r="CF139" s="51">
        <v>130</v>
      </c>
      <c r="CG139" s="65">
        <f t="shared" ref="CG139:CG169" si="263">AY139*INDEX($I$37:$N$41,MATCH($CG$7,$B$37:$B$41,0),MATCH($CG$7,$I$36:$N$36,0))</f>
        <v>804.18564111893329</v>
      </c>
      <c r="CH139" s="65">
        <f t="shared" ref="CH139:CH169" si="264">AZ139*INDEX($I$37:$N$41,MATCH($CG$7,$B$37:$B$41,0),MATCH($CG$7,$I$36:$N$36,0))</f>
        <v>662.1940843176119</v>
      </c>
      <c r="CI139" s="65">
        <f t="shared" ref="CI139:CI169" si="265">BA139*INDEX($I$37:$N$41,MATCH($CG$7,$B$37:$B$41,0),MATCH($CG$7,$I$36:$N$36,0))</f>
        <v>474.92946284913205</v>
      </c>
      <c r="CJ139" s="65">
        <f t="shared" ref="CJ139:CJ169" si="266">BB139*INDEX($I$37:$N$41,MATCH($CG$7,$B$37:$B$41,0),MATCH($CG$7,$I$36:$N$36,0))</f>
        <v>264.33334080902091</v>
      </c>
      <c r="CK139" s="65">
        <f t="shared" ref="CK139:CK169" si="267">BC139*INDEX($I$37:$N$41,MATCH($CG$7,$B$37:$B$41,0),MATCH($CG$7,$I$36:$N$36,0))</f>
        <v>141.04563777962349</v>
      </c>
      <c r="CL139" s="65">
        <f t="shared" ref="CL139:CL169" si="268">BD139*INDEX($I$37:$N$41,MATCH($CL$7,$B$37:$B$41,0),MATCH($CL$7,$I$36:$N$36,0))</f>
        <v>4326.4011766107233</v>
      </c>
      <c r="CM139" s="65">
        <f t="shared" ref="CM139:CM169" si="269">BE139*INDEX($I$37:$N$41,MATCH($CL$7,$B$37:$B$41,0),MATCH($CL$7,$I$36:$N$36,0))</f>
        <v>3374.0557894024932</v>
      </c>
      <c r="CN139" s="65">
        <f t="shared" ref="CN139:CN169" si="270">BF139*INDEX($I$37:$N$41,MATCH($CL$7,$B$37:$B$41,0),MATCH($CL$7,$I$36:$N$36,0))</f>
        <v>2277.0400927063847</v>
      </c>
      <c r="CO139" s="65">
        <f t="shared" ref="CO139:CO169" si="271">BG139*INDEX($I$37:$N$41,MATCH($CL$7,$B$37:$B$41,0),MATCH($CL$7,$I$36:$N$36,0))</f>
        <v>1281.9904644254493</v>
      </c>
      <c r="CP139" s="65">
        <f t="shared" ref="CP139:CP169" si="272">BH139*INDEX($I$37:$N$41,MATCH($CL$7,$B$37:$B$41,0),MATCH($CL$7,$I$36:$N$36,0))</f>
        <v>719.68377807145782</v>
      </c>
      <c r="CQ139" s="65">
        <f t="shared" ref="CQ139:CQ169" si="273">BI139*INDEX($I$37:$N$41,MATCH($CQ$7,$B$37:$B$41,0),MATCH($CQ$7,$I$36:$N$36,0))</f>
        <v>34252.738634829526</v>
      </c>
      <c r="CR139" s="65">
        <f t="shared" ref="CR139:CR169" si="274">BJ139*INDEX($I$37:$N$41,MATCH($CQ$7,$B$37:$B$41,0),MATCH($CQ$7,$I$36:$N$36,0))</f>
        <v>32340.798952069621</v>
      </c>
      <c r="CS139" s="65">
        <f t="shared" ref="CS139:CS169" si="275">BK139*INDEX($I$37:$N$41,MATCH($CQ$7,$B$37:$B$41,0),MATCH($CQ$7,$I$36:$N$36,0))</f>
        <v>28318.672155714899</v>
      </c>
      <c r="CT139" s="65">
        <f t="shared" ref="CT139:CT169" si="276">BL139*INDEX($I$37:$N$41,MATCH($CQ$7,$B$37:$B$41,0),MATCH($CQ$7,$I$36:$N$36,0))</f>
        <v>26487.915795043133</v>
      </c>
      <c r="CU139" s="65">
        <f t="shared" ref="CU139:CU169" si="277">BM139*INDEX($I$37:$N$41,MATCH($CQ$7,$B$37:$B$41,0),MATCH($CQ$7,$I$36:$N$36,0))</f>
        <v>25024.559267419932</v>
      </c>
      <c r="CV139" s="65">
        <f t="shared" ref="CV139:CV169" si="278">BN139*INDEX($I$37:$N$41,MATCH($CV$7,$B$37:$B$41,0),MATCH($CV$7,$I$36:$N$36,0))</f>
        <v>38252.63225932121</v>
      </c>
      <c r="CW139" s="65">
        <f t="shared" ref="CW139:CW169" si="279">BO139*INDEX($I$37:$N$41,MATCH($CV$7,$B$37:$B$41,0),MATCH($CV$7,$I$36:$N$36,0))</f>
        <v>25473.734312930555</v>
      </c>
      <c r="CX139" s="65">
        <f t="shared" ref="CX139:CX169" si="280">BP139*INDEX($I$37:$N$41,MATCH($CV$7,$B$37:$B$41,0),MATCH($CV$7,$I$36:$N$36,0))</f>
        <v>17491.848215615548</v>
      </c>
      <c r="CY139" s="65">
        <f t="shared" ref="CY139:CY169" si="281">BQ139*INDEX($I$37:$N$41,MATCH($CV$7,$B$37:$B$41,0),MATCH($CV$7,$I$36:$N$36,0))</f>
        <v>12360.646900309828</v>
      </c>
      <c r="CZ139" s="65">
        <f t="shared" ref="CZ139:CZ169" si="282">BR139*INDEX($I$37:$N$41,MATCH($CV$7,$B$37:$B$41,0),MATCH($CV$7,$I$36:$N$36,0))</f>
        <v>6018.0888129528848</v>
      </c>
      <c r="DA139" s="65">
        <f t="shared" ref="DA139:DA169" si="283">BS139*INDEX($I$37:$N$42,MATCH($DA$7,$B$37:$B$42,0),MATCH($DA$7,$I$36:$N$36,0))</f>
        <v>91775.546034547297</v>
      </c>
      <c r="DB139" s="65">
        <f t="shared" ref="DB139:DB169" si="284">BT139*INDEX($I$37:$N$42,MATCH($DA$7,$B$37:$B$42,0),MATCH($DA$7,$I$36:$N$36,0))</f>
        <v>87050.51031776116</v>
      </c>
      <c r="DC139" s="65">
        <f t="shared" ref="DC139:DC169" si="285">BU139*INDEX($I$37:$N$42,MATCH($DA$7,$B$37:$B$42,0),MATCH($DA$7,$I$36:$N$36,0))</f>
        <v>75916.964385325235</v>
      </c>
      <c r="DD139" s="65">
        <f t="shared" ref="DD139:DD169" si="286">BV139*INDEX($I$37:$N$42,MATCH($DA$7,$B$37:$B$42,0),MATCH($DA$7,$I$36:$N$36,0))</f>
        <v>57736.753061131698</v>
      </c>
      <c r="DE139" s="65">
        <f t="shared" ref="DE139:DE169" si="287">BW139*INDEX($I$37:$N$42,MATCH($DA$7,$B$37:$B$42,0),MATCH($DA$7,$I$36:$N$36,0))</f>
        <v>35759.414637808477</v>
      </c>
      <c r="DF139" s="65">
        <f t="shared" ref="DF139:DF169" si="288">BX139*INDEX($I$37:$N$42,MATCH($DF$7,$B$37:$B$42,0),MATCH($DF$7,$I$36:$N$36,0))</f>
        <v>0</v>
      </c>
      <c r="DG139" s="65">
        <f t="shared" ref="DG139:DG169" si="289">BY139*INDEX($I$37:$N$42,MATCH($DF$7,$B$37:$B$42,0),MATCH($DF$7,$I$36:$N$36,0))</f>
        <v>0</v>
      </c>
      <c r="DH139" s="65">
        <f t="shared" ref="DH139:DH169" si="290">BZ139*INDEX($I$37:$N$42,MATCH($DF$7,$B$37:$B$42,0),MATCH($DF$7,$I$36:$N$36,0))</f>
        <v>0</v>
      </c>
      <c r="DI139" s="65">
        <f t="shared" ref="DI139:DI169" si="291">CA139*INDEX($I$37:$N$42,MATCH($DF$7,$B$37:$B$42,0),MATCH($DF$7,$I$36:$N$36,0))</f>
        <v>0</v>
      </c>
      <c r="DJ139" s="65">
        <f t="shared" ref="DJ139:DJ169" si="292">CB139*INDEX($I$37:$N$42,MATCH($DF$7,$B$37:$B$42,0),MATCH($DF$7,$I$36:$N$36,0))</f>
        <v>0</v>
      </c>
      <c r="DN139" s="51">
        <v>130</v>
      </c>
      <c r="DO139" s="65">
        <f t="shared" ref="DO139:DO169" si="293">IFERROR(Q139/CG139,0)</f>
        <v>6.1798537991688383</v>
      </c>
      <c r="DP139" s="65">
        <f t="shared" ref="DP139:DP169" si="294">IFERROR(R139/CH139,0)</f>
        <v>5.8952671872317355</v>
      </c>
      <c r="DQ139" s="65">
        <f t="shared" ref="DQ139:DQ169" si="295">IFERROR(S139/CI139,0)</f>
        <v>5.5944805930680239</v>
      </c>
      <c r="DR139" s="65">
        <f t="shared" ref="DR139:DR169" si="296">IFERROR(T139/CJ139,0)</f>
        <v>5.6499007370836329</v>
      </c>
      <c r="DS139" s="65">
        <f t="shared" ref="DS139:DS169" si="297">IFERROR(U139/CK139,0)</f>
        <v>5.9024887362764566</v>
      </c>
      <c r="DT139" s="65">
        <f t="shared" ref="DT139:DT169" si="298">IFERROR(V139/CL139,0)</f>
        <v>3.5474544808706301</v>
      </c>
      <c r="DU139" s="65">
        <f t="shared" ref="DU139:DU169" si="299">IFERROR(W139/CM139,0)</f>
        <v>3.300697844126562</v>
      </c>
      <c r="DV139" s="65">
        <f t="shared" ref="DV139:DV169" si="300">IFERROR(X139/CN139,0)</f>
        <v>3.1186518911215777</v>
      </c>
      <c r="DW139" s="65">
        <f t="shared" ref="DW139:DW169" si="301">IFERROR(Y139/CO139,0)</f>
        <v>3.3350399405988376</v>
      </c>
      <c r="DX139" s="65">
        <f t="shared" ref="DX139:DX169" si="302">IFERROR(Z139/CP139,0)</f>
        <v>3.1261315829257734</v>
      </c>
      <c r="DY139" s="65">
        <f t="shared" ref="DY139:DY169" si="303">IFERROR(AA139/CQ139,0)</f>
        <v>1.0000000000000004</v>
      </c>
      <c r="DZ139" s="65">
        <f t="shared" ref="DZ139:DZ169" si="304">IFERROR(AB139/CR139,0)</f>
        <v>1.0000000000000004</v>
      </c>
      <c r="EA139" s="65">
        <f t="shared" ref="EA139:EA169" si="305">IFERROR(AC139/CS139,0)</f>
        <v>0.99999999999999978</v>
      </c>
      <c r="EB139" s="65">
        <f t="shared" ref="EB139:EB169" si="306">IFERROR(AD139/CT139,0)</f>
        <v>1</v>
      </c>
      <c r="EC139" s="65">
        <f t="shared" ref="EC139:EC169" si="307">IFERROR(AE139/CU139,0)</f>
        <v>1.0000000000000002</v>
      </c>
      <c r="ED139" s="65">
        <f t="shared" ref="ED139:ED169" si="308">IFERROR(AF139/CV139,0)</f>
        <v>3.2777324114481123</v>
      </c>
      <c r="EE139" s="65">
        <f t="shared" ref="EE139:EE169" si="309">IFERROR(AG139/CW139,0)</f>
        <v>4.1085160974890558</v>
      </c>
      <c r="EF139" s="65">
        <f t="shared" ref="EF139:EF169" si="310">IFERROR(AH139/CX139,0)</f>
        <v>4.8028684460618738</v>
      </c>
      <c r="EG139" s="65">
        <f t="shared" ref="EG139:EG169" si="311">IFERROR(AI139/CY139,0)</f>
        <v>4.9107165432468509</v>
      </c>
      <c r="EH139" s="65">
        <f t="shared" ref="EH139:EH169" si="312">IFERROR(AJ139/CZ139,0)</f>
        <v>5.3804019372749181</v>
      </c>
      <c r="EI139" s="65">
        <f t="shared" ref="EI139:EI169" si="313">IFERROR(AK139/DA139,0)</f>
        <v>0.99999999999999967</v>
      </c>
      <c r="EJ139" s="65">
        <f t="shared" ref="EJ139:EJ169" si="314">IFERROR(AL139/DB139,0)</f>
        <v>0.99999999999999933</v>
      </c>
      <c r="EK139" s="65">
        <f t="shared" ref="EK139:EK169" si="315">IFERROR(AM139/DC139,0)</f>
        <v>0.99999999999999978</v>
      </c>
      <c r="EL139" s="65">
        <f t="shared" ref="EL139:EL169" si="316">IFERROR(AN139/DD139,0)</f>
        <v>0.99999999999999967</v>
      </c>
      <c r="EM139" s="65">
        <f t="shared" ref="EM139:EM169" si="317">IFERROR(AO139/DE139,0)</f>
        <v>0.99999999999999944</v>
      </c>
      <c r="EN139" s="65">
        <f t="shared" ref="EN139:EN169" si="318">IFERROR(AP139/DF139,0)</f>
        <v>0</v>
      </c>
      <c r="EO139" s="65">
        <f t="shared" ref="EO139:EO169" si="319">IFERROR(AQ139/DG139,0)</f>
        <v>0</v>
      </c>
      <c r="EP139" s="65">
        <f t="shared" ref="EP139:EP169" si="320">IFERROR(AR139/DH139,0)</f>
        <v>0</v>
      </c>
      <c r="EQ139" s="65">
        <f t="shared" ref="EQ139:EQ169" si="321">IFERROR(AS139/DI139,0)</f>
        <v>0</v>
      </c>
      <c r="ER139" s="65">
        <f t="shared" ref="ER139:ER169" si="322">IFERROR(AT139/DJ139,0)</f>
        <v>0</v>
      </c>
      <c r="EV139" s="51">
        <v>130</v>
      </c>
      <c r="EW139" s="65">
        <f t="shared" ref="EW139:EW169" si="323">AY139*MIN(DO139,1)*INDEX($C$37:$H$42,1,MATCH($EW$7,$C$36:$H$36,0))+BD139*MIN(DT139,1)*INDEX($C$37:$H$42,2,MATCH($EW$7,$C$36:$H$36,0))+BI139*MIN(DY139,1)*INDEX($C$37:$H$42,3,MATCH($EW$7,$C$36:$H$36,0))+BN139*MIN(ED139,1)*INDEX($C$37:$H$42,4,MATCH($EW$7,$C$36:$H$36,0))+BS139*MIN(EI139,1)*INDEX($C$37:$H$42,5,MATCH($EW$7,$C$36:$H$36,0))+BX139*MIN(EN139,1)*INDEX($C$37:$H$42,6,MATCH($EW$7,$C$36:$H$36,0))</f>
        <v>290.62916352210834</v>
      </c>
      <c r="EX139" s="65">
        <f t="shared" ref="EX139:EX169" si="324">AZ139*MIN(DP139,1)*INDEX($C$37:$H$42,1,MATCH($EW$7,$C$36:$H$36,0))+BE139*MIN(DU139,1)*INDEX($C$37:$H$42,2,MATCH($EW$7,$C$36:$H$36,0))+BJ139*MIN(DZ139,1)*INDEX($C$37:$H$42,3,MATCH($EW$7,$C$36:$H$36,0))+BO139*MIN(EE139,1)*INDEX($C$37:$H$42,4,MATCH($EW$7,$C$36:$H$36,0))+BT139*MIN(EJ139,1)*INDEX($C$37:$H$42,5,MATCH($EW$7,$C$36:$H$36,0))+BY139*MIN(EO139,1)*INDEX($C$37:$H$42,6,MATCH($EW$7,$C$36:$H$36,0))</f>
        <v>233.66049054559718</v>
      </c>
      <c r="EY139" s="65">
        <f t="shared" ref="EY139:EY169" si="325">BA139*MIN(DQ139,1)*INDEX($C$37:$H$42,1,MATCH($EW$7,$C$36:$H$36,0))+BF139*MIN(DV139,1)*INDEX($C$37:$H$42,2,MATCH($EW$7,$C$36:$H$36,0))+BK139*MIN(EA139,1)*INDEX($C$37:$H$42,3,MATCH($EW$7,$C$36:$H$36,0))+BP139*MIN(EF139,1)*INDEX($C$37:$H$42,4,MATCH($EW$7,$C$36:$H$36,0))+BU139*MIN(EK139,1)*INDEX($C$37:$H$42,5,MATCH($EW$7,$C$36:$H$36,0))+BZ139*MIN(EP139,1)*INDEX($C$37:$H$42,6,MATCH($EW$7,$C$36:$H$36,0))</f>
        <v>163.29709535101796</v>
      </c>
      <c r="EZ139" s="65">
        <f t="shared" ref="EZ139:EZ169" si="326">BB139*MIN(DR139,1)*INDEX($C$37:$H$42,1,MATCH($EW$7,$C$36:$H$36,0))+BG139*MIN(DW139,1)*INDEX($C$37:$H$42,2,MATCH($EW$7,$C$36:$H$36,0))+BL139*MIN(EB139,1)*INDEX($C$37:$H$42,3,MATCH($EW$7,$C$36:$H$36,0))+BQ139*MIN(EG139,1)*INDEX($C$37:$H$42,4,MATCH($EW$7,$C$36:$H$36,0))+BV139*MIN(EL139,1)*INDEX($C$37:$H$42,5,MATCH($EW$7,$C$36:$H$36,0))+CA139*MIN(EQ139,1)*INDEX($C$37:$H$42,6,MATCH($EW$7,$C$36:$H$36,0))</f>
        <v>91.326382094567663</v>
      </c>
      <c r="FA139" s="65">
        <f t="shared" ref="FA139:FA169" si="327">BC139*MIN(DS139,1)*INDEX($C$37:$H$42,1,MATCH($EW$7,$C$36:$H$36,0))+BH139*MIN(DX139,1)*INDEX($C$37:$H$42,2,MATCH($EW$7,$C$36:$H$36,0))+BM139*MIN(EC139,1)*INDEX($C$37:$H$42,3,MATCH($EW$7,$C$36:$H$36,0))+BR139*MIN(EH139,1)*INDEX($C$37:$H$42,4,MATCH($EW$7,$C$36:$H$36,0))+BW139*MIN(EM139,1)*INDEX($C$37:$H$42,5,MATCH($EW$7,$C$36:$H$36,0))+CB139*MIN(ER139,1)*INDEX($C$37:$H$42,6,MATCH($EW$7,$C$36:$H$36,0))</f>
        <v>49.799640898068432</v>
      </c>
      <c r="FB139" s="65">
        <f t="shared" ref="FB139:FB169" si="328">AY139*MIN(DO139,1)*INDEX($C$37:$H$42,1,MATCH($FB$7,$C$36:$H$36,0))+BD139*MIN(DT139,1)*INDEX($C$37:$H$42,2,MATCH($FB$7,$C$36:$H$36,0))+BI139*MIN(DY139,1)*INDEX($C$37:$H$42,3,MATCH($FB$7,$C$36:$H$36,0))+BN139*MIN(ED139,1)*INDEX($C$37:$H$42,4,MATCH($FB$7,$C$36:$H$36,0))+BS139*MIN(EI139,1)*INDEX($C$37:$H$42,5,MATCH($FB$7,$C$36:$H$36,0))+BX139*MIN(EN139,1)*INDEX($C$37:$H$42,6,MATCH($FB$7,$C$36:$H$36,0))</f>
        <v>1511.2709305985964</v>
      </c>
      <c r="FC139" s="65">
        <f t="shared" ref="FC139:FC169" si="329">AZ139*MIN(DP139,1)*INDEX($C$37:$H$42,1,MATCH($FB$7,$C$36:$H$36,0))+BE139*MIN(DU139,1)*INDEX($C$37:$H$42,2,MATCH($FB$7,$C$36:$H$36,0))+BJ139*MIN(DZ139,1)*INDEX($C$37:$H$42,3,MATCH($FB$7,$C$36:$H$36,0))+BO139*MIN(EE139,1)*INDEX($C$37:$H$42,4,MATCH($FB$7,$C$36:$H$36,0))+BT139*MIN(EJ139,1)*INDEX($C$37:$H$42,5,MATCH($FB$7,$C$36:$H$36,0))+BY139*MIN(EO139,1)*INDEX($C$37:$H$42,6,MATCH($FB$7,$C$36:$H$36,0))</f>
        <v>1199.759459674844</v>
      </c>
      <c r="FD139" s="65">
        <f t="shared" ref="FD139:FD169" si="330">BA139*MIN(DQ139,1)*INDEX($C$37:$H$42,1,MATCH($FB$7,$C$36:$H$36,0))+BF139*MIN(DV139,1)*INDEX($C$37:$H$42,2,MATCH($FB$7,$C$36:$H$36,0))+BK139*MIN(EA139,1)*INDEX($C$37:$H$42,3,MATCH($FB$7,$C$36:$H$36,0))+BP139*MIN(EF139,1)*INDEX($C$37:$H$42,4,MATCH($FB$7,$C$36:$H$36,0))+BU139*MIN(EK139,1)*INDEX($C$37:$H$42,5,MATCH($FB$7,$C$36:$H$36,0))+BZ139*MIN(EP139,1)*INDEX($C$37:$H$42,6,MATCH($FB$7,$C$36:$H$36,0))</f>
        <v>922.90147934495417</v>
      </c>
      <c r="FE139" s="65">
        <f t="shared" ref="FE139:FE169" si="331">BB139*MIN(DR139,1)*INDEX($C$37:$H$42,1,MATCH($FB$7,$C$36:$H$36,0))+BG139*MIN(DW139,1)*INDEX($C$37:$H$42,2,MATCH($FB$7,$C$36:$H$36,0))+BL139*MIN(EB139,1)*INDEX($C$37:$H$42,3,MATCH($FB$7,$C$36:$H$36,0))+BQ139*MIN(EG139,1)*INDEX($C$37:$H$42,4,MATCH($FB$7,$C$36:$H$36,0))+BV139*MIN(EL139,1)*INDEX($C$37:$H$42,5,MATCH($FB$7,$C$36:$H$36,0))+CA139*MIN(EQ139,1)*INDEX($C$37:$H$42,6,MATCH($FB$7,$C$36:$H$36,0))</f>
        <v>737.2153774323308</v>
      </c>
      <c r="FF139" s="65">
        <f t="shared" ref="FF139:FF169" si="332">BC139*MIN(DS139,1)*INDEX($C$37:$H$42,1,MATCH($FB$7,$C$36:$H$36,0))+BH139*MIN(DX139,1)*INDEX($C$37:$H$42,2,MATCH($FB$7,$C$36:$H$36,0))+BM139*MIN(EC139,1)*INDEX($C$37:$H$42,3,MATCH($FB$7,$C$36:$H$36,0))+BR139*MIN(EH139,1)*INDEX($C$37:$H$42,4,MATCH($FB$7,$C$36:$H$36,0))+BW139*MIN(EM139,1)*INDEX($C$37:$H$42,5,MATCH($FB$7,$C$36:$H$36,0))+CB139*MIN(ER139,1)*INDEX($C$37:$H$42,6,MATCH($FB$7,$C$36:$H$36,0))</f>
        <v>567.75533247121564</v>
      </c>
      <c r="FG139" s="65">
        <f t="shared" ref="FG139:FG169" si="333">AY139*MIN(DO139,1)*INDEX($C$37:$H$42,1,MATCH($FG$7,$C$36:$H$36,0))+BD139*MIN(DT139,1)*INDEX($C$37:$H$42,2,MATCH($FG$7,$C$36:$H$36,0))+BI139*MIN(DY139,1)*INDEX($C$37:$H$42,3,MATCH($FG$7,$C$36:$H$36,0))+BN139*MIN(ED139,1)*INDEX($C$37:$H$42,4,MATCH($FG$7,$C$36:$H$36,0))+BS139*MIN(EI139,1)*INDEX($C$37:$H$42,5,MATCH($FG$7,$C$36:$H$36,0))+BX139*MIN(EN139,1)*INDEX($C$37:$H$42,6,MATCH($FG$7,$C$36:$H$36,0))</f>
        <v>1446.9706783229385</v>
      </c>
      <c r="FH139" s="65">
        <f t="shared" ref="FH139:FH169" si="334">AZ139*MIN(DP139,1)*INDEX($C$37:$H$42,1,MATCH($FG$7,$C$36:$H$36,0))+BE139*MIN(DU139,1)*INDEX($C$37:$H$42,2,MATCH($FG$7,$C$36:$H$36,0))+BJ139*MIN(DZ139,1)*INDEX($C$37:$H$42,3,MATCH($FG$7,$C$36:$H$36,0))+BO139*MIN(EE139,1)*INDEX($C$37:$H$42,4,MATCH($FG$7,$C$36:$H$36,0))+BT139*MIN(EJ139,1)*INDEX($C$37:$H$42,5,MATCH($FG$7,$C$36:$H$36,0))+BY139*MIN(EO139,1)*INDEX($C$37:$H$42,6,MATCH($FG$7,$C$36:$H$36,0))</f>
        <v>1262.1523893169165</v>
      </c>
      <c r="FI139" s="65">
        <f t="shared" ref="FI139:FI169" si="335">BA139*MIN(DQ139,1)*INDEX($C$37:$H$42,1,MATCH($FG$7,$C$36:$H$36,0))+BF139*MIN(DV139,1)*INDEX($C$37:$H$42,2,MATCH($FG$7,$C$36:$H$36,0))+BK139*MIN(EA139,1)*INDEX($C$37:$H$42,3,MATCH($FG$7,$C$36:$H$36,0))+BP139*MIN(EF139,1)*INDEX($C$37:$H$42,4,MATCH($FG$7,$C$36:$H$36,0))+BU139*MIN(EK139,1)*INDEX($C$37:$H$42,5,MATCH($FG$7,$C$36:$H$36,0))+BZ139*MIN(EP139,1)*INDEX($C$37:$H$42,6,MATCH($FG$7,$C$36:$H$36,0))</f>
        <v>1055.2003508038301</v>
      </c>
      <c r="FJ139" s="65">
        <f t="shared" ref="FJ139:FJ169" si="336">BB139*MIN(DR139,1)*INDEX($C$37:$H$42,1,MATCH($FG$7,$C$36:$H$36,0))+BG139*MIN(DW139,1)*INDEX($C$37:$H$42,2,MATCH($FG$7,$C$36:$H$36,0))+BL139*MIN(EB139,1)*INDEX($C$37:$H$42,3,MATCH($FG$7,$C$36:$H$36,0))+BQ139*MIN(EG139,1)*INDEX($C$37:$H$42,4,MATCH($FG$7,$C$36:$H$36,0))+BV139*MIN(EL139,1)*INDEX($C$37:$H$42,5,MATCH($FG$7,$C$36:$H$36,0))+CA139*MIN(EQ139,1)*INDEX($C$37:$H$42,6,MATCH($FG$7,$C$36:$H$36,0))</f>
        <v>867.34572429553532</v>
      </c>
      <c r="FK139" s="65">
        <f t="shared" ref="FK139:FK169" si="337">BC139*MIN(DS139,1)*INDEX($C$37:$H$42,1,MATCH($FG$7,$C$36:$H$36,0))+BH139*MIN(DX139,1)*INDEX($C$37:$H$42,2,MATCH($FG$7,$C$36:$H$36,0))+BM139*MIN(EC139,1)*INDEX($C$37:$H$42,3,MATCH($FG$7,$C$36:$H$36,0))+BR139*MIN(EH139,1)*INDEX($C$37:$H$42,4,MATCH($FG$7,$C$36:$H$36,0))+BW139*MIN(EM139,1)*INDEX($C$37:$H$42,5,MATCH($FG$7,$C$36:$H$36,0))+CB139*MIN(ER139,1)*INDEX($C$37:$H$42,6,MATCH($FG$7,$C$36:$H$36,0))</f>
        <v>650.10576496767862</v>
      </c>
      <c r="FL139" s="65">
        <f t="shared" ref="FL139:FL169" si="338">AY139*MIN(DO139,1)*INDEX($C$37:$H$42,1,MATCH($FL$7,$C$36:$H$36,0))+BD139*MIN(DT139,1)*INDEX($C$37:$H$42,2,MATCH($FL$7,$C$36:$H$36,0))+BI139*MIN(DY139,1)*INDEX($C$37:$H$42,3,MATCH($FL$7,$C$36:$H$36,0))+BN139*MIN(ED139,1)*INDEX($C$37:$H$42,4,MATCH($FL$7,$C$36:$H$36,0))+BS139*MIN(EI139,1)*INDEX($C$37:$H$42,5,MATCH($FL$7,$C$36:$H$36,0))+BX139*MIN(EN139,1)*INDEX($C$37:$H$42,6,MATCH($FL$7,$C$36:$H$36,0))</f>
        <v>679.20763025837971</v>
      </c>
      <c r="FM139" s="65">
        <f t="shared" ref="FM139:FM169" si="339">AZ139*MIN(DP139,1)*INDEX($C$37:$H$42,1,MATCH($FL$7,$C$36:$H$36,0))+BE139*MIN(DU139,1)*INDEX($C$37:$H$42,2,MATCH($FL$7,$C$36:$H$36,0))+BJ139*MIN(DZ139,1)*INDEX($C$37:$H$42,3,MATCH($FL$7,$C$36:$H$36,0))+BO139*MIN(EE139,1)*INDEX($C$37:$H$42,4,MATCH($FL$7,$C$36:$H$36,0))+BT139*MIN(EJ139,1)*INDEX($C$37:$H$42,5,MATCH($FL$7,$C$36:$H$36,0))+BY139*MIN(EO139,1)*INDEX($C$37:$H$42,6,MATCH($FL$7,$C$36:$H$36,0))</f>
        <v>571.92826827736417</v>
      </c>
      <c r="FN139" s="65">
        <f t="shared" ref="FN139:FN169" si="340">BA139*MIN(DQ139,1)*INDEX($C$37:$H$42,1,MATCH($FL$7,$C$36:$H$36,0))+BF139*MIN(DV139,1)*INDEX($C$37:$H$42,2,MATCH($FL$7,$C$36:$H$36,0))+BK139*MIN(EA139,1)*INDEX($C$37:$H$42,3,MATCH($FL$7,$C$36:$H$36,0))+BP139*MIN(EF139,1)*INDEX($C$37:$H$42,4,MATCH($FL$7,$C$36:$H$36,0))+BU139*MIN(EK139,1)*INDEX($C$37:$H$42,5,MATCH($FL$7,$C$36:$H$36,0))+BZ139*MIN(EP139,1)*INDEX($C$37:$H$42,6,MATCH($FL$7,$C$36:$H$36,0))</f>
        <v>467.47796590492931</v>
      </c>
      <c r="FO139" s="65">
        <f t="shared" ref="FO139:FO169" si="341">BB139*MIN(DR139,1)*INDEX($C$37:$H$42,1,MATCH($FL$7,$C$36:$H$36,0))+BG139*MIN(DW139,1)*INDEX($C$37:$H$42,2,MATCH($FL$7,$C$36:$H$36,0))+BL139*MIN(EB139,1)*INDEX($C$37:$H$42,3,MATCH($FL$7,$C$36:$H$36,0))+BQ139*MIN(EG139,1)*INDEX($C$37:$H$42,4,MATCH($FL$7,$C$36:$H$36,0))+BV139*MIN(EL139,1)*INDEX($C$37:$H$42,5,MATCH($FL$7,$C$36:$H$36,0))+CA139*MIN(EQ139,1)*INDEX($C$37:$H$42,6,MATCH($FL$7,$C$36:$H$36,0))</f>
        <v>357.49785123833078</v>
      </c>
      <c r="FP139" s="65">
        <f t="shared" ref="FP139:FP169" si="342">BC139*MIN(DS139,1)*INDEX($C$37:$H$42,1,MATCH($FL$7,$C$36:$H$36,0))+BH139*MIN(DX139,1)*INDEX($C$37:$H$42,2,MATCH($FL$7,$C$36:$H$36,0))+BM139*MIN(EC139,1)*INDEX($C$37:$H$42,3,MATCH($FL$7,$C$36:$H$36,0))+BR139*MIN(EH139,1)*INDEX($C$37:$H$42,4,MATCH($FL$7,$C$36:$H$36,0))+BW139*MIN(EM139,1)*INDEX($C$37:$H$42,5,MATCH($FL$7,$C$36:$H$36,0))+CB139*MIN(ER139,1)*INDEX($C$37:$H$42,6,MATCH($FL$7,$C$36:$H$36,0))</f>
        <v>224.86584941661962</v>
      </c>
      <c r="FQ139" s="65">
        <f t="shared" ref="FQ139:FQ169" si="343">AY139*MIN(DO139,1)*INDEX($C$37:$H$42,1,MATCH($FQ$7,$C$36:$H$36,0))+BD139*MIN(DT139,1)*INDEX($C$37:$H$42,2,MATCH($FQ$7,$C$36:$H$36,0))+BI139*MIN(DY139,1)*INDEX($C$37:$H$42,3,MATCH($FQ$7,$C$36:$H$36,0))+BN139*MIN(ED139,1)*INDEX($C$37:$H$42,4,MATCH($FQ$7,$C$36:$H$36,0))+BS139*MIN(EI139,1)*INDEX($C$37:$H$42,5,MATCH($FQ$7,$C$36:$H$36,0))+BX139*MIN(EN139,1)*INDEX($C$37:$H$42,6,MATCH($FQ$7,$C$36:$H$36,0))</f>
        <v>825.97991431092532</v>
      </c>
      <c r="FR139" s="65">
        <f t="shared" ref="FR139:FR169" si="344">AZ139*MIN(DP139,1)*INDEX($C$37:$H$42,1,MATCH($FQ$7,$C$36:$H$36,0))+BE139*MIN(DU139,1)*INDEX($C$37:$H$42,2,MATCH($FQ$7,$C$36:$H$36,0))+BJ139*MIN(DZ139,1)*INDEX($C$37:$H$42,3,MATCH($FQ$7,$C$36:$H$36,0))+BO139*MIN(EE139,1)*INDEX($C$37:$H$42,4,MATCH($FQ$7,$C$36:$H$36,0))+BT139*MIN(EJ139,1)*INDEX($C$37:$H$42,5,MATCH($FQ$7,$C$36:$H$36,0))+BY139*MIN(EO139,1)*INDEX($C$37:$H$42,6,MATCH($FQ$7,$C$36:$H$36,0))</f>
        <v>783.45459285984987</v>
      </c>
      <c r="FS139" s="65">
        <f t="shared" ref="FS139:FS169" si="345">BA139*MIN(DQ139,1)*INDEX($C$37:$H$42,1,MATCH($FQ$7,$C$36:$H$36,0))+BF139*MIN(DV139,1)*INDEX($C$37:$H$42,2,MATCH($FQ$7,$C$36:$H$36,0))+BK139*MIN(EA139,1)*INDEX($C$37:$H$42,3,MATCH($FQ$7,$C$36:$H$36,0))+BP139*MIN(EF139,1)*INDEX($C$37:$H$42,4,MATCH($FQ$7,$C$36:$H$36,0))+BU139*MIN(EK139,1)*INDEX($C$37:$H$42,5,MATCH($FQ$7,$C$36:$H$36,0))+BZ139*MIN(EP139,1)*INDEX($C$37:$H$42,6,MATCH($FQ$7,$C$36:$H$36,0))</f>
        <v>683.25267946792701</v>
      </c>
      <c r="FT139" s="65">
        <f t="shared" ref="FT139:FT169" si="346">BB139*MIN(DR139,1)*INDEX($C$37:$H$42,1,MATCH($FQ$7,$C$36:$H$36,0))+BG139*MIN(DW139,1)*INDEX($C$37:$H$42,2,MATCH($FQ$7,$C$36:$H$36,0))+BL139*MIN(EB139,1)*INDEX($C$37:$H$42,3,MATCH($FQ$7,$C$36:$H$36,0))+BQ139*MIN(EG139,1)*INDEX($C$37:$H$42,4,MATCH($FQ$7,$C$36:$H$36,0))+BV139*MIN(EL139,1)*INDEX($C$37:$H$42,5,MATCH($FQ$7,$C$36:$H$36,0))+CA139*MIN(EQ139,1)*INDEX($C$37:$H$42,6,MATCH($FQ$7,$C$36:$H$36,0))</f>
        <v>519.63077755018503</v>
      </c>
      <c r="FU139" s="65">
        <f t="shared" ref="FU139:FU169" si="347">BC139*MIN(DS139,1)*INDEX($C$37:$H$42,1,MATCH($FQ$7,$C$36:$H$36,0))+BH139*MIN(DX139,1)*INDEX($C$37:$H$42,2,MATCH($FQ$7,$C$36:$H$36,0))+BM139*MIN(EC139,1)*INDEX($C$37:$H$42,3,MATCH($FQ$7,$C$36:$H$36,0))+BR139*MIN(EH139,1)*INDEX($C$37:$H$42,4,MATCH($FQ$7,$C$36:$H$36,0))+BW139*MIN(EM139,1)*INDEX($C$37:$H$42,5,MATCH($FQ$7,$C$36:$H$36,0))+CB139*MIN(ER139,1)*INDEX($C$37:$H$42,6,MATCH($FQ$7,$C$36:$H$36,0))</f>
        <v>321.83473174027614</v>
      </c>
      <c r="FV139" s="65">
        <f t="shared" ref="FV139:FV169" si="348">AY139*MIN(DO139,1)*INDEX($C$37:$H$42,1,MATCH($FV$7,$C$36:$H$36,0))+BD139*MIN(DT139,1)*INDEX($C$37:$H$42,2,MATCH($FV$7,$C$36:$H$36,0))+BI139*MIN(DY139,1)*INDEX($C$37:$H$42,3,MATCH($FV$7,$C$36:$H$36,0))+BN139*MIN(ED139,1)*INDEX($C$37:$H$42,4,MATCH($FV$7,$C$36:$H$36,0))+BS139*MIN(EI139,1)*INDEX($C$37:$H$42,5,MATCH($FV$7,$C$36:$H$36,0))+BX139*MIN(EN139,1)*INDEX($C$37:$H$42,6,MATCH($FV$7,$C$36:$H$36,0))</f>
        <v>91.775546034547261</v>
      </c>
      <c r="FW139" s="65">
        <f t="shared" ref="FW139:FW169" si="349">AZ139*MIN(DP139,1)*INDEX($C$37:$H$42,1,MATCH($FV$7,$C$36:$H$36,0))+BE139*MIN(DU139,1)*INDEX($C$37:$H$42,2,MATCH($FV$7,$C$36:$H$36,0))+BJ139*MIN(DZ139,1)*INDEX($C$37:$H$42,3,MATCH($FV$7,$C$36:$H$36,0))+BO139*MIN(EE139,1)*INDEX($C$37:$H$42,4,MATCH($FV$7,$C$36:$H$36,0))+BT139*MIN(EJ139,1)*INDEX($C$37:$H$42,5,MATCH($FV$7,$C$36:$H$36,0))+BY139*MIN(EO139,1)*INDEX($C$37:$H$42,6,MATCH($FV$7,$C$36:$H$36,0))</f>
        <v>87.050510317761109</v>
      </c>
      <c r="FX139" s="65">
        <f t="shared" ref="FX139:FX169" si="350">BA139*MIN(DQ139,1)*INDEX($C$37:$H$42,1,MATCH($FV$7,$C$36:$H$36,0))+BF139*MIN(DV139,1)*INDEX($C$37:$H$42,2,MATCH($FV$7,$C$36:$H$36,0))+BK139*MIN(EA139,1)*INDEX($C$37:$H$42,3,MATCH($FV$7,$C$36:$H$36,0))+BP139*MIN(EF139,1)*INDEX($C$37:$H$42,4,MATCH($FV$7,$C$36:$H$36,0))+BU139*MIN(EK139,1)*INDEX($C$37:$H$42,5,MATCH($FV$7,$C$36:$H$36,0))+BZ139*MIN(EP139,1)*INDEX($C$37:$H$42,6,MATCH($FV$7,$C$36:$H$36,0))</f>
        <v>75.916964385325215</v>
      </c>
      <c r="FY139" s="65">
        <f t="shared" ref="FY139:FY169" si="351">BB139*MIN(DR139,1)*INDEX($C$37:$H$42,1,MATCH($FV$7,$C$36:$H$36,0))+BG139*MIN(DW139,1)*INDEX($C$37:$H$42,2,MATCH($FV$7,$C$36:$H$36,0))+BL139*MIN(EB139,1)*INDEX($C$37:$H$42,3,MATCH($FV$7,$C$36:$H$36,0))+BQ139*MIN(EG139,1)*INDEX($C$37:$H$42,4,MATCH($FV$7,$C$36:$H$36,0))+BV139*MIN(EL139,1)*INDEX($C$37:$H$42,5,MATCH($FV$7,$C$36:$H$36,0))+CA139*MIN(EQ139,1)*INDEX($C$37:$H$42,6,MATCH($FV$7,$C$36:$H$36,0))</f>
        <v>57.736753061131679</v>
      </c>
      <c r="FZ139" s="65">
        <f t="shared" ref="FZ139:FZ169" si="352">BC139*MIN(DS139,1)*INDEX($C$37:$H$42,1,MATCH($FV$7,$C$36:$H$36,0))+BH139*MIN(DX139,1)*INDEX($C$37:$H$42,2,MATCH($FV$7,$C$36:$H$36,0))+BM139*MIN(EC139,1)*INDEX($C$37:$H$42,3,MATCH($FV$7,$C$36:$H$36,0))+BR139*MIN(EH139,1)*INDEX($C$37:$H$42,4,MATCH($FV$7,$C$36:$H$36,0))+BW139*MIN(EM139,1)*INDEX($C$37:$H$42,5,MATCH($FV$7,$C$36:$H$36,0))+CB139*MIN(ER139,1)*INDEX($C$37:$H$42,6,MATCH($FV$7,$C$36:$H$36,0))</f>
        <v>35.759414637808462</v>
      </c>
      <c r="GB139" s="65">
        <f t="shared" ref="GB139:GB169" si="353">EW139</f>
        <v>290.62916352210834</v>
      </c>
      <c r="GC139" s="65">
        <f t="shared" ref="GC139:GC169" si="354">FB139</f>
        <v>1511.2709305985964</v>
      </c>
      <c r="GD139" s="65">
        <f t="shared" ref="GD139:GD169" si="355">FG139</f>
        <v>1446.9706783229385</v>
      </c>
      <c r="GE139" s="65">
        <f t="shared" ref="GE139:GE169" si="356">FL139</f>
        <v>679.20763025837971</v>
      </c>
      <c r="GF139" s="65">
        <f t="shared" ref="GF139:GF169" si="357">FQ139</f>
        <v>825.97991431092532</v>
      </c>
      <c r="GG139" s="65">
        <f t="shared" ref="GG139:GG169" si="358">FV139</f>
        <v>91.775546034547261</v>
      </c>
      <c r="GH139" s="65">
        <f t="shared" ref="GH139:GH169" si="359">EX139</f>
        <v>233.66049054559718</v>
      </c>
      <c r="GI139" s="65">
        <f t="shared" ref="GI139:GI169" si="360">FC139</f>
        <v>1199.759459674844</v>
      </c>
      <c r="GJ139" s="65">
        <f t="shared" ref="GJ139:GJ169" si="361">FH139</f>
        <v>1262.1523893169165</v>
      </c>
      <c r="GK139" s="65">
        <f t="shared" ref="GK139:GK169" si="362">FM139</f>
        <v>571.92826827736417</v>
      </c>
      <c r="GL139" s="65">
        <f t="shared" ref="GL139:GL169" si="363">FR139</f>
        <v>783.45459285984987</v>
      </c>
      <c r="GM139" s="65">
        <f t="shared" ref="GM139:GM169" si="364">FW139</f>
        <v>87.050510317761109</v>
      </c>
      <c r="GN139" s="65">
        <f t="shared" ref="GN139:GN169" si="365">EY139</f>
        <v>163.29709535101796</v>
      </c>
      <c r="GO139" s="65">
        <f t="shared" ref="GO139:GO169" si="366">FD139</f>
        <v>922.90147934495417</v>
      </c>
      <c r="GP139" s="65">
        <f t="shared" ref="GP139:GP169" si="367">FI139</f>
        <v>1055.2003508038301</v>
      </c>
      <c r="GQ139" s="65">
        <f t="shared" ref="GQ139:GQ169" si="368">FN139</f>
        <v>467.47796590492931</v>
      </c>
      <c r="GR139" s="65">
        <f t="shared" ref="GR139:GR169" si="369">FS139</f>
        <v>683.25267946792701</v>
      </c>
      <c r="GS139" s="65">
        <f t="shared" ref="GS139:GS169" si="370">FX139</f>
        <v>75.916964385325215</v>
      </c>
      <c r="GT139" s="65">
        <f t="shared" ref="GT139:GT169" si="371">EZ139</f>
        <v>91.326382094567663</v>
      </c>
      <c r="GU139" s="65">
        <f t="shared" ref="GU139:GU169" si="372">FE139</f>
        <v>737.2153774323308</v>
      </c>
      <c r="GV139" s="65">
        <f t="shared" ref="GV139:GV169" si="373">FJ139</f>
        <v>867.34572429553532</v>
      </c>
      <c r="GW139" s="65">
        <f t="shared" ref="GW139:GW169" si="374">FO139</f>
        <v>357.49785123833078</v>
      </c>
      <c r="GX139" s="65">
        <f t="shared" ref="GX139:GX169" si="375">FT139</f>
        <v>519.63077755018503</v>
      </c>
      <c r="GY139" s="65">
        <f t="shared" ref="GY139:GY169" si="376">FY139</f>
        <v>57.736753061131679</v>
      </c>
      <c r="GZ139" s="65">
        <f t="shared" ref="GZ139:GZ169" si="377">FA139</f>
        <v>49.799640898068432</v>
      </c>
      <c r="HA139" s="65">
        <f t="shared" ref="HA139:HA169" si="378">FF139</f>
        <v>567.75533247121564</v>
      </c>
      <c r="HB139" s="65">
        <f t="shared" ref="HB139:HB169" si="379">FK139</f>
        <v>650.10576496767862</v>
      </c>
      <c r="HC139" s="65">
        <f t="shared" ref="HC139:HC169" si="380">FP139</f>
        <v>224.86584941661962</v>
      </c>
      <c r="HD139" s="65">
        <f t="shared" ref="HD139:HD169" si="381">FU139</f>
        <v>321.83473174027614</v>
      </c>
      <c r="HE139" s="65">
        <f t="shared" ref="HE139:HE169" si="382">FZ139</f>
        <v>35.759414637808462</v>
      </c>
      <c r="HM139" s="51">
        <v>130</v>
      </c>
      <c r="HN139" s="72">
        <f>(EW139-EW138)*$D$46+(FB139-FB138)*$D$47+(FG139-FG138)*$D$48+(FL139-FL138)*$D$49+IF($HM139&lt;C$10,0,求节点(C$10:C$14,$H$28:$H$32,$HM139)*$C$2*节奏总纲!W133)+HN138</f>
        <v>1021831.8186328161</v>
      </c>
      <c r="HO139" s="72">
        <f>(EX139-EX138)*$D$46+(FC139-FC138)*$D$47+(FH139-FH138)*$D$48+(FM139-FM138)*$D$49+IF($HM139&lt;D$10,0,求节点(D$10:D$14,$H$28:$H$32,$HM139)*$C$2*节奏总纲!X133)+HO138</f>
        <v>873903.27585991134</v>
      </c>
      <c r="HP139" s="72">
        <f>(EY139-EY138)*$D$46+(FD139-FD138)*$D$47+(FI139-FI138)*$D$48+(FN139-FN138)*$D$49+IF($HM139&lt;E$10,0,求节点(E$10:E$14,$H$28:$H$32,$HM139)*$C$2*节奏总纲!Y133)+HP138</f>
        <v>705593.31219041254</v>
      </c>
      <c r="HQ139" s="72">
        <f>(EZ139-EZ138)*$D$46+(FE139-FE138)*$D$47+(FJ139-FJ138)*$D$48+(FO139-FO138)*$D$49+IF($HM139&lt;F$10,0,求节点(F$10:F$14,$H$28:$H$32,$HM139)*$C$2*节奏总纲!Z133)+HQ138</f>
        <v>511686.65022910381</v>
      </c>
      <c r="HR139" s="72">
        <f>(FA139-FA138)*$D$46+(FF139-FF138)*$D$47+(FK139-FK138)*$D$48+(FP139-FP138)*$D$49+IF($HM139&lt;G$10,0,求节点(G$10:G$14,$H$28:$H$32,$HM139)*$C$2*节奏总纲!AA133)+HR138</f>
        <v>285934.92145218456</v>
      </c>
      <c r="HV139" s="72">
        <v>130</v>
      </c>
      <c r="HW139" s="72">
        <f>IF($HV139&lt;C$10,0,求节点(C$10:C$14,$I$28:$I$32,$HV139)*$C$2*节奏总纲!W133)+HW138</f>
        <v>16002992481.529667</v>
      </c>
      <c r="HX139" s="72">
        <f>IF($HV139&lt;D$10,0,求节点(D$10:D$14,$I$28:$I$32,$HV139)*$C$2*节奏总纲!X133)+HX138</f>
        <v>14070593076.021458</v>
      </c>
      <c r="HY139" s="72">
        <f>IF($HV139&lt;E$10,0,求节点(E$10:E$14,$I$28:$I$32,$HV139)*$C$2*节奏总纲!Y133)+HY138</f>
        <v>11584106141.99362</v>
      </c>
      <c r="HZ139" s="72">
        <f>IF($HV139&lt;F$10,0,求节点(F$10:F$14,$I$28:$I$32,$HV139)*$C$2*节奏总纲!Z133)+HZ138</f>
        <v>8375629453.7856941</v>
      </c>
      <c r="IA139" s="72">
        <f>IF($HV139&lt;G$10,0,求节点(G$10:G$14,$I$28:$I$32,$HV139)*$C$2*节奏总纲!AA133)+IA138</f>
        <v>4535032861.5095177</v>
      </c>
    </row>
    <row r="140" spans="16:235" x14ac:dyDescent="0.15">
      <c r="P140" s="49">
        <v>131</v>
      </c>
      <c r="Q140" s="51">
        <f>IF($P140&lt;C$10,0,求节点(C$10:C$14,$H$10:$H$14,$P140)*$C$2*节奏总纲!W134)+Q139</f>
        <v>4969.7496895058675</v>
      </c>
      <c r="R140" s="51">
        <f>IF($P140&lt;D$10,0,求节点(D$10:D$14,$H$10:$H$14,$P140)*$C$2*节奏总纲!X134)+R139</f>
        <v>3903.8110568565826</v>
      </c>
      <c r="S140" s="51">
        <f>IF($P140&lt;E$10,0,求节点(E$10:E$14,$H$10:$H$14,$P140)*$C$2*节奏总纲!Y134)+S139</f>
        <v>2656.9836629856904</v>
      </c>
      <c r="T140" s="51">
        <f>IF($P140&lt;F$10,0,求节点(F$10:F$14,$H$10:$H$14,$P140)*$C$2*节奏总纲!Z134)+T139</f>
        <v>1493.4571370726665</v>
      </c>
      <c r="U140" s="51">
        <f>IF($P140&lt;G$10,0,求节点(G$10:G$14,$H$10:$H$14,$P140)*$C$2*节奏总纲!AA134)+U139</f>
        <v>832.52028829515666</v>
      </c>
      <c r="V140" s="51">
        <f>IF($P140&lt;C$10,0,求节点(C$10:C$14,$I$10:$I$14,$P140)*$C$2*节奏总纲!W134)+V139</f>
        <v>15347.711240011677</v>
      </c>
      <c r="W140" s="51">
        <f>IF($P140&lt;D$10,0,求节点(D$10:D$14,$I$10:$I$14,$P140)*$C$2*节奏总纲!X134)+W139</f>
        <v>11136.738670043555</v>
      </c>
      <c r="X140" s="51">
        <f>IF($P140&lt;E$10,0,求节点(E$10:E$14,$I$10:$I$14,$P140)*$C$2*节奏总纲!Y134)+X139</f>
        <v>7101.2953912784196</v>
      </c>
      <c r="Y140" s="51">
        <f>IF($P140&lt;F$10,0,求节点(F$10:F$14,$I$10:$I$14,$P140)*$C$2*节奏总纲!Z134)+Y139</f>
        <v>4275.4894023257266</v>
      </c>
      <c r="Z140" s="51">
        <f>IF($P140&lt;G$10,0,求节点(G$10:G$14,$I$10:$I$14,$P140)*$C$2*节奏总纲!AA134)+Z139</f>
        <v>2249.8261883485275</v>
      </c>
      <c r="AA140" s="65">
        <f>IF($P140&lt;C$10,0,求节点(C$10:C$14,$J$10:$J$14,$P140)*$C$2*节奏总纲!W134)+AA139+军团势力点排行奖励设计!M140-军团势力点排行奖励设计!M139</f>
        <v>35932.647792250435</v>
      </c>
      <c r="AB140" s="65">
        <f>IF($P140&lt;D$10,0,求节点(D$10:D$14,$J$10:$J$14,$P140)*$C$2*节奏总纲!X134)+AB139+军团势力点排行奖励设计!N140-军团势力点排行奖励设计!N139</f>
        <v>34132.994098862539</v>
      </c>
      <c r="AC140" s="65">
        <f>IF($P140&lt;E$10,0,求节点(E$10:E$14,$J$10:$J$14,$P140)*$C$2*节奏总纲!Y134)+AC139+军团势力点排行奖励设计!O140-军团势力点排行奖励设计!O139</f>
        <v>30046.186449251618</v>
      </c>
      <c r="AD140" s="65">
        <f>IF($P140&lt;F$10,0,求节点(F$10:F$14,$J$10:$J$14,$P140)*$C$2*节奏总纲!Z134)+AD139+军团势力点排行奖励设计!P140-军团势力点排行奖励设计!P139</f>
        <v>28215.430088579858</v>
      </c>
      <c r="AE140" s="65">
        <f>IF($P140&lt;G$10,0,求节点(G$10:G$14,$J$10:$J$14,$P140)*$C$2*节奏总纲!AA134)+AE139+军团势力点排行奖励设计!Q140-军团势力点排行奖励设计!Q139</f>
        <v>26752.073560956662</v>
      </c>
      <c r="AF140" s="65">
        <f>IF($P140&lt;C$10,0,求节点(C$10:C$14,$K$10:$K$14,$P140)*$C$2*节奏总纲!W134)+AF139</f>
        <v>134201.41565604249</v>
      </c>
      <c r="AG140" s="65">
        <f>IF($P140&lt;D$10,0,求节点(D$10:D$14,$K$10:$K$14,$P140)*$C$2*节奏总纲!X134)+AG139</f>
        <v>112186.46710436471</v>
      </c>
      <c r="AH140" s="65">
        <f>IF($P140&lt;E$10,0,求节点(E$10:E$14,$K$10:$K$14,$P140)*$C$2*节奏总纲!Y134)+AH139</f>
        <v>90057.345885462142</v>
      </c>
      <c r="AI140" s="65">
        <f>IF($P140&lt;F$10,0,求节点(F$10:F$14,$K$10:$K$14,$P140)*$C$2*节奏总纲!Z134)+AI139</f>
        <v>65099.024126052653</v>
      </c>
      <c r="AJ140" s="65">
        <f>IF($P140&lt;G$10,0,求节点(G$10:G$14,$K$10:$K$14,$P140)*$C$2*节奏总纲!AA134)+AJ139</f>
        <v>34641.184089322567</v>
      </c>
      <c r="AK140" s="65">
        <f>IF($P140&lt;C$10,0,求节点(C$10:C$14,$L$10:$L$14,$P140)*$C$2*节奏总纲!W134)+AK139+军团势力点排行奖励设计!R140-军团势力点排行奖励设计!R139</f>
        <v>100931.05094249117</v>
      </c>
      <c r="AL140" s="65">
        <f>IF($P140&lt;D$10,0,求节点(D$10:D$14,$L$10:$L$14,$P140)*$C$2*节奏总纲!X134)+AL139+军团势力点排行奖励设计!S140-军团势力点排行奖励设计!S139</f>
        <v>95151.232381265028</v>
      </c>
      <c r="AM140" s="65">
        <f>IF($P140&lt;E$10,0,求节点(E$10:E$14,$L$10:$L$14,$P140)*$C$2*节奏总纲!Y134)+AM139+军团势力点排行奖励设计!T140-军团势力点排行奖励设计!T139</f>
        <v>82654.270130118442</v>
      </c>
      <c r="AN140" s="65">
        <f>IF($P140&lt;F$10,0,求节点(F$10:F$14,$L$10:$L$14,$P140)*$C$2*节奏总纲!Z134)+AN139+军团势力点排行奖励设计!U140-军团势力点排行奖励设计!U139</f>
        <v>62827.149686014644</v>
      </c>
      <c r="AO140" s="65">
        <f>IF($P140&lt;G$10,0,求节点(G$10:G$14,$L$10:$L$14,$P140)*$C$2*节奏总纲!AA134)+AO139+军团势力点排行奖励设计!V140-军团势力点排行奖励设计!V139</f>
        <v>38711.867736641492</v>
      </c>
      <c r="AP140" s="65">
        <f>IF($P140&lt;C$10,0,求节点(C$10:C$14,$M$10:$M$14,$P140)*$C$2*节奏总纲!W134)+AP139</f>
        <v>0</v>
      </c>
      <c r="AQ140" s="65">
        <f>IF($P140&lt;D$10,0,求节点(D$10:D$14,$M$10:$M$14,$P140)*$C$2*节奏总纲!X134)+AQ139</f>
        <v>0</v>
      </c>
      <c r="AR140" s="65">
        <f>IF($P140&lt;E$10,0,求节点(E$10:E$14,$M$10:$M$14,$P140)*$C$2*节奏总纲!Y134)+AR139</f>
        <v>0</v>
      </c>
      <c r="AS140" s="65">
        <f>IF($P140&lt;F$10,0,求节点(F$10:F$14,$M$10:$M$14,$P140)*$C$2*节奏总纲!Z134)+AS139</f>
        <v>0</v>
      </c>
      <c r="AT140" s="65">
        <f>IF($P140&lt;G$10,0,求节点(G$10:G$14,$M$10:$M$14,$P140)*$C$2*节奏总纲!AA134)+AT139</f>
        <v>0</v>
      </c>
      <c r="AX140" s="51">
        <v>131</v>
      </c>
      <c r="AY140" s="51">
        <f>IF($AX140&lt;C$10,0,求节点(C$10:C$14,$H$19:$H$23,$AX140)*$C$2*节奏总纲!W134)+AY139</f>
        <v>160.83712822378666</v>
      </c>
      <c r="AZ140" s="51">
        <f>IF($AX140&lt;D$10,0,求节点(D$10:D$14,$H$19:$H$23,$AX140)*$C$2*节奏总纲!X134)+AZ139</f>
        <v>132.43881686352239</v>
      </c>
      <c r="BA140" s="51">
        <f>IF($AX140&lt;E$10,0,求节点(E$10:E$14,$H$19:$H$23,$AX140)*$C$2*节奏总纲!Y134)+BA139</f>
        <v>94.985892569826404</v>
      </c>
      <c r="BB140" s="51">
        <f>IF($AX140&lt;F$10,0,求节点(F$10:F$14,$H$19:$H$23,$AX140)*$C$2*节奏总纲!Z134)+BB139</f>
        <v>52.866668161804185</v>
      </c>
      <c r="BC140" s="51">
        <f>IF($AX140&lt;G$10,0,求节点(G$10:G$14,$H$19:$H$23,$AX140)*$C$2*节奏总纲!AA134)+BC139</f>
        <v>28.209127555924699</v>
      </c>
      <c r="BD140" s="51">
        <f>IF($AX140&lt;C$10,0,求节点(C$10:C$14,$I$19:$I$23,$AX140)*$C$2*节奏总纲!W134)+BD139</f>
        <v>432.64011766107234</v>
      </c>
      <c r="BE140" s="51">
        <f>IF($AX140&lt;D$10,0,求节点(D$10:D$14,$I$19:$I$23,$AX140)*$C$2*节奏总纲!X134)+BE139</f>
        <v>337.40557894024931</v>
      </c>
      <c r="BF140" s="51">
        <f>IF($AX140&lt;E$10,0,求节点(E$10:E$14,$I$19:$I$23,$AX140)*$C$2*节奏总纲!Y134)+BF139</f>
        <v>227.70400927063847</v>
      </c>
      <c r="BG140" s="51">
        <f>IF($AX140&lt;F$10,0,求节点(F$10:F$14,$I$19:$I$23,$AX140)*$C$2*节奏总纲!Z134)+BG139</f>
        <v>128.19904644254493</v>
      </c>
      <c r="BH140" s="51">
        <f>IF($AX140&lt;G$10,0,求节点(G$10:G$14,$I$19:$I$23,$AX140)*$C$2*节奏总纲!AA134)+BH139</f>
        <v>71.968377807145785</v>
      </c>
      <c r="BI140" s="65">
        <f>IF($AX140&lt;C$10,0,求节点(C$10:C$14,$J$19:$J$23,$AX140)*$C$2*节奏总纲!W134)+BI139+军团势力点排行奖励设计!W140-军团势力点排行奖励设计!W139</f>
        <v>1197.7549264083477</v>
      </c>
      <c r="BJ140" s="65">
        <f>IF($AX140&lt;D$10,0,求节点(D$10:D$14,$J$19:$J$23,$AX140)*$C$2*节奏总纲!X134)+BJ139+军团势力点排行奖励设计!X140-军团势力点排行奖励设计!X139</f>
        <v>1137.7664699620841</v>
      </c>
      <c r="BK140" s="65">
        <f>IF($AX140&lt;E$10,0,求节点(E$10:E$14,$J$19:$J$23,$AX140)*$C$2*节奏总纲!Y134)+BK139+军团势力点排行奖励设计!Y140-军团势力点排行奖励设计!Y139</f>
        <v>1001.5395483083875</v>
      </c>
      <c r="BL140" s="65">
        <f>IF($AX140&lt;F$10,0,求节点(F$10:F$14,$J$19:$J$23,$AX140)*$C$2*节奏总纲!Z134)+BL139+军团势力点排行奖励设计!Z140-军团势力点排行奖励设计!Z139</f>
        <v>940.51433628599523</v>
      </c>
      <c r="BM140" s="65">
        <f>IF($AX140&lt;G$10,0,求节点(G$10:G$14,$J$19:$J$23,$AX140)*$C$2*节奏总纲!AA134)+BM139+军团势力点排行奖励设计!AA140-军团势力点排行奖励设计!AA139</f>
        <v>891.73578536522189</v>
      </c>
      <c r="BN140" s="65">
        <f>IF($AX140&lt;C$10,0,求节点(C$10:C$14,$K$19:$K$23,$AX140)*$C$2*节奏总纲!W134)+BN139</f>
        <v>1275.0877419773738</v>
      </c>
      <c r="BO140" s="65">
        <f>IF($AX140&lt;D$10,0,求节点(D$10:D$14,$K$19:$K$23,$AX140)*$C$2*节奏总纲!X134)+BO139</f>
        <v>849.12447709768514</v>
      </c>
      <c r="BP140" s="65">
        <f>IF($AX140&lt;E$10,0,求节点(E$10:E$14,$K$19:$K$23,$AX140)*$C$2*节奏总纲!Y134)+BP139</f>
        <v>583.0616071871849</v>
      </c>
      <c r="BQ140" s="65">
        <f>IF($AX140&lt;F$10,0,求节点(F$10:F$14,$K$19:$K$23,$AX140)*$C$2*节奏总纲!Z134)+BQ139</f>
        <v>412.02156334366094</v>
      </c>
      <c r="BR140" s="65">
        <f>IF($AX140&lt;G$10,0,求节点(G$10:G$14,$K$19:$K$23,$AX140)*$C$2*节奏总纲!AA134)+BR139</f>
        <v>200.60296043176282</v>
      </c>
      <c r="BS140" s="65">
        <f>IF($AX140&lt;C$10,0,求节点(C$10:C$14,$L$19:$L$23,$AX140)*$C$2*节奏总纲!W134)+BS139+军团势力点排行奖励设计!AB140-军团势力点排行奖励设计!AB139</f>
        <v>2018.6210188498242</v>
      </c>
      <c r="BT140" s="65">
        <f>IF($AX140&lt;D$10,0,求节点(D$10:D$14,$L$19:$L$23,$AX140)*$C$2*节奏总纲!X134)+BT139+军团势力点排行奖励设计!AC140-军团势力点排行奖励设计!AC139</f>
        <v>1903.0246476253019</v>
      </c>
      <c r="BU140" s="65">
        <f>IF($AX140&lt;E$10,0,求节点(E$10:E$14,$L$19:$L$23,$AX140)*$C$2*节奏总纲!Y134)+BU139+军团势力点排行奖励设计!AD140-军团势力点排行奖励设计!AD139</f>
        <v>1653.085402602369</v>
      </c>
      <c r="BV140" s="65">
        <f>IF($AX140&lt;F$10,0,求节点(F$10:F$14,$L$19:$L$23,$AX140)*$C$2*节奏总纲!Z134)+BV139+军团势力点排行奖励设计!AE140-军团势力点排行奖励设计!AE139</f>
        <v>1256.5429937202932</v>
      </c>
      <c r="BW140" s="65">
        <f>IF($AX140&lt;G$10,0,求节点(G$10:G$14,$L$19:$L$23,$AX140)*$C$2*节奏总纲!AA134)+BW139+军团势力点排行奖励设计!AF140-军团势力点排行奖励设计!AF139</f>
        <v>774.23735473283045</v>
      </c>
      <c r="BX140" s="65">
        <f>IF($AX140&lt;C$10,0,求节点(C$10:C$14,$M$19:$M$23,$AX140)*$C$2*节奏总纲!W134)+BX139</f>
        <v>0</v>
      </c>
      <c r="BY140" s="65">
        <f>IF($AX140&lt;D$10,0,求节点(D$10:D$14,$M$19:$M$23,$AX140)*$C$2*节奏总纲!X134)+BY139</f>
        <v>0</v>
      </c>
      <c r="BZ140" s="65">
        <f>IF($AX140&lt;E$10,0,求节点(E$10:E$14,$M$19:$M$23,$AX140)*$C$2*节奏总纲!Y134)+BZ139</f>
        <v>0</v>
      </c>
      <c r="CA140" s="65">
        <f>IF($AX140&lt;F$10,0,求节点(F$10:F$14,$M$19:$M$23,$AX140)*$C$2*节奏总纲!Z134)+CA139</f>
        <v>0</v>
      </c>
      <c r="CB140" s="65">
        <f>IF($AX140&lt;G$10,0,求节点(G$10:G$14,$M$19:$M$23,$AX140)*$C$2*节奏总纲!AA134)+CB139</f>
        <v>0</v>
      </c>
      <c r="CF140" s="51">
        <v>131</v>
      </c>
      <c r="CG140" s="65">
        <f t="shared" si="263"/>
        <v>804.18564111893329</v>
      </c>
      <c r="CH140" s="65">
        <f t="shared" si="264"/>
        <v>662.1940843176119</v>
      </c>
      <c r="CI140" s="65">
        <f t="shared" si="265"/>
        <v>474.92946284913205</v>
      </c>
      <c r="CJ140" s="65">
        <f t="shared" si="266"/>
        <v>264.33334080902091</v>
      </c>
      <c r="CK140" s="65">
        <f t="shared" si="267"/>
        <v>141.04563777962349</v>
      </c>
      <c r="CL140" s="65">
        <f t="shared" si="268"/>
        <v>4326.4011766107233</v>
      </c>
      <c r="CM140" s="65">
        <f t="shared" si="269"/>
        <v>3374.0557894024932</v>
      </c>
      <c r="CN140" s="65">
        <f t="shared" si="270"/>
        <v>2277.0400927063847</v>
      </c>
      <c r="CO140" s="65">
        <f t="shared" si="271"/>
        <v>1281.9904644254493</v>
      </c>
      <c r="CP140" s="65">
        <f t="shared" si="272"/>
        <v>719.68377807145782</v>
      </c>
      <c r="CQ140" s="65">
        <f t="shared" si="273"/>
        <v>35932.647792250435</v>
      </c>
      <c r="CR140" s="65">
        <f t="shared" si="274"/>
        <v>34132.994098862524</v>
      </c>
      <c r="CS140" s="65">
        <f t="shared" si="275"/>
        <v>30046.186449251625</v>
      </c>
      <c r="CT140" s="65">
        <f t="shared" si="276"/>
        <v>28215.430088579858</v>
      </c>
      <c r="CU140" s="65">
        <f t="shared" si="277"/>
        <v>26752.073560956658</v>
      </c>
      <c r="CV140" s="65">
        <f t="shared" si="278"/>
        <v>38252.63225932121</v>
      </c>
      <c r="CW140" s="65">
        <f t="shared" si="279"/>
        <v>25473.734312930555</v>
      </c>
      <c r="CX140" s="65">
        <f t="shared" si="280"/>
        <v>17491.848215615548</v>
      </c>
      <c r="CY140" s="65">
        <f t="shared" si="281"/>
        <v>12360.646900309828</v>
      </c>
      <c r="CZ140" s="65">
        <f t="shared" si="282"/>
        <v>6018.0888129528848</v>
      </c>
      <c r="DA140" s="65">
        <f t="shared" si="283"/>
        <v>100931.0509424912</v>
      </c>
      <c r="DB140" s="65">
        <f t="shared" si="284"/>
        <v>95151.232381265101</v>
      </c>
      <c r="DC140" s="65">
        <f t="shared" si="285"/>
        <v>82654.270130118442</v>
      </c>
      <c r="DD140" s="65">
        <f t="shared" si="286"/>
        <v>62827.149686014658</v>
      </c>
      <c r="DE140" s="65">
        <f t="shared" si="287"/>
        <v>38711.867736641521</v>
      </c>
      <c r="DF140" s="65">
        <f t="shared" si="288"/>
        <v>0</v>
      </c>
      <c r="DG140" s="65">
        <f t="shared" si="289"/>
        <v>0</v>
      </c>
      <c r="DH140" s="65">
        <f t="shared" si="290"/>
        <v>0</v>
      </c>
      <c r="DI140" s="65">
        <f t="shared" si="291"/>
        <v>0</v>
      </c>
      <c r="DJ140" s="65">
        <f t="shared" si="292"/>
        <v>0</v>
      </c>
      <c r="DN140" s="51">
        <v>131</v>
      </c>
      <c r="DO140" s="65">
        <f t="shared" si="293"/>
        <v>6.1798537991688383</v>
      </c>
      <c r="DP140" s="65">
        <f t="shared" si="294"/>
        <v>5.8952671872317355</v>
      </c>
      <c r="DQ140" s="65">
        <f t="shared" si="295"/>
        <v>5.5944805930680239</v>
      </c>
      <c r="DR140" s="65">
        <f t="shared" si="296"/>
        <v>5.6499007370836329</v>
      </c>
      <c r="DS140" s="65">
        <f t="shared" si="297"/>
        <v>5.9024887362764566</v>
      </c>
      <c r="DT140" s="65">
        <f t="shared" si="298"/>
        <v>3.5474544808706301</v>
      </c>
      <c r="DU140" s="65">
        <f t="shared" si="299"/>
        <v>3.300697844126562</v>
      </c>
      <c r="DV140" s="65">
        <f t="shared" si="300"/>
        <v>3.1186518911215777</v>
      </c>
      <c r="DW140" s="65">
        <f t="shared" si="301"/>
        <v>3.3350399405988376</v>
      </c>
      <c r="DX140" s="65">
        <f t="shared" si="302"/>
        <v>3.1261315829257734</v>
      </c>
      <c r="DY140" s="65">
        <f t="shared" si="303"/>
        <v>1</v>
      </c>
      <c r="DZ140" s="65">
        <f t="shared" si="304"/>
        <v>1.0000000000000004</v>
      </c>
      <c r="EA140" s="65">
        <f t="shared" si="305"/>
        <v>0.99999999999999978</v>
      </c>
      <c r="EB140" s="65">
        <f t="shared" si="306"/>
        <v>1</v>
      </c>
      <c r="EC140" s="65">
        <f t="shared" si="307"/>
        <v>1.0000000000000002</v>
      </c>
      <c r="ED140" s="65">
        <f t="shared" si="308"/>
        <v>3.5082923116576104</v>
      </c>
      <c r="EE140" s="65">
        <f t="shared" si="309"/>
        <v>4.4040055425803226</v>
      </c>
      <c r="EF140" s="65">
        <f t="shared" si="310"/>
        <v>5.1485323206192124</v>
      </c>
      <c r="EG140" s="65">
        <f t="shared" si="311"/>
        <v>5.266635690759915</v>
      </c>
      <c r="EH140" s="65">
        <f t="shared" si="312"/>
        <v>5.7561769468678277</v>
      </c>
      <c r="EI140" s="65">
        <f t="shared" si="313"/>
        <v>0.99999999999999967</v>
      </c>
      <c r="EJ140" s="65">
        <f t="shared" si="314"/>
        <v>0.99999999999999922</v>
      </c>
      <c r="EK140" s="65">
        <f t="shared" si="315"/>
        <v>1</v>
      </c>
      <c r="EL140" s="65">
        <f t="shared" si="316"/>
        <v>0.99999999999999978</v>
      </c>
      <c r="EM140" s="65">
        <f t="shared" si="317"/>
        <v>0.99999999999999922</v>
      </c>
      <c r="EN140" s="65">
        <f t="shared" si="318"/>
        <v>0</v>
      </c>
      <c r="EO140" s="65">
        <f t="shared" si="319"/>
        <v>0</v>
      </c>
      <c r="EP140" s="65">
        <f t="shared" si="320"/>
        <v>0</v>
      </c>
      <c r="EQ140" s="65">
        <f t="shared" si="321"/>
        <v>0</v>
      </c>
      <c r="ER140" s="65">
        <f t="shared" si="322"/>
        <v>0</v>
      </c>
      <c r="EV140" s="51">
        <v>131</v>
      </c>
      <c r="EW140" s="65">
        <f t="shared" si="323"/>
        <v>290.62916352210834</v>
      </c>
      <c r="EX140" s="65">
        <f t="shared" si="324"/>
        <v>233.66049054559718</v>
      </c>
      <c r="EY140" s="65">
        <f t="shared" si="325"/>
        <v>163.29709535101796</v>
      </c>
      <c r="EZ140" s="65">
        <f t="shared" si="326"/>
        <v>91.326382094567663</v>
      </c>
      <c r="FA140" s="65">
        <f t="shared" si="327"/>
        <v>49.799640898068432</v>
      </c>
      <c r="FB140" s="65">
        <f t="shared" si="328"/>
        <v>1539.2694165556113</v>
      </c>
      <c r="FC140" s="65">
        <f t="shared" si="329"/>
        <v>1229.6293787880591</v>
      </c>
      <c r="FD140" s="65">
        <f t="shared" si="330"/>
        <v>951.69338423723298</v>
      </c>
      <c r="FE140" s="65">
        <f t="shared" si="331"/>
        <v>766.0072823246096</v>
      </c>
      <c r="FF140" s="65">
        <f t="shared" si="332"/>
        <v>596.54723736349445</v>
      </c>
      <c r="FG140" s="65">
        <f t="shared" si="333"/>
        <v>1527.1023451319156</v>
      </c>
      <c r="FH140" s="65">
        <f t="shared" si="334"/>
        <v>1337.6396488998334</v>
      </c>
      <c r="FI140" s="65">
        <f t="shared" si="335"/>
        <v>1121.5368996756404</v>
      </c>
      <c r="FJ140" s="65">
        <f t="shared" si="336"/>
        <v>923.80081844788401</v>
      </c>
      <c r="FK140" s="65">
        <f t="shared" si="337"/>
        <v>693.73319796372766</v>
      </c>
      <c r="FL140" s="65">
        <f t="shared" si="338"/>
        <v>718.62949848585686</v>
      </c>
      <c r="FM140" s="65">
        <f t="shared" si="339"/>
        <v>607.31814844270127</v>
      </c>
      <c r="FN140" s="65">
        <f t="shared" si="340"/>
        <v>497.30637937333017</v>
      </c>
      <c r="FO140" s="65">
        <f t="shared" si="341"/>
        <v>380.73862822709054</v>
      </c>
      <c r="FP140" s="65">
        <f t="shared" si="342"/>
        <v>239.55485230117964</v>
      </c>
      <c r="FQ140" s="65">
        <f t="shared" si="343"/>
        <v>908.37945848242055</v>
      </c>
      <c r="FR140" s="65">
        <f t="shared" si="344"/>
        <v>856.36109143138515</v>
      </c>
      <c r="FS140" s="65">
        <f t="shared" si="345"/>
        <v>743.88843117106603</v>
      </c>
      <c r="FT140" s="65">
        <f t="shared" si="346"/>
        <v>565.44434717413185</v>
      </c>
      <c r="FU140" s="65">
        <f t="shared" si="347"/>
        <v>348.40680962977348</v>
      </c>
      <c r="FV140" s="65">
        <f t="shared" si="348"/>
        <v>100.93105094249118</v>
      </c>
      <c r="FW140" s="65">
        <f t="shared" si="349"/>
        <v>95.151232381265018</v>
      </c>
      <c r="FX140" s="65">
        <f t="shared" si="350"/>
        <v>82.654270130118448</v>
      </c>
      <c r="FY140" s="65">
        <f t="shared" si="351"/>
        <v>62.82714968601465</v>
      </c>
      <c r="FZ140" s="65">
        <f t="shared" si="352"/>
        <v>38.711867736641494</v>
      </c>
      <c r="GB140" s="65">
        <f t="shared" si="353"/>
        <v>290.62916352210834</v>
      </c>
      <c r="GC140" s="65">
        <f t="shared" si="354"/>
        <v>1539.2694165556113</v>
      </c>
      <c r="GD140" s="65">
        <f t="shared" si="355"/>
        <v>1527.1023451319156</v>
      </c>
      <c r="GE140" s="65">
        <f t="shared" si="356"/>
        <v>718.62949848585686</v>
      </c>
      <c r="GF140" s="65">
        <f t="shared" si="357"/>
        <v>908.37945848242055</v>
      </c>
      <c r="GG140" s="65">
        <f t="shared" si="358"/>
        <v>100.93105094249118</v>
      </c>
      <c r="GH140" s="65">
        <f t="shared" si="359"/>
        <v>233.66049054559718</v>
      </c>
      <c r="GI140" s="65">
        <f t="shared" si="360"/>
        <v>1229.6293787880591</v>
      </c>
      <c r="GJ140" s="65">
        <f t="shared" si="361"/>
        <v>1337.6396488998334</v>
      </c>
      <c r="GK140" s="65">
        <f t="shared" si="362"/>
        <v>607.31814844270127</v>
      </c>
      <c r="GL140" s="65">
        <f t="shared" si="363"/>
        <v>856.36109143138515</v>
      </c>
      <c r="GM140" s="65">
        <f t="shared" si="364"/>
        <v>95.151232381265018</v>
      </c>
      <c r="GN140" s="65">
        <f t="shared" si="365"/>
        <v>163.29709535101796</v>
      </c>
      <c r="GO140" s="65">
        <f t="shared" si="366"/>
        <v>951.69338423723298</v>
      </c>
      <c r="GP140" s="65">
        <f t="shared" si="367"/>
        <v>1121.5368996756404</v>
      </c>
      <c r="GQ140" s="65">
        <f t="shared" si="368"/>
        <v>497.30637937333017</v>
      </c>
      <c r="GR140" s="65">
        <f t="shared" si="369"/>
        <v>743.88843117106603</v>
      </c>
      <c r="GS140" s="65">
        <f t="shared" si="370"/>
        <v>82.654270130118448</v>
      </c>
      <c r="GT140" s="65">
        <f t="shared" si="371"/>
        <v>91.326382094567663</v>
      </c>
      <c r="GU140" s="65">
        <f t="shared" si="372"/>
        <v>766.0072823246096</v>
      </c>
      <c r="GV140" s="65">
        <f t="shared" si="373"/>
        <v>923.80081844788401</v>
      </c>
      <c r="GW140" s="65">
        <f t="shared" si="374"/>
        <v>380.73862822709054</v>
      </c>
      <c r="GX140" s="65">
        <f t="shared" si="375"/>
        <v>565.44434717413185</v>
      </c>
      <c r="GY140" s="65">
        <f t="shared" si="376"/>
        <v>62.82714968601465</v>
      </c>
      <c r="GZ140" s="65">
        <f t="shared" si="377"/>
        <v>49.799640898068432</v>
      </c>
      <c r="HA140" s="65">
        <f t="shared" si="378"/>
        <v>596.54723736349445</v>
      </c>
      <c r="HB140" s="65">
        <f t="shared" si="379"/>
        <v>693.73319796372766</v>
      </c>
      <c r="HC140" s="65">
        <f t="shared" si="380"/>
        <v>239.55485230117964</v>
      </c>
      <c r="HD140" s="65">
        <f t="shared" si="381"/>
        <v>348.40680962977348</v>
      </c>
      <c r="HE140" s="65">
        <f t="shared" si="382"/>
        <v>38.711867736641494</v>
      </c>
      <c r="HM140" s="51">
        <v>131</v>
      </c>
      <c r="HN140" s="72">
        <f>(EW140-EW139)*$D$46+(FB140-FB139)*$D$47+(FG140-FG139)*$D$48+(FL140-FL139)*$D$49+IF($HM140&lt;C$10,0,求节点(C$10:C$14,$H$28:$H$32,$HM140)*$C$2*节奏总纲!W134)+HN139</f>
        <v>1097450.1295055223</v>
      </c>
      <c r="HO140" s="72">
        <f>(EX140-EX139)*$D$46+(FC140-FC139)*$D$47+(FH140-FH139)*$D$48+(FM140-FM139)*$D$49+IF($HM140&lt;D$10,0,求节点(D$10:D$14,$H$28:$H$32,$HM140)*$C$2*节奏总纲!X134)+HO139</f>
        <v>938854.81757321523</v>
      </c>
      <c r="HP140" s="72">
        <f>(EY140-EY139)*$D$46+(FD140-FD139)*$D$47+(FI140-FI139)*$D$48+(FN140-FN139)*$D$49+IF($HM140&lt;E$10,0,求节点(E$10:E$14,$H$28:$H$32,$HM140)*$C$2*节奏总纲!Y134)+HP139</f>
        <v>758098.22995197203</v>
      </c>
      <c r="HQ140" s="72">
        <f>(EZ140-EZ139)*$D$46+(FE140-FE139)*$D$47+(FJ140-FJ139)*$D$48+(FO140-FO139)*$D$49+IF($HM140&lt;F$10,0,求节点(F$10:F$14,$H$28:$H$32,$HM140)*$C$2*节奏总纲!Z134)+HQ139</f>
        <v>550357.53138341708</v>
      </c>
      <c r="HR140" s="72">
        <f>(FA140-FA139)*$D$46+(FF140-FF139)*$D$47+(FK140-FK139)*$D$48+(FP140-FP139)*$D$49+IF($HM140&lt;G$10,0,求节点(G$10:G$14,$H$28:$H$32,$HM140)*$C$2*节奏总纲!AA134)+HR139</f>
        <v>306647.07698767853</v>
      </c>
      <c r="HV140" s="72">
        <v>131</v>
      </c>
      <c r="HW140" s="72">
        <f>IF($HV140&lt;C$10,0,求节点(C$10:C$14,$I$28:$I$32,$HV140)*$C$2*节奏总纲!W134)+HW139</f>
        <v>17414116173.763222</v>
      </c>
      <c r="HX140" s="72">
        <f>IF($HV140&lt;D$10,0,求节点(D$10:D$14,$I$28:$I$32,$HV140)*$C$2*节奏总纲!X134)+HX139</f>
        <v>15274948214.66629</v>
      </c>
      <c r="HY140" s="72">
        <f>IF($HV140&lt;E$10,0,求节点(E$10:E$14,$I$28:$I$32,$HV140)*$C$2*节奏总纲!Y134)+HY139</f>
        <v>12551514146.374184</v>
      </c>
      <c r="HZ140" s="72">
        <f>IF($HV140&lt;F$10,0,求节点(F$10:F$14,$I$28:$I$32,$HV140)*$C$2*节奏总纲!Z134)+HZ139</f>
        <v>9079531998.9806175</v>
      </c>
      <c r="IA140" s="72">
        <f>IF($HV140&lt;G$10,0,求节点(G$10:G$14,$I$28:$I$32,$HV140)*$C$2*节奏总纲!AA134)+IA139</f>
        <v>4896864442.5364542</v>
      </c>
    </row>
    <row r="141" spans="16:235" x14ac:dyDescent="0.15">
      <c r="P141" s="49">
        <v>132</v>
      </c>
      <c r="Q141" s="51">
        <f>IF($P141&lt;C$10,0,求节点(C$10:C$14,$H$10:$H$14,$P141)*$C$2*节奏总纲!W135)+Q140</f>
        <v>4969.7496895058675</v>
      </c>
      <c r="R141" s="51">
        <f>IF($P141&lt;D$10,0,求节点(D$10:D$14,$H$10:$H$14,$P141)*$C$2*节奏总纲!X135)+R140</f>
        <v>3903.8110568565826</v>
      </c>
      <c r="S141" s="51">
        <f>IF($P141&lt;E$10,0,求节点(E$10:E$14,$H$10:$H$14,$P141)*$C$2*节奏总纲!Y135)+S140</f>
        <v>2656.9836629856904</v>
      </c>
      <c r="T141" s="51">
        <f>IF($P141&lt;F$10,0,求节点(F$10:F$14,$H$10:$H$14,$P141)*$C$2*节奏总纲!Z135)+T140</f>
        <v>1493.4571370726665</v>
      </c>
      <c r="U141" s="51">
        <f>IF($P141&lt;G$10,0,求节点(G$10:G$14,$H$10:$H$14,$P141)*$C$2*节奏总纲!AA135)+U140</f>
        <v>832.52028829515666</v>
      </c>
      <c r="V141" s="51">
        <f>IF($P141&lt;C$10,0,求节点(C$10:C$14,$I$10:$I$14,$P141)*$C$2*节奏总纲!W135)+V140</f>
        <v>15347.711240011677</v>
      </c>
      <c r="W141" s="51">
        <f>IF($P141&lt;D$10,0,求节点(D$10:D$14,$I$10:$I$14,$P141)*$C$2*节奏总纲!X135)+W140</f>
        <v>11136.738670043555</v>
      </c>
      <c r="X141" s="51">
        <f>IF($P141&lt;E$10,0,求节点(E$10:E$14,$I$10:$I$14,$P141)*$C$2*节奏总纲!Y135)+X140</f>
        <v>7101.2953912784196</v>
      </c>
      <c r="Y141" s="51">
        <f>IF($P141&lt;F$10,0,求节点(F$10:F$14,$I$10:$I$14,$P141)*$C$2*节奏总纲!Z135)+Y140</f>
        <v>4275.4894023257266</v>
      </c>
      <c r="Z141" s="51">
        <f>IF($P141&lt;G$10,0,求节点(G$10:G$14,$I$10:$I$14,$P141)*$C$2*节奏总纲!AA135)+Z140</f>
        <v>2249.8261883485275</v>
      </c>
      <c r="AA141" s="65">
        <f>IF($P141&lt;C$10,0,求节点(C$10:C$14,$J$10:$J$14,$P141)*$C$2*节奏总纲!W135)+AA140+军团势力点排行奖励设计!M141-军团势力点排行奖励设计!M140</f>
        <v>37733.129846645839</v>
      </c>
      <c r="AB141" s="65">
        <f>IF($P141&lt;D$10,0,求节点(D$10:D$14,$J$10:$J$14,$P141)*$C$2*节奏总纲!X135)+AB140+军团势力点排行奖励设计!N141-军团势力点排行奖励设计!N140</f>
        <v>36061.442452530857</v>
      </c>
      <c r="AC141" s="65">
        <f>IF($P141&lt;E$10,0,求节点(E$10:E$14,$J$10:$J$14,$P141)*$C$2*节奏总纲!Y135)+AC140+军团势力点排行奖励设计!O141-军团势力点排行奖励设计!O140</f>
        <v>31935.603428904473</v>
      </c>
      <c r="AD141" s="65">
        <f>IF($P141&lt;F$10,0,求节点(F$10:F$14,$J$10:$J$14,$P141)*$C$2*节奏总纲!Z135)+AD140+军团势力点排行奖励设计!P141-军团势力点排行奖励设计!P140</f>
        <v>30104.847068232713</v>
      </c>
      <c r="AE141" s="65">
        <f>IF($P141&lt;G$10,0,求节点(G$10:G$14,$J$10:$J$14,$P141)*$C$2*节奏总纲!AA135)+AE140+军团势力点排行奖励设计!Q141-军团势力点排行奖励设计!Q140</f>
        <v>28641.490540609517</v>
      </c>
      <c r="AF141" s="65">
        <f>IF($P141&lt;C$10,0,求节点(C$10:C$14,$K$10:$K$14,$P141)*$C$2*节奏总纲!W135)+AF140</f>
        <v>143653.94644161832</v>
      </c>
      <c r="AG141" s="65">
        <f>IF($P141&lt;D$10,0,求节点(D$10:D$14,$K$10:$K$14,$P141)*$C$2*节奏总纲!X135)+AG140</f>
        <v>120285.95018977168</v>
      </c>
      <c r="AH141" s="65">
        <f>IF($P141&lt;E$10,0,求节点(E$10:E$14,$K$10:$K$14,$P141)*$C$2*节奏总纲!Y135)+AH140</f>
        <v>96670.305314247147</v>
      </c>
      <c r="AI141" s="65">
        <f>IF($P141&lt;F$10,0,求节点(F$10:F$14,$K$10:$K$14,$P141)*$C$2*节奏总纲!Z135)+AI140</f>
        <v>69598.754233947548</v>
      </c>
      <c r="AJ141" s="65">
        <f>IF($P141&lt;G$10,0,求节点(G$10:G$14,$K$10:$K$14,$P141)*$C$2*节奏总纲!AA135)+AJ140</f>
        <v>36978.370425854206</v>
      </c>
      <c r="AK141" s="65">
        <f>IF($P141&lt;C$10,0,求节点(C$10:C$14,$L$10:$L$14,$P141)*$C$2*节奏总纲!W135)+AK140+军团势力点排行奖励设计!R141-军团势力点排行奖励设计!R140</f>
        <v>110743.6781389461</v>
      </c>
      <c r="AL141" s="65">
        <f>IF($P141&lt;D$10,0,求节点(D$10:D$14,$L$10:$L$14,$P141)*$C$2*节奏总纲!X135)+AL140+军团势力点排行奖励设计!S141-军团势力点排行奖励设计!S140</f>
        <v>103867.81893984586</v>
      </c>
      <c r="AM141" s="65">
        <f>IF($P141&lt;E$10,0,求节点(E$10:E$14,$L$10:$L$14,$P141)*$C$2*节奏总纲!Y135)+AM140+军团势力点排行奖励设计!T141-军团势力点排行奖励设计!T140</f>
        <v>90022.996350764573</v>
      </c>
      <c r="AN141" s="65">
        <f>IF($P141&lt;F$10,0,求节点(F$10:F$14,$L$10:$L$14,$P141)*$C$2*节奏总纲!Z135)+AN140+军团势力点排行奖励设计!U141-军团势力点排行奖励设计!U140</f>
        <v>68082.646585770693</v>
      </c>
      <c r="AO141" s="65">
        <f>IF($P141&lt;G$10,0,求节点(G$10:G$14,$L$10:$L$14,$P141)*$C$2*节奏总纲!AA135)+AO140+军团势力点排行奖励设计!V141-军团势力点排行奖励设计!V140</f>
        <v>41804.820865034279</v>
      </c>
      <c r="AP141" s="65">
        <f>IF($P141&lt;C$10,0,求节点(C$10:C$14,$M$10:$M$14,$P141)*$C$2*节奏总纲!W135)+AP140</f>
        <v>0</v>
      </c>
      <c r="AQ141" s="65">
        <f>IF($P141&lt;D$10,0,求节点(D$10:D$14,$M$10:$M$14,$P141)*$C$2*节奏总纲!X135)+AQ140</f>
        <v>0</v>
      </c>
      <c r="AR141" s="65">
        <f>IF($P141&lt;E$10,0,求节点(E$10:E$14,$M$10:$M$14,$P141)*$C$2*节奏总纲!Y135)+AR140</f>
        <v>0</v>
      </c>
      <c r="AS141" s="65">
        <f>IF($P141&lt;F$10,0,求节点(F$10:F$14,$M$10:$M$14,$P141)*$C$2*节奏总纲!Z135)+AS140</f>
        <v>0</v>
      </c>
      <c r="AT141" s="65">
        <f>IF($P141&lt;G$10,0,求节点(G$10:G$14,$M$10:$M$14,$P141)*$C$2*节奏总纲!AA135)+AT140</f>
        <v>0</v>
      </c>
      <c r="AX141" s="51">
        <v>132</v>
      </c>
      <c r="AY141" s="51">
        <f>IF($AX141&lt;C$10,0,求节点(C$10:C$14,$H$19:$H$23,$AX141)*$C$2*节奏总纲!W135)+AY140</f>
        <v>160.83712822378666</v>
      </c>
      <c r="AZ141" s="51">
        <f>IF($AX141&lt;D$10,0,求节点(D$10:D$14,$H$19:$H$23,$AX141)*$C$2*节奏总纲!X135)+AZ140</f>
        <v>132.43881686352239</v>
      </c>
      <c r="BA141" s="51">
        <f>IF($AX141&lt;E$10,0,求节点(E$10:E$14,$H$19:$H$23,$AX141)*$C$2*节奏总纲!Y135)+BA140</f>
        <v>94.985892569826404</v>
      </c>
      <c r="BB141" s="51">
        <f>IF($AX141&lt;F$10,0,求节点(F$10:F$14,$H$19:$H$23,$AX141)*$C$2*节奏总纲!Z135)+BB140</f>
        <v>52.866668161804185</v>
      </c>
      <c r="BC141" s="51">
        <f>IF($AX141&lt;G$10,0,求节点(G$10:G$14,$H$19:$H$23,$AX141)*$C$2*节奏总纲!AA135)+BC140</f>
        <v>28.209127555924699</v>
      </c>
      <c r="BD141" s="51">
        <f>IF($AX141&lt;C$10,0,求节点(C$10:C$14,$I$19:$I$23,$AX141)*$C$2*节奏总纲!W135)+BD140</f>
        <v>432.64011766107234</v>
      </c>
      <c r="BE141" s="51">
        <f>IF($AX141&lt;D$10,0,求节点(D$10:D$14,$I$19:$I$23,$AX141)*$C$2*节奏总纲!X135)+BE140</f>
        <v>337.40557894024931</v>
      </c>
      <c r="BF141" s="51">
        <f>IF($AX141&lt;E$10,0,求节点(E$10:E$14,$I$19:$I$23,$AX141)*$C$2*节奏总纲!Y135)+BF140</f>
        <v>227.70400927063847</v>
      </c>
      <c r="BG141" s="51">
        <f>IF($AX141&lt;F$10,0,求节点(F$10:F$14,$I$19:$I$23,$AX141)*$C$2*节奏总纲!Z135)+BG140</f>
        <v>128.19904644254493</v>
      </c>
      <c r="BH141" s="51">
        <f>IF($AX141&lt;G$10,0,求节点(G$10:G$14,$I$19:$I$23,$AX141)*$C$2*节奏总纲!AA135)+BH140</f>
        <v>71.968377807145785</v>
      </c>
      <c r="BI141" s="65">
        <f>IF($AX141&lt;C$10,0,求节点(C$10:C$14,$J$19:$J$23,$AX141)*$C$2*节奏总纲!W135)+BI140+军团势力点排行奖励设计!W141-军团势力点排行奖励设计!W140</f>
        <v>1257.7709948881943</v>
      </c>
      <c r="BJ141" s="65">
        <f>IF($AX141&lt;D$10,0,求节点(D$10:D$14,$J$19:$J$23,$AX141)*$C$2*节奏总纲!X135)+BJ140+军团势力点排行奖励设计!X141-军团势力点排行奖励设计!X140</f>
        <v>1202.0480817510283</v>
      </c>
      <c r="BK141" s="65">
        <f>IF($AX141&lt;E$10,0,求节点(E$10:E$14,$J$19:$J$23,$AX141)*$C$2*节奏总纲!Y135)+BK140+军团势力点排行奖励设计!Y141-军团势力点排行奖励设计!Y140</f>
        <v>1064.5201142968158</v>
      </c>
      <c r="BL141" s="65">
        <f>IF($AX141&lt;F$10,0,求节点(F$10:F$14,$J$19:$J$23,$AX141)*$C$2*节奏总纲!Z135)+BL140+军团势力点排行奖励设计!Z141-军团势力点排行奖励设计!Z140</f>
        <v>1003.4949022744237</v>
      </c>
      <c r="BM141" s="65">
        <f>IF($AX141&lt;G$10,0,求节点(G$10:G$14,$J$19:$J$23,$AX141)*$C$2*节奏总纲!AA135)+BM140+军团势力点排行奖励设计!AA141-军团势力点排行奖励设计!AA140</f>
        <v>954.71635135365034</v>
      </c>
      <c r="BN141" s="65">
        <f>IF($AX141&lt;C$10,0,求节点(C$10:C$14,$K$19:$K$23,$AX141)*$C$2*节奏总纲!W135)+BN140</f>
        <v>1275.0877419773738</v>
      </c>
      <c r="BO141" s="65">
        <f>IF($AX141&lt;D$10,0,求节点(D$10:D$14,$K$19:$K$23,$AX141)*$C$2*节奏总纲!X135)+BO140</f>
        <v>849.12447709768514</v>
      </c>
      <c r="BP141" s="65">
        <f>IF($AX141&lt;E$10,0,求节点(E$10:E$14,$K$19:$K$23,$AX141)*$C$2*节奏总纲!Y135)+BP140</f>
        <v>583.0616071871849</v>
      </c>
      <c r="BQ141" s="65">
        <f>IF($AX141&lt;F$10,0,求节点(F$10:F$14,$K$19:$K$23,$AX141)*$C$2*节奏总纲!Z135)+BQ140</f>
        <v>412.02156334366094</v>
      </c>
      <c r="BR141" s="65">
        <f>IF($AX141&lt;G$10,0,求节点(G$10:G$14,$K$19:$K$23,$AX141)*$C$2*节奏总纲!AA135)+BR140</f>
        <v>200.60296043176282</v>
      </c>
      <c r="BS141" s="65">
        <f>IF($AX141&lt;C$10,0,求节点(C$10:C$14,$L$19:$L$23,$AX141)*$C$2*节奏总纲!W135)+BS140+军团势力点排行奖励设计!AB141-军团势力点排行奖励设计!AB140</f>
        <v>2214.8735627789224</v>
      </c>
      <c r="BT141" s="65">
        <f>IF($AX141&lt;D$10,0,求节点(D$10:D$14,$L$19:$L$23,$AX141)*$C$2*节奏总纲!X135)+BT140+军团势力点排行奖励设计!AC141-军团势力点排行奖励设计!AC140</f>
        <v>2077.3563787969188</v>
      </c>
      <c r="BU141" s="65">
        <f>IF($AX141&lt;E$10,0,求节点(E$10:E$14,$L$19:$L$23,$AX141)*$C$2*节奏总纲!Y135)+BU140+军团势力点排行奖励设计!AD141-军团势力点排行奖励设计!AD140</f>
        <v>1800.4599270152917</v>
      </c>
      <c r="BV141" s="65">
        <f>IF($AX141&lt;F$10,0,求节点(F$10:F$14,$L$19:$L$23,$AX141)*$C$2*节奏总纲!Z135)+BV140+军团势力点排行奖励设计!AE141-军团势力点排行奖励设计!AE140</f>
        <v>1361.6529317154141</v>
      </c>
      <c r="BW141" s="65">
        <f>IF($AX141&lt;G$10,0,求节点(G$10:G$14,$L$19:$L$23,$AX141)*$C$2*节奏总纲!AA135)+BW140+军团势力点排行奖励设计!AF141-军团势力点排行奖励设计!AF140</f>
        <v>836.09641730068597</v>
      </c>
      <c r="BX141" s="65">
        <f>IF($AX141&lt;C$10,0,求节点(C$10:C$14,$M$19:$M$23,$AX141)*$C$2*节奏总纲!W135)+BX140</f>
        <v>0</v>
      </c>
      <c r="BY141" s="65">
        <f>IF($AX141&lt;D$10,0,求节点(D$10:D$14,$M$19:$M$23,$AX141)*$C$2*节奏总纲!X135)+BY140</f>
        <v>0</v>
      </c>
      <c r="BZ141" s="65">
        <f>IF($AX141&lt;E$10,0,求节点(E$10:E$14,$M$19:$M$23,$AX141)*$C$2*节奏总纲!Y135)+BZ140</f>
        <v>0</v>
      </c>
      <c r="CA141" s="65">
        <f>IF($AX141&lt;F$10,0,求节点(F$10:F$14,$M$19:$M$23,$AX141)*$C$2*节奏总纲!Z135)+CA140</f>
        <v>0</v>
      </c>
      <c r="CB141" s="65">
        <f>IF($AX141&lt;G$10,0,求节点(G$10:G$14,$M$19:$M$23,$AX141)*$C$2*节奏总纲!AA135)+CB140</f>
        <v>0</v>
      </c>
      <c r="CF141" s="51">
        <v>132</v>
      </c>
      <c r="CG141" s="65">
        <f t="shared" si="263"/>
        <v>804.18564111893329</v>
      </c>
      <c r="CH141" s="65">
        <f t="shared" si="264"/>
        <v>662.1940843176119</v>
      </c>
      <c r="CI141" s="65">
        <f t="shared" si="265"/>
        <v>474.92946284913205</v>
      </c>
      <c r="CJ141" s="65">
        <f t="shared" si="266"/>
        <v>264.33334080902091</v>
      </c>
      <c r="CK141" s="65">
        <f t="shared" si="267"/>
        <v>141.04563777962349</v>
      </c>
      <c r="CL141" s="65">
        <f t="shared" si="268"/>
        <v>4326.4011766107233</v>
      </c>
      <c r="CM141" s="65">
        <f t="shared" si="269"/>
        <v>3374.0557894024932</v>
      </c>
      <c r="CN141" s="65">
        <f t="shared" si="270"/>
        <v>2277.0400927063847</v>
      </c>
      <c r="CO141" s="65">
        <f t="shared" si="271"/>
        <v>1281.9904644254493</v>
      </c>
      <c r="CP141" s="65">
        <f t="shared" si="272"/>
        <v>719.68377807145782</v>
      </c>
      <c r="CQ141" s="65">
        <f t="shared" si="273"/>
        <v>37733.129846645832</v>
      </c>
      <c r="CR141" s="65">
        <f t="shared" si="274"/>
        <v>36061.44245253085</v>
      </c>
      <c r="CS141" s="65">
        <f t="shared" si="275"/>
        <v>31935.603428904473</v>
      </c>
      <c r="CT141" s="65">
        <f t="shared" si="276"/>
        <v>30104.84706823271</v>
      </c>
      <c r="CU141" s="65">
        <f t="shared" si="277"/>
        <v>28641.490540609509</v>
      </c>
      <c r="CV141" s="65">
        <f t="shared" si="278"/>
        <v>38252.63225932121</v>
      </c>
      <c r="CW141" s="65">
        <f t="shared" si="279"/>
        <v>25473.734312930555</v>
      </c>
      <c r="CX141" s="65">
        <f t="shared" si="280"/>
        <v>17491.848215615548</v>
      </c>
      <c r="CY141" s="65">
        <f t="shared" si="281"/>
        <v>12360.646900309828</v>
      </c>
      <c r="CZ141" s="65">
        <f t="shared" si="282"/>
        <v>6018.0888129528848</v>
      </c>
      <c r="DA141" s="65">
        <f t="shared" si="283"/>
        <v>110743.67813894612</v>
      </c>
      <c r="DB141" s="65">
        <f t="shared" si="284"/>
        <v>103867.81893984594</v>
      </c>
      <c r="DC141" s="65">
        <f t="shared" si="285"/>
        <v>90022.996350764588</v>
      </c>
      <c r="DD141" s="65">
        <f t="shared" si="286"/>
        <v>68082.646585770708</v>
      </c>
      <c r="DE141" s="65">
        <f t="shared" si="287"/>
        <v>41804.8208650343</v>
      </c>
      <c r="DF141" s="65">
        <f t="shared" si="288"/>
        <v>0</v>
      </c>
      <c r="DG141" s="65">
        <f t="shared" si="289"/>
        <v>0</v>
      </c>
      <c r="DH141" s="65">
        <f t="shared" si="290"/>
        <v>0</v>
      </c>
      <c r="DI141" s="65">
        <f t="shared" si="291"/>
        <v>0</v>
      </c>
      <c r="DJ141" s="65">
        <f t="shared" si="292"/>
        <v>0</v>
      </c>
      <c r="DN141" s="51">
        <v>132</v>
      </c>
      <c r="DO141" s="65">
        <f t="shared" si="293"/>
        <v>6.1798537991688383</v>
      </c>
      <c r="DP141" s="65">
        <f t="shared" si="294"/>
        <v>5.8952671872317355</v>
      </c>
      <c r="DQ141" s="65">
        <f t="shared" si="295"/>
        <v>5.5944805930680239</v>
      </c>
      <c r="DR141" s="65">
        <f t="shared" si="296"/>
        <v>5.6499007370836329</v>
      </c>
      <c r="DS141" s="65">
        <f t="shared" si="297"/>
        <v>5.9024887362764566</v>
      </c>
      <c r="DT141" s="65">
        <f t="shared" si="298"/>
        <v>3.5474544808706301</v>
      </c>
      <c r="DU141" s="65">
        <f t="shared" si="299"/>
        <v>3.300697844126562</v>
      </c>
      <c r="DV141" s="65">
        <f t="shared" si="300"/>
        <v>3.1186518911215777</v>
      </c>
      <c r="DW141" s="65">
        <f t="shared" si="301"/>
        <v>3.3350399405988376</v>
      </c>
      <c r="DX141" s="65">
        <f t="shared" si="302"/>
        <v>3.1261315829257734</v>
      </c>
      <c r="DY141" s="65">
        <f t="shared" si="303"/>
        <v>1.0000000000000002</v>
      </c>
      <c r="DZ141" s="65">
        <f t="shared" si="304"/>
        <v>1.0000000000000002</v>
      </c>
      <c r="EA141" s="65">
        <f t="shared" si="305"/>
        <v>1</v>
      </c>
      <c r="EB141" s="65">
        <f t="shared" si="306"/>
        <v>1.0000000000000002</v>
      </c>
      <c r="EC141" s="65">
        <f t="shared" si="307"/>
        <v>1.0000000000000002</v>
      </c>
      <c r="ED141" s="65">
        <f t="shared" si="308"/>
        <v>3.7554002942271625</v>
      </c>
      <c r="EE141" s="65">
        <f t="shared" si="309"/>
        <v>4.7219598317280917</v>
      </c>
      <c r="EF141" s="65">
        <f t="shared" si="310"/>
        <v>5.5265918228095749</v>
      </c>
      <c r="EG141" s="65">
        <f t="shared" si="311"/>
        <v>5.6306724716974976</v>
      </c>
      <c r="EH141" s="65">
        <f t="shared" si="312"/>
        <v>6.1445371737061647</v>
      </c>
      <c r="EI141" s="65">
        <f t="shared" si="313"/>
        <v>0.99999999999999978</v>
      </c>
      <c r="EJ141" s="65">
        <f t="shared" si="314"/>
        <v>0.99999999999999933</v>
      </c>
      <c r="EK141" s="65">
        <f t="shared" si="315"/>
        <v>0.99999999999999989</v>
      </c>
      <c r="EL141" s="65">
        <f t="shared" si="316"/>
        <v>0.99999999999999978</v>
      </c>
      <c r="EM141" s="65">
        <f t="shared" si="317"/>
        <v>0.99999999999999944</v>
      </c>
      <c r="EN141" s="65">
        <f t="shared" si="318"/>
        <v>0</v>
      </c>
      <c r="EO141" s="65">
        <f t="shared" si="319"/>
        <v>0</v>
      </c>
      <c r="EP141" s="65">
        <f t="shared" si="320"/>
        <v>0</v>
      </c>
      <c r="EQ141" s="65">
        <f t="shared" si="321"/>
        <v>0</v>
      </c>
      <c r="ER141" s="65">
        <f t="shared" si="322"/>
        <v>0</v>
      </c>
      <c r="EV141" s="51">
        <v>132</v>
      </c>
      <c r="EW141" s="65">
        <f t="shared" si="323"/>
        <v>290.62916352210834</v>
      </c>
      <c r="EX141" s="65">
        <f t="shared" si="324"/>
        <v>233.66049054559718</v>
      </c>
      <c r="EY141" s="65">
        <f t="shared" si="325"/>
        <v>163.29709535101796</v>
      </c>
      <c r="EZ141" s="65">
        <f t="shared" si="326"/>
        <v>91.326382094567663</v>
      </c>
      <c r="FA141" s="65">
        <f t="shared" si="327"/>
        <v>49.799640898068432</v>
      </c>
      <c r="FB141" s="65">
        <f t="shared" si="328"/>
        <v>1569.2774507955346</v>
      </c>
      <c r="FC141" s="65">
        <f t="shared" si="329"/>
        <v>1261.7701846825312</v>
      </c>
      <c r="FD141" s="65">
        <f t="shared" si="330"/>
        <v>983.18366723144732</v>
      </c>
      <c r="FE141" s="65">
        <f t="shared" si="331"/>
        <v>797.49756531882383</v>
      </c>
      <c r="FF141" s="65">
        <f t="shared" si="332"/>
        <v>628.03752035770856</v>
      </c>
      <c r="FG141" s="65">
        <f t="shared" si="333"/>
        <v>1612.985339126576</v>
      </c>
      <c r="FH141" s="65">
        <f t="shared" si="334"/>
        <v>1418.8658935563435</v>
      </c>
      <c r="FI141" s="65">
        <f t="shared" si="335"/>
        <v>1194.09051169431</v>
      </c>
      <c r="FJ141" s="65">
        <f t="shared" si="336"/>
        <v>983.67505454121306</v>
      </c>
      <c r="FK141" s="65">
        <f t="shared" si="337"/>
        <v>740.6321714288772</v>
      </c>
      <c r="FL141" s="65">
        <f t="shared" si="338"/>
        <v>760.88081069566897</v>
      </c>
      <c r="FM141" s="65">
        <f t="shared" si="339"/>
        <v>645.39857526647188</v>
      </c>
      <c r="FN141" s="65">
        <f t="shared" si="340"/>
        <v>529.93031255533606</v>
      </c>
      <c r="FO141" s="65">
        <f t="shared" si="341"/>
        <v>404.90964412553615</v>
      </c>
      <c r="FP141" s="65">
        <f t="shared" si="342"/>
        <v>255.0756931141722</v>
      </c>
      <c r="FQ141" s="65">
        <f t="shared" si="343"/>
        <v>996.69310325051492</v>
      </c>
      <c r="FR141" s="65">
        <f t="shared" si="344"/>
        <v>934.81037045861285</v>
      </c>
      <c r="FS141" s="65">
        <f t="shared" si="345"/>
        <v>810.20696715688121</v>
      </c>
      <c r="FT141" s="65">
        <f t="shared" si="346"/>
        <v>612.74381927193622</v>
      </c>
      <c r="FU141" s="65">
        <f t="shared" si="347"/>
        <v>376.24338778530847</v>
      </c>
      <c r="FV141" s="65">
        <f t="shared" si="348"/>
        <v>110.74367813894611</v>
      </c>
      <c r="FW141" s="65">
        <f t="shared" si="349"/>
        <v>103.86781893984588</v>
      </c>
      <c r="FX141" s="65">
        <f t="shared" si="350"/>
        <v>90.022996350764572</v>
      </c>
      <c r="FY141" s="65">
        <f t="shared" si="351"/>
        <v>68.082646585770689</v>
      </c>
      <c r="FZ141" s="65">
        <f t="shared" si="352"/>
        <v>41.80482086503428</v>
      </c>
      <c r="GB141" s="65">
        <f t="shared" si="353"/>
        <v>290.62916352210834</v>
      </c>
      <c r="GC141" s="65">
        <f t="shared" si="354"/>
        <v>1569.2774507955346</v>
      </c>
      <c r="GD141" s="65">
        <f t="shared" si="355"/>
        <v>1612.985339126576</v>
      </c>
      <c r="GE141" s="65">
        <f t="shared" si="356"/>
        <v>760.88081069566897</v>
      </c>
      <c r="GF141" s="65">
        <f t="shared" si="357"/>
        <v>996.69310325051492</v>
      </c>
      <c r="GG141" s="65">
        <f t="shared" si="358"/>
        <v>110.74367813894611</v>
      </c>
      <c r="GH141" s="65">
        <f t="shared" si="359"/>
        <v>233.66049054559718</v>
      </c>
      <c r="GI141" s="65">
        <f t="shared" si="360"/>
        <v>1261.7701846825312</v>
      </c>
      <c r="GJ141" s="65">
        <f t="shared" si="361"/>
        <v>1418.8658935563435</v>
      </c>
      <c r="GK141" s="65">
        <f t="shared" si="362"/>
        <v>645.39857526647188</v>
      </c>
      <c r="GL141" s="65">
        <f t="shared" si="363"/>
        <v>934.81037045861285</v>
      </c>
      <c r="GM141" s="65">
        <f t="shared" si="364"/>
        <v>103.86781893984588</v>
      </c>
      <c r="GN141" s="65">
        <f t="shared" si="365"/>
        <v>163.29709535101796</v>
      </c>
      <c r="GO141" s="65">
        <f t="shared" si="366"/>
        <v>983.18366723144732</v>
      </c>
      <c r="GP141" s="65">
        <f t="shared" si="367"/>
        <v>1194.09051169431</v>
      </c>
      <c r="GQ141" s="65">
        <f t="shared" si="368"/>
        <v>529.93031255533606</v>
      </c>
      <c r="GR141" s="65">
        <f t="shared" si="369"/>
        <v>810.20696715688121</v>
      </c>
      <c r="GS141" s="65">
        <f t="shared" si="370"/>
        <v>90.022996350764572</v>
      </c>
      <c r="GT141" s="65">
        <f t="shared" si="371"/>
        <v>91.326382094567663</v>
      </c>
      <c r="GU141" s="65">
        <f t="shared" si="372"/>
        <v>797.49756531882383</v>
      </c>
      <c r="GV141" s="65">
        <f t="shared" si="373"/>
        <v>983.67505454121306</v>
      </c>
      <c r="GW141" s="65">
        <f t="shared" si="374"/>
        <v>404.90964412553615</v>
      </c>
      <c r="GX141" s="65">
        <f t="shared" si="375"/>
        <v>612.74381927193622</v>
      </c>
      <c r="GY141" s="65">
        <f t="shared" si="376"/>
        <v>68.082646585770689</v>
      </c>
      <c r="GZ141" s="65">
        <f t="shared" si="377"/>
        <v>49.799640898068432</v>
      </c>
      <c r="HA141" s="65">
        <f t="shared" si="378"/>
        <v>628.03752035770856</v>
      </c>
      <c r="HB141" s="65">
        <f t="shared" si="379"/>
        <v>740.6321714288772</v>
      </c>
      <c r="HC141" s="65">
        <f t="shared" si="380"/>
        <v>255.0756931141722</v>
      </c>
      <c r="HD141" s="65">
        <f t="shared" si="381"/>
        <v>376.24338778530847</v>
      </c>
      <c r="HE141" s="65">
        <f t="shared" si="382"/>
        <v>41.80482086503428</v>
      </c>
      <c r="HM141" s="51">
        <v>132</v>
      </c>
      <c r="HN141" s="72">
        <f>(EW141-EW140)*$D$46+(FB141-FB140)*$D$47+(FG141-FG140)*$D$48+(FL141-FL140)*$D$49+IF($HM141&lt;C$10,0,求节点(C$10:C$14,$H$28:$H$32,$HM141)*$C$2*节奏总纲!W135)+HN140</f>
        <v>1178495.8283807072</v>
      </c>
      <c r="HO141" s="72">
        <f>(EX141-EX140)*$D$46+(FC141-FC140)*$D$47+(FH141-FH140)*$D$48+(FM141-FM140)*$D$49+IF($HM141&lt;D$10,0,求节点(D$10:D$14,$H$28:$H$32,$HM141)*$C$2*节奏总纲!X135)+HO140</f>
        <v>1008744.357174627</v>
      </c>
      <c r="HP141" s="72">
        <f>(EY141-EY140)*$D$46+(FD141-FD140)*$D$47+(FI141-FI140)*$D$48+(FN141-FN140)*$D$49+IF($HM141&lt;E$10,0,求节点(E$10:E$14,$H$28:$H$32,$HM141)*$C$2*节奏总纲!Y135)+HP140</f>
        <v>815523.91002022114</v>
      </c>
      <c r="HQ141" s="72">
        <f>(EZ141-EZ140)*$D$46+(FE141-FE140)*$D$47+(FJ141-FJ140)*$D$48+(FO141-FO140)*$D$49+IF($HM141&lt;F$10,0,求节点(F$10:F$14,$H$28:$H$32,$HM141)*$C$2*节奏总纲!Z135)+HQ140</f>
        <v>590032.08515618939</v>
      </c>
      <c r="HR141" s="72">
        <f>(FA141-FA140)*$D$46+(FF141-FF140)*$D$47+(FK141-FK140)*$D$48+(FP141-FP140)*$D$49+IF($HM141&lt;G$10,0,求节点(G$10:G$14,$H$28:$H$32,$HM141)*$C$2*节奏总纲!AA135)+HR140</f>
        <v>328156.26308099943</v>
      </c>
      <c r="HV141" s="72">
        <v>132</v>
      </c>
      <c r="HW141" s="72">
        <f>IF($HV141&lt;C$10,0,求节点(C$10:C$14,$I$28:$I$32,$HV141)*$C$2*节奏总纲!W135)+HW140</f>
        <v>18926521099.455357</v>
      </c>
      <c r="HX141" s="72">
        <f>IF($HV141&lt;D$10,0,求节点(D$10:D$14,$I$28:$I$32,$HV141)*$C$2*节奏总纲!X135)+HX140</f>
        <v>16570865508.331408</v>
      </c>
      <c r="HY141" s="72">
        <f>IF($HV141&lt;E$10,0,求节点(E$10:E$14,$I$28:$I$32,$HV141)*$C$2*节奏总纲!Y135)+HY140</f>
        <v>13609587654.979784</v>
      </c>
      <c r="HZ141" s="72">
        <f>IF($HV141&lt;F$10,0,求节点(F$10:F$14,$I$28:$I$32,$HV141)*$C$2*节奏总纲!Z135)+HZ140</f>
        <v>9799488816.2438011</v>
      </c>
      <c r="IA141" s="72">
        <f>IF($HV141&lt;G$10,0,求节点(G$10:G$14,$I$28:$I$32,$HV141)*$C$2*节奏总纲!AA135)+IA140</f>
        <v>5270814256.3815155</v>
      </c>
    </row>
    <row r="142" spans="16:235" x14ac:dyDescent="0.15">
      <c r="P142" s="49">
        <v>133</v>
      </c>
      <c r="Q142" s="51">
        <f>IF($P142&lt;C$10,0,求节点(C$10:C$14,$H$10:$H$14,$P142)*$C$2*节奏总纲!W136)+Q141</f>
        <v>4969.7496895058675</v>
      </c>
      <c r="R142" s="51">
        <f>IF($P142&lt;D$10,0,求节点(D$10:D$14,$H$10:$H$14,$P142)*$C$2*节奏总纲!X136)+R141</f>
        <v>3903.8110568565826</v>
      </c>
      <c r="S142" s="51">
        <f>IF($P142&lt;E$10,0,求节点(E$10:E$14,$H$10:$H$14,$P142)*$C$2*节奏总纲!Y136)+S141</f>
        <v>2656.9836629856904</v>
      </c>
      <c r="T142" s="51">
        <f>IF($P142&lt;F$10,0,求节点(F$10:F$14,$H$10:$H$14,$P142)*$C$2*节奏总纲!Z136)+T141</f>
        <v>1493.4571370726665</v>
      </c>
      <c r="U142" s="51">
        <f>IF($P142&lt;G$10,0,求节点(G$10:G$14,$H$10:$H$14,$P142)*$C$2*节奏总纲!AA136)+U141</f>
        <v>832.52028829515666</v>
      </c>
      <c r="V142" s="51">
        <f>IF($P142&lt;C$10,0,求节点(C$10:C$14,$I$10:$I$14,$P142)*$C$2*节奏总纲!W136)+V141</f>
        <v>15347.711240011677</v>
      </c>
      <c r="W142" s="51">
        <f>IF($P142&lt;D$10,0,求节点(D$10:D$14,$I$10:$I$14,$P142)*$C$2*节奏总纲!X136)+W141</f>
        <v>11136.738670043555</v>
      </c>
      <c r="X142" s="51">
        <f>IF($P142&lt;E$10,0,求节点(E$10:E$14,$I$10:$I$14,$P142)*$C$2*节奏总纲!Y136)+X141</f>
        <v>7101.2953912784196</v>
      </c>
      <c r="Y142" s="51">
        <f>IF($P142&lt;F$10,0,求节点(F$10:F$14,$I$10:$I$14,$P142)*$C$2*节奏总纲!Z136)+Y141</f>
        <v>4275.4894023257266</v>
      </c>
      <c r="Z142" s="51">
        <f>IF($P142&lt;G$10,0,求节点(G$10:G$14,$I$10:$I$14,$P142)*$C$2*节奏总纲!AA136)+Z141</f>
        <v>2249.8261883485275</v>
      </c>
      <c r="AA142" s="65">
        <f>IF($P142&lt;C$10,0,求节点(C$10:C$14,$J$10:$J$14,$P142)*$C$2*节奏总纲!W136)+AA141+军团势力点排行奖励设计!M142-军团势力点排行奖励设计!M141</f>
        <v>39662.838732319709</v>
      </c>
      <c r="AB142" s="65">
        <f>IF($P142&lt;D$10,0,求节点(D$10:D$14,$J$10:$J$14,$P142)*$C$2*节奏总纲!X136)+AB141+军团势力点排行奖励设计!N142-军团势力点排行奖励设计!N141</f>
        <v>38129.749657328954</v>
      </c>
      <c r="AC142" s="65">
        <f>IF($P142&lt;E$10,0,求节点(E$10:E$14,$J$10:$J$14,$P142)*$C$2*节奏总纲!Y136)+AC141+军团势力点排行奖励设计!O142-军团势力点排行奖励设计!O141</f>
        <v>33826.670519001869</v>
      </c>
      <c r="AD142" s="65">
        <f>IF($P142&lt;F$10,0,求节点(F$10:F$14,$J$10:$J$14,$P142)*$C$2*节奏总纲!Z136)+AD141+军团势力点排行奖励设计!P142-军团势力点排行奖励设计!P141</f>
        <v>31995.91415833011</v>
      </c>
      <c r="AE142" s="65">
        <f>IF($P142&lt;G$10,0,求节点(G$10:G$14,$J$10:$J$14,$P142)*$C$2*节奏总纲!AA136)+AE141+军团势力点排行奖励设计!Q142-军团势力点排行奖励设计!Q141</f>
        <v>30532.557630706913</v>
      </c>
      <c r="AF142" s="65">
        <f>IF($P142&lt;C$10,0,求节点(C$10:C$14,$K$10:$K$14,$P142)*$C$2*节奏总纲!W136)+AF141</f>
        <v>153784.91809140609</v>
      </c>
      <c r="AG142" s="65">
        <f>IF($P142&lt;D$10,0,求节点(D$10:D$14,$K$10:$K$14,$P142)*$C$2*节奏总纲!X136)+AG141</f>
        <v>128972.84044992369</v>
      </c>
      <c r="AH142" s="65">
        <f>IF($P142&lt;E$10,0,求节点(E$10:E$14,$K$10:$K$14,$P142)*$C$2*节奏总纲!Y136)+AH141</f>
        <v>103289.04012958803</v>
      </c>
      <c r="AI142" s="65">
        <f>IF($P142&lt;F$10,0,求节点(F$10:F$14,$K$10:$K$14,$P142)*$C$2*节奏总纲!Z136)+AI141</f>
        <v>74144.097082117849</v>
      </c>
      <c r="AJ142" s="65">
        <f>IF($P142&lt;G$10,0,求节点(G$10:G$14,$K$10:$K$14,$P142)*$C$2*节奏总纲!AA136)+AJ141</f>
        <v>39444.945474647546</v>
      </c>
      <c r="AK142" s="65">
        <f>IF($P142&lt;C$10,0,求节点(C$10:C$14,$L$10:$L$14,$P142)*$C$2*节奏总纲!W136)+AK141+军团势力点排行奖励设计!R142-军团势力点排行奖励设计!R141</f>
        <v>121260.59156586866</v>
      </c>
      <c r="AL142" s="65">
        <f>IF($P142&lt;D$10,0,求节点(D$10:D$14,$L$10:$L$14,$P142)*$C$2*节奏总纲!X136)+AL141+军团势力点排行奖励设计!S142-军团势力点排行奖励设计!S141</f>
        <v>113216.56750553327</v>
      </c>
      <c r="AM142" s="65">
        <f>IF($P142&lt;E$10,0,求节点(E$10:E$14,$L$10:$L$14,$P142)*$C$2*节奏总纲!Y136)+AM141+军团势力点排行奖励设计!T142-军团势力点排行奖励设计!T141</f>
        <v>97398.15800214441</v>
      </c>
      <c r="AN142" s="65">
        <f>IF($P142&lt;F$10,0,求节点(F$10:F$14,$L$10:$L$14,$P142)*$C$2*节奏总纲!Z136)+AN141+军团势力点排行奖励设计!U142-军团势力点排行奖励设计!U141</f>
        <v>73384.416269979949</v>
      </c>
      <c r="AO142" s="65">
        <f>IF($P142&lt;G$10,0,求节点(G$10:G$14,$L$10:$L$14,$P142)*$C$2*节奏总纲!AA136)+AO141+军团势力点排行奖励设计!V142-军团势力点排行奖励设计!V141</f>
        <v>45027.82274986658</v>
      </c>
      <c r="AP142" s="65">
        <f>IF($P142&lt;C$10,0,求节点(C$10:C$14,$M$10:$M$14,$P142)*$C$2*节奏总纲!W136)+AP141</f>
        <v>0</v>
      </c>
      <c r="AQ142" s="65">
        <f>IF($P142&lt;D$10,0,求节点(D$10:D$14,$M$10:$M$14,$P142)*$C$2*节奏总纲!X136)+AQ141</f>
        <v>0</v>
      </c>
      <c r="AR142" s="65">
        <f>IF($P142&lt;E$10,0,求节点(E$10:E$14,$M$10:$M$14,$P142)*$C$2*节奏总纲!Y136)+AR141</f>
        <v>0</v>
      </c>
      <c r="AS142" s="65">
        <f>IF($P142&lt;F$10,0,求节点(F$10:F$14,$M$10:$M$14,$P142)*$C$2*节奏总纲!Z136)+AS141</f>
        <v>0</v>
      </c>
      <c r="AT142" s="65">
        <f>IF($P142&lt;G$10,0,求节点(G$10:G$14,$M$10:$M$14,$P142)*$C$2*节奏总纲!AA136)+AT141</f>
        <v>0</v>
      </c>
      <c r="AX142" s="51">
        <v>133</v>
      </c>
      <c r="AY142" s="51">
        <f>IF($AX142&lt;C$10,0,求节点(C$10:C$14,$H$19:$H$23,$AX142)*$C$2*节奏总纲!W136)+AY141</f>
        <v>160.83712822378666</v>
      </c>
      <c r="AZ142" s="51">
        <f>IF($AX142&lt;D$10,0,求节点(D$10:D$14,$H$19:$H$23,$AX142)*$C$2*节奏总纲!X136)+AZ141</f>
        <v>132.43881686352239</v>
      </c>
      <c r="BA142" s="51">
        <f>IF($AX142&lt;E$10,0,求节点(E$10:E$14,$H$19:$H$23,$AX142)*$C$2*节奏总纲!Y136)+BA141</f>
        <v>94.985892569826404</v>
      </c>
      <c r="BB142" s="51">
        <f>IF($AX142&lt;F$10,0,求节点(F$10:F$14,$H$19:$H$23,$AX142)*$C$2*节奏总纲!Z136)+BB141</f>
        <v>52.866668161804185</v>
      </c>
      <c r="BC142" s="51">
        <f>IF($AX142&lt;G$10,0,求节点(G$10:G$14,$H$19:$H$23,$AX142)*$C$2*节奏总纲!AA136)+BC141</f>
        <v>28.209127555924699</v>
      </c>
      <c r="BD142" s="51">
        <f>IF($AX142&lt;C$10,0,求节点(C$10:C$14,$I$19:$I$23,$AX142)*$C$2*节奏总纲!W136)+BD141</f>
        <v>432.64011766107234</v>
      </c>
      <c r="BE142" s="51">
        <f>IF($AX142&lt;D$10,0,求节点(D$10:D$14,$I$19:$I$23,$AX142)*$C$2*节奏总纲!X136)+BE141</f>
        <v>337.40557894024931</v>
      </c>
      <c r="BF142" s="51">
        <f>IF($AX142&lt;E$10,0,求节点(E$10:E$14,$I$19:$I$23,$AX142)*$C$2*节奏总纲!Y136)+BF141</f>
        <v>227.70400927063847</v>
      </c>
      <c r="BG142" s="51">
        <f>IF($AX142&lt;F$10,0,求节点(F$10:F$14,$I$19:$I$23,$AX142)*$C$2*节奏总纲!Z136)+BG141</f>
        <v>128.19904644254493</v>
      </c>
      <c r="BH142" s="51">
        <f>IF($AX142&lt;G$10,0,求节点(G$10:G$14,$I$19:$I$23,$AX142)*$C$2*节奏总纲!AA136)+BH141</f>
        <v>71.968377807145785</v>
      </c>
      <c r="BI142" s="65">
        <f>IF($AX142&lt;C$10,0,求节点(C$10:C$14,$J$19:$J$23,$AX142)*$C$2*节奏总纲!W136)+BI141+军团势力点排行奖励设计!W142-军团势力点排行奖励设计!W141</f>
        <v>1322.0946244106563</v>
      </c>
      <c r="BJ142" s="65">
        <f>IF($AX142&lt;D$10,0,求节点(D$10:D$14,$J$19:$J$23,$AX142)*$C$2*节奏总纲!X136)+BJ141+军团势力点排行奖励设计!X142-军团势力点排行奖励设计!X141</f>
        <v>1270.9916552442983</v>
      </c>
      <c r="BK142" s="65">
        <f>IF($AX142&lt;E$10,0,求节点(E$10:E$14,$J$19:$J$23,$AX142)*$C$2*节奏总纲!Y136)+BK141+军团势力点排行奖励设计!Y142-军团势力点排行奖励设计!Y141</f>
        <v>1127.555683966729</v>
      </c>
      <c r="BL142" s="65">
        <f>IF($AX142&lt;F$10,0,求节点(F$10:F$14,$J$19:$J$23,$AX142)*$C$2*节奏总纲!Z136)+BL141+军团势力点排行奖励设计!Z142-军团势力点排行奖励设计!Z141</f>
        <v>1066.5304719443368</v>
      </c>
      <c r="BM142" s="65">
        <f>IF($AX142&lt;G$10,0,求节点(G$10:G$14,$J$19:$J$23,$AX142)*$C$2*节奏总纲!AA136)+BM141+军团势力点排行奖励设计!AA142-军团势力点排行奖励设计!AA141</f>
        <v>1017.7519210235635</v>
      </c>
      <c r="BN142" s="65">
        <f>IF($AX142&lt;C$10,0,求节点(C$10:C$14,$K$19:$K$23,$AX142)*$C$2*节奏总纲!W136)+BN141</f>
        <v>1275.0877419773738</v>
      </c>
      <c r="BO142" s="65">
        <f>IF($AX142&lt;D$10,0,求节点(D$10:D$14,$K$19:$K$23,$AX142)*$C$2*节奏总纲!X136)+BO141</f>
        <v>849.12447709768514</v>
      </c>
      <c r="BP142" s="65">
        <f>IF($AX142&lt;E$10,0,求节点(E$10:E$14,$K$19:$K$23,$AX142)*$C$2*节奏总纲!Y136)+BP141</f>
        <v>583.0616071871849</v>
      </c>
      <c r="BQ142" s="65">
        <f>IF($AX142&lt;F$10,0,求节点(F$10:F$14,$K$19:$K$23,$AX142)*$C$2*节奏总纲!Z136)+BQ141</f>
        <v>412.02156334366094</v>
      </c>
      <c r="BR142" s="65">
        <f>IF($AX142&lt;G$10,0,求节点(G$10:G$14,$K$19:$K$23,$AX142)*$C$2*节奏总纲!AA136)+BR141</f>
        <v>200.60296043176282</v>
      </c>
      <c r="BS142" s="65">
        <f>IF($AX142&lt;C$10,0,求节点(C$10:C$14,$L$19:$L$23,$AX142)*$C$2*节奏总纲!W136)+BS141+军团势力点排行奖励设计!AB142-军团势力点排行奖励设计!AB141</f>
        <v>2425.2118313173733</v>
      </c>
      <c r="BT142" s="65">
        <f>IF($AX142&lt;D$10,0,求节点(D$10:D$14,$L$19:$L$23,$AX142)*$C$2*节奏总纲!X136)+BT141+军团势力点排行奖励设计!AC142-军团势力点排行奖励设计!AC141</f>
        <v>2264.3313501106668</v>
      </c>
      <c r="BU142" s="65">
        <f>IF($AX142&lt;E$10,0,求节点(E$10:E$14,$L$19:$L$23,$AX142)*$C$2*节奏总纲!Y136)+BU141+军团势力点排行奖励设计!AD142-军团势力点排行奖励设计!AD141</f>
        <v>1947.9631600428884</v>
      </c>
      <c r="BV142" s="65">
        <f>IF($AX142&lt;F$10,0,求节点(F$10:F$14,$L$19:$L$23,$AX142)*$C$2*节奏总纲!Z136)+BV141+军团势力点排行奖励设计!AE142-军团势力点排行奖励设计!AE141</f>
        <v>1467.6883253995993</v>
      </c>
      <c r="BW142" s="65">
        <f>IF($AX142&lt;G$10,0,求节点(G$10:G$14,$L$19:$L$23,$AX142)*$C$2*节奏总纲!AA136)+BW141+军团势力点排行奖励设计!AF142-军团势力点排行奖励设计!AF141</f>
        <v>900.55645499733191</v>
      </c>
      <c r="BX142" s="65">
        <f>IF($AX142&lt;C$10,0,求节点(C$10:C$14,$M$19:$M$23,$AX142)*$C$2*节奏总纲!W136)+BX141</f>
        <v>0</v>
      </c>
      <c r="BY142" s="65">
        <f>IF($AX142&lt;D$10,0,求节点(D$10:D$14,$M$19:$M$23,$AX142)*$C$2*节奏总纲!X136)+BY141</f>
        <v>0</v>
      </c>
      <c r="BZ142" s="65">
        <f>IF($AX142&lt;E$10,0,求节点(E$10:E$14,$M$19:$M$23,$AX142)*$C$2*节奏总纲!Y136)+BZ141</f>
        <v>0</v>
      </c>
      <c r="CA142" s="65">
        <f>IF($AX142&lt;F$10,0,求节点(F$10:F$14,$M$19:$M$23,$AX142)*$C$2*节奏总纲!Z136)+CA141</f>
        <v>0</v>
      </c>
      <c r="CB142" s="65">
        <f>IF($AX142&lt;G$10,0,求节点(G$10:G$14,$M$19:$M$23,$AX142)*$C$2*节奏总纲!AA136)+CB141</f>
        <v>0</v>
      </c>
      <c r="CF142" s="51">
        <v>133</v>
      </c>
      <c r="CG142" s="65">
        <f t="shared" si="263"/>
        <v>804.18564111893329</v>
      </c>
      <c r="CH142" s="65">
        <f t="shared" si="264"/>
        <v>662.1940843176119</v>
      </c>
      <c r="CI142" s="65">
        <f t="shared" si="265"/>
        <v>474.92946284913205</v>
      </c>
      <c r="CJ142" s="65">
        <f t="shared" si="266"/>
        <v>264.33334080902091</v>
      </c>
      <c r="CK142" s="65">
        <f t="shared" si="267"/>
        <v>141.04563777962349</v>
      </c>
      <c r="CL142" s="65">
        <f t="shared" si="268"/>
        <v>4326.4011766107233</v>
      </c>
      <c r="CM142" s="65">
        <f t="shared" si="269"/>
        <v>3374.0557894024932</v>
      </c>
      <c r="CN142" s="65">
        <f t="shared" si="270"/>
        <v>2277.0400927063847</v>
      </c>
      <c r="CO142" s="65">
        <f t="shared" si="271"/>
        <v>1281.9904644254493</v>
      </c>
      <c r="CP142" s="65">
        <f t="shared" si="272"/>
        <v>719.68377807145782</v>
      </c>
      <c r="CQ142" s="65">
        <f t="shared" si="273"/>
        <v>39662.838732319688</v>
      </c>
      <c r="CR142" s="65">
        <f t="shared" si="274"/>
        <v>38129.749657328946</v>
      </c>
      <c r="CS142" s="65">
        <f t="shared" si="275"/>
        <v>33826.670519001869</v>
      </c>
      <c r="CT142" s="65">
        <f t="shared" si="276"/>
        <v>31995.914158330103</v>
      </c>
      <c r="CU142" s="65">
        <f t="shared" si="277"/>
        <v>30532.557630706902</v>
      </c>
      <c r="CV142" s="65">
        <f t="shared" si="278"/>
        <v>38252.63225932121</v>
      </c>
      <c r="CW142" s="65">
        <f t="shared" si="279"/>
        <v>25473.734312930555</v>
      </c>
      <c r="CX142" s="65">
        <f t="shared" si="280"/>
        <v>17491.848215615548</v>
      </c>
      <c r="CY142" s="65">
        <f t="shared" si="281"/>
        <v>12360.646900309828</v>
      </c>
      <c r="CZ142" s="65">
        <f t="shared" si="282"/>
        <v>6018.0888129528848</v>
      </c>
      <c r="DA142" s="65">
        <f t="shared" si="283"/>
        <v>121260.59156586866</v>
      </c>
      <c r="DB142" s="65">
        <f t="shared" si="284"/>
        <v>113216.56750553334</v>
      </c>
      <c r="DC142" s="65">
        <f t="shared" si="285"/>
        <v>97398.158002144424</v>
      </c>
      <c r="DD142" s="65">
        <f t="shared" si="286"/>
        <v>73384.416269979964</v>
      </c>
      <c r="DE142" s="65">
        <f t="shared" si="287"/>
        <v>45027.822749866595</v>
      </c>
      <c r="DF142" s="65">
        <f t="shared" si="288"/>
        <v>0</v>
      </c>
      <c r="DG142" s="65">
        <f t="shared" si="289"/>
        <v>0</v>
      </c>
      <c r="DH142" s="65">
        <f t="shared" si="290"/>
        <v>0</v>
      </c>
      <c r="DI142" s="65">
        <f t="shared" si="291"/>
        <v>0</v>
      </c>
      <c r="DJ142" s="65">
        <f t="shared" si="292"/>
        <v>0</v>
      </c>
      <c r="DN142" s="51">
        <v>133</v>
      </c>
      <c r="DO142" s="65">
        <f t="shared" si="293"/>
        <v>6.1798537991688383</v>
      </c>
      <c r="DP142" s="65">
        <f t="shared" si="294"/>
        <v>5.8952671872317355</v>
      </c>
      <c r="DQ142" s="65">
        <f t="shared" si="295"/>
        <v>5.5944805930680239</v>
      </c>
      <c r="DR142" s="65">
        <f t="shared" si="296"/>
        <v>5.6499007370836329</v>
      </c>
      <c r="DS142" s="65">
        <f t="shared" si="297"/>
        <v>5.9024887362764566</v>
      </c>
      <c r="DT142" s="65">
        <f t="shared" si="298"/>
        <v>3.5474544808706301</v>
      </c>
      <c r="DU142" s="65">
        <f t="shared" si="299"/>
        <v>3.300697844126562</v>
      </c>
      <c r="DV142" s="65">
        <f t="shared" si="300"/>
        <v>3.1186518911215777</v>
      </c>
      <c r="DW142" s="65">
        <f t="shared" si="301"/>
        <v>3.3350399405988376</v>
      </c>
      <c r="DX142" s="65">
        <f t="shared" si="302"/>
        <v>3.1261315829257734</v>
      </c>
      <c r="DY142" s="65">
        <f t="shared" si="303"/>
        <v>1.0000000000000004</v>
      </c>
      <c r="DZ142" s="65">
        <f t="shared" si="304"/>
        <v>1.0000000000000002</v>
      </c>
      <c r="EA142" s="65">
        <f t="shared" si="305"/>
        <v>1</v>
      </c>
      <c r="EB142" s="65">
        <f t="shared" si="306"/>
        <v>1.0000000000000002</v>
      </c>
      <c r="EC142" s="65">
        <f t="shared" si="307"/>
        <v>1.0000000000000004</v>
      </c>
      <c r="ED142" s="65">
        <f t="shared" si="308"/>
        <v>4.0202440723260962</v>
      </c>
      <c r="EE142" s="65">
        <f t="shared" si="309"/>
        <v>5.0629734480843913</v>
      </c>
      <c r="EF142" s="65">
        <f t="shared" si="310"/>
        <v>5.9049815008901412</v>
      </c>
      <c r="EG142" s="65">
        <f t="shared" si="311"/>
        <v>5.9983994106537724</v>
      </c>
      <c r="EH142" s="65">
        <f t="shared" si="312"/>
        <v>6.5543973677738343</v>
      </c>
      <c r="EI142" s="65">
        <f t="shared" si="313"/>
        <v>1</v>
      </c>
      <c r="EJ142" s="65">
        <f t="shared" si="314"/>
        <v>0.99999999999999933</v>
      </c>
      <c r="EK142" s="65">
        <f t="shared" si="315"/>
        <v>0.99999999999999989</v>
      </c>
      <c r="EL142" s="65">
        <f t="shared" si="316"/>
        <v>0.99999999999999978</v>
      </c>
      <c r="EM142" s="65">
        <f t="shared" si="317"/>
        <v>0.99999999999999967</v>
      </c>
      <c r="EN142" s="65">
        <f t="shared" si="318"/>
        <v>0</v>
      </c>
      <c r="EO142" s="65">
        <f t="shared" si="319"/>
        <v>0</v>
      </c>
      <c r="EP142" s="65">
        <f t="shared" si="320"/>
        <v>0</v>
      </c>
      <c r="EQ142" s="65">
        <f t="shared" si="321"/>
        <v>0</v>
      </c>
      <c r="ER142" s="65">
        <f t="shared" si="322"/>
        <v>0</v>
      </c>
      <c r="EV142" s="51">
        <v>133</v>
      </c>
      <c r="EW142" s="65">
        <f t="shared" si="323"/>
        <v>290.62916352210834</v>
      </c>
      <c r="EX142" s="65">
        <f t="shared" si="324"/>
        <v>233.66049054559718</v>
      </c>
      <c r="EY142" s="65">
        <f t="shared" si="325"/>
        <v>163.29709535101796</v>
      </c>
      <c r="EZ142" s="65">
        <f t="shared" si="326"/>
        <v>91.326382094567663</v>
      </c>
      <c r="FA142" s="65">
        <f t="shared" si="327"/>
        <v>49.799640898068432</v>
      </c>
      <c r="FB142" s="65">
        <f t="shared" si="328"/>
        <v>1601.4392655567656</v>
      </c>
      <c r="FC142" s="65">
        <f t="shared" si="329"/>
        <v>1296.2419714291661</v>
      </c>
      <c r="FD142" s="65">
        <f t="shared" si="330"/>
        <v>1014.7014520664038</v>
      </c>
      <c r="FE142" s="65">
        <f t="shared" si="331"/>
        <v>829.01535015378033</v>
      </c>
      <c r="FF142" s="65">
        <f t="shared" si="332"/>
        <v>659.55530519266517</v>
      </c>
      <c r="FG142" s="65">
        <f t="shared" si="333"/>
        <v>1705.0324529732193</v>
      </c>
      <c r="FH142" s="65">
        <f t="shared" si="334"/>
        <v>1505.9829930224396</v>
      </c>
      <c r="FI142" s="65">
        <f t="shared" si="335"/>
        <v>1266.7074879540501</v>
      </c>
      <c r="FJ142" s="65">
        <f t="shared" si="336"/>
        <v>1043.8516789979296</v>
      </c>
      <c r="FK142" s="65">
        <f t="shared" si="337"/>
        <v>788.33618908933181</v>
      </c>
      <c r="FL142" s="65">
        <f t="shared" si="338"/>
        <v>806.16464587948224</v>
      </c>
      <c r="FM142" s="65">
        <f t="shared" si="339"/>
        <v>686.240748203885</v>
      </c>
      <c r="FN142" s="65">
        <f t="shared" si="340"/>
        <v>562.58273764435103</v>
      </c>
      <c r="FO142" s="65">
        <f t="shared" si="341"/>
        <v>429.2685013458688</v>
      </c>
      <c r="FP142" s="65">
        <f t="shared" si="342"/>
        <v>271.11947913699703</v>
      </c>
      <c r="FQ142" s="65">
        <f t="shared" si="343"/>
        <v>1091.3453240928179</v>
      </c>
      <c r="FR142" s="65">
        <f t="shared" si="344"/>
        <v>1018.9491075497995</v>
      </c>
      <c r="FS142" s="65">
        <f t="shared" si="345"/>
        <v>876.58342201929963</v>
      </c>
      <c r="FT142" s="65">
        <f t="shared" si="346"/>
        <v>660.45974642981957</v>
      </c>
      <c r="FU142" s="65">
        <f t="shared" si="347"/>
        <v>405.25040474879921</v>
      </c>
      <c r="FV142" s="65">
        <f t="shared" si="348"/>
        <v>121.26059156586867</v>
      </c>
      <c r="FW142" s="65">
        <f t="shared" si="349"/>
        <v>113.21656750553328</v>
      </c>
      <c r="FX142" s="65">
        <f t="shared" si="350"/>
        <v>97.398158002144413</v>
      </c>
      <c r="FY142" s="65">
        <f t="shared" si="351"/>
        <v>73.384416269979951</v>
      </c>
      <c r="FZ142" s="65">
        <f t="shared" si="352"/>
        <v>45.02782274986658</v>
      </c>
      <c r="GB142" s="65">
        <f t="shared" si="353"/>
        <v>290.62916352210834</v>
      </c>
      <c r="GC142" s="65">
        <f t="shared" si="354"/>
        <v>1601.4392655567656</v>
      </c>
      <c r="GD142" s="65">
        <f t="shared" si="355"/>
        <v>1705.0324529732193</v>
      </c>
      <c r="GE142" s="65">
        <f t="shared" si="356"/>
        <v>806.16464587948224</v>
      </c>
      <c r="GF142" s="65">
        <f t="shared" si="357"/>
        <v>1091.3453240928179</v>
      </c>
      <c r="GG142" s="65">
        <f t="shared" si="358"/>
        <v>121.26059156586867</v>
      </c>
      <c r="GH142" s="65">
        <f t="shared" si="359"/>
        <v>233.66049054559718</v>
      </c>
      <c r="GI142" s="65">
        <f t="shared" si="360"/>
        <v>1296.2419714291661</v>
      </c>
      <c r="GJ142" s="65">
        <f t="shared" si="361"/>
        <v>1505.9829930224396</v>
      </c>
      <c r="GK142" s="65">
        <f t="shared" si="362"/>
        <v>686.240748203885</v>
      </c>
      <c r="GL142" s="65">
        <f t="shared" si="363"/>
        <v>1018.9491075497995</v>
      </c>
      <c r="GM142" s="65">
        <f t="shared" si="364"/>
        <v>113.21656750553328</v>
      </c>
      <c r="GN142" s="65">
        <f t="shared" si="365"/>
        <v>163.29709535101796</v>
      </c>
      <c r="GO142" s="65">
        <f t="shared" si="366"/>
        <v>1014.7014520664038</v>
      </c>
      <c r="GP142" s="65">
        <f t="shared" si="367"/>
        <v>1266.7074879540501</v>
      </c>
      <c r="GQ142" s="65">
        <f t="shared" si="368"/>
        <v>562.58273764435103</v>
      </c>
      <c r="GR142" s="65">
        <f t="shared" si="369"/>
        <v>876.58342201929963</v>
      </c>
      <c r="GS142" s="65">
        <f t="shared" si="370"/>
        <v>97.398158002144413</v>
      </c>
      <c r="GT142" s="65">
        <f t="shared" si="371"/>
        <v>91.326382094567663</v>
      </c>
      <c r="GU142" s="65">
        <f t="shared" si="372"/>
        <v>829.01535015378033</v>
      </c>
      <c r="GV142" s="65">
        <f t="shared" si="373"/>
        <v>1043.8516789979296</v>
      </c>
      <c r="GW142" s="65">
        <f t="shared" si="374"/>
        <v>429.2685013458688</v>
      </c>
      <c r="GX142" s="65">
        <f t="shared" si="375"/>
        <v>660.45974642981957</v>
      </c>
      <c r="GY142" s="65">
        <f t="shared" si="376"/>
        <v>73.384416269979951</v>
      </c>
      <c r="GZ142" s="65">
        <f t="shared" si="377"/>
        <v>49.799640898068432</v>
      </c>
      <c r="HA142" s="65">
        <f t="shared" si="378"/>
        <v>659.55530519266517</v>
      </c>
      <c r="HB142" s="65">
        <f t="shared" si="379"/>
        <v>788.33618908933181</v>
      </c>
      <c r="HC142" s="65">
        <f t="shared" si="380"/>
        <v>271.11947913699703</v>
      </c>
      <c r="HD142" s="65">
        <f t="shared" si="381"/>
        <v>405.25040474879921</v>
      </c>
      <c r="HE142" s="65">
        <f t="shared" si="382"/>
        <v>45.02782274986658</v>
      </c>
      <c r="HM142" s="51">
        <v>133</v>
      </c>
      <c r="HN142" s="72">
        <f>(EW142-EW141)*$D$46+(FB142-FB141)*$D$47+(FG142-FG141)*$D$48+(FL142-FL141)*$D$49+IF($HM142&lt;C$10,0,求节点(C$10:C$14,$H$28:$H$32,$HM142)*$C$2*节奏总纲!W136)+HN141</f>
        <v>1265358.4576878401</v>
      </c>
      <c r="HO142" s="72">
        <f>(EX142-EX141)*$D$46+(FC142-FC141)*$D$47+(FH142-FH141)*$D$48+(FM142-FM141)*$D$49+IF($HM142&lt;D$10,0,求节点(D$10:D$14,$H$28:$H$32,$HM142)*$C$2*节奏总纲!X136)+HO141</f>
        <v>1083702.5680194499</v>
      </c>
      <c r="HP142" s="72">
        <f>(EY142-EY141)*$D$46+(FD142-FD141)*$D$47+(FI142-FI141)*$D$48+(FN142-FN141)*$D$49+IF($HM142&lt;E$10,0,求节点(E$10:E$14,$H$28:$H$32,$HM142)*$C$2*节奏总纲!Y136)+HP141</f>
        <v>872999.74244524795</v>
      </c>
      <c r="HQ142" s="72">
        <f>(EZ142-EZ141)*$D$46+(FE142-FE141)*$D$47+(FJ142-FJ141)*$D$48+(FO142-FO141)*$D$49+IF($HM142&lt;F$10,0,求节点(F$10:F$14,$H$28:$H$32,$HM142)*$C$2*节奏总纲!Z136)+HQ141</f>
        <v>630091.42505698337</v>
      </c>
      <c r="HR142" s="72">
        <f>(FA142-FA141)*$D$46+(FF142-FF141)*$D$47+(FK142-FK141)*$D$48+(FP142-FP141)*$D$49+IF($HM142&lt;G$10,0,求节点(G$10:G$14,$H$28:$H$32,$HM142)*$C$2*节奏总纲!AA136)+HR141</f>
        <v>350753.95346702688</v>
      </c>
      <c r="HV142" s="72">
        <v>133</v>
      </c>
      <c r="HW142" s="72">
        <f>IF($HV142&lt;C$10,0,求节点(C$10:C$14,$I$28:$I$32,$HV142)*$C$2*节奏总纲!W136)+HW141</f>
        <v>20547476563.421402</v>
      </c>
      <c r="HX142" s="72">
        <f>IF($HV142&lt;D$10,0,求节点(D$10:D$14,$I$28:$I$32,$HV142)*$C$2*节奏总纲!X136)+HX141</f>
        <v>17960767949.95573</v>
      </c>
      <c r="HY142" s="72">
        <f>IF($HV142&lt;E$10,0,求节点(E$10:E$14,$I$28:$I$32,$HV142)*$C$2*节奏总纲!Y136)+HY141</f>
        <v>14668585225.434326</v>
      </c>
      <c r="HZ142" s="72">
        <f>IF($HV142&lt;F$10,0,求节点(F$10:F$14,$I$28:$I$32,$HV142)*$C$2*节奏总纲!Z136)+HZ141</f>
        <v>10526743671.95105</v>
      </c>
      <c r="IA142" s="72">
        <f>IF($HV142&lt;G$10,0,求节点(G$10:G$14,$I$28:$I$32,$HV142)*$C$2*节奏总纲!AA136)+IA141</f>
        <v>5665466264.1884499</v>
      </c>
    </row>
    <row r="143" spans="16:235" x14ac:dyDescent="0.15">
      <c r="P143" s="49">
        <v>134</v>
      </c>
      <c r="Q143" s="51">
        <f>IF($P143&lt;C$10,0,求节点(C$10:C$14,$H$10:$H$14,$P143)*$C$2*节奏总纲!W137)+Q142</f>
        <v>4969.7496895058675</v>
      </c>
      <c r="R143" s="51">
        <f>IF($P143&lt;D$10,0,求节点(D$10:D$14,$H$10:$H$14,$P143)*$C$2*节奏总纲!X137)+R142</f>
        <v>3903.8110568565826</v>
      </c>
      <c r="S143" s="51">
        <f>IF($P143&lt;E$10,0,求节点(E$10:E$14,$H$10:$H$14,$P143)*$C$2*节奏总纲!Y137)+S142</f>
        <v>2656.9836629856904</v>
      </c>
      <c r="T143" s="51">
        <f>IF($P143&lt;F$10,0,求节点(F$10:F$14,$H$10:$H$14,$P143)*$C$2*节奏总纲!Z137)+T142</f>
        <v>1493.4571370726665</v>
      </c>
      <c r="U143" s="51">
        <f>IF($P143&lt;G$10,0,求节点(G$10:G$14,$H$10:$H$14,$P143)*$C$2*节奏总纲!AA137)+U142</f>
        <v>832.52028829515666</v>
      </c>
      <c r="V143" s="51">
        <f>IF($P143&lt;C$10,0,求节点(C$10:C$14,$I$10:$I$14,$P143)*$C$2*节奏总纲!W137)+V142</f>
        <v>15347.711240011677</v>
      </c>
      <c r="W143" s="51">
        <f>IF($P143&lt;D$10,0,求节点(D$10:D$14,$I$10:$I$14,$P143)*$C$2*节奏总纲!X137)+W142</f>
        <v>11136.738670043555</v>
      </c>
      <c r="X143" s="51">
        <f>IF($P143&lt;E$10,0,求节点(E$10:E$14,$I$10:$I$14,$P143)*$C$2*节奏总纲!Y137)+X142</f>
        <v>7101.2953912784196</v>
      </c>
      <c r="Y143" s="51">
        <f>IF($P143&lt;F$10,0,求节点(F$10:F$14,$I$10:$I$14,$P143)*$C$2*节奏总纲!Z137)+Y142</f>
        <v>4275.4894023257266</v>
      </c>
      <c r="Z143" s="51">
        <f>IF($P143&lt;G$10,0,求节点(G$10:G$14,$I$10:$I$14,$P143)*$C$2*节奏总纲!AA137)+Z142</f>
        <v>2249.8261883485275</v>
      </c>
      <c r="AA143" s="65">
        <f>IF($P143&lt;C$10,0,求节点(C$10:C$14,$J$10:$J$14,$P143)*$C$2*节奏总纲!W137)+AA142+军团势力点排行奖励设计!M143-军团势力点排行奖励设计!M142</f>
        <v>41731.049506405383</v>
      </c>
      <c r="AB143" s="65">
        <f>IF($P143&lt;D$10,0,求节点(D$10:D$14,$J$10:$J$14,$P143)*$C$2*节奏总纲!X137)+AB142+军团势力点排行奖励设计!N143-军团势力点排行奖励设计!N142</f>
        <v>40232.253363630836</v>
      </c>
      <c r="AC143" s="65">
        <f>IF($P143&lt;E$10,0,求节点(E$10:E$14,$J$10:$J$14,$P143)*$C$2*节奏总纲!Y137)+AC142+军团势力点排行奖励设计!O143-军团势力点排行奖励设计!O142</f>
        <v>35783.341128818764</v>
      </c>
      <c r="AD143" s="65">
        <f>IF($P143&lt;F$10,0,求节点(F$10:F$14,$J$10:$J$14,$P143)*$C$2*节奏总纲!Z137)+AD142+军团势力点排行奖励设计!P143-军团势力点排行奖励设计!P142</f>
        <v>33952.584768147004</v>
      </c>
      <c r="AE143" s="65">
        <f>IF($P143&lt;G$10,0,求节点(G$10:G$14,$J$10:$J$14,$P143)*$C$2*节奏总纲!AA137)+AE142+军团势力点排行奖励设计!Q143-军团势力点排行奖励设计!Q142</f>
        <v>32489.228240523807</v>
      </c>
      <c r="AF143" s="65">
        <f>IF($P143&lt;C$10,0,求节点(C$10:C$14,$K$10:$K$14,$P143)*$C$2*节奏总纲!W137)+AF142</f>
        <v>164643.0246553559</v>
      </c>
      <c r="AG143" s="65">
        <f>IF($P143&lt;D$10,0,求节点(D$10:D$14,$K$10:$K$14,$P143)*$C$2*节奏总纲!X137)+AG142</f>
        <v>137803.35601639163</v>
      </c>
      <c r="AH143" s="65">
        <f>IF($P143&lt;E$10,0,求节点(E$10:E$14,$K$10:$K$14,$P143)*$C$2*节奏总纲!Y137)+AH142</f>
        <v>110137.38726394715</v>
      </c>
      <c r="AI143" s="65">
        <f>IF($P143&lt;F$10,0,求节点(F$10:F$14,$K$10:$K$14,$P143)*$C$2*节奏总纲!Z137)+AI142</f>
        <v>79055.549256464554</v>
      </c>
      <c r="AJ143" s="65">
        <f>IF($P143&lt;G$10,0,求节点(G$10:G$14,$K$10:$K$14,$P143)*$C$2*节奏总纲!AA137)+AJ142</f>
        <v>42142.546424962755</v>
      </c>
      <c r="AK143" s="65">
        <f>IF($P143&lt;C$10,0,求节点(C$10:C$14,$L$10:$L$14,$P143)*$C$2*节奏总纲!W137)+AK142+军团势力点排行奖励设计!R143-军团势力点排行奖励设计!R142</f>
        <v>132532.3402846356</v>
      </c>
      <c r="AL143" s="65">
        <f>IF($P143&lt;D$10,0,求节点(D$10:D$14,$L$10:$L$14,$P143)*$C$2*节奏总纲!X137)+AL142+军团势力点排行奖励设计!S143-军团势力点排行奖励设计!S142</f>
        <v>122719.88425801782</v>
      </c>
      <c r="AM143" s="65">
        <f>IF($P143&lt;E$10,0,求节点(E$10:E$14,$L$10:$L$14,$P143)*$C$2*节奏总纲!Y137)+AM142+军团势力点排行奖励设计!T143-军团势力点排行奖励设计!T142</f>
        <v>105029.17338043029</v>
      </c>
      <c r="AN143" s="65">
        <f>IF($P143&lt;F$10,0,求节点(F$10:F$14,$L$10:$L$14,$P143)*$C$2*节奏总纲!Z137)+AN142+军团势力点排行奖励设计!U143-军团势力点排行奖励设计!U142</f>
        <v>79078.536688253414</v>
      </c>
      <c r="AO143" s="65">
        <f>IF($P143&lt;G$10,0,求节点(G$10:G$14,$L$10:$L$14,$P143)*$C$2*节奏总纲!AA137)+AO142+军团势力点排行奖励设计!V143-军团势力点排行奖励设计!V142</f>
        <v>48508.09194410855</v>
      </c>
      <c r="AP143" s="65">
        <f>IF($P143&lt;C$10,0,求节点(C$10:C$14,$M$10:$M$14,$P143)*$C$2*节奏总纲!W137)+AP142</f>
        <v>0</v>
      </c>
      <c r="AQ143" s="65">
        <f>IF($P143&lt;D$10,0,求节点(D$10:D$14,$M$10:$M$14,$P143)*$C$2*节奏总纲!X137)+AQ142</f>
        <v>0</v>
      </c>
      <c r="AR143" s="65">
        <f>IF($P143&lt;E$10,0,求节点(E$10:E$14,$M$10:$M$14,$P143)*$C$2*节奏总纲!Y137)+AR142</f>
        <v>0</v>
      </c>
      <c r="AS143" s="65">
        <f>IF($P143&lt;F$10,0,求节点(F$10:F$14,$M$10:$M$14,$P143)*$C$2*节奏总纲!Z137)+AS142</f>
        <v>0</v>
      </c>
      <c r="AT143" s="65">
        <f>IF($P143&lt;G$10,0,求节点(G$10:G$14,$M$10:$M$14,$P143)*$C$2*节奏总纲!AA137)+AT142</f>
        <v>0</v>
      </c>
      <c r="AX143" s="51">
        <v>134</v>
      </c>
      <c r="AY143" s="51">
        <f>IF($AX143&lt;C$10,0,求节点(C$10:C$14,$H$19:$H$23,$AX143)*$C$2*节奏总纲!W137)+AY142</f>
        <v>160.83712822378666</v>
      </c>
      <c r="AZ143" s="51">
        <f>IF($AX143&lt;D$10,0,求节点(D$10:D$14,$H$19:$H$23,$AX143)*$C$2*节奏总纲!X137)+AZ142</f>
        <v>132.43881686352239</v>
      </c>
      <c r="BA143" s="51">
        <f>IF($AX143&lt;E$10,0,求节点(E$10:E$14,$H$19:$H$23,$AX143)*$C$2*节奏总纲!Y137)+BA142</f>
        <v>94.985892569826404</v>
      </c>
      <c r="BB143" s="51">
        <f>IF($AX143&lt;F$10,0,求节点(F$10:F$14,$H$19:$H$23,$AX143)*$C$2*节奏总纲!Z137)+BB142</f>
        <v>52.866668161804185</v>
      </c>
      <c r="BC143" s="51">
        <f>IF($AX143&lt;G$10,0,求节点(G$10:G$14,$H$19:$H$23,$AX143)*$C$2*节奏总纲!AA137)+BC142</f>
        <v>28.209127555924699</v>
      </c>
      <c r="BD143" s="51">
        <f>IF($AX143&lt;C$10,0,求节点(C$10:C$14,$I$19:$I$23,$AX143)*$C$2*节奏总纲!W137)+BD142</f>
        <v>432.64011766107234</v>
      </c>
      <c r="BE143" s="51">
        <f>IF($AX143&lt;D$10,0,求节点(D$10:D$14,$I$19:$I$23,$AX143)*$C$2*节奏总纲!X137)+BE142</f>
        <v>337.40557894024931</v>
      </c>
      <c r="BF143" s="51">
        <f>IF($AX143&lt;E$10,0,求节点(E$10:E$14,$I$19:$I$23,$AX143)*$C$2*节奏总纲!Y137)+BF142</f>
        <v>227.70400927063847</v>
      </c>
      <c r="BG143" s="51">
        <f>IF($AX143&lt;F$10,0,求节点(F$10:F$14,$I$19:$I$23,$AX143)*$C$2*节奏总纲!Z137)+BG142</f>
        <v>128.19904644254493</v>
      </c>
      <c r="BH143" s="51">
        <f>IF($AX143&lt;G$10,0,求节点(G$10:G$14,$I$19:$I$23,$AX143)*$C$2*节奏总纲!AA137)+BH142</f>
        <v>71.968377807145785</v>
      </c>
      <c r="BI143" s="65">
        <f>IF($AX143&lt;C$10,0,求节点(C$10:C$14,$J$19:$J$23,$AX143)*$C$2*节奏总纲!W137)+BI142+军团势力点排行奖励设计!W143-军团势力点排行奖励设计!W142</f>
        <v>1391.0349835468453</v>
      </c>
      <c r="BJ143" s="65">
        <f>IF($AX143&lt;D$10,0,求节点(D$10:D$14,$J$19:$J$23,$AX143)*$C$2*节奏总纲!X137)+BJ142+军团势力点排行奖励设计!X143-军团势力点排行奖励设计!X142</f>
        <v>1341.0751121210283</v>
      </c>
      <c r="BK143" s="65">
        <f>IF($AX143&lt;E$10,0,求节点(E$10:E$14,$J$19:$J$23,$AX143)*$C$2*节奏总纲!Y137)+BK142+军团势力点排行奖励设计!Y143-军团势力点排行奖励设计!Y142</f>
        <v>1192.7780376272922</v>
      </c>
      <c r="BL143" s="65">
        <f>IF($AX143&lt;F$10,0,求节点(F$10:F$14,$J$19:$J$23,$AX143)*$C$2*节奏总纲!Z137)+BL142+军团势力点排行奖励设计!Z143-军团势力点排行奖励设计!Z142</f>
        <v>1131.7528256049</v>
      </c>
      <c r="BM143" s="65">
        <f>IF($AX143&lt;G$10,0,求节点(G$10:G$14,$J$19:$J$23,$AX143)*$C$2*节奏总纲!AA137)+BM142+军团势力点排行奖励设计!AA143-军团势力点排行奖励设计!AA142</f>
        <v>1082.9742746841266</v>
      </c>
      <c r="BN143" s="65">
        <f>IF($AX143&lt;C$10,0,求节点(C$10:C$14,$K$19:$K$23,$AX143)*$C$2*节奏总纲!W137)+BN142</f>
        <v>1275.0877419773738</v>
      </c>
      <c r="BO143" s="65">
        <f>IF($AX143&lt;D$10,0,求节点(D$10:D$14,$K$19:$K$23,$AX143)*$C$2*节奏总纲!X137)+BO142</f>
        <v>849.12447709768514</v>
      </c>
      <c r="BP143" s="65">
        <f>IF($AX143&lt;E$10,0,求节点(E$10:E$14,$K$19:$K$23,$AX143)*$C$2*节奏总纲!Y137)+BP142</f>
        <v>583.0616071871849</v>
      </c>
      <c r="BQ143" s="65">
        <f>IF($AX143&lt;F$10,0,求节点(F$10:F$14,$K$19:$K$23,$AX143)*$C$2*节奏总纲!Z137)+BQ142</f>
        <v>412.02156334366094</v>
      </c>
      <c r="BR143" s="65">
        <f>IF($AX143&lt;G$10,0,求节点(G$10:G$14,$K$19:$K$23,$AX143)*$C$2*节奏总纲!AA137)+BR142</f>
        <v>200.60296043176282</v>
      </c>
      <c r="BS143" s="65">
        <f>IF($AX143&lt;C$10,0,求节点(C$10:C$14,$L$19:$L$23,$AX143)*$C$2*节奏总纲!W137)+BS142+军团势力点排行奖励设计!AB143-军团势力点排行奖励设计!AB142</f>
        <v>2650.6468056927124</v>
      </c>
      <c r="BT143" s="65">
        <f>IF($AX143&lt;D$10,0,求节点(D$10:D$14,$L$19:$L$23,$AX143)*$C$2*节奏总纲!X137)+BT142+军团势力点排行奖励设计!AC143-军团势力点排行奖励设计!AC142</f>
        <v>2454.3976851603579</v>
      </c>
      <c r="BU143" s="65">
        <f>IF($AX143&lt;E$10,0,求节点(E$10:E$14,$L$19:$L$23,$AX143)*$C$2*节奏总纲!Y137)+BU142+军团势力点排行奖励设计!AD143-军团势力点排行奖励设计!AD142</f>
        <v>2100.583467608606</v>
      </c>
      <c r="BV143" s="65">
        <f>IF($AX143&lt;F$10,0,求节点(F$10:F$14,$L$19:$L$23,$AX143)*$C$2*节奏总纲!Z137)+BV142+军团势力点排行奖励设计!AE143-军团势力点排行奖励设计!AE142</f>
        <v>1581.5707337650686</v>
      </c>
      <c r="BW143" s="65">
        <f>IF($AX143&lt;G$10,0,求节点(G$10:G$14,$L$19:$L$23,$AX143)*$C$2*节奏总纲!AA137)+BW142+军团势力点排行奖励设计!AF143-军团势力点排行奖励设计!AF142</f>
        <v>970.16183888217131</v>
      </c>
      <c r="BX143" s="65">
        <f>IF($AX143&lt;C$10,0,求节点(C$10:C$14,$M$19:$M$23,$AX143)*$C$2*节奏总纲!W137)+BX142</f>
        <v>0</v>
      </c>
      <c r="BY143" s="65">
        <f>IF($AX143&lt;D$10,0,求节点(D$10:D$14,$M$19:$M$23,$AX143)*$C$2*节奏总纲!X137)+BY142</f>
        <v>0</v>
      </c>
      <c r="BZ143" s="65">
        <f>IF($AX143&lt;E$10,0,求节点(E$10:E$14,$M$19:$M$23,$AX143)*$C$2*节奏总纲!Y137)+BZ142</f>
        <v>0</v>
      </c>
      <c r="CA143" s="65">
        <f>IF($AX143&lt;F$10,0,求节点(F$10:F$14,$M$19:$M$23,$AX143)*$C$2*节奏总纲!Z137)+CA142</f>
        <v>0</v>
      </c>
      <c r="CB143" s="65">
        <f>IF($AX143&lt;G$10,0,求节点(G$10:G$14,$M$19:$M$23,$AX143)*$C$2*节奏总纲!AA137)+CB142</f>
        <v>0</v>
      </c>
      <c r="CF143" s="51">
        <v>134</v>
      </c>
      <c r="CG143" s="65">
        <f t="shared" si="263"/>
        <v>804.18564111893329</v>
      </c>
      <c r="CH143" s="65">
        <f t="shared" si="264"/>
        <v>662.1940843176119</v>
      </c>
      <c r="CI143" s="65">
        <f t="shared" si="265"/>
        <v>474.92946284913205</v>
      </c>
      <c r="CJ143" s="65">
        <f t="shared" si="266"/>
        <v>264.33334080902091</v>
      </c>
      <c r="CK143" s="65">
        <f t="shared" si="267"/>
        <v>141.04563777962349</v>
      </c>
      <c r="CL143" s="65">
        <f t="shared" si="268"/>
        <v>4326.4011766107233</v>
      </c>
      <c r="CM143" s="65">
        <f t="shared" si="269"/>
        <v>3374.0557894024932</v>
      </c>
      <c r="CN143" s="65">
        <f t="shared" si="270"/>
        <v>2277.0400927063847</v>
      </c>
      <c r="CO143" s="65">
        <f t="shared" si="271"/>
        <v>1281.9904644254493</v>
      </c>
      <c r="CP143" s="65">
        <f t="shared" si="272"/>
        <v>719.68377807145782</v>
      </c>
      <c r="CQ143" s="65">
        <f t="shared" si="273"/>
        <v>41731.049506405361</v>
      </c>
      <c r="CR143" s="65">
        <f t="shared" si="274"/>
        <v>40232.253363630851</v>
      </c>
      <c r="CS143" s="65">
        <f t="shared" si="275"/>
        <v>35783.341128818764</v>
      </c>
      <c r="CT143" s="65">
        <f t="shared" si="276"/>
        <v>33952.584768146997</v>
      </c>
      <c r="CU143" s="65">
        <f t="shared" si="277"/>
        <v>32489.2282405238</v>
      </c>
      <c r="CV143" s="65">
        <f t="shared" si="278"/>
        <v>38252.63225932121</v>
      </c>
      <c r="CW143" s="65">
        <f t="shared" si="279"/>
        <v>25473.734312930555</v>
      </c>
      <c r="CX143" s="65">
        <f t="shared" si="280"/>
        <v>17491.848215615548</v>
      </c>
      <c r="CY143" s="65">
        <f t="shared" si="281"/>
        <v>12360.646900309828</v>
      </c>
      <c r="CZ143" s="65">
        <f t="shared" si="282"/>
        <v>6018.0888129528848</v>
      </c>
      <c r="DA143" s="65">
        <f t="shared" si="283"/>
        <v>132532.34028463563</v>
      </c>
      <c r="DB143" s="65">
        <f t="shared" si="284"/>
        <v>122719.88425801789</v>
      </c>
      <c r="DC143" s="65">
        <f t="shared" si="285"/>
        <v>105029.17338043031</v>
      </c>
      <c r="DD143" s="65">
        <f t="shared" si="286"/>
        <v>79078.536688253429</v>
      </c>
      <c r="DE143" s="65">
        <f t="shared" si="287"/>
        <v>48508.091944108564</v>
      </c>
      <c r="DF143" s="65">
        <f t="shared" si="288"/>
        <v>0</v>
      </c>
      <c r="DG143" s="65">
        <f t="shared" si="289"/>
        <v>0</v>
      </c>
      <c r="DH143" s="65">
        <f t="shared" si="290"/>
        <v>0</v>
      </c>
      <c r="DI143" s="65">
        <f t="shared" si="291"/>
        <v>0</v>
      </c>
      <c r="DJ143" s="65">
        <f t="shared" si="292"/>
        <v>0</v>
      </c>
      <c r="DN143" s="51">
        <v>134</v>
      </c>
      <c r="DO143" s="65">
        <f t="shared" si="293"/>
        <v>6.1798537991688383</v>
      </c>
      <c r="DP143" s="65">
        <f t="shared" si="294"/>
        <v>5.8952671872317355</v>
      </c>
      <c r="DQ143" s="65">
        <f t="shared" si="295"/>
        <v>5.5944805930680239</v>
      </c>
      <c r="DR143" s="65">
        <f t="shared" si="296"/>
        <v>5.6499007370836329</v>
      </c>
      <c r="DS143" s="65">
        <f t="shared" si="297"/>
        <v>5.9024887362764566</v>
      </c>
      <c r="DT143" s="65">
        <f t="shared" si="298"/>
        <v>3.5474544808706301</v>
      </c>
      <c r="DU143" s="65">
        <f t="shared" si="299"/>
        <v>3.300697844126562</v>
      </c>
      <c r="DV143" s="65">
        <f t="shared" si="300"/>
        <v>3.1186518911215777</v>
      </c>
      <c r="DW143" s="65">
        <f t="shared" si="301"/>
        <v>3.3350399405988376</v>
      </c>
      <c r="DX143" s="65">
        <f t="shared" si="302"/>
        <v>3.1261315829257734</v>
      </c>
      <c r="DY143" s="65">
        <f t="shared" si="303"/>
        <v>1.0000000000000004</v>
      </c>
      <c r="DZ143" s="65">
        <f t="shared" si="304"/>
        <v>0.99999999999999967</v>
      </c>
      <c r="EA143" s="65">
        <f t="shared" si="305"/>
        <v>1</v>
      </c>
      <c r="EB143" s="65">
        <f t="shared" si="306"/>
        <v>1.0000000000000002</v>
      </c>
      <c r="EC143" s="65">
        <f t="shared" si="307"/>
        <v>1.0000000000000002</v>
      </c>
      <c r="ED143" s="65">
        <f t="shared" si="308"/>
        <v>4.3040966054103773</v>
      </c>
      <c r="EE143" s="65">
        <f t="shared" si="309"/>
        <v>5.409625236863767</v>
      </c>
      <c r="EF143" s="65">
        <f t="shared" si="310"/>
        <v>6.2964979976000413</v>
      </c>
      <c r="EG143" s="65">
        <f t="shared" si="311"/>
        <v>6.3957452950527189</v>
      </c>
      <c r="EH143" s="65">
        <f t="shared" si="312"/>
        <v>7.0026461447791011</v>
      </c>
      <c r="EI143" s="65">
        <f t="shared" si="313"/>
        <v>0.99999999999999978</v>
      </c>
      <c r="EJ143" s="65">
        <f t="shared" si="314"/>
        <v>0.99999999999999944</v>
      </c>
      <c r="EK143" s="65">
        <f t="shared" si="315"/>
        <v>0.99999999999999989</v>
      </c>
      <c r="EL143" s="65">
        <f t="shared" si="316"/>
        <v>0.99999999999999978</v>
      </c>
      <c r="EM143" s="65">
        <f t="shared" si="317"/>
        <v>0.99999999999999967</v>
      </c>
      <c r="EN143" s="65">
        <f t="shared" si="318"/>
        <v>0</v>
      </c>
      <c r="EO143" s="65">
        <f t="shared" si="319"/>
        <v>0</v>
      </c>
      <c r="EP143" s="65">
        <f t="shared" si="320"/>
        <v>0</v>
      </c>
      <c r="EQ143" s="65">
        <f t="shared" si="321"/>
        <v>0</v>
      </c>
      <c r="ER143" s="65">
        <f t="shared" si="322"/>
        <v>0</v>
      </c>
      <c r="EV143" s="51">
        <v>134</v>
      </c>
      <c r="EW143" s="65">
        <f t="shared" si="323"/>
        <v>290.62916352210834</v>
      </c>
      <c r="EX143" s="65">
        <f t="shared" si="324"/>
        <v>233.66049054559718</v>
      </c>
      <c r="EY143" s="65">
        <f t="shared" si="325"/>
        <v>163.29709535101796</v>
      </c>
      <c r="EZ143" s="65">
        <f t="shared" si="326"/>
        <v>91.326382094567663</v>
      </c>
      <c r="FA143" s="65">
        <f t="shared" si="327"/>
        <v>49.799640898068432</v>
      </c>
      <c r="FB143" s="65">
        <f t="shared" si="328"/>
        <v>1635.9094451248602</v>
      </c>
      <c r="FC143" s="65">
        <f t="shared" si="329"/>
        <v>1331.2836998675309</v>
      </c>
      <c r="FD143" s="65">
        <f t="shared" si="330"/>
        <v>1047.3126288966855</v>
      </c>
      <c r="FE143" s="65">
        <f t="shared" si="331"/>
        <v>861.62652698406191</v>
      </c>
      <c r="FF143" s="65">
        <f t="shared" si="332"/>
        <v>692.16648202294675</v>
      </c>
      <c r="FG143" s="65">
        <f t="shared" si="333"/>
        <v>1803.6861068971061</v>
      </c>
      <c r="FH143" s="65">
        <f t="shared" si="334"/>
        <v>1594.540449131875</v>
      </c>
      <c r="FI143" s="65">
        <f t="shared" si="335"/>
        <v>1341.8436393710185</v>
      </c>
      <c r="FJ143" s="65">
        <f t="shared" si="336"/>
        <v>1107.3664606548236</v>
      </c>
      <c r="FK143" s="65">
        <f t="shared" si="337"/>
        <v>838.56786340203712</v>
      </c>
      <c r="FL143" s="65">
        <f t="shared" si="338"/>
        <v>854.69865871135949</v>
      </c>
      <c r="FM143" s="65">
        <f t="shared" si="339"/>
        <v>727.75818805765971</v>
      </c>
      <c r="FN143" s="65">
        <f t="shared" si="340"/>
        <v>596.36791684052275</v>
      </c>
      <c r="FO143" s="65">
        <f t="shared" si="341"/>
        <v>455.30610070199083</v>
      </c>
      <c r="FP143" s="65">
        <f t="shared" si="342"/>
        <v>288.30167359699311</v>
      </c>
      <c r="FQ143" s="65">
        <f t="shared" si="343"/>
        <v>1192.7910625617203</v>
      </c>
      <c r="FR143" s="65">
        <f t="shared" si="344"/>
        <v>1104.4789583221605</v>
      </c>
      <c r="FS143" s="65">
        <f t="shared" si="345"/>
        <v>945.26256042387251</v>
      </c>
      <c r="FT143" s="65">
        <f t="shared" si="346"/>
        <v>711.70683019428066</v>
      </c>
      <c r="FU143" s="65">
        <f t="shared" si="347"/>
        <v>436.57282749697697</v>
      </c>
      <c r="FV143" s="65">
        <f t="shared" si="348"/>
        <v>132.53234028463561</v>
      </c>
      <c r="FW143" s="65">
        <f t="shared" si="349"/>
        <v>122.71988425801783</v>
      </c>
      <c r="FX143" s="65">
        <f t="shared" si="350"/>
        <v>105.02917338043028</v>
      </c>
      <c r="FY143" s="65">
        <f t="shared" si="351"/>
        <v>79.078536688253408</v>
      </c>
      <c r="FZ143" s="65">
        <f t="shared" si="352"/>
        <v>48.50809194410855</v>
      </c>
      <c r="GB143" s="65">
        <f t="shared" si="353"/>
        <v>290.62916352210834</v>
      </c>
      <c r="GC143" s="65">
        <f t="shared" si="354"/>
        <v>1635.9094451248602</v>
      </c>
      <c r="GD143" s="65">
        <f t="shared" si="355"/>
        <v>1803.6861068971061</v>
      </c>
      <c r="GE143" s="65">
        <f t="shared" si="356"/>
        <v>854.69865871135949</v>
      </c>
      <c r="GF143" s="65">
        <f t="shared" si="357"/>
        <v>1192.7910625617203</v>
      </c>
      <c r="GG143" s="65">
        <f t="shared" si="358"/>
        <v>132.53234028463561</v>
      </c>
      <c r="GH143" s="65">
        <f t="shared" si="359"/>
        <v>233.66049054559718</v>
      </c>
      <c r="GI143" s="65">
        <f t="shared" si="360"/>
        <v>1331.2836998675309</v>
      </c>
      <c r="GJ143" s="65">
        <f t="shared" si="361"/>
        <v>1594.540449131875</v>
      </c>
      <c r="GK143" s="65">
        <f t="shared" si="362"/>
        <v>727.75818805765971</v>
      </c>
      <c r="GL143" s="65">
        <f t="shared" si="363"/>
        <v>1104.4789583221605</v>
      </c>
      <c r="GM143" s="65">
        <f t="shared" si="364"/>
        <v>122.71988425801783</v>
      </c>
      <c r="GN143" s="65">
        <f t="shared" si="365"/>
        <v>163.29709535101796</v>
      </c>
      <c r="GO143" s="65">
        <f t="shared" si="366"/>
        <v>1047.3126288966855</v>
      </c>
      <c r="GP143" s="65">
        <f t="shared" si="367"/>
        <v>1341.8436393710185</v>
      </c>
      <c r="GQ143" s="65">
        <f t="shared" si="368"/>
        <v>596.36791684052275</v>
      </c>
      <c r="GR143" s="65">
        <f t="shared" si="369"/>
        <v>945.26256042387251</v>
      </c>
      <c r="GS143" s="65">
        <f t="shared" si="370"/>
        <v>105.02917338043028</v>
      </c>
      <c r="GT143" s="65">
        <f t="shared" si="371"/>
        <v>91.326382094567663</v>
      </c>
      <c r="GU143" s="65">
        <f t="shared" si="372"/>
        <v>861.62652698406191</v>
      </c>
      <c r="GV143" s="65">
        <f t="shared" si="373"/>
        <v>1107.3664606548236</v>
      </c>
      <c r="GW143" s="65">
        <f t="shared" si="374"/>
        <v>455.30610070199083</v>
      </c>
      <c r="GX143" s="65">
        <f t="shared" si="375"/>
        <v>711.70683019428066</v>
      </c>
      <c r="GY143" s="65">
        <f t="shared" si="376"/>
        <v>79.078536688253408</v>
      </c>
      <c r="GZ143" s="65">
        <f t="shared" si="377"/>
        <v>49.799640898068432</v>
      </c>
      <c r="HA143" s="65">
        <f t="shared" si="378"/>
        <v>692.16648202294675</v>
      </c>
      <c r="HB143" s="65">
        <f t="shared" si="379"/>
        <v>838.56786340203712</v>
      </c>
      <c r="HC143" s="65">
        <f t="shared" si="380"/>
        <v>288.30167359699311</v>
      </c>
      <c r="HD143" s="65">
        <f t="shared" si="381"/>
        <v>436.57282749697697</v>
      </c>
      <c r="HE143" s="65">
        <f t="shared" si="382"/>
        <v>48.50809194410855</v>
      </c>
      <c r="HM143" s="51">
        <v>134</v>
      </c>
      <c r="HN143" s="72">
        <f>(EW143-EW142)*$D$46+(FB143-FB142)*$D$47+(FG143-FG142)*$D$48+(FL143-FL142)*$D$49+IF($HM143&lt;C$10,0,求节点(C$10:C$14,$H$28:$H$32,$HM143)*$C$2*节奏总纲!W137)+HN142</f>
        <v>1358455.51866535</v>
      </c>
      <c r="HO143" s="72">
        <f>(EX143-EX142)*$D$46+(FC143-FC142)*$D$47+(FH143-FH142)*$D$48+(FM143-FM142)*$D$49+IF($HM143&lt;D$10,0,求节点(D$10:D$14,$H$28:$H$32,$HM143)*$C$2*节奏总纲!X137)+HO142</f>
        <v>1159900.1056741055</v>
      </c>
      <c r="HP143" s="72">
        <f>(EY143-EY142)*$D$46+(FD143-FD142)*$D$47+(FI143-FI142)*$D$48+(FN143-FN142)*$D$49+IF($HM143&lt;E$10,0,求节点(E$10:E$14,$H$28:$H$32,$HM143)*$C$2*节奏总纲!Y137)+HP142</f>
        <v>932469.48451294936</v>
      </c>
      <c r="HQ143" s="72">
        <f>(EZ143-EZ142)*$D$46+(FE143-FE142)*$D$47+(FJ143-FJ142)*$D$48+(FO143-FO142)*$D$49+IF($HM143&lt;F$10,0,求节点(F$10:F$14,$H$28:$H$32,$HM143)*$C$2*节奏总纲!Z137)+HQ142</f>
        <v>673291.24946058053</v>
      </c>
      <c r="HR143" s="72">
        <f>(FA143-FA142)*$D$46+(FF143-FF142)*$D$47+(FK143-FK142)*$D$48+(FP143-FP142)*$D$49+IF($HM143&lt;G$10,0,求节点(G$10:G$14,$H$28:$H$32,$HM143)*$C$2*节奏总纲!AA137)+HR142</f>
        <v>375357.42758875946</v>
      </c>
      <c r="HV143" s="72">
        <v>134</v>
      </c>
      <c r="HW143" s="72">
        <f>IF($HV143&lt;C$10,0,求节点(C$10:C$14,$I$28:$I$32,$HV143)*$C$2*节奏总纲!W137)+HW142</f>
        <v>22284773613.653374</v>
      </c>
      <c r="HX143" s="72">
        <f>IF($HV143&lt;D$10,0,求节点(D$10:D$14,$I$28:$I$32,$HV143)*$C$2*节奏总纲!X137)+HX142</f>
        <v>19373650440.590599</v>
      </c>
      <c r="HY143" s="72">
        <f>IF($HV143&lt;E$10,0,求节点(E$10:E$14,$I$28:$I$32,$HV143)*$C$2*节奏总纲!Y137)+HY142</f>
        <v>15764320766.931787</v>
      </c>
      <c r="HZ143" s="72">
        <f>IF($HV143&lt;F$10,0,求节点(F$10:F$14,$I$28:$I$32,$HV143)*$C$2*节奏总纲!Z137)+HZ142</f>
        <v>11312576019.846523</v>
      </c>
      <c r="IA143" s="72">
        <f>IF($HV143&lt;G$10,0,求节点(G$10:G$14,$I$28:$I$32,$HV143)*$C$2*节奏总纲!AA137)+IA142</f>
        <v>6097082416.238884</v>
      </c>
    </row>
    <row r="144" spans="16:235" x14ac:dyDescent="0.15">
      <c r="P144" s="49">
        <v>135</v>
      </c>
      <c r="Q144" s="51">
        <f>IF($P144&lt;C$10,0,求节点(C$10:C$14,$H$10:$H$14,$P144)*$C$2*节奏总纲!W138)+Q143</f>
        <v>4969.7496895058675</v>
      </c>
      <c r="R144" s="51">
        <f>IF($P144&lt;D$10,0,求节点(D$10:D$14,$H$10:$H$14,$P144)*$C$2*节奏总纲!X138)+R143</f>
        <v>3903.8110568565826</v>
      </c>
      <c r="S144" s="51">
        <f>IF($P144&lt;E$10,0,求节点(E$10:E$14,$H$10:$H$14,$P144)*$C$2*节奏总纲!Y138)+S143</f>
        <v>2656.9836629856904</v>
      </c>
      <c r="T144" s="51">
        <f>IF($P144&lt;F$10,0,求节点(F$10:F$14,$H$10:$H$14,$P144)*$C$2*节奏总纲!Z138)+T143</f>
        <v>1493.4571370726665</v>
      </c>
      <c r="U144" s="51">
        <f>IF($P144&lt;G$10,0,求节点(G$10:G$14,$H$10:$H$14,$P144)*$C$2*节奏总纲!AA138)+U143</f>
        <v>832.52028829515666</v>
      </c>
      <c r="V144" s="51">
        <f>IF($P144&lt;C$10,0,求节点(C$10:C$14,$I$10:$I$14,$P144)*$C$2*节奏总纲!W138)+V143</f>
        <v>15347.711240011677</v>
      </c>
      <c r="W144" s="51">
        <f>IF($P144&lt;D$10,0,求节点(D$10:D$14,$I$10:$I$14,$P144)*$C$2*节奏总纲!X138)+W143</f>
        <v>11136.738670043555</v>
      </c>
      <c r="X144" s="51">
        <f>IF($P144&lt;E$10,0,求节点(E$10:E$14,$I$10:$I$14,$P144)*$C$2*节奏总纲!Y138)+X143</f>
        <v>7101.2953912784196</v>
      </c>
      <c r="Y144" s="51">
        <f>IF($P144&lt;F$10,0,求节点(F$10:F$14,$I$10:$I$14,$P144)*$C$2*节奏总纲!Z138)+Y143</f>
        <v>4275.4894023257266</v>
      </c>
      <c r="Z144" s="51">
        <f>IF($P144&lt;G$10,0,求节点(G$10:G$14,$I$10:$I$14,$P144)*$C$2*节奏总纲!AA138)+Z143</f>
        <v>2249.8261883485275</v>
      </c>
      <c r="AA144" s="65">
        <f>IF($P144&lt;C$10,0,求节点(C$10:C$14,$J$10:$J$14,$P144)*$C$2*节奏总纲!W138)+AA143+军团势力点排行奖励设计!M144-军团势力点排行奖励设计!M143</f>
        <v>43947.702929002102</v>
      </c>
      <c r="AB144" s="65">
        <f>IF($P144&lt;D$10,0,求节点(D$10:D$14,$J$10:$J$14,$P144)*$C$2*节奏总纲!X138)+AB143+军团势力点排行奖励设计!N144-军团势力点排行奖励设计!N143</f>
        <v>42536.931652975371</v>
      </c>
      <c r="AC144" s="65">
        <f>IF($P144&lt;E$10,0,求节点(E$10:E$14,$J$10:$J$14,$P144)*$C$2*节奏总纲!Y138)+AC143+军团势力点排行奖励设计!O144-军团势力点排行奖励设计!O143</f>
        <v>37979.363182110668</v>
      </c>
      <c r="AD144" s="65">
        <f>IF($P144&lt;F$10,0,求节点(F$10:F$14,$J$10:$J$14,$P144)*$C$2*节奏总纲!Z138)+AD143+军团势力点排行奖励设计!P144-军团势力点排行奖励设计!P143</f>
        <v>36148.606821438923</v>
      </c>
      <c r="AE144" s="65">
        <f>IF($P144&lt;G$10,0,求节点(G$10:G$14,$J$10:$J$14,$P144)*$C$2*节奏总纲!AA138)+AE143+军团势力点排行奖励设计!Q144-军团势力点排行奖励设计!Q143</f>
        <v>34685.250293815727</v>
      </c>
      <c r="AF144" s="65">
        <f>IF($P144&lt;C$10,0,求节点(C$10:C$14,$K$10:$K$14,$P144)*$C$2*节奏总纲!W138)+AF143</f>
        <v>176280.45512398871</v>
      </c>
      <c r="AG144" s="65">
        <f>IF($P144&lt;D$10,0,求节点(D$10:D$14,$K$10:$K$14,$P144)*$C$2*节奏总纲!X138)+AG143</f>
        <v>147483.00483163859</v>
      </c>
      <c r="AH144" s="65">
        <f>IF($P144&lt;E$10,0,求节点(E$10:E$14,$K$10:$K$14,$P144)*$C$2*节奏总纲!Y138)+AH143</f>
        <v>117823.46445046883</v>
      </c>
      <c r="AI144" s="65">
        <f>IF($P144&lt;F$10,0,求节点(F$10:F$14,$K$10:$K$14,$P144)*$C$2*节奏总纲!Z138)+AI143</f>
        <v>84662.303677354823</v>
      </c>
      <c r="AJ144" s="65">
        <f>IF($P144&lt;G$10,0,求节点(G$10:G$14,$K$10:$K$14,$P144)*$C$2*节奏总纲!AA138)+AJ143</f>
        <v>45200.543994325417</v>
      </c>
      <c r="AK144" s="65">
        <f>IF($P144&lt;C$10,0,求节点(C$10:C$14,$L$10:$L$14,$P144)*$C$2*节奏总纲!W138)+AK143+军团势力点排行奖励设计!R144-军团势力点排行奖励设计!R143</f>
        <v>144613.10143778776</v>
      </c>
      <c r="AL144" s="65">
        <f>IF($P144&lt;D$10,0,求节点(D$10:D$14,$L$10:$L$14,$P144)*$C$2*节奏总纲!X138)+AL143+军团势力点排行奖励设计!S144-军团势力点排行奖励设计!S143</f>
        <v>133137.03012585506</v>
      </c>
      <c r="AM144" s="65">
        <f>IF($P144&lt;E$10,0,求节点(E$10:E$14,$L$10:$L$14,$P144)*$C$2*节奏总纲!Y138)+AM143+军团势力点排行奖励设计!T144-军团势力点排行奖励设计!T143</f>
        <v>113593.65938826873</v>
      </c>
      <c r="AN144" s="65">
        <f>IF($P144&lt;F$10,0,求节点(F$10:F$14,$L$10:$L$14,$P144)*$C$2*节奏总纲!Z138)+AN143+军团势力点排行奖励设计!U144-军团势力点排行奖励设计!U143</f>
        <v>85563.69993046044</v>
      </c>
      <c r="AO144" s="65">
        <f>IF($P144&lt;G$10,0,求节点(G$10:G$14,$L$10:$L$14,$P144)*$C$2*节奏总纲!AA138)+AO143+军团势力点排行奖励设计!V144-军团势力点排行奖励设计!V143</f>
        <v>52444.498334787975</v>
      </c>
      <c r="AP144" s="65">
        <f>IF($P144&lt;C$10,0,求节点(C$10:C$14,$M$10:$M$14,$P144)*$C$2*节奏总纲!W138)+AP143</f>
        <v>0</v>
      </c>
      <c r="AQ144" s="65">
        <f>IF($P144&lt;D$10,0,求节点(D$10:D$14,$M$10:$M$14,$P144)*$C$2*节奏总纲!X138)+AQ143</f>
        <v>0</v>
      </c>
      <c r="AR144" s="65">
        <f>IF($P144&lt;E$10,0,求节点(E$10:E$14,$M$10:$M$14,$P144)*$C$2*节奏总纲!Y138)+AR143</f>
        <v>0</v>
      </c>
      <c r="AS144" s="65">
        <f>IF($P144&lt;F$10,0,求节点(F$10:F$14,$M$10:$M$14,$P144)*$C$2*节奏总纲!Z138)+AS143</f>
        <v>0</v>
      </c>
      <c r="AT144" s="65">
        <f>IF($P144&lt;G$10,0,求节点(G$10:G$14,$M$10:$M$14,$P144)*$C$2*节奏总纲!AA138)+AT143</f>
        <v>0</v>
      </c>
      <c r="AX144" s="51">
        <v>135</v>
      </c>
      <c r="AY144" s="51">
        <f>IF($AX144&lt;C$10,0,求节点(C$10:C$14,$H$19:$H$23,$AX144)*$C$2*节奏总纲!W138)+AY143</f>
        <v>160.83712822378666</v>
      </c>
      <c r="AZ144" s="51">
        <f>IF($AX144&lt;D$10,0,求节点(D$10:D$14,$H$19:$H$23,$AX144)*$C$2*节奏总纲!X138)+AZ143</f>
        <v>132.43881686352239</v>
      </c>
      <c r="BA144" s="51">
        <f>IF($AX144&lt;E$10,0,求节点(E$10:E$14,$H$19:$H$23,$AX144)*$C$2*节奏总纲!Y138)+BA143</f>
        <v>94.985892569826404</v>
      </c>
      <c r="BB144" s="51">
        <f>IF($AX144&lt;F$10,0,求节点(F$10:F$14,$H$19:$H$23,$AX144)*$C$2*节奏总纲!Z138)+BB143</f>
        <v>52.866668161804185</v>
      </c>
      <c r="BC144" s="51">
        <f>IF($AX144&lt;G$10,0,求节点(G$10:G$14,$H$19:$H$23,$AX144)*$C$2*节奏总纲!AA138)+BC143</f>
        <v>28.209127555924699</v>
      </c>
      <c r="BD144" s="51">
        <f>IF($AX144&lt;C$10,0,求节点(C$10:C$14,$I$19:$I$23,$AX144)*$C$2*节奏总纲!W138)+BD143</f>
        <v>432.64011766107234</v>
      </c>
      <c r="BE144" s="51">
        <f>IF($AX144&lt;D$10,0,求节点(D$10:D$14,$I$19:$I$23,$AX144)*$C$2*节奏总纲!X138)+BE143</f>
        <v>337.40557894024931</v>
      </c>
      <c r="BF144" s="51">
        <f>IF($AX144&lt;E$10,0,求节点(E$10:E$14,$I$19:$I$23,$AX144)*$C$2*节奏总纲!Y138)+BF143</f>
        <v>227.70400927063847</v>
      </c>
      <c r="BG144" s="51">
        <f>IF($AX144&lt;F$10,0,求节点(F$10:F$14,$I$19:$I$23,$AX144)*$C$2*节奏总纲!Z138)+BG143</f>
        <v>128.19904644254493</v>
      </c>
      <c r="BH144" s="51">
        <f>IF($AX144&lt;G$10,0,求节点(G$10:G$14,$I$19:$I$23,$AX144)*$C$2*节奏总纲!AA138)+BH143</f>
        <v>71.968377807145785</v>
      </c>
      <c r="BI144" s="65">
        <f>IF($AX144&lt;C$10,0,求节点(C$10:C$14,$J$19:$J$23,$AX144)*$C$2*节奏总纲!W138)+BI143+军团势力点排行奖励设计!W144-军团势力点排行奖励设计!W143</f>
        <v>1464.9234309667361</v>
      </c>
      <c r="BJ144" s="65">
        <f>IF($AX144&lt;D$10,0,求节点(D$10:D$14,$J$19:$J$23,$AX144)*$C$2*节奏总纲!X138)+BJ143+军团势力点排行奖励设计!X144-军团势力点排行奖励设计!X143</f>
        <v>1417.8977217658455</v>
      </c>
      <c r="BK144" s="65">
        <f>IF($AX144&lt;E$10,0,求节点(E$10:E$14,$J$19:$J$23,$AX144)*$C$2*节奏总纲!Y138)+BK143+军团势力点排行奖励设计!Y144-军团势力点排行奖励设计!Y143</f>
        <v>1265.9787727370224</v>
      </c>
      <c r="BL144" s="65">
        <f>IF($AX144&lt;F$10,0,求节点(F$10:F$14,$J$19:$J$23,$AX144)*$C$2*节奏总纲!Z138)+BL143+军团势力点排行奖励设计!Z144-军团势力点排行奖励设计!Z143</f>
        <v>1204.9535607146302</v>
      </c>
      <c r="BM144" s="65">
        <f>IF($AX144&lt;G$10,0,求节点(G$10:G$14,$J$19:$J$23,$AX144)*$C$2*节奏总纲!AA138)+BM143+军团势力点排行奖励设计!AA144-军团势力点排行奖励设计!AA143</f>
        <v>1156.1750097938568</v>
      </c>
      <c r="BN144" s="65">
        <f>IF($AX144&lt;C$10,0,求节点(C$10:C$14,$K$19:$K$23,$AX144)*$C$2*节奏总纲!W138)+BN143</f>
        <v>1275.0877419773738</v>
      </c>
      <c r="BO144" s="65">
        <f>IF($AX144&lt;D$10,0,求节点(D$10:D$14,$K$19:$K$23,$AX144)*$C$2*节奏总纲!X138)+BO143</f>
        <v>849.12447709768514</v>
      </c>
      <c r="BP144" s="65">
        <f>IF($AX144&lt;E$10,0,求节点(E$10:E$14,$K$19:$K$23,$AX144)*$C$2*节奏总纲!Y138)+BP143</f>
        <v>583.0616071871849</v>
      </c>
      <c r="BQ144" s="65">
        <f>IF($AX144&lt;F$10,0,求节点(F$10:F$14,$K$19:$K$23,$AX144)*$C$2*节奏总纲!Z138)+BQ143</f>
        <v>412.02156334366094</v>
      </c>
      <c r="BR144" s="65">
        <f>IF($AX144&lt;G$10,0,求节点(G$10:G$14,$K$19:$K$23,$AX144)*$C$2*节奏总纲!AA138)+BR143</f>
        <v>200.60296043176282</v>
      </c>
      <c r="BS144" s="65">
        <f>IF($AX144&lt;C$10,0,求节点(C$10:C$14,$L$19:$L$23,$AX144)*$C$2*节奏总纲!W138)+BS143+军团势力点排行奖励设计!AB144-军团势力点排行奖励设计!AB143</f>
        <v>2892.2620287557552</v>
      </c>
      <c r="BT144" s="65">
        <f>IF($AX144&lt;D$10,0,求节点(D$10:D$14,$L$19:$L$23,$AX144)*$C$2*节奏总纲!X138)+BT143+军团势力点排行奖励设计!AC144-军团势力点排行奖励设计!AC143</f>
        <v>2662.7406025171026</v>
      </c>
      <c r="BU144" s="65">
        <f>IF($AX144&lt;E$10,0,求节点(E$10:E$14,$L$19:$L$23,$AX144)*$C$2*节奏总纲!Y138)+BU143+军团势力点排行奖励设计!AD144-军团势力点排行奖励设计!AD143</f>
        <v>2271.8731877653745</v>
      </c>
      <c r="BV144" s="65">
        <f>IF($AX144&lt;F$10,0,求节点(F$10:F$14,$L$19:$L$23,$AX144)*$C$2*节奏总纲!Z138)+BV143+军团势力点排行奖励设计!AE144-军团势力点排行奖励设计!AE143</f>
        <v>1711.273998609209</v>
      </c>
      <c r="BW144" s="65">
        <f>IF($AX144&lt;G$10,0,求节点(G$10:G$14,$L$19:$L$23,$AX144)*$C$2*节奏总纲!AA138)+BW143+军团势力点排行奖励设计!AF144-军团势力点排行奖励设计!AF143</f>
        <v>1048.8899666957598</v>
      </c>
      <c r="BX144" s="65">
        <f>IF($AX144&lt;C$10,0,求节点(C$10:C$14,$M$19:$M$23,$AX144)*$C$2*节奏总纲!W138)+BX143</f>
        <v>0</v>
      </c>
      <c r="BY144" s="65">
        <f>IF($AX144&lt;D$10,0,求节点(D$10:D$14,$M$19:$M$23,$AX144)*$C$2*节奏总纲!X138)+BY143</f>
        <v>0</v>
      </c>
      <c r="BZ144" s="65">
        <f>IF($AX144&lt;E$10,0,求节点(E$10:E$14,$M$19:$M$23,$AX144)*$C$2*节奏总纲!Y138)+BZ143</f>
        <v>0</v>
      </c>
      <c r="CA144" s="65">
        <f>IF($AX144&lt;F$10,0,求节点(F$10:F$14,$M$19:$M$23,$AX144)*$C$2*节奏总纲!Z138)+CA143</f>
        <v>0</v>
      </c>
      <c r="CB144" s="65">
        <f>IF($AX144&lt;G$10,0,求节点(G$10:G$14,$M$19:$M$23,$AX144)*$C$2*节奏总纲!AA138)+CB143</f>
        <v>0</v>
      </c>
      <c r="CF144" s="51">
        <v>135</v>
      </c>
      <c r="CG144" s="65">
        <f t="shared" si="263"/>
        <v>804.18564111893329</v>
      </c>
      <c r="CH144" s="65">
        <f t="shared" si="264"/>
        <v>662.1940843176119</v>
      </c>
      <c r="CI144" s="65">
        <f t="shared" si="265"/>
        <v>474.92946284913205</v>
      </c>
      <c r="CJ144" s="65">
        <f t="shared" si="266"/>
        <v>264.33334080902091</v>
      </c>
      <c r="CK144" s="65">
        <f t="shared" si="267"/>
        <v>141.04563777962349</v>
      </c>
      <c r="CL144" s="65">
        <f t="shared" si="268"/>
        <v>4326.4011766107233</v>
      </c>
      <c r="CM144" s="65">
        <f t="shared" si="269"/>
        <v>3374.0557894024932</v>
      </c>
      <c r="CN144" s="65">
        <f t="shared" si="270"/>
        <v>2277.0400927063847</v>
      </c>
      <c r="CO144" s="65">
        <f t="shared" si="271"/>
        <v>1281.9904644254493</v>
      </c>
      <c r="CP144" s="65">
        <f t="shared" si="272"/>
        <v>719.68377807145782</v>
      </c>
      <c r="CQ144" s="65">
        <f t="shared" si="273"/>
        <v>43947.70292900208</v>
      </c>
      <c r="CR144" s="65">
        <f t="shared" si="274"/>
        <v>42536.931652975363</v>
      </c>
      <c r="CS144" s="65">
        <f t="shared" si="275"/>
        <v>37979.363182110668</v>
      </c>
      <c r="CT144" s="65">
        <f t="shared" si="276"/>
        <v>36148.606821438902</v>
      </c>
      <c r="CU144" s="65">
        <f t="shared" si="277"/>
        <v>34685.250293815705</v>
      </c>
      <c r="CV144" s="65">
        <f t="shared" si="278"/>
        <v>38252.63225932121</v>
      </c>
      <c r="CW144" s="65">
        <f t="shared" si="279"/>
        <v>25473.734312930555</v>
      </c>
      <c r="CX144" s="65">
        <f t="shared" si="280"/>
        <v>17491.848215615548</v>
      </c>
      <c r="CY144" s="65">
        <f t="shared" si="281"/>
        <v>12360.646900309828</v>
      </c>
      <c r="CZ144" s="65">
        <f t="shared" si="282"/>
        <v>6018.0888129528848</v>
      </c>
      <c r="DA144" s="65">
        <f t="shared" si="283"/>
        <v>144613.10143778776</v>
      </c>
      <c r="DB144" s="65">
        <f t="shared" si="284"/>
        <v>133137.03012585512</v>
      </c>
      <c r="DC144" s="65">
        <f t="shared" si="285"/>
        <v>113593.65938826873</v>
      </c>
      <c r="DD144" s="65">
        <f t="shared" si="286"/>
        <v>85563.699930460454</v>
      </c>
      <c r="DE144" s="65">
        <f t="shared" si="287"/>
        <v>52444.49833478799</v>
      </c>
      <c r="DF144" s="65">
        <f t="shared" si="288"/>
        <v>0</v>
      </c>
      <c r="DG144" s="65">
        <f t="shared" si="289"/>
        <v>0</v>
      </c>
      <c r="DH144" s="65">
        <f t="shared" si="290"/>
        <v>0</v>
      </c>
      <c r="DI144" s="65">
        <f t="shared" si="291"/>
        <v>0</v>
      </c>
      <c r="DJ144" s="65">
        <f t="shared" si="292"/>
        <v>0</v>
      </c>
      <c r="DN144" s="51">
        <v>135</v>
      </c>
      <c r="DO144" s="65">
        <f t="shared" si="293"/>
        <v>6.1798537991688383</v>
      </c>
      <c r="DP144" s="65">
        <f t="shared" si="294"/>
        <v>5.8952671872317355</v>
      </c>
      <c r="DQ144" s="65">
        <f t="shared" si="295"/>
        <v>5.5944805930680239</v>
      </c>
      <c r="DR144" s="65">
        <f t="shared" si="296"/>
        <v>5.6499007370836329</v>
      </c>
      <c r="DS144" s="65">
        <f t="shared" si="297"/>
        <v>5.9024887362764566</v>
      </c>
      <c r="DT144" s="65">
        <f t="shared" si="298"/>
        <v>3.5474544808706301</v>
      </c>
      <c r="DU144" s="65">
        <f t="shared" si="299"/>
        <v>3.300697844126562</v>
      </c>
      <c r="DV144" s="65">
        <f t="shared" si="300"/>
        <v>3.1186518911215777</v>
      </c>
      <c r="DW144" s="65">
        <f t="shared" si="301"/>
        <v>3.3350399405988376</v>
      </c>
      <c r="DX144" s="65">
        <f t="shared" si="302"/>
        <v>3.1261315829257734</v>
      </c>
      <c r="DY144" s="65">
        <f t="shared" si="303"/>
        <v>1.0000000000000004</v>
      </c>
      <c r="DZ144" s="65">
        <f t="shared" si="304"/>
        <v>1.0000000000000002</v>
      </c>
      <c r="EA144" s="65">
        <f t="shared" si="305"/>
        <v>1</v>
      </c>
      <c r="EB144" s="65">
        <f t="shared" si="306"/>
        <v>1.0000000000000007</v>
      </c>
      <c r="EC144" s="65">
        <f t="shared" si="307"/>
        <v>1.0000000000000007</v>
      </c>
      <c r="ED144" s="65">
        <f t="shared" si="308"/>
        <v>4.6083222176438214</v>
      </c>
      <c r="EE144" s="65">
        <f t="shared" si="309"/>
        <v>5.7896107033186617</v>
      </c>
      <c r="EF144" s="65">
        <f t="shared" si="310"/>
        <v>6.7359070921553021</v>
      </c>
      <c r="EG144" s="65">
        <f t="shared" si="311"/>
        <v>6.8493424624266792</v>
      </c>
      <c r="EH144" s="65">
        <f t="shared" si="312"/>
        <v>7.510780481843196</v>
      </c>
      <c r="EI144" s="65">
        <f t="shared" si="313"/>
        <v>1</v>
      </c>
      <c r="EJ144" s="65">
        <f t="shared" si="314"/>
        <v>0.99999999999999956</v>
      </c>
      <c r="EK144" s="65">
        <f t="shared" si="315"/>
        <v>1</v>
      </c>
      <c r="EL144" s="65">
        <f t="shared" si="316"/>
        <v>0.99999999999999978</v>
      </c>
      <c r="EM144" s="65">
        <f t="shared" si="317"/>
        <v>0.99999999999999978</v>
      </c>
      <c r="EN144" s="65">
        <f t="shared" si="318"/>
        <v>0</v>
      </c>
      <c r="EO144" s="65">
        <f t="shared" si="319"/>
        <v>0</v>
      </c>
      <c r="EP144" s="65">
        <f t="shared" si="320"/>
        <v>0</v>
      </c>
      <c r="EQ144" s="65">
        <f t="shared" si="321"/>
        <v>0</v>
      </c>
      <c r="ER144" s="65">
        <f t="shared" si="322"/>
        <v>0</v>
      </c>
      <c r="EV144" s="51">
        <v>135</v>
      </c>
      <c r="EW144" s="65">
        <f t="shared" si="323"/>
        <v>290.62916352210834</v>
      </c>
      <c r="EX144" s="65">
        <f t="shared" si="324"/>
        <v>233.66049054559718</v>
      </c>
      <c r="EY144" s="65">
        <f t="shared" si="325"/>
        <v>163.29709535101796</v>
      </c>
      <c r="EZ144" s="65">
        <f t="shared" si="326"/>
        <v>91.326382094567663</v>
      </c>
      <c r="FA144" s="65">
        <f t="shared" si="327"/>
        <v>49.799640898068432</v>
      </c>
      <c r="FB144" s="65">
        <f t="shared" si="328"/>
        <v>1672.8536688348056</v>
      </c>
      <c r="FC144" s="65">
        <f t="shared" si="329"/>
        <v>1369.6950046899399</v>
      </c>
      <c r="FD144" s="65">
        <f t="shared" si="330"/>
        <v>1083.9129964515505</v>
      </c>
      <c r="FE144" s="65">
        <f t="shared" si="331"/>
        <v>898.22689453892701</v>
      </c>
      <c r="FF144" s="65">
        <f t="shared" si="332"/>
        <v>728.76684957781185</v>
      </c>
      <c r="FG144" s="65">
        <f t="shared" si="333"/>
        <v>1909.4204751549701</v>
      </c>
      <c r="FH144" s="65">
        <f t="shared" si="334"/>
        <v>1691.6134986790664</v>
      </c>
      <c r="FI144" s="65">
        <f t="shared" si="335"/>
        <v>1426.170886217428</v>
      </c>
      <c r="FJ144" s="65">
        <f t="shared" si="336"/>
        <v>1179.2177709074444</v>
      </c>
      <c r="FK144" s="65">
        <f t="shared" si="337"/>
        <v>895.12663254549238</v>
      </c>
      <c r="FL144" s="65">
        <f t="shared" si="338"/>
        <v>906.71612569496267</v>
      </c>
      <c r="FM144" s="65">
        <f t="shared" si="339"/>
        <v>773.26790201124959</v>
      </c>
      <c r="FN144" s="65">
        <f t="shared" si="340"/>
        <v>634.28589762736306</v>
      </c>
      <c r="FO144" s="65">
        <f t="shared" si="341"/>
        <v>484.90679042630541</v>
      </c>
      <c r="FP144" s="65">
        <f t="shared" si="342"/>
        <v>307.70733591519729</v>
      </c>
      <c r="FQ144" s="65">
        <f t="shared" si="343"/>
        <v>1301.5179129400899</v>
      </c>
      <c r="FR144" s="65">
        <f t="shared" si="344"/>
        <v>1198.2332711326956</v>
      </c>
      <c r="FS144" s="65">
        <f t="shared" si="345"/>
        <v>1022.3429344944185</v>
      </c>
      <c r="FT144" s="65">
        <f t="shared" si="346"/>
        <v>770.07329937414386</v>
      </c>
      <c r="FU144" s="65">
        <f t="shared" si="347"/>
        <v>472.0004850130918</v>
      </c>
      <c r="FV144" s="65">
        <f t="shared" si="348"/>
        <v>144.61310143778778</v>
      </c>
      <c r="FW144" s="65">
        <f t="shared" si="349"/>
        <v>133.13703012585506</v>
      </c>
      <c r="FX144" s="65">
        <f t="shared" si="350"/>
        <v>113.59365938826873</v>
      </c>
      <c r="FY144" s="65">
        <f t="shared" si="351"/>
        <v>85.56369993046043</v>
      </c>
      <c r="FZ144" s="65">
        <f t="shared" si="352"/>
        <v>52.44449833478798</v>
      </c>
      <c r="GB144" s="65">
        <f t="shared" si="353"/>
        <v>290.62916352210834</v>
      </c>
      <c r="GC144" s="65">
        <f t="shared" si="354"/>
        <v>1672.8536688348056</v>
      </c>
      <c r="GD144" s="65">
        <f t="shared" si="355"/>
        <v>1909.4204751549701</v>
      </c>
      <c r="GE144" s="65">
        <f t="shared" si="356"/>
        <v>906.71612569496267</v>
      </c>
      <c r="GF144" s="65">
        <f t="shared" si="357"/>
        <v>1301.5179129400899</v>
      </c>
      <c r="GG144" s="65">
        <f t="shared" si="358"/>
        <v>144.61310143778778</v>
      </c>
      <c r="GH144" s="65">
        <f t="shared" si="359"/>
        <v>233.66049054559718</v>
      </c>
      <c r="GI144" s="65">
        <f t="shared" si="360"/>
        <v>1369.6950046899399</v>
      </c>
      <c r="GJ144" s="65">
        <f t="shared" si="361"/>
        <v>1691.6134986790664</v>
      </c>
      <c r="GK144" s="65">
        <f t="shared" si="362"/>
        <v>773.26790201124959</v>
      </c>
      <c r="GL144" s="65">
        <f t="shared" si="363"/>
        <v>1198.2332711326956</v>
      </c>
      <c r="GM144" s="65">
        <f t="shared" si="364"/>
        <v>133.13703012585506</v>
      </c>
      <c r="GN144" s="65">
        <f t="shared" si="365"/>
        <v>163.29709535101796</v>
      </c>
      <c r="GO144" s="65">
        <f t="shared" si="366"/>
        <v>1083.9129964515505</v>
      </c>
      <c r="GP144" s="65">
        <f t="shared" si="367"/>
        <v>1426.170886217428</v>
      </c>
      <c r="GQ144" s="65">
        <f t="shared" si="368"/>
        <v>634.28589762736306</v>
      </c>
      <c r="GR144" s="65">
        <f t="shared" si="369"/>
        <v>1022.3429344944185</v>
      </c>
      <c r="GS144" s="65">
        <f t="shared" si="370"/>
        <v>113.59365938826873</v>
      </c>
      <c r="GT144" s="65">
        <f t="shared" si="371"/>
        <v>91.326382094567663</v>
      </c>
      <c r="GU144" s="65">
        <f t="shared" si="372"/>
        <v>898.22689453892701</v>
      </c>
      <c r="GV144" s="65">
        <f t="shared" si="373"/>
        <v>1179.2177709074444</v>
      </c>
      <c r="GW144" s="65">
        <f t="shared" si="374"/>
        <v>484.90679042630541</v>
      </c>
      <c r="GX144" s="65">
        <f t="shared" si="375"/>
        <v>770.07329937414386</v>
      </c>
      <c r="GY144" s="65">
        <f t="shared" si="376"/>
        <v>85.56369993046043</v>
      </c>
      <c r="GZ144" s="65">
        <f t="shared" si="377"/>
        <v>49.799640898068432</v>
      </c>
      <c r="HA144" s="65">
        <f t="shared" si="378"/>
        <v>728.76684957781185</v>
      </c>
      <c r="HB144" s="65">
        <f t="shared" si="379"/>
        <v>895.12663254549238</v>
      </c>
      <c r="HC144" s="65">
        <f t="shared" si="380"/>
        <v>307.70733591519729</v>
      </c>
      <c r="HD144" s="65">
        <f t="shared" si="381"/>
        <v>472.0004850130918</v>
      </c>
      <c r="HE144" s="65">
        <f t="shared" si="382"/>
        <v>52.44449833478798</v>
      </c>
      <c r="HM144" s="51">
        <v>135</v>
      </c>
      <c r="HN144" s="72">
        <f>(EW144-EW143)*$D$46+(FB144-FB143)*$D$47+(FG144-FG143)*$D$48+(FL144-FL143)*$D$49+IF($HM144&lt;C$10,0,求节点(C$10:C$14,$H$28:$H$32,$HM144)*$C$2*节奏总纲!W138)+HN143</f>
        <v>1458234.4780611706</v>
      </c>
      <c r="HO144" s="72">
        <f>(EX144-EX143)*$D$46+(FC144-FC143)*$D$47+(FH144-FH143)*$D$48+(FM144-FM143)*$D$49+IF($HM144&lt;D$10,0,求节点(D$10:D$14,$H$28:$H$32,$HM144)*$C$2*节奏总纲!X138)+HO143</f>
        <v>1243424.7197843366</v>
      </c>
      <c r="HP144" s="72">
        <f>(EY144-EY143)*$D$46+(FD144-FD143)*$D$47+(FI144-FI143)*$D$48+(FN144-FN143)*$D$49+IF($HM144&lt;E$10,0,求节点(E$10:E$14,$H$28:$H$32,$HM144)*$C$2*节奏总纲!Y138)+HP143</f>
        <v>999213.91478600143</v>
      </c>
      <c r="HQ144" s="72">
        <f>(EZ144-EZ143)*$D$46+(FE144-FE143)*$D$47+(FJ144-FJ143)*$D$48+(FO144-FO143)*$D$49+IF($HM144&lt;F$10,0,求节点(F$10:F$14,$H$28:$H$32,$HM144)*$C$2*节奏总纲!Z138)+HQ143</f>
        <v>722569.36850232875</v>
      </c>
      <c r="HR144" s="72">
        <f>(FA144-FA143)*$D$46+(FF144-FF143)*$D$47+(FK144-FK143)*$D$48+(FP144-FP143)*$D$49+IF($HM144&lt;G$10,0,求节点(G$10:G$14,$H$28:$H$32,$HM144)*$C$2*节奏总纲!AA138)+HR143</f>
        <v>403225.9890776758</v>
      </c>
      <c r="HV144" s="72">
        <v>135</v>
      </c>
      <c r="HW144" s="72">
        <f>IF($HV144&lt;C$10,0,求节点(C$10:C$14,$I$28:$I$32,$HV144)*$C$2*节奏总纲!W138)+HW143</f>
        <v>24146762488.634621</v>
      </c>
      <c r="HX144" s="72">
        <f>IF($HV144&lt;D$10,0,求节点(D$10:D$14,$I$28:$I$32,$HV144)*$C$2*节奏总纲!X138)+HX143</f>
        <v>20922394251.030117</v>
      </c>
      <c r="HY144" s="72">
        <f>IF($HV144&lt;E$10,0,求节点(E$10:E$14,$I$28:$I$32,$HV144)*$C$2*节奏总纲!Y138)+HY143</f>
        <v>16994093116.775255</v>
      </c>
      <c r="HZ144" s="72">
        <f>IF($HV144&lt;F$10,0,求节点(F$10:F$14,$I$28:$I$32,$HV144)*$C$2*节奏总纲!Z138)+HZ143</f>
        <v>12209656727.188965</v>
      </c>
      <c r="IA144" s="72">
        <f>IF($HV144&lt;G$10,0,求节点(G$10:G$14,$I$28:$I$32,$HV144)*$C$2*节奏总纲!AA138)+IA143</f>
        <v>6586362027.3369102</v>
      </c>
    </row>
    <row r="145" spans="16:235" x14ac:dyDescent="0.15">
      <c r="P145" s="49">
        <v>136</v>
      </c>
      <c r="Q145" s="51">
        <f>IF($P145&lt;C$10,0,求节点(C$10:C$14,$H$10:$H$14,$P145)*$C$2*节奏总纲!W139)+Q144</f>
        <v>4969.7496895058675</v>
      </c>
      <c r="R145" s="51">
        <f>IF($P145&lt;D$10,0,求节点(D$10:D$14,$H$10:$H$14,$P145)*$C$2*节奏总纲!X139)+R144</f>
        <v>3903.8110568565826</v>
      </c>
      <c r="S145" s="51">
        <f>IF($P145&lt;E$10,0,求节点(E$10:E$14,$H$10:$H$14,$P145)*$C$2*节奏总纲!Y139)+S144</f>
        <v>2656.9836629856904</v>
      </c>
      <c r="T145" s="51">
        <f>IF($P145&lt;F$10,0,求节点(F$10:F$14,$H$10:$H$14,$P145)*$C$2*节奏总纲!Z139)+T144</f>
        <v>1493.4571370726665</v>
      </c>
      <c r="U145" s="51">
        <f>IF($P145&lt;G$10,0,求节点(G$10:G$14,$H$10:$H$14,$P145)*$C$2*节奏总纲!AA139)+U144</f>
        <v>832.52028829515666</v>
      </c>
      <c r="V145" s="51">
        <f>IF($P145&lt;C$10,0,求节点(C$10:C$14,$I$10:$I$14,$P145)*$C$2*节奏总纲!W139)+V144</f>
        <v>15347.711240011677</v>
      </c>
      <c r="W145" s="51">
        <f>IF($P145&lt;D$10,0,求节点(D$10:D$14,$I$10:$I$14,$P145)*$C$2*节奏总纲!X139)+W144</f>
        <v>11136.738670043555</v>
      </c>
      <c r="X145" s="51">
        <f>IF($P145&lt;E$10,0,求节点(E$10:E$14,$I$10:$I$14,$P145)*$C$2*节奏总纲!Y139)+X144</f>
        <v>7101.2953912784196</v>
      </c>
      <c r="Y145" s="51">
        <f>IF($P145&lt;F$10,0,求节点(F$10:F$14,$I$10:$I$14,$P145)*$C$2*节奏总纲!Z139)+Y144</f>
        <v>4275.4894023257266</v>
      </c>
      <c r="Z145" s="51">
        <f>IF($P145&lt;G$10,0,求节点(G$10:G$14,$I$10:$I$14,$P145)*$C$2*节奏总纲!AA139)+Z144</f>
        <v>2249.8261883485275</v>
      </c>
      <c r="AA145" s="65">
        <f>IF($P145&lt;C$10,0,求节点(C$10:C$14,$J$10:$J$14,$P145)*$C$2*节奏总纲!W139)+AA144+军团势力点排行奖励设计!M145-军团势力点排行奖励设计!M144</f>
        <v>46323.453242981464</v>
      </c>
      <c r="AB145" s="65">
        <f>IF($P145&lt;D$10,0,求节点(D$10:D$14,$J$10:$J$14,$P145)*$C$2*节奏总纲!X139)+AB144+军团势力点排行奖励设计!N145-军团势力点排行奖励设计!N144</f>
        <v>45075.001882454053</v>
      </c>
      <c r="AC145" s="65">
        <f>IF($P145&lt;E$10,0,求节点(E$10:E$14,$J$10:$J$14,$P145)*$C$2*节奏总纲!Y139)+AC144+军团势力点排行奖励设计!O145-军团势力点排行奖励设计!O144</f>
        <v>40500.066946613813</v>
      </c>
      <c r="AD145" s="65">
        <f>IF($P145&lt;F$10,0,求节点(F$10:F$14,$J$10:$J$14,$P145)*$C$2*节奏总纲!Z139)+AD144+军团势力点排行奖励设计!P145-军团势力点排行奖励设计!P144</f>
        <v>38669.310585942068</v>
      </c>
      <c r="AE145" s="65">
        <f>IF($P145&lt;G$10,0,求节点(G$10:G$14,$J$10:$J$14,$P145)*$C$2*节奏总纲!AA139)+AE144+军团势力点排行奖励设计!Q145-军团势力点排行奖励设计!Q144</f>
        <v>37205.954058318872</v>
      </c>
      <c r="AF145" s="65">
        <f>IF($P145&lt;C$10,0,求节点(C$10:C$14,$K$10:$K$14,$P145)*$C$2*节奏总纲!W139)+AF144</f>
        <v>188753.14427238033</v>
      </c>
      <c r="AG145" s="65">
        <f>IF($P145&lt;D$10,0,求节点(D$10:D$14,$K$10:$K$14,$P145)*$C$2*节奏总纲!X139)+AG144</f>
        <v>158142.89979544911</v>
      </c>
      <c r="AH145" s="65">
        <f>IF($P145&lt;E$10,0,求节点(E$10:E$14,$K$10:$K$14,$P145)*$C$2*节奏总纲!Y139)+AH144</f>
        <v>126645.92762622984</v>
      </c>
      <c r="AI145" s="65">
        <f>IF($P145&lt;F$10,0,求节点(F$10:F$14,$K$10:$K$14,$P145)*$C$2*节奏总纲!Z139)+AI144</f>
        <v>90934.699782142896</v>
      </c>
      <c r="AJ145" s="65">
        <f>IF($P145&lt;G$10,0,求节点(G$10:G$14,$K$10:$K$14,$P145)*$C$2*节奏总纲!AA139)+AJ144</f>
        <v>48576.132269815265</v>
      </c>
      <c r="AK145" s="65">
        <f>IF($P145&lt;C$10,0,求节点(C$10:C$14,$L$10:$L$14,$P145)*$C$2*节奏总纲!W139)+AK144+军团势力点排行奖励设计!R145-军团势力点排行奖励设计!R144</f>
        <v>157560.94064897526</v>
      </c>
      <c r="AL145" s="65">
        <f>IF($P145&lt;D$10,0,求节点(D$10:D$14,$L$10:$L$14,$P145)*$C$2*节奏总纲!X139)+AL144+军团势力点排行奖励设计!S145-军团势力点排行奖励设计!S144</f>
        <v>144609.10756309875</v>
      </c>
      <c r="AM145" s="65">
        <f>IF($P145&lt;E$10,0,求节点(E$10:E$14,$L$10:$L$14,$P145)*$C$2*节奏总纲!Y139)+AM144+军团势力点排行奖励设计!T145-军团势力点排行奖励设计!T144</f>
        <v>123424.404069831</v>
      </c>
      <c r="AN145" s="65">
        <f>IF($P145&lt;F$10,0,求节点(F$10:F$14,$L$10:$L$14,$P145)*$C$2*节奏总纲!Z139)+AN144+军团势力点排行奖励设计!U145-军团势力点排行奖励设计!U144</f>
        <v>92844.377541049776</v>
      </c>
      <c r="AO145" s="65">
        <f>IF($P145&lt;G$10,0,求节点(G$10:G$14,$L$10:$L$14,$P145)*$C$2*节奏总纲!AA139)+AO144+军团势力点排行奖励设计!V145-军团势力点排行奖励设计!V144</f>
        <v>56828.36811607908</v>
      </c>
      <c r="AP145" s="65">
        <f>IF($P145&lt;C$10,0,求节点(C$10:C$14,$M$10:$M$14,$P145)*$C$2*节奏总纲!W139)+AP144</f>
        <v>0</v>
      </c>
      <c r="AQ145" s="65">
        <f>IF($P145&lt;D$10,0,求节点(D$10:D$14,$M$10:$M$14,$P145)*$C$2*节奏总纲!X139)+AQ144</f>
        <v>0</v>
      </c>
      <c r="AR145" s="65">
        <f>IF($P145&lt;E$10,0,求节点(E$10:E$14,$M$10:$M$14,$P145)*$C$2*节奏总纲!Y139)+AR144</f>
        <v>0</v>
      </c>
      <c r="AS145" s="65">
        <f>IF($P145&lt;F$10,0,求节点(F$10:F$14,$M$10:$M$14,$P145)*$C$2*节奏总纲!Z139)+AS144</f>
        <v>0</v>
      </c>
      <c r="AT145" s="65">
        <f>IF($P145&lt;G$10,0,求节点(G$10:G$14,$M$10:$M$14,$P145)*$C$2*节奏总纲!AA139)+AT144</f>
        <v>0</v>
      </c>
      <c r="AX145" s="51">
        <v>136</v>
      </c>
      <c r="AY145" s="51">
        <f>IF($AX145&lt;C$10,0,求节点(C$10:C$14,$H$19:$H$23,$AX145)*$C$2*节奏总纲!W139)+AY144</f>
        <v>160.83712822378666</v>
      </c>
      <c r="AZ145" s="51">
        <f>IF($AX145&lt;D$10,0,求节点(D$10:D$14,$H$19:$H$23,$AX145)*$C$2*节奏总纲!X139)+AZ144</f>
        <v>132.43881686352239</v>
      </c>
      <c r="BA145" s="51">
        <f>IF($AX145&lt;E$10,0,求节点(E$10:E$14,$H$19:$H$23,$AX145)*$C$2*节奏总纲!Y139)+BA144</f>
        <v>94.985892569826404</v>
      </c>
      <c r="BB145" s="51">
        <f>IF($AX145&lt;F$10,0,求节点(F$10:F$14,$H$19:$H$23,$AX145)*$C$2*节奏总纲!Z139)+BB144</f>
        <v>52.866668161804185</v>
      </c>
      <c r="BC145" s="51">
        <f>IF($AX145&lt;G$10,0,求节点(G$10:G$14,$H$19:$H$23,$AX145)*$C$2*节奏总纲!AA139)+BC144</f>
        <v>28.209127555924699</v>
      </c>
      <c r="BD145" s="51">
        <f>IF($AX145&lt;C$10,0,求节点(C$10:C$14,$I$19:$I$23,$AX145)*$C$2*节奏总纲!W139)+BD144</f>
        <v>432.64011766107234</v>
      </c>
      <c r="BE145" s="51">
        <f>IF($AX145&lt;D$10,0,求节点(D$10:D$14,$I$19:$I$23,$AX145)*$C$2*节奏总纲!X139)+BE144</f>
        <v>337.40557894024931</v>
      </c>
      <c r="BF145" s="51">
        <f>IF($AX145&lt;E$10,0,求节点(E$10:E$14,$I$19:$I$23,$AX145)*$C$2*节奏总纲!Y139)+BF144</f>
        <v>227.70400927063847</v>
      </c>
      <c r="BG145" s="51">
        <f>IF($AX145&lt;F$10,0,求节点(F$10:F$14,$I$19:$I$23,$AX145)*$C$2*节奏总纲!Z139)+BG144</f>
        <v>128.19904644254493</v>
      </c>
      <c r="BH145" s="51">
        <f>IF($AX145&lt;G$10,0,求节点(G$10:G$14,$I$19:$I$23,$AX145)*$C$2*节奏总纲!AA139)+BH144</f>
        <v>71.968377807145785</v>
      </c>
      <c r="BI145" s="65">
        <f>IF($AX145&lt;C$10,0,求节点(C$10:C$14,$J$19:$J$23,$AX145)*$C$2*节奏总纲!W139)+BI144+军团势力点排行奖励设计!W145-军团势力点排行奖励设计!W144</f>
        <v>1544.1151080993816</v>
      </c>
      <c r="BJ145" s="65">
        <f>IF($AX145&lt;D$10,0,求节点(D$10:D$14,$J$19:$J$23,$AX145)*$C$2*节奏总纲!X139)+BJ144+军团势力点排行奖励设计!X145-军团势力点排行奖励设计!X144</f>
        <v>1502.5000627484687</v>
      </c>
      <c r="BK145" s="65">
        <f>IF($AX145&lt;E$10,0,求节点(E$10:E$14,$J$19:$J$23,$AX145)*$C$2*节奏总纲!Y139)+BK144+军团势力点排行奖励设计!Y145-军团势力点排行奖励设计!Y144</f>
        <v>1350.002231553794</v>
      </c>
      <c r="BL145" s="65">
        <f>IF($AX145&lt;F$10,0,求节点(F$10:F$14,$J$19:$J$23,$AX145)*$C$2*节奏总纲!Z139)+BL144+军团势力点排行奖励设计!Z145-军团势力点排行奖励设计!Z144</f>
        <v>1288.9770195314018</v>
      </c>
      <c r="BM145" s="65">
        <f>IF($AX145&lt;G$10,0,求节点(G$10:G$14,$J$19:$J$23,$AX145)*$C$2*节奏总纲!AA139)+BM144+军团势力点排行奖励设计!AA145-军团势力点排行奖励设计!AA144</f>
        <v>1240.1984686106284</v>
      </c>
      <c r="BN145" s="65">
        <f>IF($AX145&lt;C$10,0,求节点(C$10:C$14,$K$19:$K$23,$AX145)*$C$2*节奏总纲!W139)+BN144</f>
        <v>1275.0877419773738</v>
      </c>
      <c r="BO145" s="65">
        <f>IF($AX145&lt;D$10,0,求节点(D$10:D$14,$K$19:$K$23,$AX145)*$C$2*节奏总纲!X139)+BO144</f>
        <v>849.12447709768514</v>
      </c>
      <c r="BP145" s="65">
        <f>IF($AX145&lt;E$10,0,求节点(E$10:E$14,$K$19:$K$23,$AX145)*$C$2*节奏总纲!Y139)+BP144</f>
        <v>583.0616071871849</v>
      </c>
      <c r="BQ145" s="65">
        <f>IF($AX145&lt;F$10,0,求节点(F$10:F$14,$K$19:$K$23,$AX145)*$C$2*节奏总纲!Z139)+BQ144</f>
        <v>412.02156334366094</v>
      </c>
      <c r="BR145" s="65">
        <f>IF($AX145&lt;G$10,0,求节点(G$10:G$14,$K$19:$K$23,$AX145)*$C$2*节奏总纲!AA139)+BR144</f>
        <v>200.60296043176282</v>
      </c>
      <c r="BS145" s="65">
        <f>IF($AX145&lt;C$10,0,求节点(C$10:C$14,$L$19:$L$23,$AX145)*$C$2*节奏总纲!W139)+BS144+军团势力点排行奖励设计!AB145-军团势力点排行奖励设计!AB144</f>
        <v>3151.2188129795059</v>
      </c>
      <c r="BT145" s="65">
        <f>IF($AX145&lt;D$10,0,求节点(D$10:D$14,$L$19:$L$23,$AX145)*$C$2*节奏总纲!X139)+BT144+军团势力点排行奖励设计!AC145-军团势力点排行奖励设计!AC144</f>
        <v>2892.1821512619763</v>
      </c>
      <c r="BU145" s="65">
        <f>IF($AX145&lt;E$10,0,求节点(E$10:E$14,$L$19:$L$23,$AX145)*$C$2*节奏总纲!Y139)+BU144+军团势力点排行奖励设计!AD145-军团势力点排行奖励设计!AD144</f>
        <v>2468.4880813966197</v>
      </c>
      <c r="BV145" s="65">
        <f>IF($AX145&lt;F$10,0,求节点(F$10:F$14,$L$19:$L$23,$AX145)*$C$2*节奏总纲!Z139)+BV144+军团势力点排行奖励设计!AE145-军团势力点排行奖励设计!AE144</f>
        <v>1856.8875508209958</v>
      </c>
      <c r="BW145" s="65">
        <f>IF($AX145&lt;G$10,0,求节点(G$10:G$14,$L$19:$L$23,$AX145)*$C$2*节奏总纲!AA139)+BW144+军团势力点排行奖励设计!AF145-军团势力点排行奖励设计!AF144</f>
        <v>1136.5673623215821</v>
      </c>
      <c r="BX145" s="65">
        <f>IF($AX145&lt;C$10,0,求节点(C$10:C$14,$M$19:$M$23,$AX145)*$C$2*节奏总纲!W139)+BX144</f>
        <v>0</v>
      </c>
      <c r="BY145" s="65">
        <f>IF($AX145&lt;D$10,0,求节点(D$10:D$14,$M$19:$M$23,$AX145)*$C$2*节奏总纲!X139)+BY144</f>
        <v>0</v>
      </c>
      <c r="BZ145" s="65">
        <f>IF($AX145&lt;E$10,0,求节点(E$10:E$14,$M$19:$M$23,$AX145)*$C$2*节奏总纲!Y139)+BZ144</f>
        <v>0</v>
      </c>
      <c r="CA145" s="65">
        <f>IF($AX145&lt;F$10,0,求节点(F$10:F$14,$M$19:$M$23,$AX145)*$C$2*节奏总纲!Z139)+CA144</f>
        <v>0</v>
      </c>
      <c r="CB145" s="65">
        <f>IF($AX145&lt;G$10,0,求节点(G$10:G$14,$M$19:$M$23,$AX145)*$C$2*节奏总纲!AA139)+CB144</f>
        <v>0</v>
      </c>
      <c r="CF145" s="51">
        <v>136</v>
      </c>
      <c r="CG145" s="65">
        <f t="shared" si="263"/>
        <v>804.18564111893329</v>
      </c>
      <c r="CH145" s="65">
        <f t="shared" si="264"/>
        <v>662.1940843176119</v>
      </c>
      <c r="CI145" s="65">
        <f t="shared" si="265"/>
        <v>474.92946284913205</v>
      </c>
      <c r="CJ145" s="65">
        <f t="shared" si="266"/>
        <v>264.33334080902091</v>
      </c>
      <c r="CK145" s="65">
        <f t="shared" si="267"/>
        <v>141.04563777962349</v>
      </c>
      <c r="CL145" s="65">
        <f t="shared" si="268"/>
        <v>4326.4011766107233</v>
      </c>
      <c r="CM145" s="65">
        <f t="shared" si="269"/>
        <v>3374.0557894024932</v>
      </c>
      <c r="CN145" s="65">
        <f t="shared" si="270"/>
        <v>2277.0400927063847</v>
      </c>
      <c r="CO145" s="65">
        <f t="shared" si="271"/>
        <v>1281.9904644254493</v>
      </c>
      <c r="CP145" s="65">
        <f t="shared" si="272"/>
        <v>719.68377807145782</v>
      </c>
      <c r="CQ145" s="65">
        <f t="shared" si="273"/>
        <v>46323.45324298145</v>
      </c>
      <c r="CR145" s="65">
        <f t="shared" si="274"/>
        <v>45075.00188245406</v>
      </c>
      <c r="CS145" s="65">
        <f t="shared" si="275"/>
        <v>40500.066946613821</v>
      </c>
      <c r="CT145" s="65">
        <f t="shared" si="276"/>
        <v>38669.310585942054</v>
      </c>
      <c r="CU145" s="65">
        <f t="shared" si="277"/>
        <v>37205.95405831885</v>
      </c>
      <c r="CV145" s="65">
        <f t="shared" si="278"/>
        <v>38252.63225932121</v>
      </c>
      <c r="CW145" s="65">
        <f t="shared" si="279"/>
        <v>25473.734312930555</v>
      </c>
      <c r="CX145" s="65">
        <f t="shared" si="280"/>
        <v>17491.848215615548</v>
      </c>
      <c r="CY145" s="65">
        <f t="shared" si="281"/>
        <v>12360.646900309828</v>
      </c>
      <c r="CZ145" s="65">
        <f t="shared" si="282"/>
        <v>6018.0888129528848</v>
      </c>
      <c r="DA145" s="65">
        <f t="shared" si="283"/>
        <v>157560.94064897529</v>
      </c>
      <c r="DB145" s="65">
        <f t="shared" si="284"/>
        <v>144609.10756309881</v>
      </c>
      <c r="DC145" s="65">
        <f t="shared" si="285"/>
        <v>123424.40406983098</v>
      </c>
      <c r="DD145" s="65">
        <f t="shared" si="286"/>
        <v>92844.377541049791</v>
      </c>
      <c r="DE145" s="65">
        <f t="shared" si="287"/>
        <v>56828.368116079102</v>
      </c>
      <c r="DF145" s="65">
        <f t="shared" si="288"/>
        <v>0</v>
      </c>
      <c r="DG145" s="65">
        <f t="shared" si="289"/>
        <v>0</v>
      </c>
      <c r="DH145" s="65">
        <f t="shared" si="290"/>
        <v>0</v>
      </c>
      <c r="DI145" s="65">
        <f t="shared" si="291"/>
        <v>0</v>
      </c>
      <c r="DJ145" s="65">
        <f t="shared" si="292"/>
        <v>0</v>
      </c>
      <c r="DN145" s="51">
        <v>136</v>
      </c>
      <c r="DO145" s="65">
        <f t="shared" si="293"/>
        <v>6.1798537991688383</v>
      </c>
      <c r="DP145" s="65">
        <f t="shared" si="294"/>
        <v>5.8952671872317355</v>
      </c>
      <c r="DQ145" s="65">
        <f t="shared" si="295"/>
        <v>5.5944805930680239</v>
      </c>
      <c r="DR145" s="65">
        <f t="shared" si="296"/>
        <v>5.6499007370836329</v>
      </c>
      <c r="DS145" s="65">
        <f t="shared" si="297"/>
        <v>5.9024887362764566</v>
      </c>
      <c r="DT145" s="65">
        <f t="shared" si="298"/>
        <v>3.5474544808706301</v>
      </c>
      <c r="DU145" s="65">
        <f t="shared" si="299"/>
        <v>3.300697844126562</v>
      </c>
      <c r="DV145" s="65">
        <f t="shared" si="300"/>
        <v>3.1186518911215777</v>
      </c>
      <c r="DW145" s="65">
        <f t="shared" si="301"/>
        <v>3.3350399405988376</v>
      </c>
      <c r="DX145" s="65">
        <f t="shared" si="302"/>
        <v>3.1261315829257734</v>
      </c>
      <c r="DY145" s="65">
        <f t="shared" si="303"/>
        <v>1.0000000000000002</v>
      </c>
      <c r="DZ145" s="65">
        <f t="shared" si="304"/>
        <v>0.99999999999999989</v>
      </c>
      <c r="EA145" s="65">
        <f t="shared" si="305"/>
        <v>0.99999999999999978</v>
      </c>
      <c r="EB145" s="65">
        <f t="shared" si="306"/>
        <v>1.0000000000000004</v>
      </c>
      <c r="EC145" s="65">
        <f t="shared" si="307"/>
        <v>1.0000000000000007</v>
      </c>
      <c r="ED145" s="65">
        <f t="shared" si="308"/>
        <v>4.9343831554594759</v>
      </c>
      <c r="EE145" s="65">
        <f t="shared" si="309"/>
        <v>6.2080768313256378</v>
      </c>
      <c r="EF145" s="65">
        <f t="shared" si="310"/>
        <v>7.2402827914530414</v>
      </c>
      <c r="EG145" s="65">
        <f t="shared" si="311"/>
        <v>7.356791316469331</v>
      </c>
      <c r="EH145" s="65">
        <f t="shared" si="312"/>
        <v>8.0716875040567082</v>
      </c>
      <c r="EI145" s="65">
        <f t="shared" si="313"/>
        <v>0.99999999999999978</v>
      </c>
      <c r="EJ145" s="65">
        <f t="shared" si="314"/>
        <v>0.99999999999999956</v>
      </c>
      <c r="EK145" s="65">
        <f t="shared" si="315"/>
        <v>1.0000000000000002</v>
      </c>
      <c r="EL145" s="65">
        <f t="shared" si="316"/>
        <v>0.99999999999999989</v>
      </c>
      <c r="EM145" s="65">
        <f t="shared" si="317"/>
        <v>0.99999999999999967</v>
      </c>
      <c r="EN145" s="65">
        <f t="shared" si="318"/>
        <v>0</v>
      </c>
      <c r="EO145" s="65">
        <f t="shared" si="319"/>
        <v>0</v>
      </c>
      <c r="EP145" s="65">
        <f t="shared" si="320"/>
        <v>0</v>
      </c>
      <c r="EQ145" s="65">
        <f t="shared" si="321"/>
        <v>0</v>
      </c>
      <c r="ER145" s="65">
        <f t="shared" si="322"/>
        <v>0</v>
      </c>
      <c r="EV145" s="51">
        <v>136</v>
      </c>
      <c r="EW145" s="65">
        <f t="shared" si="323"/>
        <v>290.62916352210834</v>
      </c>
      <c r="EX145" s="65">
        <f t="shared" si="324"/>
        <v>233.66049054559718</v>
      </c>
      <c r="EY145" s="65">
        <f t="shared" si="325"/>
        <v>163.29709535101796</v>
      </c>
      <c r="EZ145" s="65">
        <f t="shared" si="326"/>
        <v>91.326382094567663</v>
      </c>
      <c r="FA145" s="65">
        <f t="shared" si="327"/>
        <v>49.799640898068432</v>
      </c>
      <c r="FB145" s="65">
        <f t="shared" si="328"/>
        <v>1712.4495074011284</v>
      </c>
      <c r="FC145" s="65">
        <f t="shared" si="329"/>
        <v>1411.9961751812514</v>
      </c>
      <c r="FD145" s="65">
        <f t="shared" si="330"/>
        <v>1125.9247258599362</v>
      </c>
      <c r="FE145" s="65">
        <f t="shared" si="331"/>
        <v>940.23862394731282</v>
      </c>
      <c r="FF145" s="65">
        <f t="shared" si="332"/>
        <v>770.77857898619766</v>
      </c>
      <c r="FG145" s="65">
        <f t="shared" si="333"/>
        <v>2022.7437651317853</v>
      </c>
      <c r="FH145" s="65">
        <f t="shared" si="334"/>
        <v>1798.5170167447088</v>
      </c>
      <c r="FI145" s="65">
        <f t="shared" si="335"/>
        <v>1522.9659107743487</v>
      </c>
      <c r="FJ145" s="65">
        <f t="shared" si="336"/>
        <v>1260.7123930385278</v>
      </c>
      <c r="FK145" s="65">
        <f t="shared" si="337"/>
        <v>959.24040770078614</v>
      </c>
      <c r="FL145" s="65">
        <f t="shared" si="338"/>
        <v>962.46706639634476</v>
      </c>
      <c r="FM145" s="65">
        <f t="shared" si="339"/>
        <v>823.38632880935552</v>
      </c>
      <c r="FN145" s="65">
        <f t="shared" si="340"/>
        <v>677.81004929445066</v>
      </c>
      <c r="FO145" s="65">
        <f t="shared" si="341"/>
        <v>518.23067380950147</v>
      </c>
      <c r="FP145" s="65">
        <f t="shared" si="342"/>
        <v>329.44398798120034</v>
      </c>
      <c r="FQ145" s="65">
        <f t="shared" si="343"/>
        <v>1418.0484658407772</v>
      </c>
      <c r="FR145" s="65">
        <f t="shared" si="344"/>
        <v>1301.4819680678888</v>
      </c>
      <c r="FS145" s="65">
        <f t="shared" si="345"/>
        <v>1110.819636628479</v>
      </c>
      <c r="FT145" s="65">
        <f t="shared" si="346"/>
        <v>835.59939786944801</v>
      </c>
      <c r="FU145" s="65">
        <f t="shared" si="347"/>
        <v>511.45531304471177</v>
      </c>
      <c r="FV145" s="65">
        <f t="shared" si="348"/>
        <v>157.56094064897525</v>
      </c>
      <c r="FW145" s="65">
        <f t="shared" si="349"/>
        <v>144.60910756309875</v>
      </c>
      <c r="FX145" s="65">
        <f t="shared" si="350"/>
        <v>123.42440406983098</v>
      </c>
      <c r="FY145" s="65">
        <f t="shared" si="351"/>
        <v>92.844377541049781</v>
      </c>
      <c r="FZ145" s="65">
        <f t="shared" si="352"/>
        <v>56.828368116079083</v>
      </c>
      <c r="GB145" s="65">
        <f t="shared" si="353"/>
        <v>290.62916352210834</v>
      </c>
      <c r="GC145" s="65">
        <f t="shared" si="354"/>
        <v>1712.4495074011284</v>
      </c>
      <c r="GD145" s="65">
        <f t="shared" si="355"/>
        <v>2022.7437651317853</v>
      </c>
      <c r="GE145" s="65">
        <f t="shared" si="356"/>
        <v>962.46706639634476</v>
      </c>
      <c r="GF145" s="65">
        <f t="shared" si="357"/>
        <v>1418.0484658407772</v>
      </c>
      <c r="GG145" s="65">
        <f t="shared" si="358"/>
        <v>157.56094064897525</v>
      </c>
      <c r="GH145" s="65">
        <f t="shared" si="359"/>
        <v>233.66049054559718</v>
      </c>
      <c r="GI145" s="65">
        <f t="shared" si="360"/>
        <v>1411.9961751812514</v>
      </c>
      <c r="GJ145" s="65">
        <f t="shared" si="361"/>
        <v>1798.5170167447088</v>
      </c>
      <c r="GK145" s="65">
        <f t="shared" si="362"/>
        <v>823.38632880935552</v>
      </c>
      <c r="GL145" s="65">
        <f t="shared" si="363"/>
        <v>1301.4819680678888</v>
      </c>
      <c r="GM145" s="65">
        <f t="shared" si="364"/>
        <v>144.60910756309875</v>
      </c>
      <c r="GN145" s="65">
        <f t="shared" si="365"/>
        <v>163.29709535101796</v>
      </c>
      <c r="GO145" s="65">
        <f t="shared" si="366"/>
        <v>1125.9247258599362</v>
      </c>
      <c r="GP145" s="65">
        <f t="shared" si="367"/>
        <v>1522.9659107743487</v>
      </c>
      <c r="GQ145" s="65">
        <f t="shared" si="368"/>
        <v>677.81004929445066</v>
      </c>
      <c r="GR145" s="65">
        <f t="shared" si="369"/>
        <v>1110.819636628479</v>
      </c>
      <c r="GS145" s="65">
        <f t="shared" si="370"/>
        <v>123.42440406983098</v>
      </c>
      <c r="GT145" s="65">
        <f t="shared" si="371"/>
        <v>91.326382094567663</v>
      </c>
      <c r="GU145" s="65">
        <f t="shared" si="372"/>
        <v>940.23862394731282</v>
      </c>
      <c r="GV145" s="65">
        <f t="shared" si="373"/>
        <v>1260.7123930385278</v>
      </c>
      <c r="GW145" s="65">
        <f t="shared" si="374"/>
        <v>518.23067380950147</v>
      </c>
      <c r="GX145" s="65">
        <f t="shared" si="375"/>
        <v>835.59939786944801</v>
      </c>
      <c r="GY145" s="65">
        <f t="shared" si="376"/>
        <v>92.844377541049781</v>
      </c>
      <c r="GZ145" s="65">
        <f t="shared" si="377"/>
        <v>49.799640898068432</v>
      </c>
      <c r="HA145" s="65">
        <f t="shared" si="378"/>
        <v>770.77857898619766</v>
      </c>
      <c r="HB145" s="65">
        <f t="shared" si="379"/>
        <v>959.24040770078614</v>
      </c>
      <c r="HC145" s="65">
        <f t="shared" si="380"/>
        <v>329.44398798120034</v>
      </c>
      <c r="HD145" s="65">
        <f t="shared" si="381"/>
        <v>511.45531304471177</v>
      </c>
      <c r="HE145" s="65">
        <f t="shared" si="382"/>
        <v>56.828368116079083</v>
      </c>
      <c r="HM145" s="51">
        <v>136</v>
      </c>
      <c r="HN145" s="72">
        <f>(EW145-EW144)*$D$46+(FB145-FB144)*$D$47+(FG145-FG144)*$D$48+(FL145-FL144)*$D$49+IF($HM145&lt;C$10,0,求节点(C$10:C$14,$H$28:$H$32,$HM145)*$C$2*节奏总纲!W139)+HN144</f>
        <v>1565174.9188610949</v>
      </c>
      <c r="HO145" s="72">
        <f>(EX145-EX144)*$D$46+(FC145-FC144)*$D$47+(FH145-FH144)*$D$48+(FM145-FM144)*$D$49+IF($HM145&lt;D$10,0,求节点(D$10:D$14,$H$28:$H$32,$HM145)*$C$2*节奏总纲!X139)+HO144</f>
        <v>1335407.7689942836</v>
      </c>
      <c r="HP145" s="72">
        <f>(EY145-EY144)*$D$46+(FD145-FD144)*$D$47+(FI145-FI144)*$D$48+(FN145-FN144)*$D$49+IF($HM145&lt;E$10,0,求节点(E$10:E$14,$H$28:$H$32,$HM145)*$C$2*节奏总纲!Y139)+HP144</f>
        <v>1075826.5045351337</v>
      </c>
      <c r="HQ145" s="72">
        <f>(EZ145-EZ144)*$D$46+(FE145-FE144)*$D$47+(FJ145-FJ144)*$D$48+(FO145-FO144)*$D$49+IF($HM145&lt;F$10,0,求节点(F$10:F$14,$H$28:$H$32,$HM145)*$C$2*节奏总纲!Z139)+HQ144</f>
        <v>777761.39485528832</v>
      </c>
      <c r="HR145" s="72">
        <f>(FA145-FA144)*$D$46+(FF145-FF144)*$D$47+(FK145-FK144)*$D$48+(FP145-FP144)*$D$49+IF($HM145&lt;G$10,0,求节点(G$10:G$14,$H$28:$H$32,$HM145)*$C$2*节奏总纲!AA139)+HR144</f>
        <v>434084.82966453035</v>
      </c>
      <c r="HV145" s="72">
        <v>136</v>
      </c>
      <c r="HW145" s="72">
        <f>IF($HV145&lt;C$10,0,求节点(C$10:C$14,$I$28:$I$32,$HV145)*$C$2*节奏总纲!W139)+HW144</f>
        <v>26142392752.377281</v>
      </c>
      <c r="HX145" s="72">
        <f>IF($HV145&lt;D$10,0,求节点(D$10:D$14,$I$28:$I$32,$HV145)*$C$2*节奏总纲!X139)+HX144</f>
        <v>22627977445.239796</v>
      </c>
      <c r="HY145" s="72">
        <f>IF($HV145&lt;E$10,0,求节点(E$10:E$14,$I$28:$I$32,$HV145)*$C$2*节奏总纲!Y139)+HY144</f>
        <v>18405687224.897018</v>
      </c>
      <c r="HZ145" s="72">
        <f>IF($HV145&lt;F$10,0,求节点(F$10:F$14,$I$28:$I$32,$HV145)*$C$2*节奏总纲!Z139)+HZ144</f>
        <v>13213240103.955055</v>
      </c>
      <c r="IA145" s="72">
        <f>IF($HV145&lt;G$10,0,求节点(G$10:G$14,$I$28:$I$32,$HV145)*$C$2*节奏总纲!AA139)+IA144</f>
        <v>7126456151.415287</v>
      </c>
    </row>
    <row r="146" spans="16:235" x14ac:dyDescent="0.15">
      <c r="P146" s="49">
        <v>137</v>
      </c>
      <c r="Q146" s="51">
        <f>IF($P146&lt;C$10,0,求节点(C$10:C$14,$H$10:$H$14,$P146)*$C$2*节奏总纲!W140)+Q145</f>
        <v>4969.7496895058675</v>
      </c>
      <c r="R146" s="51">
        <f>IF($P146&lt;D$10,0,求节点(D$10:D$14,$H$10:$H$14,$P146)*$C$2*节奏总纲!X140)+R145</f>
        <v>3903.8110568565826</v>
      </c>
      <c r="S146" s="51">
        <f>IF($P146&lt;E$10,0,求节点(E$10:E$14,$H$10:$H$14,$P146)*$C$2*节奏总纲!Y140)+S145</f>
        <v>2656.9836629856904</v>
      </c>
      <c r="T146" s="51">
        <f>IF($P146&lt;F$10,0,求节点(F$10:F$14,$H$10:$H$14,$P146)*$C$2*节奏总纲!Z140)+T145</f>
        <v>1493.4571370726665</v>
      </c>
      <c r="U146" s="51">
        <f>IF($P146&lt;G$10,0,求节点(G$10:G$14,$H$10:$H$14,$P146)*$C$2*节奏总纲!AA140)+U145</f>
        <v>832.52028829515666</v>
      </c>
      <c r="V146" s="51">
        <f>IF($P146&lt;C$10,0,求节点(C$10:C$14,$I$10:$I$14,$P146)*$C$2*节奏总纲!W140)+V145</f>
        <v>15347.711240011677</v>
      </c>
      <c r="W146" s="51">
        <f>IF($P146&lt;D$10,0,求节点(D$10:D$14,$I$10:$I$14,$P146)*$C$2*节奏总纲!X140)+W145</f>
        <v>11136.738670043555</v>
      </c>
      <c r="X146" s="51">
        <f>IF($P146&lt;E$10,0,求节点(E$10:E$14,$I$10:$I$14,$P146)*$C$2*节奏总纲!Y140)+X145</f>
        <v>7101.2953912784196</v>
      </c>
      <c r="Y146" s="51">
        <f>IF($P146&lt;F$10,0,求节点(F$10:F$14,$I$10:$I$14,$P146)*$C$2*节奏总纲!Z140)+Y145</f>
        <v>4275.4894023257266</v>
      </c>
      <c r="Z146" s="51">
        <f>IF($P146&lt;G$10,0,求节点(G$10:G$14,$I$10:$I$14,$P146)*$C$2*节奏总纲!AA140)+Z145</f>
        <v>2249.8261883485275</v>
      </c>
      <c r="AA146" s="65">
        <f>IF($P146&lt;C$10,0,求节点(C$10:C$14,$J$10:$J$14,$P146)*$C$2*节奏总纲!W140)+AA145+军团势力点排行奖励设计!M146-军团势力点排行奖励设计!M145</f>
        <v>48869.719383116797</v>
      </c>
      <c r="AB146" s="65">
        <f>IF($P146&lt;D$10,0,求节点(D$10:D$14,$J$10:$J$14,$P146)*$C$2*节奏总纲!X140)+AB145+军团势力点排行奖励设计!N146-军团势力点排行奖励设计!N145</f>
        <v>47816.157972813664</v>
      </c>
      <c r="AC146" s="65">
        <f>IF($P146&lt;E$10,0,求节点(E$10:E$14,$J$10:$J$14,$P146)*$C$2*节奏总纲!Y140)+AC145+军团势力点排行奖励设计!O146-军团势力点排行奖励设计!O145</f>
        <v>43119.228063049602</v>
      </c>
      <c r="AD146" s="65">
        <f>IF($P146&lt;F$10,0,求节点(F$10:F$14,$J$10:$J$14,$P146)*$C$2*节奏总纲!Z140)+AD145+军团势力点排行奖励设计!P146-军团势力点排行奖励设计!P145</f>
        <v>41288.471702377858</v>
      </c>
      <c r="AE146" s="65">
        <f>IF($P146&lt;G$10,0,求节点(G$10:G$14,$J$10:$J$14,$P146)*$C$2*节奏总纲!AA140)+AE145+军团势力点排行奖励设计!Q146-军团势力点排行奖励设计!Q145</f>
        <v>39825.115174754661</v>
      </c>
      <c r="AF146" s="65">
        <f>IF($P146&lt;C$10,0,求节点(C$10:C$14,$K$10:$K$14,$P146)*$C$2*节奏总纲!W140)+AF145</f>
        <v>202121.04150809089</v>
      </c>
      <c r="AG146" s="65">
        <f>IF($P146&lt;D$10,0,求节点(D$10:D$14,$K$10:$K$14,$P146)*$C$2*节奏总纲!X140)+AG145</f>
        <v>169655.75537495944</v>
      </c>
      <c r="AH146" s="65">
        <f>IF($P146&lt;E$10,0,求节点(E$10:E$14,$K$10:$K$14,$P146)*$C$2*节奏总纲!Y140)+AH145</f>
        <v>135812.99153375512</v>
      </c>
      <c r="AI146" s="65">
        <f>IF($P146&lt;F$10,0,求节点(F$10:F$14,$K$10:$K$14,$P146)*$C$2*节奏总纲!Z140)+AI145</f>
        <v>97538.954927661049</v>
      </c>
      <c r="AJ146" s="65">
        <f>IF($P146&lt;G$10,0,求节点(G$10:G$14,$K$10:$K$14,$P146)*$C$2*节奏总纲!AA140)+AJ145</f>
        <v>52086.267791030717</v>
      </c>
      <c r="AK146" s="65">
        <f>IF($P146&lt;C$10,0,求节点(C$10:C$14,$L$10:$L$14,$P146)*$C$2*节奏总纲!W140)+AK145+军团势力点排行奖励设计!R146-军团势力点排行奖励设计!R145</f>
        <v>171438.09111271289</v>
      </c>
      <c r="AL146" s="65">
        <f>IF($P146&lt;D$10,0,求节点(D$10:D$14,$L$10:$L$14,$P146)*$C$2*节奏总纲!X140)+AL145+军团势力点排行奖励设计!S146-军团势力点排行奖励设计!S145</f>
        <v>156999.13309152416</v>
      </c>
      <c r="AM146" s="65">
        <f>IF($P146&lt;E$10,0,求节点(E$10:E$14,$L$10:$L$14,$P146)*$C$2*节奏总纲!Y140)+AM145+军团势力点排行奖励设计!T146-军团势力点排行奖励设计!T145</f>
        <v>133639.1324239306</v>
      </c>
      <c r="AN146" s="65">
        <f>IF($P146&lt;F$10,0,求节点(F$10:F$14,$L$10:$L$14,$P146)*$C$2*节奏总纲!Z140)+AN145+军团势力点排行奖励设计!U146-军团势力点排行奖励设计!U145</f>
        <v>100496.29713314225</v>
      </c>
      <c r="AO146" s="65">
        <f>IF($P146&lt;G$10,0,求节点(G$10:G$14,$L$10:$L$14,$P146)*$C$2*节奏总纲!AA140)+AO145+军团势力点排行奖励设计!V146-军团势力点排行奖励设计!V145</f>
        <v>61386.168083868848</v>
      </c>
      <c r="AP146" s="65">
        <f>IF($P146&lt;C$10,0,求节点(C$10:C$14,$M$10:$M$14,$P146)*$C$2*节奏总纲!W140)+AP145</f>
        <v>0</v>
      </c>
      <c r="AQ146" s="65">
        <f>IF($P146&lt;D$10,0,求节点(D$10:D$14,$M$10:$M$14,$P146)*$C$2*节奏总纲!X140)+AQ145</f>
        <v>0</v>
      </c>
      <c r="AR146" s="65">
        <f>IF($P146&lt;E$10,0,求节点(E$10:E$14,$M$10:$M$14,$P146)*$C$2*节奏总纲!Y140)+AR145</f>
        <v>0</v>
      </c>
      <c r="AS146" s="65">
        <f>IF($P146&lt;F$10,0,求节点(F$10:F$14,$M$10:$M$14,$P146)*$C$2*节奏总纲!Z140)+AS145</f>
        <v>0</v>
      </c>
      <c r="AT146" s="65">
        <f>IF($P146&lt;G$10,0,求节点(G$10:G$14,$M$10:$M$14,$P146)*$C$2*节奏总纲!AA140)+AT145</f>
        <v>0</v>
      </c>
      <c r="AX146" s="51">
        <v>137</v>
      </c>
      <c r="AY146" s="51">
        <f>IF($AX146&lt;C$10,0,求节点(C$10:C$14,$H$19:$H$23,$AX146)*$C$2*节奏总纲!W140)+AY145</f>
        <v>160.83712822378666</v>
      </c>
      <c r="AZ146" s="51">
        <f>IF($AX146&lt;D$10,0,求节点(D$10:D$14,$H$19:$H$23,$AX146)*$C$2*节奏总纲!X140)+AZ145</f>
        <v>132.43881686352239</v>
      </c>
      <c r="BA146" s="51">
        <f>IF($AX146&lt;E$10,0,求节点(E$10:E$14,$H$19:$H$23,$AX146)*$C$2*节奏总纲!Y140)+BA145</f>
        <v>94.985892569826404</v>
      </c>
      <c r="BB146" s="51">
        <f>IF($AX146&lt;F$10,0,求节点(F$10:F$14,$H$19:$H$23,$AX146)*$C$2*节奏总纲!Z140)+BB145</f>
        <v>52.866668161804185</v>
      </c>
      <c r="BC146" s="51">
        <f>IF($AX146&lt;G$10,0,求节点(G$10:G$14,$H$19:$H$23,$AX146)*$C$2*节奏总纲!AA140)+BC145</f>
        <v>28.209127555924699</v>
      </c>
      <c r="BD146" s="51">
        <f>IF($AX146&lt;C$10,0,求节点(C$10:C$14,$I$19:$I$23,$AX146)*$C$2*节奏总纲!W140)+BD145</f>
        <v>432.64011766107234</v>
      </c>
      <c r="BE146" s="51">
        <f>IF($AX146&lt;D$10,0,求节点(D$10:D$14,$I$19:$I$23,$AX146)*$C$2*节奏总纲!X140)+BE145</f>
        <v>337.40557894024931</v>
      </c>
      <c r="BF146" s="51">
        <f>IF($AX146&lt;E$10,0,求节点(E$10:E$14,$I$19:$I$23,$AX146)*$C$2*节奏总纲!Y140)+BF145</f>
        <v>227.70400927063847</v>
      </c>
      <c r="BG146" s="51">
        <f>IF($AX146&lt;F$10,0,求节点(F$10:F$14,$I$19:$I$23,$AX146)*$C$2*节奏总纲!Z140)+BG145</f>
        <v>128.19904644254493</v>
      </c>
      <c r="BH146" s="51">
        <f>IF($AX146&lt;G$10,0,求节点(G$10:G$14,$I$19:$I$23,$AX146)*$C$2*节奏总纲!AA140)+BH145</f>
        <v>71.968377807145785</v>
      </c>
      <c r="BI146" s="65">
        <f>IF($AX146&lt;C$10,0,求节点(C$10:C$14,$J$19:$J$23,$AX146)*$C$2*节奏总纲!W140)+BI145+军团势力点排行奖励设计!W146-军团势力点排行奖励设计!W145</f>
        <v>1628.9906461038931</v>
      </c>
      <c r="BJ146" s="65">
        <f>IF($AX146&lt;D$10,0,求节点(D$10:D$14,$J$19:$J$23,$AX146)*$C$2*节奏总纲!X140)+BJ145+军团势力点排行奖励设计!X146-军团势力点排行奖励设计!X145</f>
        <v>1593.8719324271221</v>
      </c>
      <c r="BK146" s="65">
        <f>IF($AX146&lt;E$10,0,求节点(E$10:E$14,$J$19:$J$23,$AX146)*$C$2*节奏总纲!Y140)+BK145+军团势力点排行奖励设计!Y146-军团势力点排行奖励设计!Y145</f>
        <v>1437.3076021016536</v>
      </c>
      <c r="BL146" s="65">
        <f>IF($AX146&lt;F$10,0,求节点(F$10:F$14,$J$19:$J$23,$AX146)*$C$2*节奏总纲!Z140)+BL145+军团势力点排行奖励设计!Z146-军团势力点排行奖励设计!Z145</f>
        <v>1376.2823900792614</v>
      </c>
      <c r="BM146" s="65">
        <f>IF($AX146&lt;G$10,0,求节点(G$10:G$14,$J$19:$J$23,$AX146)*$C$2*节奏总纲!AA140)+BM145+军团势力点排行奖励设计!AA146-军团势力点排行奖励设计!AA145</f>
        <v>1327.5038391584881</v>
      </c>
      <c r="BN146" s="65">
        <f>IF($AX146&lt;C$10,0,求节点(C$10:C$14,$K$19:$K$23,$AX146)*$C$2*节奏总纲!W140)+BN145</f>
        <v>1275.0877419773738</v>
      </c>
      <c r="BO146" s="65">
        <f>IF($AX146&lt;D$10,0,求节点(D$10:D$14,$K$19:$K$23,$AX146)*$C$2*节奏总纲!X140)+BO145</f>
        <v>849.12447709768514</v>
      </c>
      <c r="BP146" s="65">
        <f>IF($AX146&lt;E$10,0,求节点(E$10:E$14,$K$19:$K$23,$AX146)*$C$2*节奏总纲!Y140)+BP145</f>
        <v>583.0616071871849</v>
      </c>
      <c r="BQ146" s="65">
        <f>IF($AX146&lt;F$10,0,求节点(F$10:F$14,$K$19:$K$23,$AX146)*$C$2*节奏总纲!Z140)+BQ145</f>
        <v>412.02156334366094</v>
      </c>
      <c r="BR146" s="65">
        <f>IF($AX146&lt;G$10,0,求节点(G$10:G$14,$K$19:$K$23,$AX146)*$C$2*节奏总纲!AA140)+BR145</f>
        <v>200.60296043176282</v>
      </c>
      <c r="BS146" s="65">
        <f>IF($AX146&lt;C$10,0,求节点(C$10:C$14,$L$19:$L$23,$AX146)*$C$2*节奏总纲!W140)+BS145+军团势力点排行奖励设计!AB146-军团势力点排行奖励设计!AB145</f>
        <v>3428.7618222542583</v>
      </c>
      <c r="BT146" s="65">
        <f>IF($AX146&lt;D$10,0,求节点(D$10:D$14,$L$19:$L$23,$AX146)*$C$2*节奏总纲!X140)+BT145+军团势力点排行奖励设计!AC146-军团势力点排行奖励设计!AC145</f>
        <v>3139.9826618304846</v>
      </c>
      <c r="BU146" s="65">
        <f>IF($AX146&lt;E$10,0,求节点(E$10:E$14,$L$19:$L$23,$AX146)*$C$2*节奏总纲!Y140)+BU145+军团势力点排行奖励设计!AD146-军团势力点排行奖励设计!AD145</f>
        <v>2672.7826484786119</v>
      </c>
      <c r="BV146" s="65">
        <f>IF($AX146&lt;F$10,0,求节点(F$10:F$14,$L$19:$L$23,$AX146)*$C$2*节奏总纲!Z140)+BV145+军团势力点排行奖励设计!AE146-军团势力点排行奖励设计!AE145</f>
        <v>2009.9259426628455</v>
      </c>
      <c r="BW146" s="65">
        <f>IF($AX146&lt;G$10,0,求节点(G$10:G$14,$L$19:$L$23,$AX146)*$C$2*节奏总纲!AA140)+BW145+军团势力点排行奖励设计!AF146-军团势力点排行奖励设计!AF145</f>
        <v>1227.7233616773774</v>
      </c>
      <c r="BX146" s="65">
        <f>IF($AX146&lt;C$10,0,求节点(C$10:C$14,$M$19:$M$23,$AX146)*$C$2*节奏总纲!W140)+BX145</f>
        <v>0</v>
      </c>
      <c r="BY146" s="65">
        <f>IF($AX146&lt;D$10,0,求节点(D$10:D$14,$M$19:$M$23,$AX146)*$C$2*节奏总纲!X140)+BY145</f>
        <v>0</v>
      </c>
      <c r="BZ146" s="65">
        <f>IF($AX146&lt;E$10,0,求节点(E$10:E$14,$M$19:$M$23,$AX146)*$C$2*节奏总纲!Y140)+BZ145</f>
        <v>0</v>
      </c>
      <c r="CA146" s="65">
        <f>IF($AX146&lt;F$10,0,求节点(F$10:F$14,$M$19:$M$23,$AX146)*$C$2*节奏总纲!Z140)+CA145</f>
        <v>0</v>
      </c>
      <c r="CB146" s="65">
        <f>IF($AX146&lt;G$10,0,求节点(G$10:G$14,$M$19:$M$23,$AX146)*$C$2*节奏总纲!AA140)+CB145</f>
        <v>0</v>
      </c>
      <c r="CF146" s="51">
        <v>137</v>
      </c>
      <c r="CG146" s="65">
        <f t="shared" si="263"/>
        <v>804.18564111893329</v>
      </c>
      <c r="CH146" s="65">
        <f t="shared" si="264"/>
        <v>662.1940843176119</v>
      </c>
      <c r="CI146" s="65">
        <f t="shared" si="265"/>
        <v>474.92946284913205</v>
      </c>
      <c r="CJ146" s="65">
        <f t="shared" si="266"/>
        <v>264.33334080902091</v>
      </c>
      <c r="CK146" s="65">
        <f t="shared" si="267"/>
        <v>141.04563777962349</v>
      </c>
      <c r="CL146" s="65">
        <f t="shared" si="268"/>
        <v>4326.4011766107233</v>
      </c>
      <c r="CM146" s="65">
        <f t="shared" si="269"/>
        <v>3374.0557894024932</v>
      </c>
      <c r="CN146" s="65">
        <f t="shared" si="270"/>
        <v>2277.0400927063847</v>
      </c>
      <c r="CO146" s="65">
        <f t="shared" si="271"/>
        <v>1281.9904644254493</v>
      </c>
      <c r="CP146" s="65">
        <f t="shared" si="272"/>
        <v>719.68377807145782</v>
      </c>
      <c r="CQ146" s="65">
        <f t="shared" si="273"/>
        <v>48869.719383116797</v>
      </c>
      <c r="CR146" s="65">
        <f t="shared" si="274"/>
        <v>47816.157972813664</v>
      </c>
      <c r="CS146" s="65">
        <f t="shared" si="275"/>
        <v>43119.22806304961</v>
      </c>
      <c r="CT146" s="65">
        <f t="shared" si="276"/>
        <v>41288.471702377843</v>
      </c>
      <c r="CU146" s="65">
        <f t="shared" si="277"/>
        <v>39825.115174754639</v>
      </c>
      <c r="CV146" s="65">
        <f t="shared" si="278"/>
        <v>38252.63225932121</v>
      </c>
      <c r="CW146" s="65">
        <f t="shared" si="279"/>
        <v>25473.734312930555</v>
      </c>
      <c r="CX146" s="65">
        <f t="shared" si="280"/>
        <v>17491.848215615548</v>
      </c>
      <c r="CY146" s="65">
        <f t="shared" si="281"/>
        <v>12360.646900309828</v>
      </c>
      <c r="CZ146" s="65">
        <f t="shared" si="282"/>
        <v>6018.0888129528848</v>
      </c>
      <c r="DA146" s="65">
        <f t="shared" si="283"/>
        <v>171438.09111271292</v>
      </c>
      <c r="DB146" s="65">
        <f t="shared" si="284"/>
        <v>156999.13309152424</v>
      </c>
      <c r="DC146" s="65">
        <f t="shared" si="285"/>
        <v>133639.1324239306</v>
      </c>
      <c r="DD146" s="65">
        <f t="shared" si="286"/>
        <v>100496.29713314227</v>
      </c>
      <c r="DE146" s="65">
        <f t="shared" si="287"/>
        <v>61386.16808386887</v>
      </c>
      <c r="DF146" s="65">
        <f t="shared" si="288"/>
        <v>0</v>
      </c>
      <c r="DG146" s="65">
        <f t="shared" si="289"/>
        <v>0</v>
      </c>
      <c r="DH146" s="65">
        <f t="shared" si="290"/>
        <v>0</v>
      </c>
      <c r="DI146" s="65">
        <f t="shared" si="291"/>
        <v>0</v>
      </c>
      <c r="DJ146" s="65">
        <f t="shared" si="292"/>
        <v>0</v>
      </c>
      <c r="DN146" s="51">
        <v>137</v>
      </c>
      <c r="DO146" s="65">
        <f t="shared" si="293"/>
        <v>6.1798537991688383</v>
      </c>
      <c r="DP146" s="65">
        <f t="shared" si="294"/>
        <v>5.8952671872317355</v>
      </c>
      <c r="DQ146" s="65">
        <f t="shared" si="295"/>
        <v>5.5944805930680239</v>
      </c>
      <c r="DR146" s="65">
        <f t="shared" si="296"/>
        <v>5.6499007370836329</v>
      </c>
      <c r="DS146" s="65">
        <f t="shared" si="297"/>
        <v>5.9024887362764566</v>
      </c>
      <c r="DT146" s="65">
        <f t="shared" si="298"/>
        <v>3.5474544808706301</v>
      </c>
      <c r="DU146" s="65">
        <f t="shared" si="299"/>
        <v>3.300697844126562</v>
      </c>
      <c r="DV146" s="65">
        <f t="shared" si="300"/>
        <v>3.1186518911215777</v>
      </c>
      <c r="DW146" s="65">
        <f t="shared" si="301"/>
        <v>3.3350399405988376</v>
      </c>
      <c r="DX146" s="65">
        <f t="shared" si="302"/>
        <v>3.1261315829257734</v>
      </c>
      <c r="DY146" s="65">
        <f t="shared" si="303"/>
        <v>1</v>
      </c>
      <c r="DZ146" s="65">
        <f t="shared" si="304"/>
        <v>1</v>
      </c>
      <c r="EA146" s="65">
        <f t="shared" si="305"/>
        <v>0.99999999999999978</v>
      </c>
      <c r="EB146" s="65">
        <f t="shared" si="306"/>
        <v>1.0000000000000004</v>
      </c>
      <c r="EC146" s="65">
        <f t="shared" si="307"/>
        <v>1.0000000000000004</v>
      </c>
      <c r="ED146" s="65">
        <f t="shared" si="308"/>
        <v>5.283846615779991</v>
      </c>
      <c r="EE146" s="65">
        <f t="shared" si="309"/>
        <v>6.6600268845876123</v>
      </c>
      <c r="EF146" s="65">
        <f t="shared" si="310"/>
        <v>7.7643591380189543</v>
      </c>
      <c r="EG146" s="65">
        <f t="shared" si="311"/>
        <v>7.8910882022862543</v>
      </c>
      <c r="EH146" s="65">
        <f t="shared" si="312"/>
        <v>8.6549516648747566</v>
      </c>
      <c r="EI146" s="65">
        <f t="shared" si="313"/>
        <v>0.99999999999999978</v>
      </c>
      <c r="EJ146" s="65">
        <f t="shared" si="314"/>
        <v>0.99999999999999944</v>
      </c>
      <c r="EK146" s="65">
        <f t="shared" si="315"/>
        <v>1</v>
      </c>
      <c r="EL146" s="65">
        <f t="shared" si="316"/>
        <v>0.99999999999999967</v>
      </c>
      <c r="EM146" s="65">
        <f t="shared" si="317"/>
        <v>0.99999999999999967</v>
      </c>
      <c r="EN146" s="65">
        <f t="shared" si="318"/>
        <v>0</v>
      </c>
      <c r="EO146" s="65">
        <f t="shared" si="319"/>
        <v>0</v>
      </c>
      <c r="EP146" s="65">
        <f t="shared" si="320"/>
        <v>0</v>
      </c>
      <c r="EQ146" s="65">
        <f t="shared" si="321"/>
        <v>0</v>
      </c>
      <c r="ER146" s="65">
        <f t="shared" si="322"/>
        <v>0</v>
      </c>
      <c r="EV146" s="51">
        <v>137</v>
      </c>
      <c r="EW146" s="65">
        <f t="shared" si="323"/>
        <v>290.62916352210834</v>
      </c>
      <c r="EX146" s="65">
        <f t="shared" si="324"/>
        <v>233.66049054559718</v>
      </c>
      <c r="EY146" s="65">
        <f t="shared" si="325"/>
        <v>163.29709535101796</v>
      </c>
      <c r="EZ146" s="65">
        <f t="shared" si="326"/>
        <v>91.326382094567663</v>
      </c>
      <c r="FA146" s="65">
        <f t="shared" si="327"/>
        <v>49.799640898068432</v>
      </c>
      <c r="FB146" s="65">
        <f t="shared" si="328"/>
        <v>1754.887276403384</v>
      </c>
      <c r="FC146" s="65">
        <f t="shared" si="329"/>
        <v>1457.6821100205782</v>
      </c>
      <c r="FD146" s="65">
        <f t="shared" si="330"/>
        <v>1169.577411133866</v>
      </c>
      <c r="FE146" s="65">
        <f t="shared" si="331"/>
        <v>983.89130922124264</v>
      </c>
      <c r="FF146" s="65">
        <f t="shared" si="332"/>
        <v>814.43126426012748</v>
      </c>
      <c r="FG146" s="65">
        <f t="shared" si="333"/>
        <v>2144.2006600162413</v>
      </c>
      <c r="FH146" s="65">
        <f t="shared" si="334"/>
        <v>1913.9745112706555</v>
      </c>
      <c r="FI146" s="65">
        <f t="shared" si="335"/>
        <v>1623.5416976454831</v>
      </c>
      <c r="FJ146" s="65">
        <f t="shared" si="336"/>
        <v>1345.9113273376192</v>
      </c>
      <c r="FK146" s="65">
        <f t="shared" si="337"/>
        <v>1025.8746242540615</v>
      </c>
      <c r="FL146" s="65">
        <f t="shared" si="338"/>
        <v>1022.2194451515209</v>
      </c>
      <c r="FM146" s="65">
        <f t="shared" si="339"/>
        <v>877.51502440698982</v>
      </c>
      <c r="FN146" s="65">
        <f t="shared" si="340"/>
        <v>723.034231238242</v>
      </c>
      <c r="FO146" s="65">
        <f t="shared" si="341"/>
        <v>553.20362070526426</v>
      </c>
      <c r="FP146" s="65">
        <f t="shared" si="342"/>
        <v>352.04045637975241</v>
      </c>
      <c r="FQ146" s="65">
        <f t="shared" si="343"/>
        <v>1542.9428200144159</v>
      </c>
      <c r="FR146" s="65">
        <f t="shared" si="344"/>
        <v>1412.9921978237173</v>
      </c>
      <c r="FS146" s="65">
        <f t="shared" si="345"/>
        <v>1202.7521918153755</v>
      </c>
      <c r="FT146" s="65">
        <f t="shared" si="346"/>
        <v>904.4666741982802</v>
      </c>
      <c r="FU146" s="65">
        <f t="shared" si="347"/>
        <v>552.47551275481965</v>
      </c>
      <c r="FV146" s="65">
        <f t="shared" si="348"/>
        <v>171.43809111271287</v>
      </c>
      <c r="FW146" s="65">
        <f t="shared" si="349"/>
        <v>156.99913309152416</v>
      </c>
      <c r="FX146" s="65">
        <f t="shared" si="350"/>
        <v>133.63913242393059</v>
      </c>
      <c r="FY146" s="65">
        <f t="shared" si="351"/>
        <v>100.49629713314225</v>
      </c>
      <c r="FZ146" s="65">
        <f t="shared" si="352"/>
        <v>61.386168083868853</v>
      </c>
      <c r="GB146" s="65">
        <f t="shared" si="353"/>
        <v>290.62916352210834</v>
      </c>
      <c r="GC146" s="65">
        <f t="shared" si="354"/>
        <v>1754.887276403384</v>
      </c>
      <c r="GD146" s="65">
        <f t="shared" si="355"/>
        <v>2144.2006600162413</v>
      </c>
      <c r="GE146" s="65">
        <f t="shared" si="356"/>
        <v>1022.2194451515209</v>
      </c>
      <c r="GF146" s="65">
        <f t="shared" si="357"/>
        <v>1542.9428200144159</v>
      </c>
      <c r="GG146" s="65">
        <f t="shared" si="358"/>
        <v>171.43809111271287</v>
      </c>
      <c r="GH146" s="65">
        <f t="shared" si="359"/>
        <v>233.66049054559718</v>
      </c>
      <c r="GI146" s="65">
        <f t="shared" si="360"/>
        <v>1457.6821100205782</v>
      </c>
      <c r="GJ146" s="65">
        <f t="shared" si="361"/>
        <v>1913.9745112706555</v>
      </c>
      <c r="GK146" s="65">
        <f t="shared" si="362"/>
        <v>877.51502440698982</v>
      </c>
      <c r="GL146" s="65">
        <f t="shared" si="363"/>
        <v>1412.9921978237173</v>
      </c>
      <c r="GM146" s="65">
        <f t="shared" si="364"/>
        <v>156.99913309152416</v>
      </c>
      <c r="GN146" s="65">
        <f t="shared" si="365"/>
        <v>163.29709535101796</v>
      </c>
      <c r="GO146" s="65">
        <f t="shared" si="366"/>
        <v>1169.577411133866</v>
      </c>
      <c r="GP146" s="65">
        <f t="shared" si="367"/>
        <v>1623.5416976454831</v>
      </c>
      <c r="GQ146" s="65">
        <f t="shared" si="368"/>
        <v>723.034231238242</v>
      </c>
      <c r="GR146" s="65">
        <f t="shared" si="369"/>
        <v>1202.7521918153755</v>
      </c>
      <c r="GS146" s="65">
        <f t="shared" si="370"/>
        <v>133.63913242393059</v>
      </c>
      <c r="GT146" s="65">
        <f t="shared" si="371"/>
        <v>91.326382094567663</v>
      </c>
      <c r="GU146" s="65">
        <f t="shared" si="372"/>
        <v>983.89130922124264</v>
      </c>
      <c r="GV146" s="65">
        <f t="shared" si="373"/>
        <v>1345.9113273376192</v>
      </c>
      <c r="GW146" s="65">
        <f t="shared" si="374"/>
        <v>553.20362070526426</v>
      </c>
      <c r="GX146" s="65">
        <f t="shared" si="375"/>
        <v>904.4666741982802</v>
      </c>
      <c r="GY146" s="65">
        <f t="shared" si="376"/>
        <v>100.49629713314225</v>
      </c>
      <c r="GZ146" s="65">
        <f t="shared" si="377"/>
        <v>49.799640898068432</v>
      </c>
      <c r="HA146" s="65">
        <f t="shared" si="378"/>
        <v>814.43126426012748</v>
      </c>
      <c r="HB146" s="65">
        <f t="shared" si="379"/>
        <v>1025.8746242540615</v>
      </c>
      <c r="HC146" s="65">
        <f t="shared" si="380"/>
        <v>352.04045637975241</v>
      </c>
      <c r="HD146" s="65">
        <f t="shared" si="381"/>
        <v>552.47551275481965</v>
      </c>
      <c r="HE146" s="65">
        <f t="shared" si="382"/>
        <v>61.386168083868853</v>
      </c>
      <c r="HM146" s="51">
        <v>137</v>
      </c>
      <c r="HN146" s="72">
        <f>(EW146-EW145)*$D$46+(FB146-FB145)*$D$47+(FG146-FG145)*$D$48+(FL146-FL145)*$D$49+IF($HM146&lt;C$10,0,求节点(C$10:C$14,$H$28:$H$32,$HM146)*$C$2*节奏总纲!W140)+HN145</f>
        <v>1679790.8453823873</v>
      </c>
      <c r="HO146" s="72">
        <f>(EX146-EX145)*$D$46+(FC146-FC145)*$D$47+(FH146-FH145)*$D$48+(FM146-FM145)*$D$49+IF($HM146&lt;D$10,0,求节点(D$10:D$14,$H$28:$H$32,$HM146)*$C$2*节奏总纲!X140)+HO145</f>
        <v>1434750.9205837029</v>
      </c>
      <c r="HP146" s="72">
        <f>(EY146-EY145)*$D$46+(FD146-FD145)*$D$47+(FI146-FI145)*$D$48+(FN146-FN145)*$D$49+IF($HM146&lt;E$10,0,求节点(E$10:E$14,$H$28:$H$32,$HM146)*$C$2*节奏总纲!Y140)+HP145</f>
        <v>1155431.5414006724</v>
      </c>
      <c r="HQ146" s="72">
        <f>(EZ146-EZ145)*$D$46+(FE146-FE145)*$D$47+(FJ146-FJ145)*$D$48+(FO146-FO145)*$D$49+IF($HM146&lt;F$10,0,求节点(F$10:F$14,$H$28:$H$32,$HM146)*$C$2*节奏总纲!Z140)+HQ145</f>
        <v>835838.83811996703</v>
      </c>
      <c r="HR146" s="72">
        <f>(FA146-FA145)*$D$46+(FF146-FF145)*$D$47+(FK146-FK145)*$D$48+(FP146-FP145)*$D$49+IF($HM146&lt;G$10,0,求节点(G$10:G$14,$H$28:$H$32,$HM146)*$C$2*节奏总纲!AA140)+HR145</f>
        <v>466171.66808506637</v>
      </c>
      <c r="HV146" s="72">
        <v>137</v>
      </c>
      <c r="HW146" s="72">
        <f>IF($HV146&lt;C$10,0,求节点(C$10:C$14,$I$28:$I$32,$HV146)*$C$2*节奏总纲!W140)+HW145</f>
        <v>28281256310.090973</v>
      </c>
      <c r="HX146" s="72">
        <f>IF($HV146&lt;D$10,0,求节点(D$10:D$14,$I$28:$I$32,$HV146)*$C$2*节奏总纲!X140)+HX145</f>
        <v>24470034337.961449</v>
      </c>
      <c r="HY146" s="72">
        <f>IF($HV146&lt;E$10,0,求节点(E$10:E$14,$I$28:$I$32,$HV146)*$C$2*节奏总纲!Y140)+HY145</f>
        <v>19872417450.101067</v>
      </c>
      <c r="HZ146" s="72">
        <f>IF($HV146&lt;F$10,0,求节点(F$10:F$14,$I$28:$I$32,$HV146)*$C$2*节奏总纲!Z140)+HZ145</f>
        <v>14269920927.237961</v>
      </c>
      <c r="IA146" s="72">
        <f>IF($HV146&lt;G$10,0,求节点(G$10:G$14,$I$28:$I$32,$HV146)*$C$2*节奏总纲!AA140)+IA145</f>
        <v>7688077834.8097591</v>
      </c>
    </row>
    <row r="147" spans="16:235" x14ac:dyDescent="0.15">
      <c r="P147" s="49">
        <v>138</v>
      </c>
      <c r="Q147" s="51">
        <f>IF($P147&lt;C$10,0,求节点(C$10:C$14,$H$10:$H$14,$P147)*$C$2*节奏总纲!W141)+Q146</f>
        <v>4969.7496895058675</v>
      </c>
      <c r="R147" s="51">
        <f>IF($P147&lt;D$10,0,求节点(D$10:D$14,$H$10:$H$14,$P147)*$C$2*节奏总纲!X141)+R146</f>
        <v>3903.8110568565826</v>
      </c>
      <c r="S147" s="51">
        <f>IF($P147&lt;E$10,0,求节点(E$10:E$14,$H$10:$H$14,$P147)*$C$2*节奏总纲!Y141)+S146</f>
        <v>2656.9836629856904</v>
      </c>
      <c r="T147" s="51">
        <f>IF($P147&lt;F$10,0,求节点(F$10:F$14,$H$10:$H$14,$P147)*$C$2*节奏总纲!Z141)+T146</f>
        <v>1493.4571370726665</v>
      </c>
      <c r="U147" s="51">
        <f>IF($P147&lt;G$10,0,求节点(G$10:G$14,$H$10:$H$14,$P147)*$C$2*节奏总纲!AA141)+U146</f>
        <v>832.52028829515666</v>
      </c>
      <c r="V147" s="51">
        <f>IF($P147&lt;C$10,0,求节点(C$10:C$14,$I$10:$I$14,$P147)*$C$2*节奏总纲!W141)+V146</f>
        <v>15347.711240011677</v>
      </c>
      <c r="W147" s="51">
        <f>IF($P147&lt;D$10,0,求节点(D$10:D$14,$I$10:$I$14,$P147)*$C$2*节奏总纲!X141)+W146</f>
        <v>11136.738670043555</v>
      </c>
      <c r="X147" s="51">
        <f>IF($P147&lt;E$10,0,求节点(E$10:E$14,$I$10:$I$14,$P147)*$C$2*节奏总纲!Y141)+X146</f>
        <v>7101.2953912784196</v>
      </c>
      <c r="Y147" s="51">
        <f>IF($P147&lt;F$10,0,求节点(F$10:F$14,$I$10:$I$14,$P147)*$C$2*节奏总纲!Z141)+Y146</f>
        <v>4275.4894023257266</v>
      </c>
      <c r="Z147" s="51">
        <f>IF($P147&lt;G$10,0,求节点(G$10:G$14,$I$10:$I$14,$P147)*$C$2*节奏总纲!AA141)+Z146</f>
        <v>2249.8261883485275</v>
      </c>
      <c r="AA147" s="65">
        <f>IF($P147&lt;C$10,0,求节点(C$10:C$14,$J$10:$J$14,$P147)*$C$2*节奏总纲!W141)+AA146+军团势力点排行奖励设计!M147-军团势力点排行奖励设计!M146</f>
        <v>51598.739860668647</v>
      </c>
      <c r="AB147" s="65">
        <f>IF($P147&lt;D$10,0,求节点(D$10:D$14,$J$10:$J$14,$P147)*$C$2*节奏总纲!X141)+AB146+军团势力点排行奖励设计!N147-军团势力点排行奖励设计!N146</f>
        <v>50706.531786100772</v>
      </c>
      <c r="AC147" s="65">
        <f>IF($P147&lt;E$10,0,求节点(E$10:E$14,$J$10:$J$14,$P147)*$C$2*节奏总纲!Y141)+AC146+军团势力点排行奖励设计!O147-军团势力点排行奖励设计!O146</f>
        <v>45917.016471063704</v>
      </c>
      <c r="AD147" s="65">
        <f>IF($P147&lt;F$10,0,求节点(F$10:F$14,$J$10:$J$14,$P147)*$C$2*节奏总纲!Z141)+AD146+军团势力点排行奖励设计!P147-军团势力点排行奖励设计!P146</f>
        <v>44086.260110391959</v>
      </c>
      <c r="AE147" s="65">
        <f>IF($P147&lt;G$10,0,求节点(G$10:G$14,$J$10:$J$14,$P147)*$C$2*节奏总纲!AA141)+AE146+军团势力点排行奖励设计!Q147-军团势力点排行奖励设计!Q146</f>
        <v>42622.903582768762</v>
      </c>
      <c r="AF147" s="65">
        <f>IF($P147&lt;C$10,0,求节点(C$10:C$14,$K$10:$K$14,$P147)*$C$2*节奏总纲!W141)+AF146</f>
        <v>216448.39901523807</v>
      </c>
      <c r="AG147" s="65">
        <f>IF($P147&lt;D$10,0,求节点(D$10:D$14,$K$10:$K$14,$P147)*$C$2*节奏总纲!X141)+AG146</f>
        <v>181795.32539076527</v>
      </c>
      <c r="AH147" s="65">
        <f>IF($P147&lt;E$10,0,求节点(E$10:E$14,$K$10:$K$14,$P147)*$C$2*节奏总纲!Y141)+AH146</f>
        <v>145605.25096180447</v>
      </c>
      <c r="AI147" s="65">
        <f>IF($P147&lt;F$10,0,求节点(F$10:F$14,$K$10:$K$14,$P147)*$C$2*节奏总纲!Z141)+AI146</f>
        <v>104501.75701928312</v>
      </c>
      <c r="AJ147" s="65">
        <f>IF($P147&lt;G$10,0,求节点(G$10:G$14,$K$10:$K$14,$P147)*$C$2*节奏总纲!AA141)+AJ146</f>
        <v>55574.525464441896</v>
      </c>
      <c r="AK147" s="65">
        <f>IF($P147&lt;C$10,0,求节点(C$10:C$14,$L$10:$L$14,$P147)*$C$2*节奏总纲!W141)+AK146+军团势力点排行奖励设计!R147-军团势力点排行奖励设计!R146</f>
        <v>186311.25271537044</v>
      </c>
      <c r="AL147" s="65">
        <f>IF($P147&lt;D$10,0,求节点(D$10:D$14,$L$10:$L$14,$P147)*$C$2*节奏总纲!X141)+AL146+军团势力点排行奖励设计!S147-军团势力点排行奖励设计!S146</f>
        <v>170063.62272758185</v>
      </c>
      <c r="AM147" s="65">
        <f>IF($P147&lt;E$10,0,求节点(E$10:E$14,$L$10:$L$14,$P147)*$C$2*节奏总纲!Y141)+AM146+军团势力点排行奖励设计!T147-军团势力点排行奖励设计!T146</f>
        <v>144550.50721518559</v>
      </c>
      <c r="AN147" s="65">
        <f>IF($P147&lt;F$10,0,求节点(F$10:F$14,$L$10:$L$14,$P147)*$C$2*节奏总纲!Z141)+AN146+军团势力点排行奖励设计!U147-军团势力点排行奖励设计!U146</f>
        <v>108578.21458796995</v>
      </c>
      <c r="AO147" s="65">
        <f>IF($P147&lt;G$10,0,求节点(G$10:G$14,$L$10:$L$14,$P147)*$C$2*节奏总纲!AA141)+AO146+军团势力点排行奖励设计!V147-军团势力点排行奖励设计!V146</f>
        <v>65993.541120485665</v>
      </c>
      <c r="AP147" s="65">
        <f>IF($P147&lt;C$10,0,求节点(C$10:C$14,$M$10:$M$14,$P147)*$C$2*节奏总纲!W141)+AP146</f>
        <v>0</v>
      </c>
      <c r="AQ147" s="65">
        <f>IF($P147&lt;D$10,0,求节点(D$10:D$14,$M$10:$M$14,$P147)*$C$2*节奏总纲!X141)+AQ146</f>
        <v>0</v>
      </c>
      <c r="AR147" s="65">
        <f>IF($P147&lt;E$10,0,求节点(E$10:E$14,$M$10:$M$14,$P147)*$C$2*节奏总纲!Y141)+AR146</f>
        <v>0</v>
      </c>
      <c r="AS147" s="65">
        <f>IF($P147&lt;F$10,0,求节点(F$10:F$14,$M$10:$M$14,$P147)*$C$2*节奏总纲!Z141)+AS146</f>
        <v>0</v>
      </c>
      <c r="AT147" s="65">
        <f>IF($P147&lt;G$10,0,求节点(G$10:G$14,$M$10:$M$14,$P147)*$C$2*节奏总纲!AA141)+AT146</f>
        <v>0</v>
      </c>
      <c r="AX147" s="51">
        <v>138</v>
      </c>
      <c r="AY147" s="51">
        <f>IF($AX147&lt;C$10,0,求节点(C$10:C$14,$H$19:$H$23,$AX147)*$C$2*节奏总纲!W141)+AY146</f>
        <v>160.83712822378666</v>
      </c>
      <c r="AZ147" s="51">
        <f>IF($AX147&lt;D$10,0,求节点(D$10:D$14,$H$19:$H$23,$AX147)*$C$2*节奏总纲!X141)+AZ146</f>
        <v>132.43881686352239</v>
      </c>
      <c r="BA147" s="51">
        <f>IF($AX147&lt;E$10,0,求节点(E$10:E$14,$H$19:$H$23,$AX147)*$C$2*节奏总纲!Y141)+BA146</f>
        <v>94.985892569826404</v>
      </c>
      <c r="BB147" s="51">
        <f>IF($AX147&lt;F$10,0,求节点(F$10:F$14,$H$19:$H$23,$AX147)*$C$2*节奏总纲!Z141)+BB146</f>
        <v>52.866668161804185</v>
      </c>
      <c r="BC147" s="51">
        <f>IF($AX147&lt;G$10,0,求节点(G$10:G$14,$H$19:$H$23,$AX147)*$C$2*节奏总纲!AA141)+BC146</f>
        <v>28.209127555924699</v>
      </c>
      <c r="BD147" s="51">
        <f>IF($AX147&lt;C$10,0,求节点(C$10:C$14,$I$19:$I$23,$AX147)*$C$2*节奏总纲!W141)+BD146</f>
        <v>432.64011766107234</v>
      </c>
      <c r="BE147" s="51">
        <f>IF($AX147&lt;D$10,0,求节点(D$10:D$14,$I$19:$I$23,$AX147)*$C$2*节奏总纲!X141)+BE146</f>
        <v>337.40557894024931</v>
      </c>
      <c r="BF147" s="51">
        <f>IF($AX147&lt;E$10,0,求节点(E$10:E$14,$I$19:$I$23,$AX147)*$C$2*节奏总纲!Y141)+BF146</f>
        <v>227.70400927063847</v>
      </c>
      <c r="BG147" s="51">
        <f>IF($AX147&lt;F$10,0,求节点(F$10:F$14,$I$19:$I$23,$AX147)*$C$2*节奏总纲!Z141)+BG146</f>
        <v>128.19904644254493</v>
      </c>
      <c r="BH147" s="51">
        <f>IF($AX147&lt;G$10,0,求节点(G$10:G$14,$I$19:$I$23,$AX147)*$C$2*节奏总纲!AA141)+BH146</f>
        <v>71.968377807145785</v>
      </c>
      <c r="BI147" s="65">
        <f>IF($AX147&lt;C$10,0,求节点(C$10:C$14,$J$19:$J$23,$AX147)*$C$2*节奏总纲!W141)+BI146+军团势力点排行奖励设计!W147-军团势力点排行奖励设计!W146</f>
        <v>1719.9579953556215</v>
      </c>
      <c r="BJ147" s="65">
        <f>IF($AX147&lt;D$10,0,求节点(D$10:D$14,$J$19:$J$23,$AX147)*$C$2*节奏总纲!X141)+BJ146+军团势力点排行奖励设计!X147-军团势力点排行奖励设计!X146</f>
        <v>1690.2177262033592</v>
      </c>
      <c r="BK147" s="65">
        <f>IF($AX147&lt;E$10,0,求节点(E$10:E$14,$J$19:$J$23,$AX147)*$C$2*节奏总纲!Y141)+BK146+军团势力点排行奖励设计!Y147-军团势力点排行奖励设计!Y146</f>
        <v>1530.5672157021238</v>
      </c>
      <c r="BL147" s="65">
        <f>IF($AX147&lt;F$10,0,求节点(F$10:F$14,$J$19:$J$23,$AX147)*$C$2*节奏总纲!Z141)+BL146+军团势力点排行奖励设计!Z147-军团势力点排行奖励设计!Z146</f>
        <v>1469.5420036797316</v>
      </c>
      <c r="BM147" s="65">
        <f>IF($AX147&lt;G$10,0,求节点(G$10:G$14,$J$19:$J$23,$AX147)*$C$2*节奏总纲!AA141)+BM146+军团势力点排行奖励设计!AA147-军团势力点排行奖励设计!AA146</f>
        <v>1420.7634527589582</v>
      </c>
      <c r="BN147" s="65">
        <f>IF($AX147&lt;C$10,0,求节点(C$10:C$14,$K$19:$K$23,$AX147)*$C$2*节奏总纲!W141)+BN146</f>
        <v>1275.0877419773738</v>
      </c>
      <c r="BO147" s="65">
        <f>IF($AX147&lt;D$10,0,求节点(D$10:D$14,$K$19:$K$23,$AX147)*$C$2*节奏总纲!X141)+BO146</f>
        <v>849.12447709768514</v>
      </c>
      <c r="BP147" s="65">
        <f>IF($AX147&lt;E$10,0,求节点(E$10:E$14,$K$19:$K$23,$AX147)*$C$2*节奏总纲!Y141)+BP146</f>
        <v>583.0616071871849</v>
      </c>
      <c r="BQ147" s="65">
        <f>IF($AX147&lt;F$10,0,求节点(F$10:F$14,$K$19:$K$23,$AX147)*$C$2*节奏总纲!Z141)+BQ146</f>
        <v>412.02156334366094</v>
      </c>
      <c r="BR147" s="65">
        <f>IF($AX147&lt;G$10,0,求节点(G$10:G$14,$K$19:$K$23,$AX147)*$C$2*节奏总纲!AA141)+BR146</f>
        <v>200.60296043176282</v>
      </c>
      <c r="BS147" s="65">
        <f>IF($AX147&lt;C$10,0,求节点(C$10:C$14,$L$19:$L$23,$AX147)*$C$2*节奏总纲!W141)+BS146+军团势力点排行奖励设计!AB147-军团势力点排行奖励设计!AB146</f>
        <v>3726.2250543074097</v>
      </c>
      <c r="BT147" s="65">
        <f>IF($AX147&lt;D$10,0,求节点(D$10:D$14,$L$19:$L$23,$AX147)*$C$2*节奏总纲!X141)+BT146+军团势力点排行奖励设计!AC147-军团势力点排行奖励设计!AC146</f>
        <v>3401.2724545516389</v>
      </c>
      <c r="BU147" s="65">
        <f>IF($AX147&lt;E$10,0,求节点(E$10:E$14,$L$19:$L$23,$AX147)*$C$2*节奏总纲!Y141)+BU146+军团势力点排行奖励设计!AD147-军团势力点排行奖励设计!AD146</f>
        <v>2891.0101443037115</v>
      </c>
      <c r="BV147" s="65">
        <f>IF($AX147&lt;F$10,0,求节点(F$10:F$14,$L$19:$L$23,$AX147)*$C$2*节奏总纲!Z141)+BV146+军团势力点排行奖励设计!AE147-军团势力点排行奖励设计!AE146</f>
        <v>2171.5642917594</v>
      </c>
      <c r="BW147" s="65">
        <f>IF($AX147&lt;G$10,0,求节点(G$10:G$14,$L$19:$L$23,$AX147)*$C$2*节奏总纲!AA141)+BW146+军团势力点排行奖励设计!AF147-军团势力点排行奖励设计!AF146</f>
        <v>1319.8708224097138</v>
      </c>
      <c r="BX147" s="65">
        <f>IF($AX147&lt;C$10,0,求节点(C$10:C$14,$M$19:$M$23,$AX147)*$C$2*节奏总纲!W141)+BX146</f>
        <v>0</v>
      </c>
      <c r="BY147" s="65">
        <f>IF($AX147&lt;D$10,0,求节点(D$10:D$14,$M$19:$M$23,$AX147)*$C$2*节奏总纲!X141)+BY146</f>
        <v>0</v>
      </c>
      <c r="BZ147" s="65">
        <f>IF($AX147&lt;E$10,0,求节点(E$10:E$14,$M$19:$M$23,$AX147)*$C$2*节奏总纲!Y141)+BZ146</f>
        <v>0</v>
      </c>
      <c r="CA147" s="65">
        <f>IF($AX147&lt;F$10,0,求节点(F$10:F$14,$M$19:$M$23,$AX147)*$C$2*节奏总纲!Z141)+CA146</f>
        <v>0</v>
      </c>
      <c r="CB147" s="65">
        <f>IF($AX147&lt;G$10,0,求节点(G$10:G$14,$M$19:$M$23,$AX147)*$C$2*节奏总纲!AA141)+CB146</f>
        <v>0</v>
      </c>
      <c r="CF147" s="51">
        <v>138</v>
      </c>
      <c r="CG147" s="65">
        <f t="shared" si="263"/>
        <v>804.18564111893329</v>
      </c>
      <c r="CH147" s="65">
        <f t="shared" si="264"/>
        <v>662.1940843176119</v>
      </c>
      <c r="CI147" s="65">
        <f t="shared" si="265"/>
        <v>474.92946284913205</v>
      </c>
      <c r="CJ147" s="65">
        <f t="shared" si="266"/>
        <v>264.33334080902091</v>
      </c>
      <c r="CK147" s="65">
        <f t="shared" si="267"/>
        <v>141.04563777962349</v>
      </c>
      <c r="CL147" s="65">
        <f t="shared" si="268"/>
        <v>4326.4011766107233</v>
      </c>
      <c r="CM147" s="65">
        <f t="shared" si="269"/>
        <v>3374.0557894024932</v>
      </c>
      <c r="CN147" s="65">
        <f t="shared" si="270"/>
        <v>2277.0400927063847</v>
      </c>
      <c r="CO147" s="65">
        <f t="shared" si="271"/>
        <v>1281.9904644254493</v>
      </c>
      <c r="CP147" s="65">
        <f t="shared" si="272"/>
        <v>719.68377807145782</v>
      </c>
      <c r="CQ147" s="65">
        <f t="shared" si="273"/>
        <v>51598.739860668647</v>
      </c>
      <c r="CR147" s="65">
        <f t="shared" si="274"/>
        <v>50706.531786100779</v>
      </c>
      <c r="CS147" s="65">
        <f t="shared" si="275"/>
        <v>45917.016471063711</v>
      </c>
      <c r="CT147" s="65">
        <f t="shared" si="276"/>
        <v>44086.260110391944</v>
      </c>
      <c r="CU147" s="65">
        <f t="shared" si="277"/>
        <v>42622.903582768748</v>
      </c>
      <c r="CV147" s="65">
        <f t="shared" si="278"/>
        <v>38252.63225932121</v>
      </c>
      <c r="CW147" s="65">
        <f t="shared" si="279"/>
        <v>25473.734312930555</v>
      </c>
      <c r="CX147" s="65">
        <f t="shared" si="280"/>
        <v>17491.848215615548</v>
      </c>
      <c r="CY147" s="65">
        <f t="shared" si="281"/>
        <v>12360.646900309828</v>
      </c>
      <c r="CZ147" s="65">
        <f t="shared" si="282"/>
        <v>6018.0888129528848</v>
      </c>
      <c r="DA147" s="65">
        <f t="shared" si="283"/>
        <v>186311.25271537047</v>
      </c>
      <c r="DB147" s="65">
        <f t="shared" si="284"/>
        <v>170063.62272758194</v>
      </c>
      <c r="DC147" s="65">
        <f t="shared" si="285"/>
        <v>144550.50721518559</v>
      </c>
      <c r="DD147" s="65">
        <f t="shared" si="286"/>
        <v>108578.21458797</v>
      </c>
      <c r="DE147" s="65">
        <f t="shared" si="287"/>
        <v>65993.541120485694</v>
      </c>
      <c r="DF147" s="65">
        <f t="shared" si="288"/>
        <v>0</v>
      </c>
      <c r="DG147" s="65">
        <f t="shared" si="289"/>
        <v>0</v>
      </c>
      <c r="DH147" s="65">
        <f t="shared" si="290"/>
        <v>0</v>
      </c>
      <c r="DI147" s="65">
        <f t="shared" si="291"/>
        <v>0</v>
      </c>
      <c r="DJ147" s="65">
        <f t="shared" si="292"/>
        <v>0</v>
      </c>
      <c r="DN147" s="51">
        <v>138</v>
      </c>
      <c r="DO147" s="65">
        <f t="shared" si="293"/>
        <v>6.1798537991688383</v>
      </c>
      <c r="DP147" s="65">
        <f t="shared" si="294"/>
        <v>5.8952671872317355</v>
      </c>
      <c r="DQ147" s="65">
        <f t="shared" si="295"/>
        <v>5.5944805930680239</v>
      </c>
      <c r="DR147" s="65">
        <f t="shared" si="296"/>
        <v>5.6499007370836329</v>
      </c>
      <c r="DS147" s="65">
        <f t="shared" si="297"/>
        <v>5.9024887362764566</v>
      </c>
      <c r="DT147" s="65">
        <f t="shared" si="298"/>
        <v>3.5474544808706301</v>
      </c>
      <c r="DU147" s="65">
        <f t="shared" si="299"/>
        <v>3.300697844126562</v>
      </c>
      <c r="DV147" s="65">
        <f t="shared" si="300"/>
        <v>3.1186518911215777</v>
      </c>
      <c r="DW147" s="65">
        <f t="shared" si="301"/>
        <v>3.3350399405988376</v>
      </c>
      <c r="DX147" s="65">
        <f t="shared" si="302"/>
        <v>3.1261315829257734</v>
      </c>
      <c r="DY147" s="65">
        <f t="shared" si="303"/>
        <v>1</v>
      </c>
      <c r="DZ147" s="65">
        <f t="shared" si="304"/>
        <v>0.99999999999999989</v>
      </c>
      <c r="EA147" s="65">
        <f t="shared" si="305"/>
        <v>0.99999999999999989</v>
      </c>
      <c r="EB147" s="65">
        <f t="shared" si="306"/>
        <v>1.0000000000000002</v>
      </c>
      <c r="EC147" s="65">
        <f t="shared" si="307"/>
        <v>1.0000000000000004</v>
      </c>
      <c r="ED147" s="65">
        <f t="shared" si="308"/>
        <v>5.6583922786776331</v>
      </c>
      <c r="EE147" s="65">
        <f t="shared" si="309"/>
        <v>7.1365793156791044</v>
      </c>
      <c r="EF147" s="65">
        <f t="shared" si="310"/>
        <v>8.3241775921550634</v>
      </c>
      <c r="EG147" s="65">
        <f t="shared" si="311"/>
        <v>8.4543922225190098</v>
      </c>
      <c r="EH147" s="65">
        <f t="shared" si="312"/>
        <v>9.2345804775807618</v>
      </c>
      <c r="EI147" s="65">
        <f t="shared" si="313"/>
        <v>0.99999999999999989</v>
      </c>
      <c r="EJ147" s="65">
        <f t="shared" si="314"/>
        <v>0.99999999999999944</v>
      </c>
      <c r="EK147" s="65">
        <f t="shared" si="315"/>
        <v>1</v>
      </c>
      <c r="EL147" s="65">
        <f t="shared" si="316"/>
        <v>0.99999999999999956</v>
      </c>
      <c r="EM147" s="65">
        <f t="shared" si="317"/>
        <v>0.99999999999999956</v>
      </c>
      <c r="EN147" s="65">
        <f t="shared" si="318"/>
        <v>0</v>
      </c>
      <c r="EO147" s="65">
        <f t="shared" si="319"/>
        <v>0</v>
      </c>
      <c r="EP147" s="65">
        <f t="shared" si="320"/>
        <v>0</v>
      </c>
      <c r="EQ147" s="65">
        <f t="shared" si="321"/>
        <v>0</v>
      </c>
      <c r="ER147" s="65">
        <f t="shared" si="322"/>
        <v>0</v>
      </c>
      <c r="EV147" s="51">
        <v>138</v>
      </c>
      <c r="EW147" s="65">
        <f t="shared" si="323"/>
        <v>290.62916352210834</v>
      </c>
      <c r="EX147" s="65">
        <f t="shared" si="324"/>
        <v>233.66049054559718</v>
      </c>
      <c r="EY147" s="65">
        <f t="shared" si="325"/>
        <v>163.29709535101796</v>
      </c>
      <c r="EZ147" s="65">
        <f t="shared" si="326"/>
        <v>91.326382094567663</v>
      </c>
      <c r="FA147" s="65">
        <f t="shared" si="327"/>
        <v>49.799640898068432</v>
      </c>
      <c r="FB147" s="65">
        <f t="shared" si="328"/>
        <v>1800.3709510292483</v>
      </c>
      <c r="FC147" s="65">
        <f t="shared" si="329"/>
        <v>1505.8550069086966</v>
      </c>
      <c r="FD147" s="65">
        <f t="shared" si="330"/>
        <v>1216.2072179341012</v>
      </c>
      <c r="FE147" s="65">
        <f t="shared" si="331"/>
        <v>1030.5211160214776</v>
      </c>
      <c r="FF147" s="65">
        <f t="shared" si="332"/>
        <v>861.06107106036256</v>
      </c>
      <c r="FG147" s="65">
        <f t="shared" si="333"/>
        <v>2274.3749367954642</v>
      </c>
      <c r="FH147" s="65">
        <f t="shared" si="334"/>
        <v>2035.717056286308</v>
      </c>
      <c r="FI147" s="65">
        <f t="shared" si="335"/>
        <v>1730.9767725132247</v>
      </c>
      <c r="FJ147" s="65">
        <f t="shared" si="336"/>
        <v>1436.3696581867971</v>
      </c>
      <c r="FK147" s="65">
        <f t="shared" si="337"/>
        <v>1095.4856885939739</v>
      </c>
      <c r="FL147" s="65">
        <f t="shared" si="338"/>
        <v>1086.2604590247377</v>
      </c>
      <c r="FM147" s="65">
        <f t="shared" si="339"/>
        <v>934.59027264003248</v>
      </c>
      <c r="FN147" s="65">
        <f t="shared" si="340"/>
        <v>771.34271108328551</v>
      </c>
      <c r="FO147" s="65">
        <f t="shared" si="341"/>
        <v>590.19427120459864</v>
      </c>
      <c r="FP147" s="65">
        <f t="shared" si="342"/>
        <v>375.13292920624315</v>
      </c>
      <c r="FQ147" s="65">
        <f t="shared" si="343"/>
        <v>1676.8012744383341</v>
      </c>
      <c r="FR147" s="65">
        <f t="shared" si="344"/>
        <v>1530.5726045482368</v>
      </c>
      <c r="FS147" s="65">
        <f t="shared" si="345"/>
        <v>1300.9545649366703</v>
      </c>
      <c r="FT147" s="65">
        <f t="shared" si="346"/>
        <v>977.20393129172965</v>
      </c>
      <c r="FU147" s="65">
        <f t="shared" si="347"/>
        <v>593.94187008437098</v>
      </c>
      <c r="FV147" s="65">
        <f t="shared" si="348"/>
        <v>186.31125271537047</v>
      </c>
      <c r="FW147" s="65">
        <f t="shared" si="349"/>
        <v>170.06362272758187</v>
      </c>
      <c r="FX147" s="65">
        <f t="shared" si="350"/>
        <v>144.55050721518558</v>
      </c>
      <c r="FY147" s="65">
        <f t="shared" si="351"/>
        <v>108.57821458796997</v>
      </c>
      <c r="FZ147" s="65">
        <f t="shared" si="352"/>
        <v>65.993541120485659</v>
      </c>
      <c r="GB147" s="65">
        <f t="shared" si="353"/>
        <v>290.62916352210834</v>
      </c>
      <c r="GC147" s="65">
        <f t="shared" si="354"/>
        <v>1800.3709510292483</v>
      </c>
      <c r="GD147" s="65">
        <f t="shared" si="355"/>
        <v>2274.3749367954642</v>
      </c>
      <c r="GE147" s="65">
        <f t="shared" si="356"/>
        <v>1086.2604590247377</v>
      </c>
      <c r="GF147" s="65">
        <f t="shared" si="357"/>
        <v>1676.8012744383341</v>
      </c>
      <c r="GG147" s="65">
        <f t="shared" si="358"/>
        <v>186.31125271537047</v>
      </c>
      <c r="GH147" s="65">
        <f t="shared" si="359"/>
        <v>233.66049054559718</v>
      </c>
      <c r="GI147" s="65">
        <f t="shared" si="360"/>
        <v>1505.8550069086966</v>
      </c>
      <c r="GJ147" s="65">
        <f t="shared" si="361"/>
        <v>2035.717056286308</v>
      </c>
      <c r="GK147" s="65">
        <f t="shared" si="362"/>
        <v>934.59027264003248</v>
      </c>
      <c r="GL147" s="65">
        <f t="shared" si="363"/>
        <v>1530.5726045482368</v>
      </c>
      <c r="GM147" s="65">
        <f t="shared" si="364"/>
        <v>170.06362272758187</v>
      </c>
      <c r="GN147" s="65">
        <f t="shared" si="365"/>
        <v>163.29709535101796</v>
      </c>
      <c r="GO147" s="65">
        <f t="shared" si="366"/>
        <v>1216.2072179341012</v>
      </c>
      <c r="GP147" s="65">
        <f t="shared" si="367"/>
        <v>1730.9767725132247</v>
      </c>
      <c r="GQ147" s="65">
        <f t="shared" si="368"/>
        <v>771.34271108328551</v>
      </c>
      <c r="GR147" s="65">
        <f t="shared" si="369"/>
        <v>1300.9545649366703</v>
      </c>
      <c r="GS147" s="65">
        <f t="shared" si="370"/>
        <v>144.55050721518558</v>
      </c>
      <c r="GT147" s="65">
        <f t="shared" si="371"/>
        <v>91.326382094567663</v>
      </c>
      <c r="GU147" s="65">
        <f t="shared" si="372"/>
        <v>1030.5211160214776</v>
      </c>
      <c r="GV147" s="65">
        <f t="shared" si="373"/>
        <v>1436.3696581867971</v>
      </c>
      <c r="GW147" s="65">
        <f t="shared" si="374"/>
        <v>590.19427120459864</v>
      </c>
      <c r="GX147" s="65">
        <f t="shared" si="375"/>
        <v>977.20393129172965</v>
      </c>
      <c r="GY147" s="65">
        <f t="shared" si="376"/>
        <v>108.57821458796997</v>
      </c>
      <c r="GZ147" s="65">
        <f t="shared" si="377"/>
        <v>49.799640898068432</v>
      </c>
      <c r="HA147" s="65">
        <f t="shared" si="378"/>
        <v>861.06107106036256</v>
      </c>
      <c r="HB147" s="65">
        <f t="shared" si="379"/>
        <v>1095.4856885939739</v>
      </c>
      <c r="HC147" s="65">
        <f t="shared" si="380"/>
        <v>375.13292920624315</v>
      </c>
      <c r="HD147" s="65">
        <f t="shared" si="381"/>
        <v>593.94187008437098</v>
      </c>
      <c r="HE147" s="65">
        <f t="shared" si="382"/>
        <v>65.993541120485659</v>
      </c>
      <c r="HM147" s="51">
        <v>138</v>
      </c>
      <c r="HN147" s="72">
        <f>(EW147-EW146)*$D$46+(FB147-FB146)*$D$47+(FG147-FG146)*$D$48+(FL147-FL146)*$D$49+IF($HM147&lt;C$10,0,求节点(C$10:C$14,$H$28:$H$32,$HM147)*$C$2*节奏总纲!W141)+HN146</f>
        <v>1802633.1538119211</v>
      </c>
      <c r="HO147" s="72">
        <f>(EX147-EX146)*$D$46+(FC147-FC146)*$D$47+(FH147-FH146)*$D$48+(FM147-FM146)*$D$49+IF($HM147&lt;D$10,0,求节点(D$10:D$14,$H$28:$H$32,$HM147)*$C$2*节奏总纲!X141)+HO146</f>
        <v>1539501.9214089785</v>
      </c>
      <c r="HP147" s="72">
        <f>(EY147-EY146)*$D$46+(FD147-FD146)*$D$47+(FI147-FI146)*$D$48+(FN147-FN146)*$D$49+IF($HM147&lt;E$10,0,求节点(E$10:E$14,$H$28:$H$32,$HM147)*$C$2*节奏总纲!Y141)+HP146</f>
        <v>1240465.657081581</v>
      </c>
      <c r="HQ147" s="72">
        <f>(EZ147-EZ146)*$D$46+(FE147-FE146)*$D$47+(FJ147-FJ146)*$D$48+(FO147-FO146)*$D$49+IF($HM147&lt;F$10,0,求节点(F$10:F$14,$H$28:$H$32,$HM147)*$C$2*节奏总纲!Z141)+HQ146</f>
        <v>897105.51217488642</v>
      </c>
      <c r="HR147" s="72">
        <f>(FA147-FA146)*$D$46+(FF147-FF146)*$D$47+(FK147-FK146)*$D$48+(FP147-FP146)*$D$49+IF($HM147&lt;G$10,0,求节点(G$10:G$14,$H$28:$H$32,$HM147)*$C$2*节奏总纲!AA141)+HR146</f>
        <v>498252.16902701429</v>
      </c>
      <c r="HV147" s="72">
        <v>138</v>
      </c>
      <c r="HW147" s="72">
        <f>IF($HV147&lt;C$10,0,求节点(C$10:C$14,$I$28:$I$32,$HV147)*$C$2*节奏总纲!W141)+HW146</f>
        <v>30573633511.234524</v>
      </c>
      <c r="HX147" s="72">
        <f>IF($HV147&lt;D$10,0,求节点(D$10:D$14,$I$28:$I$32,$HV147)*$C$2*节奏总纲!X141)+HX146</f>
        <v>26412365540.490383</v>
      </c>
      <c r="HY147" s="72">
        <f>IF($HV147&lt;E$10,0,求节点(E$10:E$14,$I$28:$I$32,$HV147)*$C$2*节奏总纲!Y141)+HY146</f>
        <v>21439178958.588959</v>
      </c>
      <c r="HZ147" s="72">
        <f>IF($HV147&lt;F$10,0,求节点(F$10:F$14,$I$28:$I$32,$HV147)*$C$2*节奏总纲!Z141)+HZ146</f>
        <v>15383969261.897491</v>
      </c>
      <c r="IA147" s="72">
        <f>IF($HV147&lt;G$10,0,求节点(G$10:G$14,$I$28:$I$32,$HV147)*$C$2*节奏总纲!AA141)+IA146</f>
        <v>8246199062.5555477</v>
      </c>
    </row>
    <row r="148" spans="16:235" x14ac:dyDescent="0.15">
      <c r="P148" s="49">
        <v>139</v>
      </c>
      <c r="Q148" s="51">
        <f>IF($P148&lt;C$10,0,求节点(C$10:C$14,$H$10:$H$14,$P148)*$C$2*节奏总纲!W142)+Q147</f>
        <v>4969.7496895058675</v>
      </c>
      <c r="R148" s="51">
        <f>IF($P148&lt;D$10,0,求节点(D$10:D$14,$H$10:$H$14,$P148)*$C$2*节奏总纲!X142)+R147</f>
        <v>3903.8110568565826</v>
      </c>
      <c r="S148" s="51">
        <f>IF($P148&lt;E$10,0,求节点(E$10:E$14,$H$10:$H$14,$P148)*$C$2*节奏总纲!Y142)+S147</f>
        <v>2656.9836629856904</v>
      </c>
      <c r="T148" s="51">
        <f>IF($P148&lt;F$10,0,求节点(F$10:F$14,$H$10:$H$14,$P148)*$C$2*节奏总纲!Z142)+T147</f>
        <v>1493.4571370726665</v>
      </c>
      <c r="U148" s="51">
        <f>IF($P148&lt;G$10,0,求节点(G$10:G$14,$H$10:$H$14,$P148)*$C$2*节奏总纲!AA142)+U147</f>
        <v>832.52028829515666</v>
      </c>
      <c r="V148" s="51">
        <f>IF($P148&lt;C$10,0,求节点(C$10:C$14,$I$10:$I$14,$P148)*$C$2*节奏总纲!W142)+V147</f>
        <v>15347.711240011677</v>
      </c>
      <c r="W148" s="51">
        <f>IF($P148&lt;D$10,0,求节点(D$10:D$14,$I$10:$I$14,$P148)*$C$2*节奏总纲!X142)+W147</f>
        <v>11136.738670043555</v>
      </c>
      <c r="X148" s="51">
        <f>IF($P148&lt;E$10,0,求节点(E$10:E$14,$I$10:$I$14,$P148)*$C$2*节奏总纲!Y142)+X147</f>
        <v>7101.2953912784196</v>
      </c>
      <c r="Y148" s="51">
        <f>IF($P148&lt;F$10,0,求节点(F$10:F$14,$I$10:$I$14,$P148)*$C$2*节奏总纲!Z142)+Y147</f>
        <v>4275.4894023257266</v>
      </c>
      <c r="Z148" s="51">
        <f>IF($P148&lt;G$10,0,求节点(G$10:G$14,$I$10:$I$14,$P148)*$C$2*节奏总纲!AA142)+Z147</f>
        <v>2249.8261883485275</v>
      </c>
      <c r="AA148" s="65">
        <f>IF($P148&lt;C$10,0,求节点(C$10:C$14,$J$10:$J$14,$P148)*$C$2*节奏总纲!W142)+AA147+军团势力点排行奖励设计!M148-军团势力点排行奖励设计!M147</f>
        <v>54523.631587226846</v>
      </c>
      <c r="AB148" s="65">
        <f>IF($P148&lt;D$10,0,求节点(D$10:D$14,$J$10:$J$14,$P148)*$C$2*节奏总纲!X142)+AB147+军团势力点排行奖励设计!N148-军团势力点排行奖励设计!N147</f>
        <v>53826.194611039333</v>
      </c>
      <c r="AC148" s="65">
        <f>IF($P148&lt;E$10,0,求节点(E$10:E$14,$J$10:$J$14,$P148)*$C$2*节奏总纲!Y142)+AC147+军团势力点排行奖励设计!O148-军团势力点排行奖励设计!O147</f>
        <v>48891.601413102915</v>
      </c>
      <c r="AD148" s="65">
        <f>IF($P148&lt;F$10,0,求节点(F$10:F$14,$J$10:$J$14,$P148)*$C$2*节奏总纲!Z142)+AD147+军团势力点排行奖励设计!P148-军团势力点排行奖励设计!P147</f>
        <v>47060.84505243117</v>
      </c>
      <c r="AE148" s="65">
        <f>IF($P148&lt;G$10,0,求节点(G$10:G$14,$J$10:$J$14,$P148)*$C$2*节奏总纲!AA142)+AE147+军团势力点排行奖励设计!Q148-军团势力点排行奖励设计!Q147</f>
        <v>45597.488524807974</v>
      </c>
      <c r="AF148" s="65">
        <f>IF($P148&lt;C$10,0,求节点(C$10:C$14,$K$10:$K$14,$P148)*$C$2*节奏总纲!W142)+AF147</f>
        <v>231804.08057966857</v>
      </c>
      <c r="AG148" s="65">
        <f>IF($P148&lt;D$10,0,求节点(D$10:D$14,$K$10:$K$14,$P148)*$C$2*节奏总纲!X142)+AG147</f>
        <v>194897.90925550726</v>
      </c>
      <c r="AH148" s="65">
        <f>IF($P148&lt;E$10,0,求节点(E$10:E$14,$K$10:$K$14,$P148)*$C$2*节奏总纲!Y142)+AH147</f>
        <v>156016.29825894174</v>
      </c>
      <c r="AI148" s="65">
        <f>IF($P148&lt;F$10,0,求节点(F$10:F$14,$K$10:$K$14,$P148)*$C$2*节奏总纲!Z142)+AI147</f>
        <v>111464.47873982559</v>
      </c>
      <c r="AJ148" s="65">
        <f>IF($P148&lt;G$10,0,求节点(G$10:G$14,$K$10:$K$14,$P148)*$C$2*节奏总纲!AA142)+AJ147</f>
        <v>59320.719429926234</v>
      </c>
      <c r="AK148" s="65">
        <f>IF($P148&lt;C$10,0,求节点(C$10:C$14,$L$10:$L$14,$P148)*$C$2*节奏总纲!W142)+AK147+军团势力点排行奖励设计!R148-军团势力点排行奖励设计!R147</f>
        <v>202251.91262511257</v>
      </c>
      <c r="AL148" s="65">
        <f>IF($P148&lt;D$10,0,求节点(D$10:D$14,$L$10:$L$14,$P148)*$C$2*节奏总纲!X142)+AL147+军团势力点排行奖励设计!S148-军团势力点排行奖励设计!S147</f>
        <v>184164.49869630419</v>
      </c>
      <c r="AM148" s="65">
        <f>IF($P148&lt;E$10,0,求节点(E$10:E$14,$L$10:$L$14,$P148)*$C$2*节奏总纲!Y142)+AM147+军团势力点排行奖励设计!T148-军团势力点排行奖励设计!T147</f>
        <v>156151.38848913854</v>
      </c>
      <c r="AN148" s="65">
        <f>IF($P148&lt;F$10,0,求节点(F$10:F$14,$L$10:$L$14,$P148)*$C$2*节奏总纲!Z142)+AN147+军团势力点排行奖励设计!U148-军团势力点排行奖励设计!U147</f>
        <v>116730.77028532812</v>
      </c>
      <c r="AO148" s="65">
        <f>IF($P148&lt;G$10,0,求节点(G$10:G$14,$L$10:$L$14,$P148)*$C$2*节奏总纲!AA142)+AO147+军团势力点排行奖励设计!V148-军团势力点排行奖励设计!V147</f>
        <v>70929.569062785697</v>
      </c>
      <c r="AP148" s="65">
        <f>IF($P148&lt;C$10,0,求节点(C$10:C$14,$M$10:$M$14,$P148)*$C$2*节奏总纲!W142)+AP147</f>
        <v>0</v>
      </c>
      <c r="AQ148" s="65">
        <f>IF($P148&lt;D$10,0,求节点(D$10:D$14,$M$10:$M$14,$P148)*$C$2*节奏总纲!X142)+AQ147</f>
        <v>0</v>
      </c>
      <c r="AR148" s="65">
        <f>IF($P148&lt;E$10,0,求节点(E$10:E$14,$M$10:$M$14,$P148)*$C$2*节奏总纲!Y142)+AR147</f>
        <v>0</v>
      </c>
      <c r="AS148" s="65">
        <f>IF($P148&lt;F$10,0,求节点(F$10:F$14,$M$10:$M$14,$P148)*$C$2*节奏总纲!Z142)+AS147</f>
        <v>0</v>
      </c>
      <c r="AT148" s="65">
        <f>IF($P148&lt;G$10,0,求节点(G$10:G$14,$M$10:$M$14,$P148)*$C$2*节奏总纲!AA142)+AT147</f>
        <v>0</v>
      </c>
      <c r="AX148" s="51">
        <v>139</v>
      </c>
      <c r="AY148" s="51">
        <f>IF($AX148&lt;C$10,0,求节点(C$10:C$14,$H$19:$H$23,$AX148)*$C$2*节奏总纲!W142)+AY147</f>
        <v>160.83712822378666</v>
      </c>
      <c r="AZ148" s="51">
        <f>IF($AX148&lt;D$10,0,求节点(D$10:D$14,$H$19:$H$23,$AX148)*$C$2*节奏总纲!X142)+AZ147</f>
        <v>132.43881686352239</v>
      </c>
      <c r="BA148" s="51">
        <f>IF($AX148&lt;E$10,0,求节点(E$10:E$14,$H$19:$H$23,$AX148)*$C$2*节奏总纲!Y142)+BA147</f>
        <v>94.985892569826404</v>
      </c>
      <c r="BB148" s="51">
        <f>IF($AX148&lt;F$10,0,求节点(F$10:F$14,$H$19:$H$23,$AX148)*$C$2*节奏总纲!Z142)+BB147</f>
        <v>52.866668161804185</v>
      </c>
      <c r="BC148" s="51">
        <f>IF($AX148&lt;G$10,0,求节点(G$10:G$14,$H$19:$H$23,$AX148)*$C$2*节奏总纲!AA142)+BC147</f>
        <v>28.209127555924699</v>
      </c>
      <c r="BD148" s="51">
        <f>IF($AX148&lt;C$10,0,求节点(C$10:C$14,$I$19:$I$23,$AX148)*$C$2*节奏总纲!W142)+BD147</f>
        <v>432.64011766107234</v>
      </c>
      <c r="BE148" s="51">
        <f>IF($AX148&lt;D$10,0,求节点(D$10:D$14,$I$19:$I$23,$AX148)*$C$2*节奏总纲!X142)+BE147</f>
        <v>337.40557894024931</v>
      </c>
      <c r="BF148" s="51">
        <f>IF($AX148&lt;E$10,0,求节点(E$10:E$14,$I$19:$I$23,$AX148)*$C$2*节奏总纲!Y142)+BF147</f>
        <v>227.70400927063847</v>
      </c>
      <c r="BG148" s="51">
        <f>IF($AX148&lt;F$10,0,求节点(F$10:F$14,$I$19:$I$23,$AX148)*$C$2*节奏总纲!Z142)+BG147</f>
        <v>128.19904644254493</v>
      </c>
      <c r="BH148" s="51">
        <f>IF($AX148&lt;G$10,0,求节点(G$10:G$14,$I$19:$I$23,$AX148)*$C$2*节奏总纲!AA142)+BH147</f>
        <v>71.968377807145785</v>
      </c>
      <c r="BI148" s="65">
        <f>IF($AX148&lt;C$10,0,求节点(C$10:C$14,$J$19:$J$23,$AX148)*$C$2*节奏总纲!W142)+BI147+军团势力点排行奖励设计!W148-军团势力点排行奖励设计!W147</f>
        <v>1817.4543862408946</v>
      </c>
      <c r="BJ148" s="65">
        <f>IF($AX148&lt;D$10,0,求节点(D$10:D$14,$J$19:$J$23,$AX148)*$C$2*节奏总纲!X142)+BJ147+军团势力点排行奖励设计!X148-军团势力点排行奖励设计!X147</f>
        <v>1794.2064870346449</v>
      </c>
      <c r="BK148" s="65">
        <f>IF($AX148&lt;E$10,0,求节点(E$10:E$14,$J$19:$J$23,$AX148)*$C$2*节奏总纲!Y142)+BK147+军团势力点排行奖励设计!Y148-军团势力点排行奖励设计!Y147</f>
        <v>1629.7200471034309</v>
      </c>
      <c r="BL148" s="65">
        <f>IF($AX148&lt;F$10,0,求节点(F$10:F$14,$J$19:$J$23,$AX148)*$C$2*节奏总纲!Z142)+BL147+军团势力点排行奖励设计!Z148-军团势力点排行奖励设计!Z147</f>
        <v>1568.6948350810387</v>
      </c>
      <c r="BM148" s="65">
        <f>IF($AX148&lt;G$10,0,求节点(G$10:G$14,$J$19:$J$23,$AX148)*$C$2*节奏总纲!AA142)+BM147+军团势力点排行奖励设计!AA148-军团势力点排行奖励设计!AA147</f>
        <v>1519.9162841602654</v>
      </c>
      <c r="BN148" s="65">
        <f>IF($AX148&lt;C$10,0,求节点(C$10:C$14,$K$19:$K$23,$AX148)*$C$2*节奏总纲!W142)+BN147</f>
        <v>1275.0877419773738</v>
      </c>
      <c r="BO148" s="65">
        <f>IF($AX148&lt;D$10,0,求节点(D$10:D$14,$K$19:$K$23,$AX148)*$C$2*节奏总纲!X142)+BO147</f>
        <v>849.12447709768514</v>
      </c>
      <c r="BP148" s="65">
        <f>IF($AX148&lt;E$10,0,求节点(E$10:E$14,$K$19:$K$23,$AX148)*$C$2*节奏总纲!Y142)+BP147</f>
        <v>583.0616071871849</v>
      </c>
      <c r="BQ148" s="65">
        <f>IF($AX148&lt;F$10,0,求节点(F$10:F$14,$K$19:$K$23,$AX148)*$C$2*节奏总纲!Z142)+BQ147</f>
        <v>412.02156334366094</v>
      </c>
      <c r="BR148" s="65">
        <f>IF($AX148&lt;G$10,0,求节点(G$10:G$14,$K$19:$K$23,$AX148)*$C$2*节奏总纲!AA142)+BR147</f>
        <v>200.60296043176282</v>
      </c>
      <c r="BS148" s="65">
        <f>IF($AX148&lt;C$10,0,求节点(C$10:C$14,$L$19:$L$23,$AX148)*$C$2*节奏总纲!W142)+BS147+军团势力点排行奖励设计!AB148-军团势力点排行奖励设计!AB147</f>
        <v>4045.0382525022528</v>
      </c>
      <c r="BT148" s="65">
        <f>IF($AX148&lt;D$10,0,求节点(D$10:D$14,$L$19:$L$23,$AX148)*$C$2*节奏总纲!X142)+BT147+军团势力点排行奖励设计!AC148-军团势力点排行奖励设计!AC147</f>
        <v>3683.2899739260856</v>
      </c>
      <c r="BU148" s="65">
        <f>IF($AX148&lt;E$10,0,求节点(E$10:E$14,$L$19:$L$23,$AX148)*$C$2*节奏总纲!Y142)+BU147+军团势力点排行奖励设计!AD148-军团势力点排行奖励设计!AD147</f>
        <v>3123.0277697827701</v>
      </c>
      <c r="BV148" s="65">
        <f>IF($AX148&lt;F$10,0,求节点(F$10:F$14,$L$19:$L$23,$AX148)*$C$2*节奏总纲!Z142)+BV147+军团势力点排行奖励设计!AE148-军团势力点排行奖励设计!AE147</f>
        <v>2334.6154057065628</v>
      </c>
      <c r="BW148" s="65">
        <f>IF($AX148&lt;G$10,0,求节点(G$10:G$14,$L$19:$L$23,$AX148)*$C$2*节奏总纲!AA142)+BW147+军团势力点排行奖励设计!AF148-军团势力点排行奖励设计!AF147</f>
        <v>1418.5913812557144</v>
      </c>
      <c r="BX148" s="65">
        <f>IF($AX148&lt;C$10,0,求节点(C$10:C$14,$M$19:$M$23,$AX148)*$C$2*节奏总纲!W142)+BX147</f>
        <v>0</v>
      </c>
      <c r="BY148" s="65">
        <f>IF($AX148&lt;D$10,0,求节点(D$10:D$14,$M$19:$M$23,$AX148)*$C$2*节奏总纲!X142)+BY147</f>
        <v>0</v>
      </c>
      <c r="BZ148" s="65">
        <f>IF($AX148&lt;E$10,0,求节点(E$10:E$14,$M$19:$M$23,$AX148)*$C$2*节奏总纲!Y142)+BZ147</f>
        <v>0</v>
      </c>
      <c r="CA148" s="65">
        <f>IF($AX148&lt;F$10,0,求节点(F$10:F$14,$M$19:$M$23,$AX148)*$C$2*节奏总纲!Z142)+CA147</f>
        <v>0</v>
      </c>
      <c r="CB148" s="65">
        <f>IF($AX148&lt;G$10,0,求节点(G$10:G$14,$M$19:$M$23,$AX148)*$C$2*节奏总纲!AA142)+CB147</f>
        <v>0</v>
      </c>
      <c r="CF148" s="51">
        <v>139</v>
      </c>
      <c r="CG148" s="65">
        <f t="shared" si="263"/>
        <v>804.18564111893329</v>
      </c>
      <c r="CH148" s="65">
        <f t="shared" si="264"/>
        <v>662.1940843176119</v>
      </c>
      <c r="CI148" s="65">
        <f t="shared" si="265"/>
        <v>474.92946284913205</v>
      </c>
      <c r="CJ148" s="65">
        <f t="shared" si="266"/>
        <v>264.33334080902091</v>
      </c>
      <c r="CK148" s="65">
        <f t="shared" si="267"/>
        <v>141.04563777962349</v>
      </c>
      <c r="CL148" s="65">
        <f t="shared" si="268"/>
        <v>4326.4011766107233</v>
      </c>
      <c r="CM148" s="65">
        <f t="shared" si="269"/>
        <v>3374.0557894024932</v>
      </c>
      <c r="CN148" s="65">
        <f t="shared" si="270"/>
        <v>2277.0400927063847</v>
      </c>
      <c r="CO148" s="65">
        <f t="shared" si="271"/>
        <v>1281.9904644254493</v>
      </c>
      <c r="CP148" s="65">
        <f t="shared" si="272"/>
        <v>719.68377807145782</v>
      </c>
      <c r="CQ148" s="65">
        <f t="shared" si="273"/>
        <v>54523.631587226839</v>
      </c>
      <c r="CR148" s="65">
        <f t="shared" si="274"/>
        <v>53826.194611039347</v>
      </c>
      <c r="CS148" s="65">
        <f t="shared" si="275"/>
        <v>48891.60141310293</v>
      </c>
      <c r="CT148" s="65">
        <f t="shared" si="276"/>
        <v>47060.845052431163</v>
      </c>
      <c r="CU148" s="65">
        <f t="shared" si="277"/>
        <v>45597.488524807959</v>
      </c>
      <c r="CV148" s="65">
        <f t="shared" si="278"/>
        <v>38252.63225932121</v>
      </c>
      <c r="CW148" s="65">
        <f t="shared" si="279"/>
        <v>25473.734312930555</v>
      </c>
      <c r="CX148" s="65">
        <f t="shared" si="280"/>
        <v>17491.848215615548</v>
      </c>
      <c r="CY148" s="65">
        <f t="shared" si="281"/>
        <v>12360.646900309828</v>
      </c>
      <c r="CZ148" s="65">
        <f t="shared" si="282"/>
        <v>6018.0888129528848</v>
      </c>
      <c r="DA148" s="65">
        <f t="shared" si="283"/>
        <v>202251.91262511263</v>
      </c>
      <c r="DB148" s="65">
        <f t="shared" si="284"/>
        <v>184164.49869630428</v>
      </c>
      <c r="DC148" s="65">
        <f t="shared" si="285"/>
        <v>156151.38848913851</v>
      </c>
      <c r="DD148" s="65">
        <f t="shared" si="286"/>
        <v>116730.77028532814</v>
      </c>
      <c r="DE148" s="65">
        <f t="shared" si="287"/>
        <v>70929.569062785726</v>
      </c>
      <c r="DF148" s="65">
        <f t="shared" si="288"/>
        <v>0</v>
      </c>
      <c r="DG148" s="65">
        <f t="shared" si="289"/>
        <v>0</v>
      </c>
      <c r="DH148" s="65">
        <f t="shared" si="290"/>
        <v>0</v>
      </c>
      <c r="DI148" s="65">
        <f t="shared" si="291"/>
        <v>0</v>
      </c>
      <c r="DJ148" s="65">
        <f t="shared" si="292"/>
        <v>0</v>
      </c>
      <c r="DN148" s="51">
        <v>139</v>
      </c>
      <c r="DO148" s="65">
        <f t="shared" si="293"/>
        <v>6.1798537991688383</v>
      </c>
      <c r="DP148" s="65">
        <f t="shared" si="294"/>
        <v>5.8952671872317355</v>
      </c>
      <c r="DQ148" s="65">
        <f t="shared" si="295"/>
        <v>5.5944805930680239</v>
      </c>
      <c r="DR148" s="65">
        <f t="shared" si="296"/>
        <v>5.6499007370836329</v>
      </c>
      <c r="DS148" s="65">
        <f t="shared" si="297"/>
        <v>5.9024887362764566</v>
      </c>
      <c r="DT148" s="65">
        <f t="shared" si="298"/>
        <v>3.5474544808706301</v>
      </c>
      <c r="DU148" s="65">
        <f t="shared" si="299"/>
        <v>3.300697844126562</v>
      </c>
      <c r="DV148" s="65">
        <f t="shared" si="300"/>
        <v>3.1186518911215777</v>
      </c>
      <c r="DW148" s="65">
        <f t="shared" si="301"/>
        <v>3.3350399405988376</v>
      </c>
      <c r="DX148" s="65">
        <f t="shared" si="302"/>
        <v>3.1261315829257734</v>
      </c>
      <c r="DY148" s="65">
        <f t="shared" si="303"/>
        <v>1.0000000000000002</v>
      </c>
      <c r="DZ148" s="65">
        <f t="shared" si="304"/>
        <v>0.99999999999999978</v>
      </c>
      <c r="EA148" s="65">
        <f t="shared" si="305"/>
        <v>0.99999999999999967</v>
      </c>
      <c r="EB148" s="65">
        <f t="shared" si="306"/>
        <v>1.0000000000000002</v>
      </c>
      <c r="EC148" s="65">
        <f t="shared" si="307"/>
        <v>1.0000000000000002</v>
      </c>
      <c r="ED148" s="65">
        <f t="shared" si="308"/>
        <v>6.0598203806793904</v>
      </c>
      <c r="EE148" s="65">
        <f t="shared" si="309"/>
        <v>7.650935935081038</v>
      </c>
      <c r="EF148" s="65">
        <f t="shared" si="310"/>
        <v>8.9193718317119206</v>
      </c>
      <c r="EG148" s="65">
        <f t="shared" si="311"/>
        <v>9.0176897405775467</v>
      </c>
      <c r="EH148" s="65">
        <f t="shared" si="312"/>
        <v>9.8570694573746973</v>
      </c>
      <c r="EI148" s="65">
        <f t="shared" si="313"/>
        <v>0.99999999999999967</v>
      </c>
      <c r="EJ148" s="65">
        <f t="shared" si="314"/>
        <v>0.99999999999999956</v>
      </c>
      <c r="EK148" s="65">
        <f t="shared" si="315"/>
        <v>1.0000000000000002</v>
      </c>
      <c r="EL148" s="65">
        <f t="shared" si="316"/>
        <v>0.99999999999999989</v>
      </c>
      <c r="EM148" s="65">
        <f t="shared" si="317"/>
        <v>0.99999999999999956</v>
      </c>
      <c r="EN148" s="65">
        <f t="shared" si="318"/>
        <v>0</v>
      </c>
      <c r="EO148" s="65">
        <f t="shared" si="319"/>
        <v>0</v>
      </c>
      <c r="EP148" s="65">
        <f t="shared" si="320"/>
        <v>0</v>
      </c>
      <c r="EQ148" s="65">
        <f t="shared" si="321"/>
        <v>0</v>
      </c>
      <c r="ER148" s="65">
        <f t="shared" si="322"/>
        <v>0</v>
      </c>
      <c r="EV148" s="51">
        <v>139</v>
      </c>
      <c r="EW148" s="65">
        <f t="shared" si="323"/>
        <v>290.62916352210834</v>
      </c>
      <c r="EX148" s="65">
        <f t="shared" si="324"/>
        <v>233.66049054559718</v>
      </c>
      <c r="EY148" s="65">
        <f t="shared" si="325"/>
        <v>163.29709535101796</v>
      </c>
      <c r="EZ148" s="65">
        <f t="shared" si="326"/>
        <v>91.326382094567663</v>
      </c>
      <c r="FA148" s="65">
        <f t="shared" si="327"/>
        <v>49.799640898068432</v>
      </c>
      <c r="FB148" s="65">
        <f t="shared" si="328"/>
        <v>1849.1191464718847</v>
      </c>
      <c r="FC148" s="65">
        <f t="shared" si="329"/>
        <v>1557.8493873243392</v>
      </c>
      <c r="FD148" s="65">
        <f t="shared" si="330"/>
        <v>1265.7836336347546</v>
      </c>
      <c r="FE148" s="65">
        <f t="shared" si="331"/>
        <v>1080.0975317221312</v>
      </c>
      <c r="FF148" s="65">
        <f t="shared" si="332"/>
        <v>910.63748676101613</v>
      </c>
      <c r="FG148" s="65">
        <f t="shared" si="333"/>
        <v>2413.8922721522899</v>
      </c>
      <c r="FH148" s="65">
        <f t="shared" si="334"/>
        <v>2167.1172544727206</v>
      </c>
      <c r="FI148" s="65">
        <f t="shared" si="335"/>
        <v>1845.2008342875301</v>
      </c>
      <c r="FJ148" s="65">
        <f t="shared" si="336"/>
        <v>1529.9037665015344</v>
      </c>
      <c r="FK148" s="65">
        <f t="shared" si="337"/>
        <v>1169.7206303783623</v>
      </c>
      <c r="FL148" s="65">
        <f t="shared" si="338"/>
        <v>1154.89791820797</v>
      </c>
      <c r="FM148" s="65">
        <f t="shared" si="339"/>
        <v>996.19321455648605</v>
      </c>
      <c r="FN148" s="65">
        <f t="shared" si="340"/>
        <v>822.70387774916264</v>
      </c>
      <c r="FO148" s="65">
        <f t="shared" si="341"/>
        <v>627.76213556409664</v>
      </c>
      <c r="FP148" s="65">
        <f t="shared" si="342"/>
        <v>399.8346825455086</v>
      </c>
      <c r="FQ148" s="65">
        <f t="shared" si="343"/>
        <v>1820.2672136260132</v>
      </c>
      <c r="FR148" s="65">
        <f t="shared" si="344"/>
        <v>1657.4804882667377</v>
      </c>
      <c r="FS148" s="65">
        <f t="shared" si="345"/>
        <v>1405.3624964022465</v>
      </c>
      <c r="FT148" s="65">
        <f t="shared" si="346"/>
        <v>1050.576932567953</v>
      </c>
      <c r="FU148" s="65">
        <f t="shared" si="347"/>
        <v>638.36612156507124</v>
      </c>
      <c r="FV148" s="65">
        <f t="shared" si="348"/>
        <v>202.2519126251126</v>
      </c>
      <c r="FW148" s="65">
        <f t="shared" si="349"/>
        <v>184.16449869630421</v>
      </c>
      <c r="FX148" s="65">
        <f t="shared" si="350"/>
        <v>156.15138848913853</v>
      </c>
      <c r="FY148" s="65">
        <f t="shared" si="351"/>
        <v>116.73077028532812</v>
      </c>
      <c r="FZ148" s="65">
        <f t="shared" si="352"/>
        <v>70.929569062785689</v>
      </c>
      <c r="GB148" s="65">
        <f t="shared" si="353"/>
        <v>290.62916352210834</v>
      </c>
      <c r="GC148" s="65">
        <f t="shared" si="354"/>
        <v>1849.1191464718847</v>
      </c>
      <c r="GD148" s="65">
        <f t="shared" si="355"/>
        <v>2413.8922721522899</v>
      </c>
      <c r="GE148" s="65">
        <f t="shared" si="356"/>
        <v>1154.89791820797</v>
      </c>
      <c r="GF148" s="65">
        <f t="shared" si="357"/>
        <v>1820.2672136260132</v>
      </c>
      <c r="GG148" s="65">
        <f t="shared" si="358"/>
        <v>202.2519126251126</v>
      </c>
      <c r="GH148" s="65">
        <f t="shared" si="359"/>
        <v>233.66049054559718</v>
      </c>
      <c r="GI148" s="65">
        <f t="shared" si="360"/>
        <v>1557.8493873243392</v>
      </c>
      <c r="GJ148" s="65">
        <f t="shared" si="361"/>
        <v>2167.1172544727206</v>
      </c>
      <c r="GK148" s="65">
        <f t="shared" si="362"/>
        <v>996.19321455648605</v>
      </c>
      <c r="GL148" s="65">
        <f t="shared" si="363"/>
        <v>1657.4804882667377</v>
      </c>
      <c r="GM148" s="65">
        <f t="shared" si="364"/>
        <v>184.16449869630421</v>
      </c>
      <c r="GN148" s="65">
        <f t="shared" si="365"/>
        <v>163.29709535101796</v>
      </c>
      <c r="GO148" s="65">
        <f t="shared" si="366"/>
        <v>1265.7836336347546</v>
      </c>
      <c r="GP148" s="65">
        <f t="shared" si="367"/>
        <v>1845.2008342875301</v>
      </c>
      <c r="GQ148" s="65">
        <f t="shared" si="368"/>
        <v>822.70387774916264</v>
      </c>
      <c r="GR148" s="65">
        <f t="shared" si="369"/>
        <v>1405.3624964022465</v>
      </c>
      <c r="GS148" s="65">
        <f t="shared" si="370"/>
        <v>156.15138848913853</v>
      </c>
      <c r="GT148" s="65">
        <f t="shared" si="371"/>
        <v>91.326382094567663</v>
      </c>
      <c r="GU148" s="65">
        <f t="shared" si="372"/>
        <v>1080.0975317221312</v>
      </c>
      <c r="GV148" s="65">
        <f t="shared" si="373"/>
        <v>1529.9037665015344</v>
      </c>
      <c r="GW148" s="65">
        <f t="shared" si="374"/>
        <v>627.76213556409664</v>
      </c>
      <c r="GX148" s="65">
        <f t="shared" si="375"/>
        <v>1050.576932567953</v>
      </c>
      <c r="GY148" s="65">
        <f t="shared" si="376"/>
        <v>116.73077028532812</v>
      </c>
      <c r="GZ148" s="65">
        <f t="shared" si="377"/>
        <v>49.799640898068432</v>
      </c>
      <c r="HA148" s="65">
        <f t="shared" si="378"/>
        <v>910.63748676101613</v>
      </c>
      <c r="HB148" s="65">
        <f t="shared" si="379"/>
        <v>1169.7206303783623</v>
      </c>
      <c r="HC148" s="65">
        <f t="shared" si="380"/>
        <v>399.8346825455086</v>
      </c>
      <c r="HD148" s="65">
        <f t="shared" si="381"/>
        <v>638.36612156507124</v>
      </c>
      <c r="HE148" s="65">
        <f t="shared" si="382"/>
        <v>70.929569062785689</v>
      </c>
      <c r="HM148" s="51">
        <v>139</v>
      </c>
      <c r="HN148" s="72">
        <f>(EW148-EW147)*$D$46+(FB148-FB147)*$D$47+(FG148-FG147)*$D$48+(FL148-FL147)*$D$49+IF($HM148&lt;C$10,0,求节点(C$10:C$14,$H$28:$H$32,$HM148)*$C$2*节奏总纲!W142)+HN147</f>
        <v>1934292.280063394</v>
      </c>
      <c r="HO148" s="72">
        <f>(EX148-EX147)*$D$46+(FC148-FC147)*$D$47+(FH148-FH147)*$D$48+(FM148-FM147)*$D$49+IF($HM148&lt;D$10,0,求节点(D$10:D$14,$H$28:$H$32,$HM148)*$C$2*节奏总纲!X142)+HO147</f>
        <v>1652562.6617351854</v>
      </c>
      <c r="HP148" s="72">
        <f>(EY148-EY147)*$D$46+(FD148-FD147)*$D$47+(FI148-FI147)*$D$48+(FN148-FN147)*$D$49+IF($HM148&lt;E$10,0,求节点(E$10:E$14,$H$28:$H$32,$HM148)*$C$2*节奏总纲!Y142)+HP147</f>
        <v>1330873.2087532929</v>
      </c>
      <c r="HQ148" s="72">
        <f>(EZ148-EZ147)*$D$46+(FE148-FE147)*$D$47+(FJ148-FJ147)*$D$48+(FO148-FO147)*$D$49+IF($HM148&lt;F$10,0,求节点(F$10:F$14,$H$28:$H$32,$HM148)*$C$2*节奏总纲!Z142)+HQ147</f>
        <v>958547.12900320208</v>
      </c>
      <c r="HR148" s="72">
        <f>(FA148-FA147)*$D$46+(FF148-FF147)*$D$47+(FK148-FK147)*$D$48+(FP148-FP147)*$D$49+IF($HM148&lt;G$10,0,求节点(G$10:G$14,$H$28:$H$32,$HM148)*$C$2*节奏总纲!AA142)+HR147</f>
        <v>532674.95271284168</v>
      </c>
      <c r="HV148" s="72">
        <v>139</v>
      </c>
      <c r="HW148" s="72">
        <f>IF($HV148&lt;C$10,0,求节点(C$10:C$14,$I$28:$I$32,$HV148)*$C$2*节奏总纲!W142)+HW147</f>
        <v>33030542561.543407</v>
      </c>
      <c r="HX148" s="72">
        <f>IF($HV148&lt;D$10,0,求节点(D$10:D$14,$I$28:$I$32,$HV148)*$C$2*节奏总纲!X142)+HX147</f>
        <v>28508778958.849102</v>
      </c>
      <c r="HY148" s="72">
        <f>IF($HV148&lt;E$10,0,求节点(E$10:E$14,$I$28:$I$32,$HV148)*$C$2*节奏总纲!Y142)+HY147</f>
        <v>23104946526.13092</v>
      </c>
      <c r="HZ148" s="72">
        <f>IF($HV148&lt;F$10,0,求节点(F$10:F$14,$I$28:$I$32,$HV148)*$C$2*节奏总纲!Z142)+HZ147</f>
        <v>16498004737.184286</v>
      </c>
      <c r="IA148" s="72">
        <f>IF($HV148&lt;G$10,0,求节点(G$10:G$14,$I$28:$I$32,$HV148)*$C$2*节奏总纲!AA142)+IA147</f>
        <v>8845590097.0330429</v>
      </c>
    </row>
    <row r="149" spans="16:235" x14ac:dyDescent="0.15">
      <c r="P149" s="49">
        <v>140</v>
      </c>
      <c r="Q149" s="51">
        <f>IF($P149&lt;C$10,0,求节点(C$10:C$14,$H$10:$H$14,$P149)*$C$2*节奏总纲!W143)+Q148</f>
        <v>4969.7496895058675</v>
      </c>
      <c r="R149" s="51">
        <f>IF($P149&lt;D$10,0,求节点(D$10:D$14,$H$10:$H$14,$P149)*$C$2*节奏总纲!X143)+R148</f>
        <v>3903.8110568565826</v>
      </c>
      <c r="S149" s="51">
        <f>IF($P149&lt;E$10,0,求节点(E$10:E$14,$H$10:$H$14,$P149)*$C$2*节奏总纲!Y143)+S148</f>
        <v>2656.9836629856904</v>
      </c>
      <c r="T149" s="51">
        <f>IF($P149&lt;F$10,0,求节点(F$10:F$14,$H$10:$H$14,$P149)*$C$2*节奏总纲!Z143)+T148</f>
        <v>1493.4571370726665</v>
      </c>
      <c r="U149" s="51">
        <f>IF($P149&lt;G$10,0,求节点(G$10:G$14,$H$10:$H$14,$P149)*$C$2*节奏总纲!AA143)+U148</f>
        <v>832.52028829515666</v>
      </c>
      <c r="V149" s="51">
        <f>IF($P149&lt;C$10,0,求节点(C$10:C$14,$I$10:$I$14,$P149)*$C$2*节奏总纲!W143)+V148</f>
        <v>15347.711240011677</v>
      </c>
      <c r="W149" s="51">
        <f>IF($P149&lt;D$10,0,求节点(D$10:D$14,$I$10:$I$14,$P149)*$C$2*节奏总纲!X143)+W148</f>
        <v>11136.738670043555</v>
      </c>
      <c r="X149" s="51">
        <f>IF($P149&lt;E$10,0,求节点(E$10:E$14,$I$10:$I$14,$P149)*$C$2*节奏总纲!Y143)+X148</f>
        <v>7101.2953912784196</v>
      </c>
      <c r="Y149" s="51">
        <f>IF($P149&lt;F$10,0,求节点(F$10:F$14,$I$10:$I$14,$P149)*$C$2*节奏总纲!Z143)+Y148</f>
        <v>4275.4894023257266</v>
      </c>
      <c r="Z149" s="51">
        <f>IF($P149&lt;G$10,0,求节点(G$10:G$14,$I$10:$I$14,$P149)*$C$2*节奏总纲!AA143)+Z148</f>
        <v>2249.8261883485275</v>
      </c>
      <c r="AA149" s="65">
        <f>IF($P149&lt;C$10,0,求节点(C$10:C$14,$J$10:$J$14,$P149)*$C$2*节奏总纲!W143)+AA148+军团势力点排行奖励设计!M149-军团势力点排行奖励设计!M148</f>
        <v>57658.452920543823</v>
      </c>
      <c r="AB149" s="65">
        <f>IF($P149&lt;D$10,0,求节点(D$10:D$14,$J$10:$J$14,$P149)*$C$2*节奏总纲!X143)+AB148+军团势力点排行奖励设计!N149-军团势力点排行奖励设计!N148</f>
        <v>57124.525380641047</v>
      </c>
      <c r="AC149" s="65">
        <f>IF($P149&lt;E$10,0,求节点(E$10:E$14,$J$10:$J$14,$P149)*$C$2*节奏总纲!Y143)+AC148+军团势力点排行奖励设计!O149-军团势力点排行奖励设计!O148</f>
        <v>51869.514298572045</v>
      </c>
      <c r="AD149" s="65">
        <f>IF($P149&lt;F$10,0,求节点(F$10:F$14,$J$10:$J$14,$P149)*$C$2*节奏总纲!Z143)+AD148+军团势力点排行奖励设计!P149-军团势力点排行奖励设计!P148</f>
        <v>50038.7579379003</v>
      </c>
      <c r="AE149" s="65">
        <f>IF($P149&lt;G$10,0,求节点(G$10:G$14,$J$10:$J$14,$P149)*$C$2*节奏总纲!AA143)+AE148+军团势力点排行奖励设计!Q149-军团势力点排行奖励设计!Q148</f>
        <v>48575.401410277103</v>
      </c>
      <c r="AF149" s="65">
        <f>IF($P149&lt;C$10,0,求节点(C$10:C$14,$K$10:$K$14,$P149)*$C$2*节奏总纲!W143)+AF148</f>
        <v>248261.89257958269</v>
      </c>
      <c r="AG149" s="65">
        <f>IF($P149&lt;D$10,0,求节点(D$10:D$14,$K$10:$K$14,$P149)*$C$2*节奏总纲!X143)+AG148</f>
        <v>208750.89848783449</v>
      </c>
      <c r="AH149" s="65">
        <f>IF($P149&lt;E$10,0,求节点(E$10:E$14,$K$10:$K$14,$P149)*$C$2*节奏总纲!Y143)+AH148</f>
        <v>166438.99335808362</v>
      </c>
      <c r="AI149" s="65">
        <f>IF($P149&lt;F$10,0,求节点(F$10:F$14,$K$10:$K$14,$P149)*$C$2*节奏总纲!Z143)+AI148</f>
        <v>118846.51821858437</v>
      </c>
      <c r="AJ149" s="65">
        <f>IF($P149&lt;G$10,0,求节点(G$10:G$14,$K$10:$K$14,$P149)*$C$2*节奏总纲!AA143)+AJ148</f>
        <v>63394.701207904203</v>
      </c>
      <c r="AK149" s="65">
        <f>IF($P149&lt;C$10,0,求节点(C$10:C$14,$L$10:$L$14,$P149)*$C$2*节奏总纲!W143)+AK148+军团势力点排行奖励设计!R149-军团势力点排行奖励设计!R148</f>
        <v>219336.68889169011</v>
      </c>
      <c r="AL149" s="65">
        <f>IF($P149&lt;D$10,0,求节点(D$10:D$14,$L$10:$L$14,$P149)*$C$2*节奏总纲!X143)+AL148+军团势力点排行奖励设计!S149-军团势力点排行奖励设计!S148</f>
        <v>199072.95377490396</v>
      </c>
      <c r="AM149" s="65">
        <f>IF($P149&lt;E$10,0,求节点(E$10:E$14,$L$10:$L$14,$P149)*$C$2*节奏总纲!Y143)+AM148+军团势力点排行奖励设计!T149-军团势力点排行奖励设计!T148</f>
        <v>167765.24874246807</v>
      </c>
      <c r="AN149" s="65">
        <f>IF($P149&lt;F$10,0,求节点(F$10:F$14,$L$10:$L$14,$P149)*$C$2*节奏总纲!Z143)+AN148+军团势力点排行奖励设计!U149-军团势力点排行奖励设计!U148</f>
        <v>125303.97491827456</v>
      </c>
      <c r="AO149" s="65">
        <f>IF($P149&lt;G$10,0,求节点(G$10:G$14,$L$10:$L$14,$P149)*$C$2*节奏总纲!AA143)+AO148+军团势力点排行奖励设计!V149-军团势力点排行奖励设计!V148</f>
        <v>76194.715994951315</v>
      </c>
      <c r="AP149" s="65">
        <f>IF($P149&lt;C$10,0,求节点(C$10:C$14,$M$10:$M$14,$P149)*$C$2*节奏总纲!W143)+AP148</f>
        <v>0</v>
      </c>
      <c r="AQ149" s="65">
        <f>IF($P149&lt;D$10,0,求节点(D$10:D$14,$M$10:$M$14,$P149)*$C$2*节奏总纲!X143)+AQ148</f>
        <v>0</v>
      </c>
      <c r="AR149" s="65">
        <f>IF($P149&lt;E$10,0,求节点(E$10:E$14,$M$10:$M$14,$P149)*$C$2*节奏总纲!Y143)+AR148</f>
        <v>0</v>
      </c>
      <c r="AS149" s="65">
        <f>IF($P149&lt;F$10,0,求节点(F$10:F$14,$M$10:$M$14,$P149)*$C$2*节奏总纲!Z143)+AS148</f>
        <v>0</v>
      </c>
      <c r="AT149" s="65">
        <f>IF($P149&lt;G$10,0,求节点(G$10:G$14,$M$10:$M$14,$P149)*$C$2*节奏总纲!AA143)+AT148</f>
        <v>0</v>
      </c>
      <c r="AX149" s="51">
        <v>140</v>
      </c>
      <c r="AY149" s="51">
        <f>IF($AX149&lt;C$10,0,求节点(C$10:C$14,$H$19:$H$23,$AX149)*$C$2*节奏总纲!W143)+AY148</f>
        <v>160.83712822378666</v>
      </c>
      <c r="AZ149" s="51">
        <f>IF($AX149&lt;D$10,0,求节点(D$10:D$14,$H$19:$H$23,$AX149)*$C$2*节奏总纲!X143)+AZ148</f>
        <v>132.43881686352239</v>
      </c>
      <c r="BA149" s="51">
        <f>IF($AX149&lt;E$10,0,求节点(E$10:E$14,$H$19:$H$23,$AX149)*$C$2*节奏总纲!Y143)+BA148</f>
        <v>94.985892569826404</v>
      </c>
      <c r="BB149" s="51">
        <f>IF($AX149&lt;F$10,0,求节点(F$10:F$14,$H$19:$H$23,$AX149)*$C$2*节奏总纲!Z143)+BB148</f>
        <v>52.866668161804185</v>
      </c>
      <c r="BC149" s="51">
        <f>IF($AX149&lt;G$10,0,求节点(G$10:G$14,$H$19:$H$23,$AX149)*$C$2*节奏总纲!AA143)+BC148</f>
        <v>28.209127555924699</v>
      </c>
      <c r="BD149" s="51">
        <f>IF($AX149&lt;C$10,0,求节点(C$10:C$14,$I$19:$I$23,$AX149)*$C$2*节奏总纲!W143)+BD148</f>
        <v>432.64011766107234</v>
      </c>
      <c r="BE149" s="51">
        <f>IF($AX149&lt;D$10,0,求节点(D$10:D$14,$I$19:$I$23,$AX149)*$C$2*节奏总纲!X143)+BE148</f>
        <v>337.40557894024931</v>
      </c>
      <c r="BF149" s="51">
        <f>IF($AX149&lt;E$10,0,求节点(E$10:E$14,$I$19:$I$23,$AX149)*$C$2*节奏总纲!Y143)+BF148</f>
        <v>227.70400927063847</v>
      </c>
      <c r="BG149" s="51">
        <f>IF($AX149&lt;F$10,0,求节点(F$10:F$14,$I$19:$I$23,$AX149)*$C$2*节奏总纲!Z143)+BG148</f>
        <v>128.19904644254493</v>
      </c>
      <c r="BH149" s="51">
        <f>IF($AX149&lt;G$10,0,求节点(G$10:G$14,$I$19:$I$23,$AX149)*$C$2*节奏总纲!AA143)+BH148</f>
        <v>71.968377807145785</v>
      </c>
      <c r="BI149" s="65">
        <f>IF($AX149&lt;C$10,0,求节点(C$10:C$14,$J$19:$J$23,$AX149)*$C$2*节奏总纲!W143)+BI148+军团势力点排行奖励设计!W149-军团势力点排行奖励设计!W148</f>
        <v>1921.9484306847939</v>
      </c>
      <c r="BJ149" s="65">
        <f>IF($AX149&lt;D$10,0,求节点(D$10:D$14,$J$19:$J$23,$AX149)*$C$2*节奏总纲!X143)+BJ148+军团势力点排行奖励设计!X149-军团势力点排行奖励设计!X148</f>
        <v>1904.150846021369</v>
      </c>
      <c r="BK149" s="65">
        <f>IF($AX149&lt;E$10,0,求节点(E$10:E$14,$J$19:$J$23,$AX149)*$C$2*节奏总纲!Y143)+BK148+军团势力点排行奖励设计!Y149-军团势力点排行奖励设计!Y148</f>
        <v>1728.9838099524015</v>
      </c>
      <c r="BL149" s="65">
        <f>IF($AX149&lt;F$10,0,求节点(F$10:F$14,$J$19:$J$23,$AX149)*$C$2*节奏总纲!Z143)+BL148+军团势力点排行奖励设计!Z149-军团势力点排行奖励设计!Z148</f>
        <v>1667.9585979300093</v>
      </c>
      <c r="BM149" s="65">
        <f>IF($AX149&lt;G$10,0,求节点(G$10:G$14,$J$19:$J$23,$AX149)*$C$2*节奏总纲!AA143)+BM148+军团势力点排行奖励设计!AA149-军团势力点排行奖励设计!AA148</f>
        <v>1619.180047009236</v>
      </c>
      <c r="BN149" s="65">
        <f>IF($AX149&lt;C$10,0,求节点(C$10:C$14,$K$19:$K$23,$AX149)*$C$2*节奏总纲!W143)+BN148</f>
        <v>1275.0877419773738</v>
      </c>
      <c r="BO149" s="65">
        <f>IF($AX149&lt;D$10,0,求节点(D$10:D$14,$K$19:$K$23,$AX149)*$C$2*节奏总纲!X143)+BO148</f>
        <v>849.12447709768514</v>
      </c>
      <c r="BP149" s="65">
        <f>IF($AX149&lt;E$10,0,求节点(E$10:E$14,$K$19:$K$23,$AX149)*$C$2*节奏总纲!Y143)+BP148</f>
        <v>583.0616071871849</v>
      </c>
      <c r="BQ149" s="65">
        <f>IF($AX149&lt;F$10,0,求节点(F$10:F$14,$K$19:$K$23,$AX149)*$C$2*节奏总纲!Z143)+BQ148</f>
        <v>412.02156334366094</v>
      </c>
      <c r="BR149" s="65">
        <f>IF($AX149&lt;G$10,0,求节点(G$10:G$14,$K$19:$K$23,$AX149)*$C$2*节奏总纲!AA143)+BR148</f>
        <v>200.60296043176282</v>
      </c>
      <c r="BS149" s="65">
        <f>IF($AX149&lt;C$10,0,求节点(C$10:C$14,$L$19:$L$23,$AX149)*$C$2*节奏总纲!W143)+BS148+军团势力点排行奖励设计!AB149-军团势力点排行奖励设计!AB148</f>
        <v>4386.7337778338033</v>
      </c>
      <c r="BT149" s="65">
        <f>IF($AX149&lt;D$10,0,求节点(D$10:D$14,$L$19:$L$23,$AX149)*$C$2*节奏总纲!X143)+BT148+军团势力点排行奖励设计!AC149-军团势力点排行奖励设计!AC148</f>
        <v>3981.4590754980818</v>
      </c>
      <c r="BU149" s="65">
        <f>IF($AX149&lt;E$10,0,求节点(E$10:E$14,$L$19:$L$23,$AX149)*$C$2*节奏总纲!Y143)+BU148+军团势力点排行奖励设计!AD149-军团势力点排行奖励设计!AD148</f>
        <v>3355.3049748493609</v>
      </c>
      <c r="BV149" s="65">
        <f>IF($AX149&lt;F$10,0,求节点(F$10:F$14,$L$19:$L$23,$AX149)*$C$2*节奏总纲!Z143)+BV148+军团势力点排行奖励设计!AE149-军团势力点排行奖励设计!AE148</f>
        <v>2506.0794983654914</v>
      </c>
      <c r="BW149" s="65">
        <f>IF($AX149&lt;G$10,0,求节点(G$10:G$14,$L$19:$L$23,$AX149)*$C$2*节奏总纲!AA143)+BW148+军团势力点排行奖励设计!AF149-军团势力点排行奖励设计!AF148</f>
        <v>1523.8943198990269</v>
      </c>
      <c r="BX149" s="65">
        <f>IF($AX149&lt;C$10,0,求节点(C$10:C$14,$M$19:$M$23,$AX149)*$C$2*节奏总纲!W143)+BX148</f>
        <v>0</v>
      </c>
      <c r="BY149" s="65">
        <f>IF($AX149&lt;D$10,0,求节点(D$10:D$14,$M$19:$M$23,$AX149)*$C$2*节奏总纲!X143)+BY148</f>
        <v>0</v>
      </c>
      <c r="BZ149" s="65">
        <f>IF($AX149&lt;E$10,0,求节点(E$10:E$14,$M$19:$M$23,$AX149)*$C$2*节奏总纲!Y143)+BZ148</f>
        <v>0</v>
      </c>
      <c r="CA149" s="65">
        <f>IF($AX149&lt;F$10,0,求节点(F$10:F$14,$M$19:$M$23,$AX149)*$C$2*节奏总纲!Z143)+CA148</f>
        <v>0</v>
      </c>
      <c r="CB149" s="65">
        <f>IF($AX149&lt;G$10,0,求节点(G$10:G$14,$M$19:$M$23,$AX149)*$C$2*节奏总纲!AA143)+CB148</f>
        <v>0</v>
      </c>
      <c r="CF149" s="51">
        <v>140</v>
      </c>
      <c r="CG149" s="65">
        <f t="shared" si="263"/>
        <v>804.18564111893329</v>
      </c>
      <c r="CH149" s="65">
        <f t="shared" si="264"/>
        <v>662.1940843176119</v>
      </c>
      <c r="CI149" s="65">
        <f t="shared" si="265"/>
        <v>474.92946284913205</v>
      </c>
      <c r="CJ149" s="65">
        <f t="shared" si="266"/>
        <v>264.33334080902091</v>
      </c>
      <c r="CK149" s="65">
        <f t="shared" si="267"/>
        <v>141.04563777962349</v>
      </c>
      <c r="CL149" s="65">
        <f t="shared" si="268"/>
        <v>4326.4011766107233</v>
      </c>
      <c r="CM149" s="65">
        <f t="shared" si="269"/>
        <v>3374.0557894024932</v>
      </c>
      <c r="CN149" s="65">
        <f t="shared" si="270"/>
        <v>2277.0400927063847</v>
      </c>
      <c r="CO149" s="65">
        <f t="shared" si="271"/>
        <v>1281.9904644254493</v>
      </c>
      <c r="CP149" s="65">
        <f t="shared" si="272"/>
        <v>719.68377807145782</v>
      </c>
      <c r="CQ149" s="65">
        <f t="shared" si="273"/>
        <v>57658.452920543816</v>
      </c>
      <c r="CR149" s="65">
        <f t="shared" si="274"/>
        <v>57124.525380641069</v>
      </c>
      <c r="CS149" s="65">
        <f t="shared" si="275"/>
        <v>51869.514298572045</v>
      </c>
      <c r="CT149" s="65">
        <f t="shared" si="276"/>
        <v>50038.757937900278</v>
      </c>
      <c r="CU149" s="65">
        <f t="shared" si="277"/>
        <v>48575.401410277082</v>
      </c>
      <c r="CV149" s="65">
        <f t="shared" si="278"/>
        <v>38252.63225932121</v>
      </c>
      <c r="CW149" s="65">
        <f t="shared" si="279"/>
        <v>25473.734312930555</v>
      </c>
      <c r="CX149" s="65">
        <f t="shared" si="280"/>
        <v>17491.848215615548</v>
      </c>
      <c r="CY149" s="65">
        <f t="shared" si="281"/>
        <v>12360.646900309828</v>
      </c>
      <c r="CZ149" s="65">
        <f t="shared" si="282"/>
        <v>6018.0888129528848</v>
      </c>
      <c r="DA149" s="65">
        <f t="shared" si="283"/>
        <v>219336.68889169017</v>
      </c>
      <c r="DB149" s="65">
        <f t="shared" si="284"/>
        <v>199072.95377490408</v>
      </c>
      <c r="DC149" s="65">
        <f t="shared" si="285"/>
        <v>167765.24874246804</v>
      </c>
      <c r="DD149" s="65">
        <f t="shared" si="286"/>
        <v>125303.97491827457</v>
      </c>
      <c r="DE149" s="65">
        <f t="shared" si="287"/>
        <v>76194.715994951344</v>
      </c>
      <c r="DF149" s="65">
        <f t="shared" si="288"/>
        <v>0</v>
      </c>
      <c r="DG149" s="65">
        <f t="shared" si="289"/>
        <v>0</v>
      </c>
      <c r="DH149" s="65">
        <f t="shared" si="290"/>
        <v>0</v>
      </c>
      <c r="DI149" s="65">
        <f t="shared" si="291"/>
        <v>0</v>
      </c>
      <c r="DJ149" s="65">
        <f t="shared" si="292"/>
        <v>0</v>
      </c>
      <c r="DN149" s="51">
        <v>140</v>
      </c>
      <c r="DO149" s="65">
        <f t="shared" si="293"/>
        <v>6.1798537991688383</v>
      </c>
      <c r="DP149" s="65">
        <f t="shared" si="294"/>
        <v>5.8952671872317355</v>
      </c>
      <c r="DQ149" s="65">
        <f t="shared" si="295"/>
        <v>5.5944805930680239</v>
      </c>
      <c r="DR149" s="65">
        <f t="shared" si="296"/>
        <v>5.6499007370836329</v>
      </c>
      <c r="DS149" s="65">
        <f t="shared" si="297"/>
        <v>5.9024887362764566</v>
      </c>
      <c r="DT149" s="65">
        <f t="shared" si="298"/>
        <v>3.5474544808706301</v>
      </c>
      <c r="DU149" s="65">
        <f t="shared" si="299"/>
        <v>3.300697844126562</v>
      </c>
      <c r="DV149" s="65">
        <f t="shared" si="300"/>
        <v>3.1186518911215777</v>
      </c>
      <c r="DW149" s="65">
        <f t="shared" si="301"/>
        <v>3.3350399405988376</v>
      </c>
      <c r="DX149" s="65">
        <f t="shared" si="302"/>
        <v>3.1261315829257734</v>
      </c>
      <c r="DY149" s="65">
        <f t="shared" si="303"/>
        <v>1.0000000000000002</v>
      </c>
      <c r="DZ149" s="65">
        <f t="shared" si="304"/>
        <v>0.99999999999999967</v>
      </c>
      <c r="EA149" s="65">
        <f t="shared" si="305"/>
        <v>1</v>
      </c>
      <c r="EB149" s="65">
        <f t="shared" si="306"/>
        <v>1.0000000000000004</v>
      </c>
      <c r="EC149" s="65">
        <f t="shared" si="307"/>
        <v>1.0000000000000004</v>
      </c>
      <c r="ED149" s="65">
        <f t="shared" si="308"/>
        <v>6.4900603675211785</v>
      </c>
      <c r="EE149" s="65">
        <f t="shared" si="309"/>
        <v>8.1947505584947482</v>
      </c>
      <c r="EF149" s="65">
        <f t="shared" si="310"/>
        <v>9.5152319701412722</v>
      </c>
      <c r="EG149" s="65">
        <f t="shared" si="311"/>
        <v>9.6149108681039497</v>
      </c>
      <c r="EH149" s="65">
        <f t="shared" si="312"/>
        <v>10.534025531736617</v>
      </c>
      <c r="EI149" s="65">
        <f t="shared" si="313"/>
        <v>0.99999999999999978</v>
      </c>
      <c r="EJ149" s="65">
        <f t="shared" si="314"/>
        <v>0.99999999999999944</v>
      </c>
      <c r="EK149" s="65">
        <f t="shared" si="315"/>
        <v>1.0000000000000002</v>
      </c>
      <c r="EL149" s="65">
        <f t="shared" si="316"/>
        <v>0.99999999999999989</v>
      </c>
      <c r="EM149" s="65">
        <f t="shared" si="317"/>
        <v>0.99999999999999967</v>
      </c>
      <c r="EN149" s="65">
        <f t="shared" si="318"/>
        <v>0</v>
      </c>
      <c r="EO149" s="65">
        <f t="shared" si="319"/>
        <v>0</v>
      </c>
      <c r="EP149" s="65">
        <f t="shared" si="320"/>
        <v>0</v>
      </c>
      <c r="EQ149" s="65">
        <f t="shared" si="321"/>
        <v>0</v>
      </c>
      <c r="ER149" s="65">
        <f t="shared" si="322"/>
        <v>0</v>
      </c>
      <c r="EV149" s="51">
        <v>140</v>
      </c>
      <c r="EW149" s="65">
        <f t="shared" si="323"/>
        <v>290.62916352210834</v>
      </c>
      <c r="EX149" s="65">
        <f t="shared" si="324"/>
        <v>233.66049054559718</v>
      </c>
      <c r="EY149" s="65">
        <f t="shared" si="325"/>
        <v>163.29709535101796</v>
      </c>
      <c r="EZ149" s="65">
        <f t="shared" si="326"/>
        <v>91.326382094567663</v>
      </c>
      <c r="FA149" s="65">
        <f t="shared" si="327"/>
        <v>49.799640898068432</v>
      </c>
      <c r="FB149" s="65">
        <f t="shared" si="328"/>
        <v>1901.3661686938344</v>
      </c>
      <c r="FC149" s="65">
        <f t="shared" si="329"/>
        <v>1612.8215668177011</v>
      </c>
      <c r="FD149" s="65">
        <f t="shared" si="330"/>
        <v>1315.4155150592401</v>
      </c>
      <c r="FE149" s="65">
        <f t="shared" si="331"/>
        <v>1129.7294131466165</v>
      </c>
      <c r="FF149" s="65">
        <f t="shared" si="332"/>
        <v>960.26936818550143</v>
      </c>
      <c r="FG149" s="65">
        <f t="shared" si="333"/>
        <v>2563.4232497515104</v>
      </c>
      <c r="FH149" s="65">
        <f t="shared" si="334"/>
        <v>2306.0429464883455</v>
      </c>
      <c r="FI149" s="65">
        <f t="shared" si="335"/>
        <v>1959.5526890895444</v>
      </c>
      <c r="FJ149" s="65">
        <f t="shared" si="336"/>
        <v>1626.0116875812496</v>
      </c>
      <c r="FK149" s="65">
        <f t="shared" si="337"/>
        <v>1245.980205253393</v>
      </c>
      <c r="FL149" s="65">
        <f t="shared" si="338"/>
        <v>1228.4617254964751</v>
      </c>
      <c r="FM149" s="65">
        <f t="shared" si="339"/>
        <v>1061.3242528202213</v>
      </c>
      <c r="FN149" s="65">
        <f t="shared" si="340"/>
        <v>874.12250690492931</v>
      </c>
      <c r="FO149" s="65">
        <f t="shared" si="341"/>
        <v>667.01814223833082</v>
      </c>
      <c r="FP149" s="65">
        <f t="shared" si="342"/>
        <v>425.85845841661967</v>
      </c>
      <c r="FQ149" s="65">
        <f t="shared" si="343"/>
        <v>1974.0302000252111</v>
      </c>
      <c r="FR149" s="65">
        <f t="shared" si="344"/>
        <v>1791.6565839741359</v>
      </c>
      <c r="FS149" s="65">
        <f t="shared" si="345"/>
        <v>1509.8872386822125</v>
      </c>
      <c r="FT149" s="65">
        <f t="shared" si="346"/>
        <v>1127.735774264471</v>
      </c>
      <c r="FU149" s="65">
        <f t="shared" si="347"/>
        <v>685.75244395456195</v>
      </c>
      <c r="FV149" s="65">
        <f t="shared" si="348"/>
        <v>219.33668889169013</v>
      </c>
      <c r="FW149" s="65">
        <f t="shared" si="349"/>
        <v>199.07295377490399</v>
      </c>
      <c r="FX149" s="65">
        <f t="shared" si="350"/>
        <v>167.76524874246806</v>
      </c>
      <c r="FY149" s="65">
        <f t="shared" si="351"/>
        <v>125.30397491827455</v>
      </c>
      <c r="FZ149" s="65">
        <f t="shared" si="352"/>
        <v>76.194715994951324</v>
      </c>
      <c r="GB149" s="65">
        <f t="shared" si="353"/>
        <v>290.62916352210834</v>
      </c>
      <c r="GC149" s="65">
        <f t="shared" si="354"/>
        <v>1901.3661686938344</v>
      </c>
      <c r="GD149" s="65">
        <f t="shared" si="355"/>
        <v>2563.4232497515104</v>
      </c>
      <c r="GE149" s="65">
        <f t="shared" si="356"/>
        <v>1228.4617254964751</v>
      </c>
      <c r="GF149" s="65">
        <f t="shared" si="357"/>
        <v>1974.0302000252111</v>
      </c>
      <c r="GG149" s="65">
        <f t="shared" si="358"/>
        <v>219.33668889169013</v>
      </c>
      <c r="GH149" s="65">
        <f t="shared" si="359"/>
        <v>233.66049054559718</v>
      </c>
      <c r="GI149" s="65">
        <f t="shared" si="360"/>
        <v>1612.8215668177011</v>
      </c>
      <c r="GJ149" s="65">
        <f t="shared" si="361"/>
        <v>2306.0429464883455</v>
      </c>
      <c r="GK149" s="65">
        <f t="shared" si="362"/>
        <v>1061.3242528202213</v>
      </c>
      <c r="GL149" s="65">
        <f t="shared" si="363"/>
        <v>1791.6565839741359</v>
      </c>
      <c r="GM149" s="65">
        <f t="shared" si="364"/>
        <v>199.07295377490399</v>
      </c>
      <c r="GN149" s="65">
        <f t="shared" si="365"/>
        <v>163.29709535101796</v>
      </c>
      <c r="GO149" s="65">
        <f t="shared" si="366"/>
        <v>1315.4155150592401</v>
      </c>
      <c r="GP149" s="65">
        <f t="shared" si="367"/>
        <v>1959.5526890895444</v>
      </c>
      <c r="GQ149" s="65">
        <f t="shared" si="368"/>
        <v>874.12250690492931</v>
      </c>
      <c r="GR149" s="65">
        <f t="shared" si="369"/>
        <v>1509.8872386822125</v>
      </c>
      <c r="GS149" s="65">
        <f t="shared" si="370"/>
        <v>167.76524874246806</v>
      </c>
      <c r="GT149" s="65">
        <f t="shared" si="371"/>
        <v>91.326382094567663</v>
      </c>
      <c r="GU149" s="65">
        <f t="shared" si="372"/>
        <v>1129.7294131466165</v>
      </c>
      <c r="GV149" s="65">
        <f t="shared" si="373"/>
        <v>1626.0116875812496</v>
      </c>
      <c r="GW149" s="65">
        <f t="shared" si="374"/>
        <v>667.01814223833082</v>
      </c>
      <c r="GX149" s="65">
        <f t="shared" si="375"/>
        <v>1127.735774264471</v>
      </c>
      <c r="GY149" s="65">
        <f t="shared" si="376"/>
        <v>125.30397491827455</v>
      </c>
      <c r="GZ149" s="65">
        <f t="shared" si="377"/>
        <v>49.799640898068432</v>
      </c>
      <c r="HA149" s="65">
        <f t="shared" si="378"/>
        <v>960.26936818550143</v>
      </c>
      <c r="HB149" s="65">
        <f t="shared" si="379"/>
        <v>1245.980205253393</v>
      </c>
      <c r="HC149" s="65">
        <f t="shared" si="380"/>
        <v>425.85845841661967</v>
      </c>
      <c r="HD149" s="65">
        <f t="shared" si="381"/>
        <v>685.75244395456195</v>
      </c>
      <c r="HE149" s="65">
        <f t="shared" si="382"/>
        <v>76.194715994951324</v>
      </c>
      <c r="HM149" s="51">
        <v>140</v>
      </c>
      <c r="HN149" s="72">
        <f>(EW149-EW148)*$D$46+(FB149-FB148)*$D$47+(FG149-FG148)*$D$48+(FL149-FL148)*$D$49+IF($HM149&lt;C$10,0,求节点(C$10:C$14,$H$28:$H$32,$HM149)*$C$2*节奏总纲!W143)+HN148</f>
        <v>2075401.0376804355</v>
      </c>
      <c r="HO149" s="72">
        <f>(EX149-EX148)*$D$46+(FC149-FC148)*$D$47+(FH149-FH148)*$D$48+(FM149-FM148)*$D$49+IF($HM149&lt;D$10,0,求节点(D$10:D$14,$H$28:$H$32,$HM149)*$C$2*节奏总纲!X143)+HO148</f>
        <v>1772098.5665999113</v>
      </c>
      <c r="HP149" s="72">
        <f>(EY149-EY148)*$D$46+(FD149-FD148)*$D$47+(FI149-FI148)*$D$48+(FN149-FN148)*$D$49+IF($HM149&lt;E$10,0,求节点(E$10:E$14,$H$28:$H$32,$HM149)*$C$2*节奏总纲!Y143)+HP148</f>
        <v>1421381.9077189842</v>
      </c>
      <c r="HQ149" s="72">
        <f>(EZ149-EZ148)*$D$46+(FE149-FE148)*$D$47+(FJ149-FJ148)*$D$48+(FO149-FO148)*$D$49+IF($HM149&lt;F$10,0,求节点(F$10:F$14,$H$28:$H$32,$HM149)*$C$2*节奏总纲!Z143)+HQ148</f>
        <v>1023514.3207576752</v>
      </c>
      <c r="HR149" s="72">
        <f>(FA149-FA148)*$D$46+(FF149-FF148)*$D$47+(FK149-FK148)*$D$48+(FP149-FP148)*$D$49+IF($HM149&lt;G$10,0,求节点(G$10:G$14,$H$28:$H$32,$HM149)*$C$2*节奏总纲!AA143)+HR148</f>
        <v>569854.45978075592</v>
      </c>
      <c r="HV149" s="72">
        <v>140</v>
      </c>
      <c r="HW149" s="72">
        <f>IF($HV149&lt;C$10,0,求节点(C$10:C$14,$I$28:$I$32,$HV149)*$C$2*节奏总纲!W143)+HW148</f>
        <v>35663792481.529671</v>
      </c>
      <c r="HX149" s="72">
        <f>IF($HV149&lt;D$10,0,求节点(D$10:D$14,$I$28:$I$32,$HV149)*$C$2*节奏总纲!X143)+HX148</f>
        <v>30725257236.021461</v>
      </c>
      <c r="HY149" s="72">
        <f>IF($HV149&lt;E$10,0,求节点(E$10:E$14,$I$28:$I$32,$HV149)*$C$2*节奏总纲!Y143)+HY148</f>
        <v>24772577741.993622</v>
      </c>
      <c r="HZ149" s="72">
        <f>IF($HV149&lt;F$10,0,求节点(F$10:F$14,$I$28:$I$32,$HV149)*$C$2*节奏总纲!Z143)+HZ148</f>
        <v>17679131053.785694</v>
      </c>
      <c r="IA149" s="72">
        <f>IF($HV149&lt;G$10,0,求节点(G$10:G$14,$I$28:$I$32,$HV149)*$C$2*节奏总纲!AA143)+IA148</f>
        <v>9497427181.5095177</v>
      </c>
    </row>
    <row r="150" spans="16:235" x14ac:dyDescent="0.15">
      <c r="P150" s="49">
        <v>141</v>
      </c>
      <c r="Q150" s="51">
        <f>IF($P150&lt;C$10,0,求节点(C$10:C$14,$H$10:$H$14,$P150)*$C$2*节奏总纲!W144)+Q149</f>
        <v>4969.7496895058675</v>
      </c>
      <c r="R150" s="51">
        <f>IF($P150&lt;D$10,0,求节点(D$10:D$14,$H$10:$H$14,$P150)*$C$2*节奏总纲!X144)+R149</f>
        <v>3903.8110568565826</v>
      </c>
      <c r="S150" s="51">
        <f>IF($P150&lt;E$10,0,求节点(E$10:E$14,$H$10:$H$14,$P150)*$C$2*节奏总纲!Y144)+S149</f>
        <v>2656.9836629856904</v>
      </c>
      <c r="T150" s="51">
        <f>IF($P150&lt;F$10,0,求节点(F$10:F$14,$H$10:$H$14,$P150)*$C$2*节奏总纲!Z144)+T149</f>
        <v>1493.4571370726665</v>
      </c>
      <c r="U150" s="51">
        <f>IF($P150&lt;G$10,0,求节点(G$10:G$14,$H$10:$H$14,$P150)*$C$2*节奏总纲!AA144)+U149</f>
        <v>832.52028829515666</v>
      </c>
      <c r="V150" s="51">
        <f>IF($P150&lt;C$10,0,求节点(C$10:C$14,$I$10:$I$14,$P150)*$C$2*节奏总纲!W144)+V149</f>
        <v>15347.711240011677</v>
      </c>
      <c r="W150" s="51">
        <f>IF($P150&lt;D$10,0,求节点(D$10:D$14,$I$10:$I$14,$P150)*$C$2*节奏总纲!X144)+W149</f>
        <v>11136.738670043555</v>
      </c>
      <c r="X150" s="51">
        <f>IF($P150&lt;E$10,0,求节点(E$10:E$14,$I$10:$I$14,$P150)*$C$2*节奏总纲!Y144)+X149</f>
        <v>7101.2953912784196</v>
      </c>
      <c r="Y150" s="51">
        <f>IF($P150&lt;F$10,0,求节点(F$10:F$14,$I$10:$I$14,$P150)*$C$2*节奏总纲!Z144)+Y149</f>
        <v>4275.4894023257266</v>
      </c>
      <c r="Z150" s="51">
        <f>IF($P150&lt;G$10,0,求节点(G$10:G$14,$I$10:$I$14,$P150)*$C$2*节奏总纲!AA144)+Z149</f>
        <v>2249.8261883485275</v>
      </c>
      <c r="AA150" s="65">
        <f>IF($P150&lt;C$10,0,求节点(C$10:C$14,$J$10:$J$14,$P150)*$C$2*节奏总纲!W144)+AA149+军团势力点排行奖励设计!M150-军团势力点排行奖励设计!M149</f>
        <v>61018.271235385546</v>
      </c>
      <c r="AB150" s="65">
        <f>IF($P150&lt;D$10,0,求节点(D$10:D$14,$J$10:$J$14,$P150)*$C$2*节奏总纲!X144)+AB149+军团势力点排行奖励设计!N150-军团势力点排行奖励设计!N149</f>
        <v>60545.029881553397</v>
      </c>
      <c r="AC150" s="65">
        <f>IF($P150&lt;E$10,0,求节点(E$10:E$14,$J$10:$J$14,$P150)*$C$2*节奏总纲!Y144)+AC149+军团势力点排行奖励设计!O150-军团势力点排行奖励设计!O149</f>
        <v>55091.697752020569</v>
      </c>
      <c r="AD150" s="65">
        <f>IF($P150&lt;F$10,0,求节点(F$10:F$14,$J$10:$J$14,$P150)*$C$2*节奏总纲!Z144)+AD149+军团势力点排行奖励设计!P150-军团势力点排行奖励设计!P149</f>
        <v>53260.941391348824</v>
      </c>
      <c r="AE150" s="65">
        <f>IF($P150&lt;G$10,0,求节点(G$10:G$14,$J$10:$J$14,$P150)*$C$2*节奏总纲!AA144)+AE149+军团势力点排行奖励设计!Q150-军团势力点排行奖励设计!Q149</f>
        <v>51797.584863725628</v>
      </c>
      <c r="AF150" s="65">
        <f>IF($P150&lt;C$10,0,求节点(C$10:C$14,$K$10:$K$14,$P150)*$C$2*节奏总纲!W144)+AF149</f>
        <v>265900.9387325017</v>
      </c>
      <c r="AG150" s="65">
        <f>IF($P150&lt;D$10,0,求节点(D$10:D$14,$K$10:$K$14,$P150)*$C$2*节奏总纲!X144)+AG149</f>
        <v>223117.01739166633</v>
      </c>
      <c r="AH150" s="65">
        <f>IF($P150&lt;E$10,0,求节点(E$10:E$14,$K$10:$K$14,$P150)*$C$2*节奏总纲!Y144)+AH149</f>
        <v>177716.63544515346</v>
      </c>
      <c r="AI150" s="65">
        <f>IF($P150&lt;F$10,0,求节点(F$10:F$14,$K$10:$K$14,$P150)*$C$2*节奏总纲!Z144)+AI149</f>
        <v>127142.7624473726</v>
      </c>
      <c r="AJ150" s="65">
        <f>IF($P150&lt;G$10,0,求节点(G$10:G$14,$K$10:$K$14,$P150)*$C$2*节奏总纲!AA144)+AJ149</f>
        <v>67855.856309205585</v>
      </c>
      <c r="AK150" s="65">
        <f>IF($P150&lt;C$10,0,求节点(C$10:C$14,$L$10:$L$14,$P150)*$C$2*节奏总纲!W144)+AK149+军团势力点排行奖励设计!R150-军团势力点排行奖励设计!R149</f>
        <v>237647.69870757745</v>
      </c>
      <c r="AL150" s="65">
        <f>IF($P150&lt;D$10,0,求节点(D$10:D$14,$L$10:$L$14,$P150)*$C$2*节奏总纲!X144)+AL149+军团势力点排行奖励设计!S150-军团势力点排行奖励设计!S149</f>
        <v>214533.63411902776</v>
      </c>
      <c r="AM150" s="65">
        <f>IF($P150&lt;E$10,0,求节点(E$10:E$14,$L$10:$L$14,$P150)*$C$2*节奏总纲!Y144)+AM149+军团势力点排行奖励设计!T150-军团势力点排行奖励设计!T149</f>
        <v>180331.76421091732</v>
      </c>
      <c r="AN150" s="65">
        <f>IF($P150&lt;F$10,0,求节点(F$10:F$14,$L$10:$L$14,$P150)*$C$2*节奏总纲!Z144)+AN149+军团势力点排行奖励设计!U150-军团势力点排行奖励设计!U149</f>
        <v>134889.09252844221</v>
      </c>
      <c r="AO150" s="65">
        <f>IF($P150&lt;G$10,0,求节点(G$10:G$14,$L$10:$L$14,$P150)*$C$2*节奏总纲!AA144)+AO149+军团势力点排行奖励设计!V150-军团势力点排行奖励设计!V149</f>
        <v>81944.744477632106</v>
      </c>
      <c r="AP150" s="65">
        <f>IF($P150&lt;C$10,0,求节点(C$10:C$14,$M$10:$M$14,$P150)*$C$2*节奏总纲!W144)+AP149</f>
        <v>0</v>
      </c>
      <c r="AQ150" s="65">
        <f>IF($P150&lt;D$10,0,求节点(D$10:D$14,$M$10:$M$14,$P150)*$C$2*节奏总纲!X144)+AQ149</f>
        <v>0</v>
      </c>
      <c r="AR150" s="65">
        <f>IF($P150&lt;E$10,0,求节点(E$10:E$14,$M$10:$M$14,$P150)*$C$2*节奏总纲!Y144)+AR149</f>
        <v>0</v>
      </c>
      <c r="AS150" s="65">
        <f>IF($P150&lt;F$10,0,求节点(F$10:F$14,$M$10:$M$14,$P150)*$C$2*节奏总纲!Z144)+AS149</f>
        <v>0</v>
      </c>
      <c r="AT150" s="65">
        <f>IF($P150&lt;G$10,0,求节点(G$10:G$14,$M$10:$M$14,$P150)*$C$2*节奏总纲!AA144)+AT149</f>
        <v>0</v>
      </c>
      <c r="AX150" s="51">
        <v>141</v>
      </c>
      <c r="AY150" s="51">
        <f>IF($AX150&lt;C$10,0,求节点(C$10:C$14,$H$19:$H$23,$AX150)*$C$2*节奏总纲!W144)+AY149</f>
        <v>160.83712822378666</v>
      </c>
      <c r="AZ150" s="51">
        <f>IF($AX150&lt;D$10,0,求节点(D$10:D$14,$H$19:$H$23,$AX150)*$C$2*节奏总纲!X144)+AZ149</f>
        <v>132.43881686352239</v>
      </c>
      <c r="BA150" s="51">
        <f>IF($AX150&lt;E$10,0,求节点(E$10:E$14,$H$19:$H$23,$AX150)*$C$2*节奏总纲!Y144)+BA149</f>
        <v>94.985892569826404</v>
      </c>
      <c r="BB150" s="51">
        <f>IF($AX150&lt;F$10,0,求节点(F$10:F$14,$H$19:$H$23,$AX150)*$C$2*节奏总纲!Z144)+BB149</f>
        <v>52.866668161804185</v>
      </c>
      <c r="BC150" s="51">
        <f>IF($AX150&lt;G$10,0,求节点(G$10:G$14,$H$19:$H$23,$AX150)*$C$2*节奏总纲!AA144)+BC149</f>
        <v>28.209127555924699</v>
      </c>
      <c r="BD150" s="51">
        <f>IF($AX150&lt;C$10,0,求节点(C$10:C$14,$I$19:$I$23,$AX150)*$C$2*节奏总纲!W144)+BD149</f>
        <v>432.64011766107234</v>
      </c>
      <c r="BE150" s="51">
        <f>IF($AX150&lt;D$10,0,求节点(D$10:D$14,$I$19:$I$23,$AX150)*$C$2*节奏总纲!X144)+BE149</f>
        <v>337.40557894024931</v>
      </c>
      <c r="BF150" s="51">
        <f>IF($AX150&lt;E$10,0,求节点(E$10:E$14,$I$19:$I$23,$AX150)*$C$2*节奏总纲!Y144)+BF149</f>
        <v>227.70400927063847</v>
      </c>
      <c r="BG150" s="51">
        <f>IF($AX150&lt;F$10,0,求节点(F$10:F$14,$I$19:$I$23,$AX150)*$C$2*节奏总纲!Z144)+BG149</f>
        <v>128.19904644254493</v>
      </c>
      <c r="BH150" s="51">
        <f>IF($AX150&lt;G$10,0,求节点(G$10:G$14,$I$19:$I$23,$AX150)*$C$2*节奏总纲!AA144)+BH149</f>
        <v>71.968377807145785</v>
      </c>
      <c r="BI150" s="65">
        <f>IF($AX150&lt;C$10,0,求节点(C$10:C$14,$J$19:$J$23,$AX150)*$C$2*节奏总纲!W144)+BI149+军团势力点排行奖励设计!W150-军团势力点排行奖励设计!W149</f>
        <v>2033.9423745128515</v>
      </c>
      <c r="BJ150" s="65">
        <f>IF($AX150&lt;D$10,0,求节点(D$10:D$14,$J$19:$J$23,$AX150)*$C$2*节奏总纲!X144)+BJ149+军团势力点排行奖励设计!X150-军团势力点排行奖励设计!X149</f>
        <v>2018.1676627184472</v>
      </c>
      <c r="BK150" s="65">
        <f>IF($AX150&lt;E$10,0,求节点(E$10:E$14,$J$19:$J$23,$AX150)*$C$2*节奏总纲!Y144)+BK149+军团势力点排行奖励设计!Y150-军团势力点排行奖励设计!Y149</f>
        <v>1836.3899250673524</v>
      </c>
      <c r="BL150" s="65">
        <f>IF($AX150&lt;F$10,0,求节点(F$10:F$14,$J$19:$J$23,$AX150)*$C$2*节奏总纲!Z144)+BL149+军团势力点排行奖励设计!Z150-军团势力点排行奖励设计!Z149</f>
        <v>1775.3647130449601</v>
      </c>
      <c r="BM150" s="65">
        <f>IF($AX150&lt;G$10,0,求节点(G$10:G$14,$J$19:$J$23,$AX150)*$C$2*节奏总纲!AA144)+BM149+军团势力点排行奖励设计!AA150-军团势力点排行奖励设计!AA149</f>
        <v>1726.5861621241868</v>
      </c>
      <c r="BN150" s="65">
        <f>IF($AX150&lt;C$10,0,求节点(C$10:C$14,$K$19:$K$23,$AX150)*$C$2*节奏总纲!W144)+BN149</f>
        <v>1275.0877419773738</v>
      </c>
      <c r="BO150" s="65">
        <f>IF($AX150&lt;D$10,0,求节点(D$10:D$14,$K$19:$K$23,$AX150)*$C$2*节奏总纲!X144)+BO149</f>
        <v>849.12447709768514</v>
      </c>
      <c r="BP150" s="65">
        <f>IF($AX150&lt;E$10,0,求节点(E$10:E$14,$K$19:$K$23,$AX150)*$C$2*节奏总纲!Y144)+BP149</f>
        <v>583.0616071871849</v>
      </c>
      <c r="BQ150" s="65">
        <f>IF($AX150&lt;F$10,0,求节点(F$10:F$14,$K$19:$K$23,$AX150)*$C$2*节奏总纲!Z144)+BQ149</f>
        <v>412.02156334366094</v>
      </c>
      <c r="BR150" s="65">
        <f>IF($AX150&lt;G$10,0,求节点(G$10:G$14,$K$19:$K$23,$AX150)*$C$2*节奏总纲!AA144)+BR149</f>
        <v>200.60296043176282</v>
      </c>
      <c r="BS150" s="65">
        <f>IF($AX150&lt;C$10,0,求节点(C$10:C$14,$L$19:$L$23,$AX150)*$C$2*节奏总纲!W144)+BS149+军团势力点排行奖励设计!AB150-军团势力点排行奖励设计!AB149</f>
        <v>4752.9539741515509</v>
      </c>
      <c r="BT150" s="65">
        <f>IF($AX150&lt;D$10,0,求节点(D$10:D$14,$L$19:$L$23,$AX150)*$C$2*节奏总纲!X144)+BT149+军团势力点排行奖励设计!AC150-军团势力点排行奖励设计!AC149</f>
        <v>4290.6726823805575</v>
      </c>
      <c r="BU150" s="65">
        <f>IF($AX150&lt;E$10,0,求节点(E$10:E$14,$L$19:$L$23,$AX150)*$C$2*节奏总纲!Y144)+BU149+军团势力点排行奖励设计!AD150-军团势力点排行奖励设计!AD149</f>
        <v>3606.635284218346</v>
      </c>
      <c r="BV150" s="65">
        <f>IF($AX150&lt;F$10,0,求节点(F$10:F$14,$L$19:$L$23,$AX150)*$C$2*节奏总纲!Z144)+BV149+军团势力点排行奖励设计!AE150-军团势力点排行奖励设计!AE149</f>
        <v>2697.7818505688447</v>
      </c>
      <c r="BW150" s="65">
        <f>IF($AX150&lt;G$10,0,求节点(G$10:G$14,$L$19:$L$23,$AX150)*$C$2*节奏总纲!AA144)+BW149+军团势力点排行奖励设计!AF150-军团势力点排行奖励设计!AF149</f>
        <v>1638.8948895526428</v>
      </c>
      <c r="BX150" s="65">
        <f>IF($AX150&lt;C$10,0,求节点(C$10:C$14,$M$19:$M$23,$AX150)*$C$2*节奏总纲!W144)+BX149</f>
        <v>0</v>
      </c>
      <c r="BY150" s="65">
        <f>IF($AX150&lt;D$10,0,求节点(D$10:D$14,$M$19:$M$23,$AX150)*$C$2*节奏总纲!X144)+BY149</f>
        <v>0</v>
      </c>
      <c r="BZ150" s="65">
        <f>IF($AX150&lt;E$10,0,求节点(E$10:E$14,$M$19:$M$23,$AX150)*$C$2*节奏总纲!Y144)+BZ149</f>
        <v>0</v>
      </c>
      <c r="CA150" s="65">
        <f>IF($AX150&lt;F$10,0,求节点(F$10:F$14,$M$19:$M$23,$AX150)*$C$2*节奏总纲!Z144)+CA149</f>
        <v>0</v>
      </c>
      <c r="CB150" s="65">
        <f>IF($AX150&lt;G$10,0,求节点(G$10:G$14,$M$19:$M$23,$AX150)*$C$2*节奏总纲!AA144)+CB149</f>
        <v>0</v>
      </c>
      <c r="CF150" s="51">
        <v>141</v>
      </c>
      <c r="CG150" s="65">
        <f t="shared" si="263"/>
        <v>804.18564111893329</v>
      </c>
      <c r="CH150" s="65">
        <f t="shared" si="264"/>
        <v>662.1940843176119</v>
      </c>
      <c r="CI150" s="65">
        <f t="shared" si="265"/>
        <v>474.92946284913205</v>
      </c>
      <c r="CJ150" s="65">
        <f t="shared" si="266"/>
        <v>264.33334080902091</v>
      </c>
      <c r="CK150" s="65">
        <f t="shared" si="267"/>
        <v>141.04563777962349</v>
      </c>
      <c r="CL150" s="65">
        <f t="shared" si="268"/>
        <v>4326.4011766107233</v>
      </c>
      <c r="CM150" s="65">
        <f t="shared" si="269"/>
        <v>3374.0557894024932</v>
      </c>
      <c r="CN150" s="65">
        <f t="shared" si="270"/>
        <v>2277.0400927063847</v>
      </c>
      <c r="CO150" s="65">
        <f t="shared" si="271"/>
        <v>1281.9904644254493</v>
      </c>
      <c r="CP150" s="65">
        <f t="shared" si="272"/>
        <v>719.68377807145782</v>
      </c>
      <c r="CQ150" s="65">
        <f t="shared" si="273"/>
        <v>61018.271235385546</v>
      </c>
      <c r="CR150" s="65">
        <f t="shared" si="274"/>
        <v>60545.029881553419</v>
      </c>
      <c r="CS150" s="65">
        <f t="shared" si="275"/>
        <v>55091.697752020569</v>
      </c>
      <c r="CT150" s="65">
        <f t="shared" si="276"/>
        <v>53260.941391348802</v>
      </c>
      <c r="CU150" s="65">
        <f t="shared" si="277"/>
        <v>51797.584863725606</v>
      </c>
      <c r="CV150" s="65">
        <f t="shared" si="278"/>
        <v>38252.63225932121</v>
      </c>
      <c r="CW150" s="65">
        <f t="shared" si="279"/>
        <v>25473.734312930555</v>
      </c>
      <c r="CX150" s="65">
        <f t="shared" si="280"/>
        <v>17491.848215615548</v>
      </c>
      <c r="CY150" s="65">
        <f t="shared" si="281"/>
        <v>12360.646900309828</v>
      </c>
      <c r="CZ150" s="65">
        <f t="shared" si="282"/>
        <v>6018.0888129528848</v>
      </c>
      <c r="DA150" s="65">
        <f t="shared" si="283"/>
        <v>237647.69870757754</v>
      </c>
      <c r="DB150" s="65">
        <f t="shared" si="284"/>
        <v>214533.63411902788</v>
      </c>
      <c r="DC150" s="65">
        <f t="shared" si="285"/>
        <v>180331.76421091729</v>
      </c>
      <c r="DD150" s="65">
        <f t="shared" si="286"/>
        <v>134889.09252844224</v>
      </c>
      <c r="DE150" s="65">
        <f t="shared" si="287"/>
        <v>81944.744477632135</v>
      </c>
      <c r="DF150" s="65">
        <f t="shared" si="288"/>
        <v>0</v>
      </c>
      <c r="DG150" s="65">
        <f t="shared" si="289"/>
        <v>0</v>
      </c>
      <c r="DH150" s="65">
        <f t="shared" si="290"/>
        <v>0</v>
      </c>
      <c r="DI150" s="65">
        <f t="shared" si="291"/>
        <v>0</v>
      </c>
      <c r="DJ150" s="65">
        <f t="shared" si="292"/>
        <v>0</v>
      </c>
      <c r="DN150" s="51">
        <v>141</v>
      </c>
      <c r="DO150" s="65">
        <f t="shared" si="293"/>
        <v>6.1798537991688383</v>
      </c>
      <c r="DP150" s="65">
        <f t="shared" si="294"/>
        <v>5.8952671872317355</v>
      </c>
      <c r="DQ150" s="65">
        <f t="shared" si="295"/>
        <v>5.5944805930680239</v>
      </c>
      <c r="DR150" s="65">
        <f t="shared" si="296"/>
        <v>5.6499007370836329</v>
      </c>
      <c r="DS150" s="65">
        <f t="shared" si="297"/>
        <v>5.9024887362764566</v>
      </c>
      <c r="DT150" s="65">
        <f t="shared" si="298"/>
        <v>3.5474544808706301</v>
      </c>
      <c r="DU150" s="65">
        <f t="shared" si="299"/>
        <v>3.300697844126562</v>
      </c>
      <c r="DV150" s="65">
        <f t="shared" si="300"/>
        <v>3.1186518911215777</v>
      </c>
      <c r="DW150" s="65">
        <f t="shared" si="301"/>
        <v>3.3350399405988376</v>
      </c>
      <c r="DX150" s="65">
        <f t="shared" si="302"/>
        <v>3.1261315829257734</v>
      </c>
      <c r="DY150" s="65">
        <f t="shared" si="303"/>
        <v>1</v>
      </c>
      <c r="DZ150" s="65">
        <f t="shared" si="304"/>
        <v>0.99999999999999967</v>
      </c>
      <c r="EA150" s="65">
        <f t="shared" si="305"/>
        <v>1</v>
      </c>
      <c r="EB150" s="65">
        <f t="shared" si="306"/>
        <v>1.0000000000000004</v>
      </c>
      <c r="EC150" s="65">
        <f t="shared" si="307"/>
        <v>1.0000000000000004</v>
      </c>
      <c r="ED150" s="65">
        <f t="shared" si="308"/>
        <v>6.951180167940163</v>
      </c>
      <c r="EE150" s="65">
        <f t="shared" si="309"/>
        <v>8.7587086624520278</v>
      </c>
      <c r="EF150" s="65">
        <f t="shared" si="310"/>
        <v>10.159968989812064</v>
      </c>
      <c r="EG150" s="65">
        <f t="shared" si="311"/>
        <v>10.286092910249357</v>
      </c>
      <c r="EH150" s="65">
        <f t="shared" si="312"/>
        <v>11.27531653623285</v>
      </c>
      <c r="EI150" s="65">
        <f t="shared" si="313"/>
        <v>0.99999999999999967</v>
      </c>
      <c r="EJ150" s="65">
        <f t="shared" si="314"/>
        <v>0.99999999999999944</v>
      </c>
      <c r="EK150" s="65">
        <f t="shared" si="315"/>
        <v>1.0000000000000002</v>
      </c>
      <c r="EL150" s="65">
        <f t="shared" si="316"/>
        <v>0.99999999999999978</v>
      </c>
      <c r="EM150" s="65">
        <f t="shared" si="317"/>
        <v>0.99999999999999967</v>
      </c>
      <c r="EN150" s="65">
        <f t="shared" si="318"/>
        <v>0</v>
      </c>
      <c r="EO150" s="65">
        <f t="shared" si="319"/>
        <v>0</v>
      </c>
      <c r="EP150" s="65">
        <f t="shared" si="320"/>
        <v>0</v>
      </c>
      <c r="EQ150" s="65">
        <f t="shared" si="321"/>
        <v>0</v>
      </c>
      <c r="ER150" s="65">
        <f t="shared" si="322"/>
        <v>0</v>
      </c>
      <c r="EV150" s="51">
        <v>141</v>
      </c>
      <c r="EW150" s="65">
        <f t="shared" si="323"/>
        <v>290.62916352210834</v>
      </c>
      <c r="EX150" s="65">
        <f t="shared" si="324"/>
        <v>233.66049054559718</v>
      </c>
      <c r="EY150" s="65">
        <f t="shared" si="325"/>
        <v>163.29709535101796</v>
      </c>
      <c r="EZ150" s="65">
        <f t="shared" si="326"/>
        <v>91.326382094567663</v>
      </c>
      <c r="FA150" s="65">
        <f t="shared" si="327"/>
        <v>49.799640898068432</v>
      </c>
      <c r="FB150" s="65">
        <f t="shared" si="328"/>
        <v>1957.3631406078632</v>
      </c>
      <c r="FC150" s="65">
        <f t="shared" si="329"/>
        <v>1669.8299751662403</v>
      </c>
      <c r="FD150" s="65">
        <f t="shared" si="330"/>
        <v>1369.1185726167157</v>
      </c>
      <c r="FE150" s="65">
        <f t="shared" si="331"/>
        <v>1183.4324707040919</v>
      </c>
      <c r="FF150" s="65">
        <f t="shared" si="332"/>
        <v>1013.9724257429768</v>
      </c>
      <c r="FG150" s="65">
        <f t="shared" si="333"/>
        <v>2723.6865833694601</v>
      </c>
      <c r="FH150" s="65">
        <f t="shared" si="334"/>
        <v>2450.1145960667727</v>
      </c>
      <c r="FI150" s="65">
        <f t="shared" si="335"/>
        <v>2083.284533701968</v>
      </c>
      <c r="FJ150" s="65">
        <f t="shared" si="336"/>
        <v>1731.8551450439836</v>
      </c>
      <c r="FK150" s="65">
        <f t="shared" si="337"/>
        <v>1328.8131279512056</v>
      </c>
      <c r="FL150" s="65">
        <f t="shared" si="338"/>
        <v>1307.3054619514273</v>
      </c>
      <c r="FM150" s="65">
        <f t="shared" si="339"/>
        <v>1128.8678150315704</v>
      </c>
      <c r="FN150" s="65">
        <f t="shared" si="340"/>
        <v>929.75887453447376</v>
      </c>
      <c r="FO150" s="65">
        <f t="shared" si="341"/>
        <v>710.72891843474895</v>
      </c>
      <c r="FP150" s="65">
        <f t="shared" si="342"/>
        <v>454.22887810309044</v>
      </c>
      <c r="FQ150" s="65">
        <f t="shared" si="343"/>
        <v>2138.829288368197</v>
      </c>
      <c r="FR150" s="65">
        <f t="shared" si="344"/>
        <v>1930.8027070712496</v>
      </c>
      <c r="FS150" s="65">
        <f t="shared" si="345"/>
        <v>1622.9858778982557</v>
      </c>
      <c r="FT150" s="65">
        <f t="shared" si="346"/>
        <v>1214.0018327559799</v>
      </c>
      <c r="FU150" s="65">
        <f t="shared" si="347"/>
        <v>737.50270029868909</v>
      </c>
      <c r="FV150" s="65">
        <f t="shared" si="348"/>
        <v>237.64769870757746</v>
      </c>
      <c r="FW150" s="65">
        <f t="shared" si="349"/>
        <v>214.53363411902774</v>
      </c>
      <c r="FX150" s="65">
        <f t="shared" si="350"/>
        <v>180.3317642109173</v>
      </c>
      <c r="FY150" s="65">
        <f t="shared" si="351"/>
        <v>134.88909252844221</v>
      </c>
      <c r="FZ150" s="65">
        <f t="shared" si="352"/>
        <v>81.944744477632128</v>
      </c>
      <c r="GB150" s="65">
        <f t="shared" si="353"/>
        <v>290.62916352210834</v>
      </c>
      <c r="GC150" s="65">
        <f t="shared" si="354"/>
        <v>1957.3631406078632</v>
      </c>
      <c r="GD150" s="65">
        <f t="shared" si="355"/>
        <v>2723.6865833694601</v>
      </c>
      <c r="GE150" s="65">
        <f t="shared" si="356"/>
        <v>1307.3054619514273</v>
      </c>
      <c r="GF150" s="65">
        <f t="shared" si="357"/>
        <v>2138.829288368197</v>
      </c>
      <c r="GG150" s="65">
        <f t="shared" si="358"/>
        <v>237.64769870757746</v>
      </c>
      <c r="GH150" s="65">
        <f t="shared" si="359"/>
        <v>233.66049054559718</v>
      </c>
      <c r="GI150" s="65">
        <f t="shared" si="360"/>
        <v>1669.8299751662403</v>
      </c>
      <c r="GJ150" s="65">
        <f t="shared" si="361"/>
        <v>2450.1145960667727</v>
      </c>
      <c r="GK150" s="65">
        <f t="shared" si="362"/>
        <v>1128.8678150315704</v>
      </c>
      <c r="GL150" s="65">
        <f t="shared" si="363"/>
        <v>1930.8027070712496</v>
      </c>
      <c r="GM150" s="65">
        <f t="shared" si="364"/>
        <v>214.53363411902774</v>
      </c>
      <c r="GN150" s="65">
        <f t="shared" si="365"/>
        <v>163.29709535101796</v>
      </c>
      <c r="GO150" s="65">
        <f t="shared" si="366"/>
        <v>1369.1185726167157</v>
      </c>
      <c r="GP150" s="65">
        <f t="shared" si="367"/>
        <v>2083.284533701968</v>
      </c>
      <c r="GQ150" s="65">
        <f t="shared" si="368"/>
        <v>929.75887453447376</v>
      </c>
      <c r="GR150" s="65">
        <f t="shared" si="369"/>
        <v>1622.9858778982557</v>
      </c>
      <c r="GS150" s="65">
        <f t="shared" si="370"/>
        <v>180.3317642109173</v>
      </c>
      <c r="GT150" s="65">
        <f t="shared" si="371"/>
        <v>91.326382094567663</v>
      </c>
      <c r="GU150" s="65">
        <f t="shared" si="372"/>
        <v>1183.4324707040919</v>
      </c>
      <c r="GV150" s="65">
        <f t="shared" si="373"/>
        <v>1731.8551450439836</v>
      </c>
      <c r="GW150" s="65">
        <f t="shared" si="374"/>
        <v>710.72891843474895</v>
      </c>
      <c r="GX150" s="65">
        <f t="shared" si="375"/>
        <v>1214.0018327559799</v>
      </c>
      <c r="GY150" s="65">
        <f t="shared" si="376"/>
        <v>134.88909252844221</v>
      </c>
      <c r="GZ150" s="65">
        <f t="shared" si="377"/>
        <v>49.799640898068432</v>
      </c>
      <c r="HA150" s="65">
        <f t="shared" si="378"/>
        <v>1013.9724257429768</v>
      </c>
      <c r="HB150" s="65">
        <f t="shared" si="379"/>
        <v>1328.8131279512056</v>
      </c>
      <c r="HC150" s="65">
        <f t="shared" si="380"/>
        <v>454.22887810309044</v>
      </c>
      <c r="HD150" s="65">
        <f t="shared" si="381"/>
        <v>737.50270029868909</v>
      </c>
      <c r="HE150" s="65">
        <f t="shared" si="382"/>
        <v>81.944744477632128</v>
      </c>
      <c r="HM150" s="51">
        <v>141</v>
      </c>
      <c r="HN150" s="72">
        <f>(EW150-EW149)*$D$46+(FB150-FB149)*$D$47+(FG150-FG149)*$D$48+(FL150-FL149)*$D$49+IF($HM150&lt;C$10,0,求节点(C$10:C$14,$H$28:$H$32,$HM150)*$C$2*节奏总纲!W144)+HN149</f>
        <v>2226637.659425844</v>
      </c>
      <c r="HO150" s="72">
        <f>(EX150-EX149)*$D$46+(FC150-FC149)*$D$47+(FH150-FH149)*$D$48+(FM150-FM149)*$D$49+IF($HM150&lt;D$10,0,求节点(D$10:D$14,$H$28:$H$32,$HM150)*$C$2*节奏总纲!X144)+HO149</f>
        <v>1896062.2103856425</v>
      </c>
      <c r="HP150" s="72">
        <f>(EY150-EY149)*$D$46+(FD150-FD149)*$D$47+(FI150-FI149)*$D$48+(FN150-FN149)*$D$49+IF($HM150&lt;E$10,0,求节点(E$10:E$14,$H$28:$H$32,$HM150)*$C$2*节奏总纲!Y144)+HP149</f>
        <v>1519314.8034807963</v>
      </c>
      <c r="HQ150" s="72">
        <f>(EZ150-EZ149)*$D$46+(FE150-FE149)*$D$47+(FJ150-FJ149)*$D$48+(FO150-FO149)*$D$49+IF($HM150&lt;F$10,0,求节点(F$10:F$14,$H$28:$H$32,$HM150)*$C$2*节奏总纲!Z144)+HQ149</f>
        <v>1096403.4745099219</v>
      </c>
      <c r="HR150" s="72">
        <f>(FA150-FA149)*$D$46+(FF150-FF149)*$D$47+(FK150-FK149)*$D$48+(FP150-FP149)*$D$49+IF($HM150&lt;G$10,0,求节点(G$10:G$14,$H$28:$H$32,$HM150)*$C$2*节奏总纲!AA144)+HR149</f>
        <v>610528.86486211303</v>
      </c>
      <c r="HV150" s="72">
        <v>141</v>
      </c>
      <c r="HW150" s="72">
        <f>IF($HV150&lt;C$10,0,求节点(C$10:C$14,$I$28:$I$32,$HV150)*$C$2*节奏总纲!W144)+HW149</f>
        <v>38486039865.996712</v>
      </c>
      <c r="HX150" s="72">
        <f>IF($HV150&lt;D$10,0,求节点(D$10:D$14,$I$28:$I$32,$HV150)*$C$2*节奏总纲!X144)+HX149</f>
        <v>33023836260.634556</v>
      </c>
      <c r="HY150" s="72">
        <f>IF($HV150&lt;E$10,0,求节点(E$10:E$14,$I$28:$I$32,$HV150)*$C$2*节奏总纲!Y144)+HY149</f>
        <v>26577000475.924797</v>
      </c>
      <c r="HZ150" s="72">
        <f>IF($HV150&lt;F$10,0,求节点(F$10:F$14,$I$28:$I$32,$HV150)*$C$2*节奏总纲!Z144)+HZ149</f>
        <v>19006530130.391811</v>
      </c>
      <c r="IA150" s="72">
        <f>IF($HV150&lt;G$10,0,求节点(G$10:G$14,$I$28:$I$32,$HV150)*$C$2*节奏总纲!AA144)+IA149</f>
        <v>10211211997.717739</v>
      </c>
    </row>
    <row r="151" spans="16:235" x14ac:dyDescent="0.15">
      <c r="P151" s="49">
        <v>142</v>
      </c>
      <c r="Q151" s="51">
        <f>IF($P151&lt;C$10,0,求节点(C$10:C$14,$H$10:$H$14,$P151)*$C$2*节奏总纲!W145)+Q150</f>
        <v>4969.7496895058675</v>
      </c>
      <c r="R151" s="51">
        <f>IF($P151&lt;D$10,0,求节点(D$10:D$14,$H$10:$H$14,$P151)*$C$2*节奏总纲!X145)+R150</f>
        <v>3903.8110568565826</v>
      </c>
      <c r="S151" s="51">
        <f>IF($P151&lt;E$10,0,求节点(E$10:E$14,$H$10:$H$14,$P151)*$C$2*节奏总纲!Y145)+S150</f>
        <v>2656.9836629856904</v>
      </c>
      <c r="T151" s="51">
        <f>IF($P151&lt;F$10,0,求节点(F$10:F$14,$H$10:$H$14,$P151)*$C$2*节奏总纲!Z145)+T150</f>
        <v>1493.4571370726665</v>
      </c>
      <c r="U151" s="51">
        <f>IF($P151&lt;G$10,0,求节点(G$10:G$14,$H$10:$H$14,$P151)*$C$2*节奏总纲!AA145)+U150</f>
        <v>832.52028829515666</v>
      </c>
      <c r="V151" s="51">
        <f>IF($P151&lt;C$10,0,求节点(C$10:C$14,$I$10:$I$14,$P151)*$C$2*节奏总纲!W145)+V150</f>
        <v>15347.711240011677</v>
      </c>
      <c r="W151" s="51">
        <f>IF($P151&lt;D$10,0,求节点(D$10:D$14,$I$10:$I$14,$P151)*$C$2*节奏总纲!X145)+W150</f>
        <v>11136.738670043555</v>
      </c>
      <c r="X151" s="51">
        <f>IF($P151&lt;E$10,0,求节点(E$10:E$14,$I$10:$I$14,$P151)*$C$2*节奏总纲!Y145)+X150</f>
        <v>7101.2953912784196</v>
      </c>
      <c r="Y151" s="51">
        <f>IF($P151&lt;F$10,0,求节点(F$10:F$14,$I$10:$I$14,$P151)*$C$2*节奏总纲!Z145)+Y150</f>
        <v>4275.4894023257266</v>
      </c>
      <c r="Z151" s="51">
        <f>IF($P151&lt;G$10,0,求节点(G$10:G$14,$I$10:$I$14,$P151)*$C$2*节奏总纲!AA145)+Z150</f>
        <v>2249.8261883485275</v>
      </c>
      <c r="AA151" s="65">
        <f>IF($P151&lt;C$10,0,求节点(C$10:C$14,$J$10:$J$14,$P151)*$C$2*节奏总纲!W145)+AA150+军团势力点排行奖励设计!M151-军团势力点排行奖励设计!M150</f>
        <v>64619.235344176421</v>
      </c>
      <c r="AB151" s="65">
        <f>IF($P151&lt;D$10,0,求节点(D$10:D$14,$J$10:$J$14,$P151)*$C$2*节奏总纲!X145)+AB150+军团势力点排行奖励设计!N151-军团势力点排行奖励设计!N150</f>
        <v>64348.998341977363</v>
      </c>
      <c r="AC151" s="65">
        <f>IF($P151&lt;E$10,0,求节点(E$10:E$14,$J$10:$J$14,$P151)*$C$2*节奏总纲!Y145)+AC150+军团势力点排行奖励设计!O151-军团势力点排行奖励设计!O150</f>
        <v>58855.340558306998</v>
      </c>
      <c r="AD151" s="65">
        <f>IF($P151&lt;F$10,0,求节点(F$10:F$14,$J$10:$J$14,$P151)*$C$2*节奏总纲!Z145)+AD150+军团势力点排行奖励设计!P151-军团势力点排行奖励设计!P150</f>
        <v>57024.584197635253</v>
      </c>
      <c r="AE151" s="65">
        <f>IF($P151&lt;G$10,0,求节点(G$10:G$14,$J$10:$J$14,$P151)*$C$2*节奏总纲!AA145)+AE150+军团势力点排行奖励设计!Q151-军团势力点排行奖励设计!Q150</f>
        <v>55561.227670012056</v>
      </c>
      <c r="AF151" s="65">
        <f>IF($P151&lt;C$10,0,求节点(C$10:C$14,$K$10:$K$14,$P151)*$C$2*节奏总纲!W145)+AF150</f>
        <v>284806.00030365388</v>
      </c>
      <c r="AG151" s="65">
        <f>IF($P151&lt;D$10,0,求节点(D$10:D$14,$K$10:$K$14,$P151)*$C$2*节奏总纲!X145)+AG150</f>
        <v>239093.68492544701</v>
      </c>
      <c r="AH151" s="65">
        <f>IF($P151&lt;E$10,0,求节点(E$10:E$14,$K$10:$K$14,$P151)*$C$2*节奏总纲!Y145)+AH150</f>
        <v>190889.38526715594</v>
      </c>
      <c r="AI151" s="65">
        <f>IF($P151&lt;F$10,0,求节点(F$10:F$14,$K$10:$K$14,$P151)*$C$2*节奏总纲!Z145)+AI150</f>
        <v>136476.66635378002</v>
      </c>
      <c r="AJ151" s="65">
        <f>IF($P151&lt;G$10,0,求节点(G$10:G$14,$K$10:$K$14,$P151)*$C$2*节奏总纲!AA145)+AJ150</f>
        <v>72859.254017583633</v>
      </c>
      <c r="AK151" s="65">
        <f>IF($P151&lt;C$10,0,求节点(C$10:C$14,$L$10:$L$14,$P151)*$C$2*节奏总纲!W145)+AK150+军团势力点排行奖励设计!R151-军团势力点排行奖励设计!R150</f>
        <v>257272.95310048779</v>
      </c>
      <c r="AL151" s="65">
        <f>IF($P151&lt;D$10,0,求节点(D$10:D$14,$L$10:$L$14,$P151)*$C$2*节奏总纲!X145)+AL150+军团势力点排行奖励设计!S151-军团势力点排行奖励设计!S150</f>
        <v>231727.5715601441</v>
      </c>
      <c r="AM151" s="65">
        <f>IF($P151&lt;E$10,0,求节点(E$10:E$14,$L$10:$L$14,$P151)*$C$2*节奏总纲!Y145)+AM150+军团势力点排行奖励设计!T151-军团势力点排行奖励设计!T150</f>
        <v>195009.97115543438</v>
      </c>
      <c r="AN151" s="65">
        <f>IF($P151&lt;F$10,0,求节点(F$10:F$14,$L$10:$L$14,$P151)*$C$2*节奏总纲!Z145)+AN150+军团势力点排行奖励设计!U151-军团势力点排行奖励设计!U150</f>
        <v>145728.45355736421</v>
      </c>
      <c r="AO151" s="65">
        <f>IF($P151&lt;G$10,0,求节点(G$10:G$14,$L$10:$L$14,$P151)*$C$2*节奏总纲!AA145)+AO150+军团势力点排行奖励设计!V151-军团势力点排行奖励设计!V150</f>
        <v>88453.599308524717</v>
      </c>
      <c r="AP151" s="65">
        <f>IF($P151&lt;C$10,0,求节点(C$10:C$14,$M$10:$M$14,$P151)*$C$2*节奏总纲!W145)+AP150</f>
        <v>0</v>
      </c>
      <c r="AQ151" s="65">
        <f>IF($P151&lt;D$10,0,求节点(D$10:D$14,$M$10:$M$14,$P151)*$C$2*节奏总纲!X145)+AQ150</f>
        <v>0</v>
      </c>
      <c r="AR151" s="65">
        <f>IF($P151&lt;E$10,0,求节点(E$10:E$14,$M$10:$M$14,$P151)*$C$2*节奏总纲!Y145)+AR150</f>
        <v>0</v>
      </c>
      <c r="AS151" s="65">
        <f>IF($P151&lt;F$10,0,求节点(F$10:F$14,$M$10:$M$14,$P151)*$C$2*节奏总纲!Z145)+AS150</f>
        <v>0</v>
      </c>
      <c r="AT151" s="65">
        <f>IF($P151&lt;G$10,0,求节点(G$10:G$14,$M$10:$M$14,$P151)*$C$2*节奏总纲!AA145)+AT150</f>
        <v>0</v>
      </c>
      <c r="AX151" s="51">
        <v>142</v>
      </c>
      <c r="AY151" s="51">
        <f>IF($AX151&lt;C$10,0,求节点(C$10:C$14,$H$19:$H$23,$AX151)*$C$2*节奏总纲!W145)+AY150</f>
        <v>160.83712822378666</v>
      </c>
      <c r="AZ151" s="51">
        <f>IF($AX151&lt;D$10,0,求节点(D$10:D$14,$H$19:$H$23,$AX151)*$C$2*节奏总纲!X145)+AZ150</f>
        <v>132.43881686352239</v>
      </c>
      <c r="BA151" s="51">
        <f>IF($AX151&lt;E$10,0,求节点(E$10:E$14,$H$19:$H$23,$AX151)*$C$2*节奏总纲!Y145)+BA150</f>
        <v>94.985892569826404</v>
      </c>
      <c r="BB151" s="51">
        <f>IF($AX151&lt;F$10,0,求节点(F$10:F$14,$H$19:$H$23,$AX151)*$C$2*节奏总纲!Z145)+BB150</f>
        <v>52.866668161804185</v>
      </c>
      <c r="BC151" s="51">
        <f>IF($AX151&lt;G$10,0,求节点(G$10:G$14,$H$19:$H$23,$AX151)*$C$2*节奏总纲!AA145)+BC150</f>
        <v>28.209127555924699</v>
      </c>
      <c r="BD151" s="51">
        <f>IF($AX151&lt;C$10,0,求节点(C$10:C$14,$I$19:$I$23,$AX151)*$C$2*节奏总纲!W145)+BD150</f>
        <v>432.64011766107234</v>
      </c>
      <c r="BE151" s="51">
        <f>IF($AX151&lt;D$10,0,求节点(D$10:D$14,$I$19:$I$23,$AX151)*$C$2*节奏总纲!X145)+BE150</f>
        <v>337.40557894024931</v>
      </c>
      <c r="BF151" s="51">
        <f>IF($AX151&lt;E$10,0,求节点(E$10:E$14,$I$19:$I$23,$AX151)*$C$2*节奏总纲!Y145)+BF150</f>
        <v>227.70400927063847</v>
      </c>
      <c r="BG151" s="51">
        <f>IF($AX151&lt;F$10,0,求节点(F$10:F$14,$I$19:$I$23,$AX151)*$C$2*节奏总纲!Z145)+BG150</f>
        <v>128.19904644254493</v>
      </c>
      <c r="BH151" s="51">
        <f>IF($AX151&lt;G$10,0,求节点(G$10:G$14,$I$19:$I$23,$AX151)*$C$2*节奏总纲!AA145)+BH150</f>
        <v>71.968377807145785</v>
      </c>
      <c r="BI151" s="65">
        <f>IF($AX151&lt;C$10,0,求节点(C$10:C$14,$J$19:$J$23,$AX151)*$C$2*节奏总纲!W145)+BI150+军团势力点排行奖励设计!W151-军团势力点排行奖励设计!W150</f>
        <v>2153.9745114725474</v>
      </c>
      <c r="BJ151" s="65">
        <f>IF($AX151&lt;D$10,0,求节点(D$10:D$14,$J$19:$J$23,$AX151)*$C$2*节奏总纲!X145)+BJ150+军团势力点排行奖励设计!X151-军团势力点排行奖励设计!X150</f>
        <v>2144.9666113992462</v>
      </c>
      <c r="BK151" s="65">
        <f>IF($AX151&lt;E$10,0,求节点(E$10:E$14,$J$19:$J$23,$AX151)*$C$2*节奏总纲!Y145)+BK150+军团势力点排行奖励设计!Y151-军团势力点排行奖励设计!Y150</f>
        <v>1961.8446852769</v>
      </c>
      <c r="BL151" s="65">
        <f>IF($AX151&lt;F$10,0,求节点(F$10:F$14,$J$19:$J$23,$AX151)*$C$2*节奏总纲!Z145)+BL150+军团势力点排行奖励设计!Z151-军团势力点排行奖励设计!Z150</f>
        <v>1900.8194732545078</v>
      </c>
      <c r="BM151" s="65">
        <f>IF($AX151&lt;G$10,0,求节点(G$10:G$14,$J$19:$J$23,$AX151)*$C$2*节奏总纲!AA145)+BM150+军团势力点排行奖励设计!AA151-军团势力点排行奖励设计!AA150</f>
        <v>1852.0409223337344</v>
      </c>
      <c r="BN151" s="65">
        <f>IF($AX151&lt;C$10,0,求节点(C$10:C$14,$K$19:$K$23,$AX151)*$C$2*节奏总纲!W145)+BN150</f>
        <v>1275.0877419773738</v>
      </c>
      <c r="BO151" s="65">
        <f>IF($AX151&lt;D$10,0,求节点(D$10:D$14,$K$19:$K$23,$AX151)*$C$2*节奏总纲!X145)+BO150</f>
        <v>849.12447709768514</v>
      </c>
      <c r="BP151" s="65">
        <f>IF($AX151&lt;E$10,0,求节点(E$10:E$14,$K$19:$K$23,$AX151)*$C$2*节奏总纲!Y145)+BP150</f>
        <v>583.0616071871849</v>
      </c>
      <c r="BQ151" s="65">
        <f>IF($AX151&lt;F$10,0,求节点(F$10:F$14,$K$19:$K$23,$AX151)*$C$2*节奏总纲!Z145)+BQ150</f>
        <v>412.02156334366094</v>
      </c>
      <c r="BR151" s="65">
        <f>IF($AX151&lt;G$10,0,求节点(G$10:G$14,$K$19:$K$23,$AX151)*$C$2*节奏总纲!AA145)+BR150</f>
        <v>200.60296043176282</v>
      </c>
      <c r="BS151" s="65">
        <f>IF($AX151&lt;C$10,0,求节点(C$10:C$14,$L$19:$L$23,$AX151)*$C$2*节奏总纲!W145)+BS150+军团势力点排行奖励设计!AB151-军团势力点排行奖励设计!AB150</f>
        <v>5145.459062009757</v>
      </c>
      <c r="BT151" s="65">
        <f>IF($AX151&lt;D$10,0,求节点(D$10:D$14,$L$19:$L$23,$AX151)*$C$2*节奏总纲!X145)+BT150+军团势力点排行奖励设计!AC151-军团势力点排行奖励设计!AC150</f>
        <v>4634.5514312028854</v>
      </c>
      <c r="BU151" s="65">
        <f>IF($AX151&lt;E$10,0,求节点(E$10:E$14,$L$19:$L$23,$AX151)*$C$2*节奏总纲!Y145)+BU150+军团势力点排行奖励设计!AD151-军团势力点排行奖励设计!AD150</f>
        <v>3900.1994231086874</v>
      </c>
      <c r="BV151" s="65">
        <f>IF($AX151&lt;F$10,0,求节点(F$10:F$14,$L$19:$L$23,$AX151)*$C$2*节奏总纲!Z145)+BV150+军团势力点排行奖励设计!AE151-军团势力点排行奖励设计!AE150</f>
        <v>2914.5690711472844</v>
      </c>
      <c r="BW151" s="65">
        <f>IF($AX151&lt;G$10,0,求节点(G$10:G$14,$L$19:$L$23,$AX151)*$C$2*节奏总纲!AA145)+BW150+军团势力点排行奖励设计!AF151-军团势力点排行奖励设计!AF150</f>
        <v>1769.0719861704949</v>
      </c>
      <c r="BX151" s="65">
        <f>IF($AX151&lt;C$10,0,求节点(C$10:C$14,$M$19:$M$23,$AX151)*$C$2*节奏总纲!W145)+BX150</f>
        <v>0</v>
      </c>
      <c r="BY151" s="65">
        <f>IF($AX151&lt;D$10,0,求节点(D$10:D$14,$M$19:$M$23,$AX151)*$C$2*节奏总纲!X145)+BY150</f>
        <v>0</v>
      </c>
      <c r="BZ151" s="65">
        <f>IF($AX151&lt;E$10,0,求节点(E$10:E$14,$M$19:$M$23,$AX151)*$C$2*节奏总纲!Y145)+BZ150</f>
        <v>0</v>
      </c>
      <c r="CA151" s="65">
        <f>IF($AX151&lt;F$10,0,求节点(F$10:F$14,$M$19:$M$23,$AX151)*$C$2*节奏总纲!Z145)+CA150</f>
        <v>0</v>
      </c>
      <c r="CB151" s="65">
        <f>IF($AX151&lt;G$10,0,求节点(G$10:G$14,$M$19:$M$23,$AX151)*$C$2*节奏总纲!AA145)+CB150</f>
        <v>0</v>
      </c>
      <c r="CF151" s="51">
        <v>142</v>
      </c>
      <c r="CG151" s="65">
        <f t="shared" si="263"/>
        <v>804.18564111893329</v>
      </c>
      <c r="CH151" s="65">
        <f t="shared" si="264"/>
        <v>662.1940843176119</v>
      </c>
      <c r="CI151" s="65">
        <f t="shared" si="265"/>
        <v>474.92946284913205</v>
      </c>
      <c r="CJ151" s="65">
        <f t="shared" si="266"/>
        <v>264.33334080902091</v>
      </c>
      <c r="CK151" s="65">
        <f t="shared" si="267"/>
        <v>141.04563777962349</v>
      </c>
      <c r="CL151" s="65">
        <f t="shared" si="268"/>
        <v>4326.4011766107233</v>
      </c>
      <c r="CM151" s="65">
        <f t="shared" si="269"/>
        <v>3374.0557894024932</v>
      </c>
      <c r="CN151" s="65">
        <f t="shared" si="270"/>
        <v>2277.0400927063847</v>
      </c>
      <c r="CO151" s="65">
        <f t="shared" si="271"/>
        <v>1281.9904644254493</v>
      </c>
      <c r="CP151" s="65">
        <f t="shared" si="272"/>
        <v>719.68377807145782</v>
      </c>
      <c r="CQ151" s="65">
        <f t="shared" si="273"/>
        <v>64619.235344176421</v>
      </c>
      <c r="CR151" s="65">
        <f t="shared" si="274"/>
        <v>64348.998341977385</v>
      </c>
      <c r="CS151" s="65">
        <f t="shared" si="275"/>
        <v>58855.340558306998</v>
      </c>
      <c r="CT151" s="65">
        <f t="shared" si="276"/>
        <v>57024.584197635231</v>
      </c>
      <c r="CU151" s="65">
        <f t="shared" si="277"/>
        <v>55561.227670012035</v>
      </c>
      <c r="CV151" s="65">
        <f t="shared" si="278"/>
        <v>38252.63225932121</v>
      </c>
      <c r="CW151" s="65">
        <f t="shared" si="279"/>
        <v>25473.734312930555</v>
      </c>
      <c r="CX151" s="65">
        <f t="shared" si="280"/>
        <v>17491.848215615548</v>
      </c>
      <c r="CY151" s="65">
        <f t="shared" si="281"/>
        <v>12360.646900309828</v>
      </c>
      <c r="CZ151" s="65">
        <f t="shared" si="282"/>
        <v>6018.0888129528848</v>
      </c>
      <c r="DA151" s="65">
        <f t="shared" si="283"/>
        <v>257272.95310048785</v>
      </c>
      <c r="DB151" s="65">
        <f t="shared" si="284"/>
        <v>231727.57156014428</v>
      </c>
      <c r="DC151" s="65">
        <f t="shared" si="285"/>
        <v>195009.97115543438</v>
      </c>
      <c r="DD151" s="65">
        <f t="shared" si="286"/>
        <v>145728.45355736421</v>
      </c>
      <c r="DE151" s="65">
        <f t="shared" si="287"/>
        <v>88453.599308524746</v>
      </c>
      <c r="DF151" s="65">
        <f t="shared" si="288"/>
        <v>0</v>
      </c>
      <c r="DG151" s="65">
        <f t="shared" si="289"/>
        <v>0</v>
      </c>
      <c r="DH151" s="65">
        <f t="shared" si="290"/>
        <v>0</v>
      </c>
      <c r="DI151" s="65">
        <f t="shared" si="291"/>
        <v>0</v>
      </c>
      <c r="DJ151" s="65">
        <f t="shared" si="292"/>
        <v>0</v>
      </c>
      <c r="DN151" s="51">
        <v>142</v>
      </c>
      <c r="DO151" s="65">
        <f t="shared" si="293"/>
        <v>6.1798537991688383</v>
      </c>
      <c r="DP151" s="65">
        <f t="shared" si="294"/>
        <v>5.8952671872317355</v>
      </c>
      <c r="DQ151" s="65">
        <f t="shared" si="295"/>
        <v>5.5944805930680239</v>
      </c>
      <c r="DR151" s="65">
        <f t="shared" si="296"/>
        <v>5.6499007370836329</v>
      </c>
      <c r="DS151" s="65">
        <f t="shared" si="297"/>
        <v>5.9024887362764566</v>
      </c>
      <c r="DT151" s="65">
        <f t="shared" si="298"/>
        <v>3.5474544808706301</v>
      </c>
      <c r="DU151" s="65">
        <f t="shared" si="299"/>
        <v>3.300697844126562</v>
      </c>
      <c r="DV151" s="65">
        <f t="shared" si="300"/>
        <v>3.1186518911215777</v>
      </c>
      <c r="DW151" s="65">
        <f t="shared" si="301"/>
        <v>3.3350399405988376</v>
      </c>
      <c r="DX151" s="65">
        <f t="shared" si="302"/>
        <v>3.1261315829257734</v>
      </c>
      <c r="DY151" s="65">
        <f t="shared" si="303"/>
        <v>1</v>
      </c>
      <c r="DZ151" s="65">
        <f t="shared" si="304"/>
        <v>0.99999999999999967</v>
      </c>
      <c r="EA151" s="65">
        <f t="shared" si="305"/>
        <v>1</v>
      </c>
      <c r="EB151" s="65">
        <f t="shared" si="306"/>
        <v>1.0000000000000004</v>
      </c>
      <c r="EC151" s="65">
        <f t="shared" si="307"/>
        <v>1.0000000000000004</v>
      </c>
      <c r="ED151" s="65">
        <f t="shared" si="308"/>
        <v>7.4453961330792806</v>
      </c>
      <c r="EE151" s="65">
        <f t="shared" si="309"/>
        <v>9.3858906585235999</v>
      </c>
      <c r="EF151" s="65">
        <f t="shared" si="310"/>
        <v>10.913048347672186</v>
      </c>
      <c r="EG151" s="65">
        <f t="shared" si="311"/>
        <v>11.041223607023282</v>
      </c>
      <c r="EH151" s="65">
        <f t="shared" si="312"/>
        <v>12.106709668485918</v>
      </c>
      <c r="EI151" s="65">
        <f t="shared" si="313"/>
        <v>0.99999999999999978</v>
      </c>
      <c r="EJ151" s="65">
        <f t="shared" si="314"/>
        <v>0.99999999999999922</v>
      </c>
      <c r="EK151" s="65">
        <f t="shared" si="315"/>
        <v>1</v>
      </c>
      <c r="EL151" s="65">
        <f t="shared" si="316"/>
        <v>1</v>
      </c>
      <c r="EM151" s="65">
        <f t="shared" si="317"/>
        <v>0.99999999999999967</v>
      </c>
      <c r="EN151" s="65">
        <f t="shared" si="318"/>
        <v>0</v>
      </c>
      <c r="EO151" s="65">
        <f t="shared" si="319"/>
        <v>0</v>
      </c>
      <c r="EP151" s="65">
        <f t="shared" si="320"/>
        <v>0</v>
      </c>
      <c r="EQ151" s="65">
        <f t="shared" si="321"/>
        <v>0</v>
      </c>
      <c r="ER151" s="65">
        <f t="shared" si="322"/>
        <v>0</v>
      </c>
      <c r="EV151" s="51">
        <v>142</v>
      </c>
      <c r="EW151" s="65">
        <f t="shared" si="323"/>
        <v>290.62916352210834</v>
      </c>
      <c r="EX151" s="65">
        <f t="shared" si="324"/>
        <v>233.66049054559718</v>
      </c>
      <c r="EY151" s="65">
        <f t="shared" si="325"/>
        <v>163.29709535101796</v>
      </c>
      <c r="EZ151" s="65">
        <f t="shared" si="326"/>
        <v>91.326382094567663</v>
      </c>
      <c r="FA151" s="65">
        <f t="shared" si="327"/>
        <v>49.799640898068432</v>
      </c>
      <c r="FB151" s="65">
        <f t="shared" si="328"/>
        <v>2017.3792090877112</v>
      </c>
      <c r="FC151" s="65">
        <f t="shared" si="329"/>
        <v>1733.2294495066396</v>
      </c>
      <c r="FD151" s="65">
        <f t="shared" si="330"/>
        <v>1431.8459527214893</v>
      </c>
      <c r="FE151" s="65">
        <f t="shared" si="331"/>
        <v>1246.1598508088659</v>
      </c>
      <c r="FF151" s="65">
        <f t="shared" si="332"/>
        <v>1076.6998058477507</v>
      </c>
      <c r="FG151" s="65">
        <f t="shared" si="333"/>
        <v>2895.4525713587855</v>
      </c>
      <c r="FH151" s="65">
        <f t="shared" si="334"/>
        <v>2610.3377476198302</v>
      </c>
      <c r="FI151" s="65">
        <f t="shared" si="335"/>
        <v>2227.8084174633668</v>
      </c>
      <c r="FJ151" s="65">
        <f t="shared" si="336"/>
        <v>1853.3459533118121</v>
      </c>
      <c r="FK151" s="65">
        <f t="shared" si="337"/>
        <v>1424.3208990308576</v>
      </c>
      <c r="FL151" s="65">
        <f t="shared" si="338"/>
        <v>1391.8080863710534</v>
      </c>
      <c r="FM151" s="65">
        <f t="shared" si="339"/>
        <v>1203.9835122300756</v>
      </c>
      <c r="FN151" s="65">
        <f t="shared" si="340"/>
        <v>994.74444032301949</v>
      </c>
      <c r="FO151" s="65">
        <f t="shared" si="341"/>
        <v>760.35910056091438</v>
      </c>
      <c r="FP151" s="65">
        <f t="shared" si="342"/>
        <v>486.53703543713812</v>
      </c>
      <c r="FQ151" s="65">
        <f t="shared" si="343"/>
        <v>2315.4565779043901</v>
      </c>
      <c r="FR151" s="65">
        <f t="shared" si="344"/>
        <v>2085.5481440412968</v>
      </c>
      <c r="FS151" s="65">
        <f t="shared" si="345"/>
        <v>1755.0897403989093</v>
      </c>
      <c r="FT151" s="65">
        <f t="shared" si="346"/>
        <v>1311.556082016278</v>
      </c>
      <c r="FU151" s="65">
        <f t="shared" si="347"/>
        <v>796.08239377672248</v>
      </c>
      <c r="FV151" s="65">
        <f t="shared" si="348"/>
        <v>257.27295310048783</v>
      </c>
      <c r="FW151" s="65">
        <f t="shared" si="349"/>
        <v>231.7275715601441</v>
      </c>
      <c r="FX151" s="65">
        <f t="shared" si="350"/>
        <v>195.00997115543439</v>
      </c>
      <c r="FY151" s="65">
        <f t="shared" si="351"/>
        <v>145.72845355736422</v>
      </c>
      <c r="FZ151" s="65">
        <f t="shared" si="352"/>
        <v>88.453599308524716</v>
      </c>
      <c r="GB151" s="65">
        <f t="shared" si="353"/>
        <v>290.62916352210834</v>
      </c>
      <c r="GC151" s="65">
        <f t="shared" si="354"/>
        <v>2017.3792090877112</v>
      </c>
      <c r="GD151" s="65">
        <f t="shared" si="355"/>
        <v>2895.4525713587855</v>
      </c>
      <c r="GE151" s="65">
        <f t="shared" si="356"/>
        <v>1391.8080863710534</v>
      </c>
      <c r="GF151" s="65">
        <f t="shared" si="357"/>
        <v>2315.4565779043901</v>
      </c>
      <c r="GG151" s="65">
        <f t="shared" si="358"/>
        <v>257.27295310048783</v>
      </c>
      <c r="GH151" s="65">
        <f t="shared" si="359"/>
        <v>233.66049054559718</v>
      </c>
      <c r="GI151" s="65">
        <f t="shared" si="360"/>
        <v>1733.2294495066396</v>
      </c>
      <c r="GJ151" s="65">
        <f t="shared" si="361"/>
        <v>2610.3377476198302</v>
      </c>
      <c r="GK151" s="65">
        <f t="shared" si="362"/>
        <v>1203.9835122300756</v>
      </c>
      <c r="GL151" s="65">
        <f t="shared" si="363"/>
        <v>2085.5481440412968</v>
      </c>
      <c r="GM151" s="65">
        <f t="shared" si="364"/>
        <v>231.7275715601441</v>
      </c>
      <c r="GN151" s="65">
        <f t="shared" si="365"/>
        <v>163.29709535101796</v>
      </c>
      <c r="GO151" s="65">
        <f t="shared" si="366"/>
        <v>1431.8459527214893</v>
      </c>
      <c r="GP151" s="65">
        <f t="shared" si="367"/>
        <v>2227.8084174633668</v>
      </c>
      <c r="GQ151" s="65">
        <f t="shared" si="368"/>
        <v>994.74444032301949</v>
      </c>
      <c r="GR151" s="65">
        <f t="shared" si="369"/>
        <v>1755.0897403989093</v>
      </c>
      <c r="GS151" s="65">
        <f t="shared" si="370"/>
        <v>195.00997115543439</v>
      </c>
      <c r="GT151" s="65">
        <f t="shared" si="371"/>
        <v>91.326382094567663</v>
      </c>
      <c r="GU151" s="65">
        <f t="shared" si="372"/>
        <v>1246.1598508088659</v>
      </c>
      <c r="GV151" s="65">
        <f t="shared" si="373"/>
        <v>1853.3459533118121</v>
      </c>
      <c r="GW151" s="65">
        <f t="shared" si="374"/>
        <v>760.35910056091438</v>
      </c>
      <c r="GX151" s="65">
        <f t="shared" si="375"/>
        <v>1311.556082016278</v>
      </c>
      <c r="GY151" s="65">
        <f t="shared" si="376"/>
        <v>145.72845355736422</v>
      </c>
      <c r="GZ151" s="65">
        <f t="shared" si="377"/>
        <v>49.799640898068432</v>
      </c>
      <c r="HA151" s="65">
        <f t="shared" si="378"/>
        <v>1076.6998058477507</v>
      </c>
      <c r="HB151" s="65">
        <f t="shared" si="379"/>
        <v>1424.3208990308576</v>
      </c>
      <c r="HC151" s="65">
        <f t="shared" si="380"/>
        <v>486.53703543713812</v>
      </c>
      <c r="HD151" s="65">
        <f t="shared" si="381"/>
        <v>796.08239377672248</v>
      </c>
      <c r="HE151" s="65">
        <f t="shared" si="382"/>
        <v>88.453599308524716</v>
      </c>
      <c r="HM151" s="51">
        <v>142</v>
      </c>
      <c r="HN151" s="72">
        <f>(EW151-EW150)*$D$46+(FB151-FB150)*$D$47+(FG151-FG150)*$D$48+(FL151-FL150)*$D$49+IF($HM151&lt;C$10,0,求节点(C$10:C$14,$H$28:$H$32,$HM151)*$C$2*节奏总纲!W145)+HN150</f>
        <v>2388729.0571762179</v>
      </c>
      <c r="HO151" s="72">
        <f>(EX151-EX150)*$D$46+(FC151-FC150)*$D$47+(FH151-FH150)*$D$48+(FM151-FM150)*$D$49+IF($HM151&lt;D$10,0,求节点(D$10:D$14,$H$28:$H$32,$HM151)*$C$2*节奏总纲!X145)+HO150</f>
        <v>2033923.0993493544</v>
      </c>
      <c r="HP151" s="72">
        <f>(EY151-EY150)*$D$46+(FD151-FD150)*$D$47+(FI151-FI150)*$D$48+(FN151-FN150)*$D$49+IF($HM151&lt;E$10,0,求节点(E$10:E$14,$H$28:$H$32,$HM151)*$C$2*节奏总纲!Y145)+HP150</f>
        <v>1633704.4538398618</v>
      </c>
      <c r="HQ151" s="72">
        <f>(EZ151-EZ150)*$D$46+(FE151-FE150)*$D$47+(FJ151-FJ150)*$D$48+(FO151-FO150)*$D$49+IF($HM151&lt;F$10,0,求节点(F$10:F$14,$H$28:$H$32,$HM151)*$C$2*节奏总纲!Z145)+HQ150</f>
        <v>1178546.8191779887</v>
      </c>
      <c r="HR151" s="72">
        <f>(FA151-FA150)*$D$46+(FF151-FF150)*$D$47+(FK151-FK150)*$D$48+(FP151-FP150)*$D$49+IF($HM151&lt;G$10,0,求节点(G$10:G$14,$H$28:$H$32,$HM151)*$C$2*节奏总纲!AA145)+HR150</f>
        <v>656295.95746673318</v>
      </c>
      <c r="HV151" s="72">
        <v>142</v>
      </c>
      <c r="HW151" s="72">
        <f>IF($HV151&lt;C$10,0,求节点(C$10:C$14,$I$28:$I$32,$HV151)*$C$2*节奏总纲!W145)+HW150</f>
        <v>41510849717.381058</v>
      </c>
      <c r="HX151" s="72">
        <f>IF($HV151&lt;D$10,0,求节点(D$10:D$14,$I$28:$I$32,$HV151)*$C$2*节奏总纲!X145)+HX150</f>
        <v>35580103066.039467</v>
      </c>
      <c r="HY151" s="72">
        <f>IF($HV151&lt;E$10,0,求节点(E$10:E$14,$I$28:$I$32,$HV151)*$C$2*节奏总纲!Y145)+HY150</f>
        <v>28684640447.445198</v>
      </c>
      <c r="HZ151" s="72">
        <f>IF($HV151&lt;F$10,0,求节点(F$10:F$14,$I$28:$I$32,$HV151)*$C$2*节奏总纲!Z145)+HZ150</f>
        <v>20499954755.417</v>
      </c>
      <c r="IA151" s="72">
        <f>IF($HV151&lt;G$10,0,求节点(G$10:G$14,$I$28:$I$32,$HV151)*$C$2*节奏总纲!AA145)+IA150</f>
        <v>11011755631.058228</v>
      </c>
    </row>
    <row r="152" spans="16:235" x14ac:dyDescent="0.15">
      <c r="P152" s="49">
        <v>143</v>
      </c>
      <c r="Q152" s="51">
        <f>IF($P152&lt;C$10,0,求节点(C$10:C$14,$H$10:$H$14,$P152)*$C$2*节奏总纲!W146)+Q151</f>
        <v>4969.7496895058675</v>
      </c>
      <c r="R152" s="51">
        <f>IF($P152&lt;D$10,0,求节点(D$10:D$14,$H$10:$H$14,$P152)*$C$2*节奏总纲!X146)+R151</f>
        <v>3903.8110568565826</v>
      </c>
      <c r="S152" s="51">
        <f>IF($P152&lt;E$10,0,求节点(E$10:E$14,$H$10:$H$14,$P152)*$C$2*节奏总纲!Y146)+S151</f>
        <v>2656.9836629856904</v>
      </c>
      <c r="T152" s="51">
        <f>IF($P152&lt;F$10,0,求节点(F$10:F$14,$H$10:$H$14,$P152)*$C$2*节奏总纲!Z146)+T151</f>
        <v>1493.4571370726665</v>
      </c>
      <c r="U152" s="51">
        <f>IF($P152&lt;G$10,0,求节点(G$10:G$14,$H$10:$H$14,$P152)*$C$2*节奏总纲!AA146)+U151</f>
        <v>832.52028829515666</v>
      </c>
      <c r="V152" s="51">
        <f>IF($P152&lt;C$10,0,求节点(C$10:C$14,$I$10:$I$14,$P152)*$C$2*节奏总纲!W146)+V151</f>
        <v>15347.711240011677</v>
      </c>
      <c r="W152" s="51">
        <f>IF($P152&lt;D$10,0,求节点(D$10:D$14,$I$10:$I$14,$P152)*$C$2*节奏总纲!X146)+W151</f>
        <v>11136.738670043555</v>
      </c>
      <c r="X152" s="51">
        <f>IF($P152&lt;E$10,0,求节点(E$10:E$14,$I$10:$I$14,$P152)*$C$2*节奏总纲!Y146)+X151</f>
        <v>7101.2953912784196</v>
      </c>
      <c r="Y152" s="51">
        <f>IF($P152&lt;F$10,0,求节点(F$10:F$14,$I$10:$I$14,$P152)*$C$2*节奏总纲!Z146)+Y151</f>
        <v>4275.4894023257266</v>
      </c>
      <c r="Z152" s="51">
        <f>IF($P152&lt;G$10,0,求节点(G$10:G$14,$I$10:$I$14,$P152)*$C$2*节奏总纲!AA146)+Z151</f>
        <v>2249.8261883485275</v>
      </c>
      <c r="AA152" s="65">
        <f>IF($P152&lt;C$10,0,求节点(C$10:C$14,$J$10:$J$14,$P152)*$C$2*节奏总纲!W146)+AA151+军团势力点排行奖励设计!M152-军团势力点排行奖励设计!M151</f>
        <v>68478.653115524154</v>
      </c>
      <c r="AB152" s="65">
        <f>IF($P152&lt;D$10,0,求节点(D$10:D$14,$J$10:$J$14,$P152)*$C$2*节奏总纲!X146)+AB151+军团势力点排行奖励设计!N152-军团势力点排行奖励设计!N151</f>
        <v>68498.026754714258</v>
      </c>
      <c r="AC152" s="65">
        <f>IF($P152&lt;E$10,0,求节点(E$10:E$14,$J$10:$J$14,$P152)*$C$2*节奏总纲!Y146)+AC151+军团势力点排行奖励设计!O152-军团势力点排行奖励设计!O151</f>
        <v>62829.800552840017</v>
      </c>
      <c r="AD152" s="65">
        <f>IF($P152&lt;F$10,0,求节点(F$10:F$14,$J$10:$J$14,$P152)*$C$2*节奏总纲!Z146)+AD151+军团势力点排行奖励设计!P152-军团势力点排行奖励设计!P151</f>
        <v>60999.044192168272</v>
      </c>
      <c r="AE152" s="65">
        <f>IF($P152&lt;G$10,0,求节点(G$10:G$14,$J$10:$J$14,$P152)*$C$2*节奏总纲!AA146)+AE151+军团势力点排行奖励设计!Q152-军团势力点排行奖励设计!Q151</f>
        <v>59535.687664545076</v>
      </c>
      <c r="AF152" s="65">
        <f>IF($P152&lt;C$10,0,求节点(C$10:C$14,$K$10:$K$14,$P152)*$C$2*节奏总纲!W146)+AF151</f>
        <v>305067.94360322942</v>
      </c>
      <c r="AG152" s="65">
        <f>IF($P152&lt;D$10,0,求节点(D$10:D$14,$K$10:$K$14,$P152)*$C$2*节奏总纲!X146)+AG151</f>
        <v>256519.60425894195</v>
      </c>
      <c r="AH152" s="65">
        <f>IF($P152&lt;E$10,0,求节点(E$10:E$14,$K$10:$K$14,$P152)*$C$2*节奏总纲!Y146)+AH151</f>
        <v>204799.99524802153</v>
      </c>
      <c r="AI152" s="65">
        <f>IF($P152&lt;F$10,0,求节点(F$10:F$14,$K$10:$K$14,$P152)*$C$2*节奏总纲!Z146)+AI151</f>
        <v>146472.53107932059</v>
      </c>
      <c r="AJ152" s="65">
        <f>IF($P152&lt;G$10,0,求节点(G$10:G$14,$K$10:$K$14,$P152)*$C$2*节奏总纲!AA146)+AJ151</f>
        <v>78294.430926083776</v>
      </c>
      <c r="AK152" s="65">
        <f>IF($P152&lt;C$10,0,求节点(C$10:C$14,$L$10:$L$14,$P152)*$C$2*节奏总纲!W146)+AK151+军团势力点排行奖励设计!R152-军团势力点排行奖励设计!R151</f>
        <v>278306.77995433292</v>
      </c>
      <c r="AL152" s="65">
        <f>IF($P152&lt;D$10,0,求节点(D$10:D$14,$L$10:$L$14,$P152)*$C$2*节奏总纲!X146)+AL151+军团势力点排行奖励设计!S152-军团势力点排行奖励设计!S151</f>
        <v>250481.17998571487</v>
      </c>
      <c r="AM152" s="65">
        <f>IF($P152&lt;E$10,0,求节点(E$10:E$14,$L$10:$L$14,$P152)*$C$2*节奏总纲!Y146)+AM151+军团势力点排行奖励设计!T152-军团势力点排行奖励设计!T151</f>
        <v>210510.36513411318</v>
      </c>
      <c r="AN152" s="65">
        <f>IF($P152&lt;F$10,0,求节点(F$10:F$14,$L$10:$L$14,$P152)*$C$2*节奏总纲!Z146)+AN151+军团势力点排行奖励设计!U152-军团势力点排行奖励设计!U151</f>
        <v>157314.10228071798</v>
      </c>
      <c r="AO152" s="65">
        <f>IF($P152&lt;G$10,0,求节点(G$10:G$14,$L$10:$L$14,$P152)*$C$2*节奏总纲!AA146)+AO151+军团势力点排行奖励设计!V152-军团势力点排行奖励设计!V151</f>
        <v>95478.560214838071</v>
      </c>
      <c r="AP152" s="65">
        <f>IF($P152&lt;C$10,0,求节点(C$10:C$14,$M$10:$M$14,$P152)*$C$2*节奏总纲!W146)+AP151</f>
        <v>0</v>
      </c>
      <c r="AQ152" s="65">
        <f>IF($P152&lt;D$10,0,求节点(D$10:D$14,$M$10:$M$14,$P152)*$C$2*节奏总纲!X146)+AQ151</f>
        <v>0</v>
      </c>
      <c r="AR152" s="65">
        <f>IF($P152&lt;E$10,0,求节点(E$10:E$14,$M$10:$M$14,$P152)*$C$2*节奏总纲!Y146)+AR151</f>
        <v>0</v>
      </c>
      <c r="AS152" s="65">
        <f>IF($P152&lt;F$10,0,求节点(F$10:F$14,$M$10:$M$14,$P152)*$C$2*节奏总纲!Z146)+AS151</f>
        <v>0</v>
      </c>
      <c r="AT152" s="65">
        <f>IF($P152&lt;G$10,0,求节点(G$10:G$14,$M$10:$M$14,$P152)*$C$2*节奏总纲!AA146)+AT151</f>
        <v>0</v>
      </c>
      <c r="AX152" s="51">
        <v>143</v>
      </c>
      <c r="AY152" s="51">
        <f>IF($AX152&lt;C$10,0,求节点(C$10:C$14,$H$19:$H$23,$AX152)*$C$2*节奏总纲!W146)+AY151</f>
        <v>160.83712822378666</v>
      </c>
      <c r="AZ152" s="51">
        <f>IF($AX152&lt;D$10,0,求节点(D$10:D$14,$H$19:$H$23,$AX152)*$C$2*节奏总纲!X146)+AZ151</f>
        <v>132.43881686352239</v>
      </c>
      <c r="BA152" s="51">
        <f>IF($AX152&lt;E$10,0,求节点(E$10:E$14,$H$19:$H$23,$AX152)*$C$2*节奏总纲!Y146)+BA151</f>
        <v>94.985892569826404</v>
      </c>
      <c r="BB152" s="51">
        <f>IF($AX152&lt;F$10,0,求节点(F$10:F$14,$H$19:$H$23,$AX152)*$C$2*节奏总纲!Z146)+BB151</f>
        <v>52.866668161804185</v>
      </c>
      <c r="BC152" s="51">
        <f>IF($AX152&lt;G$10,0,求节点(G$10:G$14,$H$19:$H$23,$AX152)*$C$2*节奏总纲!AA146)+BC151</f>
        <v>28.209127555924699</v>
      </c>
      <c r="BD152" s="51">
        <f>IF($AX152&lt;C$10,0,求节点(C$10:C$14,$I$19:$I$23,$AX152)*$C$2*节奏总纲!W146)+BD151</f>
        <v>432.64011766107234</v>
      </c>
      <c r="BE152" s="51">
        <f>IF($AX152&lt;D$10,0,求节点(D$10:D$14,$I$19:$I$23,$AX152)*$C$2*节奏总纲!X146)+BE151</f>
        <v>337.40557894024931</v>
      </c>
      <c r="BF152" s="51">
        <f>IF($AX152&lt;E$10,0,求节点(E$10:E$14,$I$19:$I$23,$AX152)*$C$2*节奏总纲!Y146)+BF151</f>
        <v>227.70400927063847</v>
      </c>
      <c r="BG152" s="51">
        <f>IF($AX152&lt;F$10,0,求节点(F$10:F$14,$I$19:$I$23,$AX152)*$C$2*节奏总纲!Z146)+BG151</f>
        <v>128.19904644254493</v>
      </c>
      <c r="BH152" s="51">
        <f>IF($AX152&lt;G$10,0,求节点(G$10:G$14,$I$19:$I$23,$AX152)*$C$2*节奏总纲!AA146)+BH151</f>
        <v>71.968377807145785</v>
      </c>
      <c r="BI152" s="65">
        <f>IF($AX152&lt;C$10,0,求节点(C$10:C$14,$J$19:$J$23,$AX152)*$C$2*节奏总纲!W146)+BI151+军团势力点排行奖励设计!W152-军团势力点排行奖励设计!W151</f>
        <v>2282.6217705174718</v>
      </c>
      <c r="BJ152" s="65">
        <f>IF($AX152&lt;D$10,0,求节点(D$10:D$14,$J$19:$J$23,$AX152)*$C$2*节奏总纲!X146)+BJ151+军团势力点排行奖励设计!X152-军团势力点排行奖励设计!X151</f>
        <v>2283.2675584904755</v>
      </c>
      <c r="BK152" s="65">
        <f>IF($AX152&lt;E$10,0,求节点(E$10:E$14,$J$19:$J$23,$AX152)*$C$2*节奏总纲!Y146)+BK151+军团势力点排行奖励设计!Y152-军团势力点排行奖励设计!Y151</f>
        <v>2094.3266850946675</v>
      </c>
      <c r="BL152" s="65">
        <f>IF($AX152&lt;F$10,0,求节点(F$10:F$14,$J$19:$J$23,$AX152)*$C$2*节奏总纲!Z146)+BL151+军团势力点排行奖励设计!Z152-军团势力点排行奖励设计!Z151</f>
        <v>2033.3014730722753</v>
      </c>
      <c r="BM152" s="65">
        <f>IF($AX152&lt;G$10,0,求节点(G$10:G$14,$J$19:$J$23,$AX152)*$C$2*节奏总纲!AA146)+BM151+军团势力点排行奖励设计!AA152-军团势力点排行奖励设计!AA151</f>
        <v>1984.5229221515019</v>
      </c>
      <c r="BN152" s="65">
        <f>IF($AX152&lt;C$10,0,求节点(C$10:C$14,$K$19:$K$23,$AX152)*$C$2*节奏总纲!W146)+BN151</f>
        <v>1275.0877419773738</v>
      </c>
      <c r="BO152" s="65">
        <f>IF($AX152&lt;D$10,0,求节点(D$10:D$14,$K$19:$K$23,$AX152)*$C$2*节奏总纲!X146)+BO151</f>
        <v>849.12447709768514</v>
      </c>
      <c r="BP152" s="65">
        <f>IF($AX152&lt;E$10,0,求节点(E$10:E$14,$K$19:$K$23,$AX152)*$C$2*节奏总纲!Y146)+BP151</f>
        <v>583.0616071871849</v>
      </c>
      <c r="BQ152" s="65">
        <f>IF($AX152&lt;F$10,0,求节点(F$10:F$14,$K$19:$K$23,$AX152)*$C$2*节奏总纲!Z146)+BQ151</f>
        <v>412.02156334366094</v>
      </c>
      <c r="BR152" s="65">
        <f>IF($AX152&lt;G$10,0,求节点(G$10:G$14,$K$19:$K$23,$AX152)*$C$2*节奏总纲!AA146)+BR151</f>
        <v>200.60296043176282</v>
      </c>
      <c r="BS152" s="65">
        <f>IF($AX152&lt;C$10,0,求节点(C$10:C$14,$L$19:$L$23,$AX152)*$C$2*节奏总纲!W146)+BS151+军团势力点排行奖励设计!AB152-军团势力点排行奖励设计!AB151</f>
        <v>5566.1355990866596</v>
      </c>
      <c r="BT152" s="65">
        <f>IF($AX152&lt;D$10,0,求节点(D$10:D$14,$L$19:$L$23,$AX152)*$C$2*节奏总纲!X146)+BT151+军团势力点排行奖励设计!AC152-军团势力点排行奖励设计!AC151</f>
        <v>5009.6235997142994</v>
      </c>
      <c r="BU152" s="65">
        <f>IF($AX152&lt;E$10,0,求节点(E$10:E$14,$L$19:$L$23,$AX152)*$C$2*节奏总纲!Y146)+BU151+军团势力点排行奖励设计!AD152-军团势力点排行奖励设计!AD151</f>
        <v>4210.2073026822636</v>
      </c>
      <c r="BV152" s="65">
        <f>IF($AX152&lt;F$10,0,求节点(F$10:F$14,$L$19:$L$23,$AX152)*$C$2*节奏总纲!Z146)+BV151+军团势力点排行奖励设计!AE152-军团势力点排行奖励设计!AE151</f>
        <v>3146.2820456143604</v>
      </c>
      <c r="BW152" s="65">
        <f>IF($AX152&lt;G$10,0,求节点(G$10:G$14,$L$19:$L$23,$AX152)*$C$2*节奏总纲!AA146)+BW151+军团势力点排行奖励设计!AF152-军团势力点排行奖励设计!AF151</f>
        <v>1909.5712042967621</v>
      </c>
      <c r="BX152" s="65">
        <f>IF($AX152&lt;C$10,0,求节点(C$10:C$14,$M$19:$M$23,$AX152)*$C$2*节奏总纲!W146)+BX151</f>
        <v>0</v>
      </c>
      <c r="BY152" s="65">
        <f>IF($AX152&lt;D$10,0,求节点(D$10:D$14,$M$19:$M$23,$AX152)*$C$2*节奏总纲!X146)+BY151</f>
        <v>0</v>
      </c>
      <c r="BZ152" s="65">
        <f>IF($AX152&lt;E$10,0,求节点(E$10:E$14,$M$19:$M$23,$AX152)*$C$2*节奏总纲!Y146)+BZ151</f>
        <v>0</v>
      </c>
      <c r="CA152" s="65">
        <f>IF($AX152&lt;F$10,0,求节点(F$10:F$14,$M$19:$M$23,$AX152)*$C$2*节奏总纲!Z146)+CA151</f>
        <v>0</v>
      </c>
      <c r="CB152" s="65">
        <f>IF($AX152&lt;G$10,0,求节点(G$10:G$14,$M$19:$M$23,$AX152)*$C$2*节奏总纲!AA146)+CB151</f>
        <v>0</v>
      </c>
      <c r="CF152" s="51">
        <v>143</v>
      </c>
      <c r="CG152" s="65">
        <f t="shared" si="263"/>
        <v>804.18564111893329</v>
      </c>
      <c r="CH152" s="65">
        <f t="shared" si="264"/>
        <v>662.1940843176119</v>
      </c>
      <c r="CI152" s="65">
        <f t="shared" si="265"/>
        <v>474.92946284913205</v>
      </c>
      <c r="CJ152" s="65">
        <f t="shared" si="266"/>
        <v>264.33334080902091</v>
      </c>
      <c r="CK152" s="65">
        <f t="shared" si="267"/>
        <v>141.04563777962349</v>
      </c>
      <c r="CL152" s="65">
        <f t="shared" si="268"/>
        <v>4326.4011766107233</v>
      </c>
      <c r="CM152" s="65">
        <f t="shared" si="269"/>
        <v>3374.0557894024932</v>
      </c>
      <c r="CN152" s="65">
        <f t="shared" si="270"/>
        <v>2277.0400927063847</v>
      </c>
      <c r="CO152" s="65">
        <f t="shared" si="271"/>
        <v>1281.9904644254493</v>
      </c>
      <c r="CP152" s="65">
        <f t="shared" si="272"/>
        <v>719.68377807145782</v>
      </c>
      <c r="CQ152" s="65">
        <f t="shared" si="273"/>
        <v>68478.653115524154</v>
      </c>
      <c r="CR152" s="65">
        <f t="shared" si="274"/>
        <v>68498.026754714258</v>
      </c>
      <c r="CS152" s="65">
        <f t="shared" si="275"/>
        <v>62829.800552840024</v>
      </c>
      <c r="CT152" s="65">
        <f t="shared" si="276"/>
        <v>60999.044192168258</v>
      </c>
      <c r="CU152" s="65">
        <f t="shared" si="277"/>
        <v>59535.687664545054</v>
      </c>
      <c r="CV152" s="65">
        <f t="shared" si="278"/>
        <v>38252.63225932121</v>
      </c>
      <c r="CW152" s="65">
        <f t="shared" si="279"/>
        <v>25473.734312930555</v>
      </c>
      <c r="CX152" s="65">
        <f t="shared" si="280"/>
        <v>17491.848215615548</v>
      </c>
      <c r="CY152" s="65">
        <f t="shared" si="281"/>
        <v>12360.646900309828</v>
      </c>
      <c r="CZ152" s="65">
        <f t="shared" si="282"/>
        <v>6018.0888129528848</v>
      </c>
      <c r="DA152" s="65">
        <f t="shared" si="283"/>
        <v>278306.77995433297</v>
      </c>
      <c r="DB152" s="65">
        <f t="shared" si="284"/>
        <v>250481.17998571496</v>
      </c>
      <c r="DC152" s="65">
        <f t="shared" si="285"/>
        <v>210510.36513411318</v>
      </c>
      <c r="DD152" s="65">
        <f t="shared" si="286"/>
        <v>157314.10228071801</v>
      </c>
      <c r="DE152" s="65">
        <f t="shared" si="287"/>
        <v>95478.5602148381</v>
      </c>
      <c r="DF152" s="65">
        <f t="shared" si="288"/>
        <v>0</v>
      </c>
      <c r="DG152" s="65">
        <f t="shared" si="289"/>
        <v>0</v>
      </c>
      <c r="DH152" s="65">
        <f t="shared" si="290"/>
        <v>0</v>
      </c>
      <c r="DI152" s="65">
        <f t="shared" si="291"/>
        <v>0</v>
      </c>
      <c r="DJ152" s="65">
        <f t="shared" si="292"/>
        <v>0</v>
      </c>
      <c r="DN152" s="51">
        <v>143</v>
      </c>
      <c r="DO152" s="65">
        <f t="shared" si="293"/>
        <v>6.1798537991688383</v>
      </c>
      <c r="DP152" s="65">
        <f t="shared" si="294"/>
        <v>5.8952671872317355</v>
      </c>
      <c r="DQ152" s="65">
        <f t="shared" si="295"/>
        <v>5.5944805930680239</v>
      </c>
      <c r="DR152" s="65">
        <f t="shared" si="296"/>
        <v>5.6499007370836329</v>
      </c>
      <c r="DS152" s="65">
        <f t="shared" si="297"/>
        <v>5.9024887362764566</v>
      </c>
      <c r="DT152" s="65">
        <f t="shared" si="298"/>
        <v>3.5474544808706301</v>
      </c>
      <c r="DU152" s="65">
        <f t="shared" si="299"/>
        <v>3.300697844126562</v>
      </c>
      <c r="DV152" s="65">
        <f t="shared" si="300"/>
        <v>3.1186518911215777</v>
      </c>
      <c r="DW152" s="65">
        <f t="shared" si="301"/>
        <v>3.3350399405988376</v>
      </c>
      <c r="DX152" s="65">
        <f t="shared" si="302"/>
        <v>3.1261315829257734</v>
      </c>
      <c r="DY152" s="65">
        <f t="shared" si="303"/>
        <v>1</v>
      </c>
      <c r="DZ152" s="65">
        <f t="shared" si="304"/>
        <v>1</v>
      </c>
      <c r="EA152" s="65">
        <f t="shared" si="305"/>
        <v>0.99999999999999989</v>
      </c>
      <c r="EB152" s="65">
        <f t="shared" si="306"/>
        <v>1.0000000000000002</v>
      </c>
      <c r="EC152" s="65">
        <f t="shared" si="307"/>
        <v>1.0000000000000004</v>
      </c>
      <c r="ED152" s="65">
        <f t="shared" si="308"/>
        <v>7.9750836892771471</v>
      </c>
      <c r="EE152" s="65">
        <f t="shared" si="309"/>
        <v>10.069964658802762</v>
      </c>
      <c r="EF152" s="65">
        <f t="shared" si="310"/>
        <v>11.708310792749153</v>
      </c>
      <c r="EG152" s="65">
        <f t="shared" si="311"/>
        <v>11.849908201459032</v>
      </c>
      <c r="EH152" s="65">
        <f t="shared" si="312"/>
        <v>13.009849698058408</v>
      </c>
      <c r="EI152" s="65">
        <f t="shared" si="313"/>
        <v>0.99999999999999978</v>
      </c>
      <c r="EJ152" s="65">
        <f t="shared" si="314"/>
        <v>0.99999999999999967</v>
      </c>
      <c r="EK152" s="65">
        <f t="shared" si="315"/>
        <v>1</v>
      </c>
      <c r="EL152" s="65">
        <f t="shared" si="316"/>
        <v>0.99999999999999978</v>
      </c>
      <c r="EM152" s="65">
        <f t="shared" si="317"/>
        <v>0.99999999999999967</v>
      </c>
      <c r="EN152" s="65">
        <f t="shared" si="318"/>
        <v>0</v>
      </c>
      <c r="EO152" s="65">
        <f t="shared" si="319"/>
        <v>0</v>
      </c>
      <c r="EP152" s="65">
        <f t="shared" si="320"/>
        <v>0</v>
      </c>
      <c r="EQ152" s="65">
        <f t="shared" si="321"/>
        <v>0</v>
      </c>
      <c r="ER152" s="65">
        <f t="shared" si="322"/>
        <v>0</v>
      </c>
      <c r="EV152" s="51">
        <v>143</v>
      </c>
      <c r="EW152" s="65">
        <f t="shared" si="323"/>
        <v>290.62916352210834</v>
      </c>
      <c r="EX152" s="65">
        <f t="shared" si="324"/>
        <v>233.66049054559718</v>
      </c>
      <c r="EY152" s="65">
        <f t="shared" si="325"/>
        <v>163.29709535101796</v>
      </c>
      <c r="EZ152" s="65">
        <f t="shared" si="326"/>
        <v>91.326382094567663</v>
      </c>
      <c r="FA152" s="65">
        <f t="shared" si="327"/>
        <v>49.799640898068432</v>
      </c>
      <c r="FB152" s="65">
        <f t="shared" si="328"/>
        <v>2081.7028386101733</v>
      </c>
      <c r="FC152" s="65">
        <f t="shared" si="329"/>
        <v>1802.3799230522548</v>
      </c>
      <c r="FD152" s="65">
        <f t="shared" si="330"/>
        <v>1498.0869526303729</v>
      </c>
      <c r="FE152" s="65">
        <f t="shared" si="331"/>
        <v>1312.4008507177496</v>
      </c>
      <c r="FF152" s="65">
        <f t="shared" si="332"/>
        <v>1142.9408057566343</v>
      </c>
      <c r="FG152" s="65">
        <f t="shared" si="333"/>
        <v>3079.5467990520719</v>
      </c>
      <c r="FH152" s="65">
        <f t="shared" si="334"/>
        <v>2785.0948243643088</v>
      </c>
      <c r="FI152" s="65">
        <f t="shared" si="335"/>
        <v>2380.4276812534345</v>
      </c>
      <c r="FJ152" s="65">
        <f t="shared" si="336"/>
        <v>1982.47674556993</v>
      </c>
      <c r="FK152" s="65">
        <f t="shared" si="337"/>
        <v>1526.087564386733</v>
      </c>
      <c r="FL152" s="65">
        <f t="shared" si="338"/>
        <v>1482.3757567386801</v>
      </c>
      <c r="FM152" s="65">
        <f t="shared" si="339"/>
        <v>1285.9129932869205</v>
      </c>
      <c r="FN152" s="65">
        <f t="shared" si="340"/>
        <v>1063.3701162286231</v>
      </c>
      <c r="FO152" s="65">
        <f t="shared" si="341"/>
        <v>813.32579544521786</v>
      </c>
      <c r="FP152" s="65">
        <f t="shared" si="342"/>
        <v>521.26097905327993</v>
      </c>
      <c r="FQ152" s="65">
        <f t="shared" si="343"/>
        <v>2504.7610195889965</v>
      </c>
      <c r="FR152" s="65">
        <f t="shared" si="344"/>
        <v>2254.330619871434</v>
      </c>
      <c r="FS152" s="65">
        <f t="shared" si="345"/>
        <v>1894.5932862070188</v>
      </c>
      <c r="FT152" s="65">
        <f t="shared" si="346"/>
        <v>1415.8269205264619</v>
      </c>
      <c r="FU152" s="65">
        <f t="shared" si="347"/>
        <v>859.30704193354268</v>
      </c>
      <c r="FV152" s="65">
        <f t="shared" si="348"/>
        <v>278.30677995433297</v>
      </c>
      <c r="FW152" s="65">
        <f t="shared" si="349"/>
        <v>250.4811799857149</v>
      </c>
      <c r="FX152" s="65">
        <f t="shared" si="350"/>
        <v>210.51036513411319</v>
      </c>
      <c r="FY152" s="65">
        <f t="shared" si="351"/>
        <v>157.31410228071798</v>
      </c>
      <c r="FZ152" s="65">
        <f t="shared" si="352"/>
        <v>95.478560214838069</v>
      </c>
      <c r="GB152" s="65">
        <f t="shared" si="353"/>
        <v>290.62916352210834</v>
      </c>
      <c r="GC152" s="65">
        <f t="shared" si="354"/>
        <v>2081.7028386101733</v>
      </c>
      <c r="GD152" s="65">
        <f t="shared" si="355"/>
        <v>3079.5467990520719</v>
      </c>
      <c r="GE152" s="65">
        <f t="shared" si="356"/>
        <v>1482.3757567386801</v>
      </c>
      <c r="GF152" s="65">
        <f t="shared" si="357"/>
        <v>2504.7610195889965</v>
      </c>
      <c r="GG152" s="65">
        <f t="shared" si="358"/>
        <v>278.30677995433297</v>
      </c>
      <c r="GH152" s="65">
        <f t="shared" si="359"/>
        <v>233.66049054559718</v>
      </c>
      <c r="GI152" s="65">
        <f t="shared" si="360"/>
        <v>1802.3799230522548</v>
      </c>
      <c r="GJ152" s="65">
        <f t="shared" si="361"/>
        <v>2785.0948243643088</v>
      </c>
      <c r="GK152" s="65">
        <f t="shared" si="362"/>
        <v>1285.9129932869205</v>
      </c>
      <c r="GL152" s="65">
        <f t="shared" si="363"/>
        <v>2254.330619871434</v>
      </c>
      <c r="GM152" s="65">
        <f t="shared" si="364"/>
        <v>250.4811799857149</v>
      </c>
      <c r="GN152" s="65">
        <f t="shared" si="365"/>
        <v>163.29709535101796</v>
      </c>
      <c r="GO152" s="65">
        <f t="shared" si="366"/>
        <v>1498.0869526303729</v>
      </c>
      <c r="GP152" s="65">
        <f t="shared" si="367"/>
        <v>2380.4276812534345</v>
      </c>
      <c r="GQ152" s="65">
        <f t="shared" si="368"/>
        <v>1063.3701162286231</v>
      </c>
      <c r="GR152" s="65">
        <f t="shared" si="369"/>
        <v>1894.5932862070188</v>
      </c>
      <c r="GS152" s="65">
        <f t="shared" si="370"/>
        <v>210.51036513411319</v>
      </c>
      <c r="GT152" s="65">
        <f t="shared" si="371"/>
        <v>91.326382094567663</v>
      </c>
      <c r="GU152" s="65">
        <f t="shared" si="372"/>
        <v>1312.4008507177496</v>
      </c>
      <c r="GV152" s="65">
        <f t="shared" si="373"/>
        <v>1982.47674556993</v>
      </c>
      <c r="GW152" s="65">
        <f t="shared" si="374"/>
        <v>813.32579544521786</v>
      </c>
      <c r="GX152" s="65">
        <f t="shared" si="375"/>
        <v>1415.8269205264619</v>
      </c>
      <c r="GY152" s="65">
        <f t="shared" si="376"/>
        <v>157.31410228071798</v>
      </c>
      <c r="GZ152" s="65">
        <f t="shared" si="377"/>
        <v>49.799640898068432</v>
      </c>
      <c r="HA152" s="65">
        <f t="shared" si="378"/>
        <v>1142.9408057566343</v>
      </c>
      <c r="HB152" s="65">
        <f t="shared" si="379"/>
        <v>1526.087564386733</v>
      </c>
      <c r="HC152" s="65">
        <f t="shared" si="380"/>
        <v>521.26097905327993</v>
      </c>
      <c r="HD152" s="65">
        <f t="shared" si="381"/>
        <v>859.30704193354268</v>
      </c>
      <c r="HE152" s="65">
        <f t="shared" si="382"/>
        <v>95.478560214838069</v>
      </c>
      <c r="HM152" s="51">
        <v>143</v>
      </c>
      <c r="HN152" s="72">
        <f>(EW152-EW151)*$D$46+(FB152-FB151)*$D$47+(FG152-FG151)*$D$48+(FL152-FL151)*$D$49+IF($HM152&lt;C$10,0,求节点(C$10:C$14,$H$28:$H$32,$HM152)*$C$2*节奏总纲!W146)+HN151</f>
        <v>2562454.3157904837</v>
      </c>
      <c r="HO152" s="72">
        <f>(EX152-EX151)*$D$46+(FC152-FC151)*$D$47+(FH152-FH151)*$D$48+(FM152-FM151)*$D$49+IF($HM152&lt;D$10,0,求节点(D$10:D$14,$H$28:$H$32,$HM152)*$C$2*节奏总纲!X146)+HO151</f>
        <v>2184289.4210648229</v>
      </c>
      <c r="HP152" s="72">
        <f>(EY152-EY151)*$D$46+(FD152-FD151)*$D$47+(FI152-FI151)*$D$48+(FN152-FN151)*$D$49+IF($HM152&lt;E$10,0,求节点(E$10:E$14,$H$28:$H$32,$HM152)*$C$2*节奏总纲!Y146)+HP151</f>
        <v>1754501.5412737022</v>
      </c>
      <c r="HQ152" s="72">
        <f>(EZ152-EZ151)*$D$46+(FE152-FE151)*$D$47+(FJ152-FJ151)*$D$48+(FO152-FO151)*$D$49+IF($HM152&lt;F$10,0,求节点(F$10:F$14,$H$28:$H$32,$HM152)*$C$2*节奏总纲!Z146)+HQ151</f>
        <v>1266460.0464670991</v>
      </c>
      <c r="HR152" s="72">
        <f>(FA152-FA151)*$D$46+(FF152-FF151)*$D$47+(FK152-FK151)*$D$48+(FP152-FP151)*$D$49+IF($HM152&lt;G$10,0,求节点(G$10:G$14,$H$28:$H$32,$HM152)*$C$2*节奏总纲!AA146)+HR151</f>
        <v>705899.40709270386</v>
      </c>
      <c r="HV152" s="72">
        <v>143</v>
      </c>
      <c r="HW152" s="72">
        <f>IF($HV152&lt;C$10,0,求节点(C$10:C$14,$I$28:$I$32,$HV152)*$C$2*节奏总纲!W146)+HW151</f>
        <v>44752760645.313148</v>
      </c>
      <c r="HX152" s="72">
        <f>IF($HV152&lt;D$10,0,求节点(D$10:D$14,$I$28:$I$32,$HV152)*$C$2*节奏总纲!X146)+HX151</f>
        <v>38368250159.398651</v>
      </c>
      <c r="HY152" s="72">
        <f>IF($HV152&lt;E$10,0,求节点(E$10:E$14,$I$28:$I$32,$HV152)*$C$2*节奏总纲!Y146)+HY151</f>
        <v>30910338044.38369</v>
      </c>
      <c r="HZ152" s="72">
        <f>IF($HV152&lt;F$10,0,求节点(F$10:F$14,$I$28:$I$32,$HV152)*$C$2*节奏总纲!Z146)+HZ151</f>
        <v>22099293111.503494</v>
      </c>
      <c r="IA152" s="72">
        <f>IF($HV152&lt;G$10,0,求节点(G$10:G$14,$I$28:$I$32,$HV152)*$C$2*节奏总纲!AA146)+IA151</f>
        <v>11881383936.418251</v>
      </c>
    </row>
    <row r="153" spans="16:235" x14ac:dyDescent="0.15">
      <c r="P153" s="49">
        <v>144</v>
      </c>
      <c r="Q153" s="51">
        <f>IF($P153&lt;C$10,0,求节点(C$10:C$14,$H$10:$H$14,$P153)*$C$2*节奏总纲!W147)+Q152</f>
        <v>4969.7496895058675</v>
      </c>
      <c r="R153" s="51">
        <f>IF($P153&lt;D$10,0,求节点(D$10:D$14,$H$10:$H$14,$P153)*$C$2*节奏总纲!X147)+R152</f>
        <v>3903.8110568565826</v>
      </c>
      <c r="S153" s="51">
        <f>IF($P153&lt;E$10,0,求节点(E$10:E$14,$H$10:$H$14,$P153)*$C$2*节奏总纲!Y147)+S152</f>
        <v>2656.9836629856904</v>
      </c>
      <c r="T153" s="51">
        <f>IF($P153&lt;F$10,0,求节点(F$10:F$14,$H$10:$H$14,$P153)*$C$2*节奏总纲!Z147)+T152</f>
        <v>1493.4571370726665</v>
      </c>
      <c r="U153" s="51">
        <f>IF($P153&lt;G$10,0,求节点(G$10:G$14,$H$10:$H$14,$P153)*$C$2*节奏总纲!AA147)+U152</f>
        <v>832.52028829515666</v>
      </c>
      <c r="V153" s="51">
        <f>IF($P153&lt;C$10,0,求节点(C$10:C$14,$I$10:$I$14,$P153)*$C$2*节奏总纲!W147)+V152</f>
        <v>15347.711240011677</v>
      </c>
      <c r="W153" s="51">
        <f>IF($P153&lt;D$10,0,求节点(D$10:D$14,$I$10:$I$14,$P153)*$C$2*节奏总纲!X147)+W152</f>
        <v>11136.738670043555</v>
      </c>
      <c r="X153" s="51">
        <f>IF($P153&lt;E$10,0,求节点(E$10:E$14,$I$10:$I$14,$P153)*$C$2*节奏总纲!Y147)+X152</f>
        <v>7101.2953912784196</v>
      </c>
      <c r="Y153" s="51">
        <f>IF($P153&lt;F$10,0,求节点(F$10:F$14,$I$10:$I$14,$P153)*$C$2*节奏总纲!Z147)+Y152</f>
        <v>4275.4894023257266</v>
      </c>
      <c r="Z153" s="51">
        <f>IF($P153&lt;G$10,0,求节点(G$10:G$14,$I$10:$I$14,$P153)*$C$2*节奏总纲!AA147)+Z152</f>
        <v>2249.8261883485275</v>
      </c>
      <c r="AA153" s="65">
        <f>IF($P153&lt;C$10,0,求节点(C$10:C$14,$J$10:$J$14,$P153)*$C$2*节奏总纲!W147)+AA152+军团势力点排行奖励设计!M153-军团势力点排行奖励设计!M152</f>
        <v>72615.074663695501</v>
      </c>
      <c r="AB153" s="65">
        <f>IF($P153&lt;D$10,0,求节点(D$10:D$14,$J$10:$J$14,$P153)*$C$2*节奏总纲!X147)+AB152+军团势力点排行奖励设计!N153-军团势力点排行奖励设计!N152</f>
        <v>72872.809594598977</v>
      </c>
      <c r="AC153" s="65">
        <f>IF($P153&lt;E$10,0,求节点(E$10:E$14,$J$10:$J$14,$P153)*$C$2*节奏总纲!Y147)+AC152+军团势力点排行奖励设计!O153-军团势力点排行奖励设计!O152</f>
        <v>67076.576190871536</v>
      </c>
      <c r="AD153" s="65">
        <f>IF($P153&lt;F$10,0,求节点(F$10:F$14,$J$10:$J$14,$P153)*$C$2*节奏总纲!Z147)+AD152+军团势力点排行奖励设计!P153-军团势力点排行奖励设计!P152</f>
        <v>65245.819830199798</v>
      </c>
      <c r="AE153" s="65">
        <f>IF($P153&lt;G$10,0,求节点(G$10:G$14,$J$10:$J$14,$P153)*$C$2*节奏总纲!AA147)+AE152+军团势力点排行奖励设计!Q153-军团势力点排行奖励设计!Q152</f>
        <v>63782.463302576602</v>
      </c>
      <c r="AF153" s="65">
        <f>IF($P153&lt;C$10,0,求节点(C$10:C$14,$K$10:$K$14,$P153)*$C$2*节奏总纲!W147)+AF152</f>
        <v>326784.15673112898</v>
      </c>
      <c r="AG153" s="65">
        <f>IF($P153&lt;D$10,0,求节点(D$10:D$14,$K$10:$K$14,$P153)*$C$2*节奏总纲!X147)+AG152</f>
        <v>274893.6921864578</v>
      </c>
      <c r="AH153" s="65">
        <f>IF($P153&lt;E$10,0,求节点(E$10:E$14,$K$10:$K$14,$P153)*$C$2*节奏总纲!Y147)+AH152</f>
        <v>219663.70998113192</v>
      </c>
      <c r="AI153" s="65">
        <f>IF($P153&lt;F$10,0,求节点(F$10:F$14,$K$10:$K$14,$P153)*$C$2*节奏总纲!Z147)+AI152</f>
        <v>157142.6974641569</v>
      </c>
      <c r="AJ153" s="65">
        <f>IF($P153&lt;G$10,0,求节点(G$10:G$14,$K$10:$K$14,$P153)*$C$2*节奏总纲!AA147)+AJ152</f>
        <v>83715.535689190976</v>
      </c>
      <c r="AK153" s="65">
        <f>IF($P153&lt;C$10,0,求节点(C$10:C$14,$L$10:$L$14,$P153)*$C$2*节奏总纲!W147)+AK152+军团势力点排行奖励设计!R153-军团势力点排行奖励设计!R152</f>
        <v>300850.27739186672</v>
      </c>
      <c r="AL153" s="65">
        <f>IF($P153&lt;D$10,0,求节点(D$10:D$14,$L$10:$L$14,$P153)*$C$2*节奏总纲!X147)+AL152+军团势力点排行奖励设计!S153-军团势力点排行奖励设计!S152</f>
        <v>270255.19842199387</v>
      </c>
      <c r="AM153" s="65">
        <f>IF($P153&lt;E$10,0,求节点(E$10:E$14,$L$10:$L$14,$P153)*$C$2*节奏总纲!Y147)+AM152+军团势力点排行奖励设计!T153-军团势力点排行奖励设计!T152</f>
        <v>227072.79012243616</v>
      </c>
      <c r="AN153" s="65">
        <f>IF($P153&lt;F$10,0,求节点(F$10:F$14,$L$10:$L$14,$P153)*$C$2*节奏总纲!Z147)+AN152+军团势力点排行奖励设计!U153-军团势力点排行奖励设计!U152</f>
        <v>169682.97892076688</v>
      </c>
      <c r="AO153" s="65">
        <f>IF($P153&lt;G$10,0,求节点(G$10:G$14,$L$10:$L$14,$P153)*$C$2*节奏总纲!AA147)+AO152+军团势力点排行奖励设计!V153-军团势力点排行奖励设计!V152</f>
        <v>102598.37523315789</v>
      </c>
      <c r="AP153" s="65">
        <f>IF($P153&lt;C$10,0,求节点(C$10:C$14,$M$10:$M$14,$P153)*$C$2*节奏总纲!W147)+AP152</f>
        <v>0</v>
      </c>
      <c r="AQ153" s="65">
        <f>IF($P153&lt;D$10,0,求节点(D$10:D$14,$M$10:$M$14,$P153)*$C$2*节奏总纲!X147)+AQ152</f>
        <v>0</v>
      </c>
      <c r="AR153" s="65">
        <f>IF($P153&lt;E$10,0,求节点(E$10:E$14,$M$10:$M$14,$P153)*$C$2*节奏总纲!Y147)+AR152</f>
        <v>0</v>
      </c>
      <c r="AS153" s="65">
        <f>IF($P153&lt;F$10,0,求节点(F$10:F$14,$M$10:$M$14,$P153)*$C$2*节奏总纲!Z147)+AS152</f>
        <v>0</v>
      </c>
      <c r="AT153" s="65">
        <f>IF($P153&lt;G$10,0,求节点(G$10:G$14,$M$10:$M$14,$P153)*$C$2*节奏总纲!AA147)+AT152</f>
        <v>0</v>
      </c>
      <c r="AX153" s="51">
        <v>144</v>
      </c>
      <c r="AY153" s="51">
        <f>IF($AX153&lt;C$10,0,求节点(C$10:C$14,$H$19:$H$23,$AX153)*$C$2*节奏总纲!W147)+AY152</f>
        <v>160.83712822378666</v>
      </c>
      <c r="AZ153" s="51">
        <f>IF($AX153&lt;D$10,0,求节点(D$10:D$14,$H$19:$H$23,$AX153)*$C$2*节奏总纲!X147)+AZ152</f>
        <v>132.43881686352239</v>
      </c>
      <c r="BA153" s="51">
        <f>IF($AX153&lt;E$10,0,求节点(E$10:E$14,$H$19:$H$23,$AX153)*$C$2*节奏总纲!Y147)+BA152</f>
        <v>94.985892569826404</v>
      </c>
      <c r="BB153" s="51">
        <f>IF($AX153&lt;F$10,0,求节点(F$10:F$14,$H$19:$H$23,$AX153)*$C$2*节奏总纲!Z147)+BB152</f>
        <v>52.866668161804185</v>
      </c>
      <c r="BC153" s="51">
        <f>IF($AX153&lt;G$10,0,求节点(G$10:G$14,$H$19:$H$23,$AX153)*$C$2*节奏总纲!AA147)+BC152</f>
        <v>28.209127555924699</v>
      </c>
      <c r="BD153" s="51">
        <f>IF($AX153&lt;C$10,0,求节点(C$10:C$14,$I$19:$I$23,$AX153)*$C$2*节奏总纲!W147)+BD152</f>
        <v>432.64011766107234</v>
      </c>
      <c r="BE153" s="51">
        <f>IF($AX153&lt;D$10,0,求节点(D$10:D$14,$I$19:$I$23,$AX153)*$C$2*节奏总纲!X147)+BE152</f>
        <v>337.40557894024931</v>
      </c>
      <c r="BF153" s="51">
        <f>IF($AX153&lt;E$10,0,求节点(E$10:E$14,$I$19:$I$23,$AX153)*$C$2*节奏总纲!Y147)+BF152</f>
        <v>227.70400927063847</v>
      </c>
      <c r="BG153" s="51">
        <f>IF($AX153&lt;F$10,0,求节点(F$10:F$14,$I$19:$I$23,$AX153)*$C$2*节奏总纲!Z147)+BG152</f>
        <v>128.19904644254493</v>
      </c>
      <c r="BH153" s="51">
        <f>IF($AX153&lt;G$10,0,求节点(G$10:G$14,$I$19:$I$23,$AX153)*$C$2*节奏总纲!AA147)+BH152</f>
        <v>71.968377807145785</v>
      </c>
      <c r="BI153" s="65">
        <f>IF($AX153&lt;C$10,0,求节点(C$10:C$14,$J$19:$J$23,$AX153)*$C$2*节奏总纲!W147)+BI152+军团势力点排行奖励设计!W153-军团势力点排行奖励设计!W152</f>
        <v>2420.5024887898498</v>
      </c>
      <c r="BJ153" s="65">
        <f>IF($AX153&lt;D$10,0,求节点(D$10:D$14,$J$19:$J$23,$AX153)*$C$2*节奏总纲!X147)+BJ152+军团势力点排行奖励设计!X153-军团势力点排行奖励设计!X152</f>
        <v>2429.0936531532998</v>
      </c>
      <c r="BK153" s="65">
        <f>IF($AX153&lt;E$10,0,求节点(E$10:E$14,$J$19:$J$23,$AX153)*$C$2*节奏总纲!Y147)+BK152+军团势力点排行奖励设计!Y153-军团势力点排行奖励设计!Y152</f>
        <v>2235.8858730290522</v>
      </c>
      <c r="BL153" s="65">
        <f>IF($AX153&lt;F$10,0,求节点(F$10:F$14,$J$19:$J$23,$AX153)*$C$2*节奏总纲!Z147)+BL152+军团势力点排行奖励设计!Z153-军团势力点排行奖励设计!Z152</f>
        <v>2174.8606610066599</v>
      </c>
      <c r="BM153" s="65">
        <f>IF($AX153&lt;G$10,0,求节点(G$10:G$14,$J$19:$J$23,$AX153)*$C$2*节奏总纲!AA147)+BM152+军团势力点排行奖励设计!AA153-军团势力点排行奖励设计!AA152</f>
        <v>2126.0821100858866</v>
      </c>
      <c r="BN153" s="65">
        <f>IF($AX153&lt;C$10,0,求节点(C$10:C$14,$K$19:$K$23,$AX153)*$C$2*节奏总纲!W147)+BN152</f>
        <v>1275.0877419773738</v>
      </c>
      <c r="BO153" s="65">
        <f>IF($AX153&lt;D$10,0,求节点(D$10:D$14,$K$19:$K$23,$AX153)*$C$2*节奏总纲!X147)+BO152</f>
        <v>849.12447709768514</v>
      </c>
      <c r="BP153" s="65">
        <f>IF($AX153&lt;E$10,0,求节点(E$10:E$14,$K$19:$K$23,$AX153)*$C$2*节奏总纲!Y147)+BP152</f>
        <v>583.0616071871849</v>
      </c>
      <c r="BQ153" s="65">
        <f>IF($AX153&lt;F$10,0,求节点(F$10:F$14,$K$19:$K$23,$AX153)*$C$2*节奏总纲!Z147)+BQ152</f>
        <v>412.02156334366094</v>
      </c>
      <c r="BR153" s="65">
        <f>IF($AX153&lt;G$10,0,求节点(G$10:G$14,$K$19:$K$23,$AX153)*$C$2*节奏总纲!AA147)+BR152</f>
        <v>200.60296043176282</v>
      </c>
      <c r="BS153" s="65">
        <f>IF($AX153&lt;C$10,0,求节点(C$10:C$14,$L$19:$L$23,$AX153)*$C$2*节奏总纲!W147)+BS152+军团势力点排行奖励设计!AB153-军团势力点排行奖励设计!AB152</f>
        <v>6017.0055478373361</v>
      </c>
      <c r="BT153" s="65">
        <f>IF($AX153&lt;D$10,0,求节点(D$10:D$14,$L$19:$L$23,$AX153)*$C$2*节奏总纲!X147)+BT152+军团势力点排行奖励设计!AC153-军团势力点排行奖励设计!AC152</f>
        <v>5405.1039684398784</v>
      </c>
      <c r="BU153" s="65">
        <f>IF($AX153&lt;E$10,0,求节点(E$10:E$14,$L$19:$L$23,$AX153)*$C$2*节奏总纲!Y147)+BU152+军团势力点排行奖励设计!AD153-军团势力点排行奖励设计!AD152</f>
        <v>4541.4558024487233</v>
      </c>
      <c r="BV153" s="65">
        <f>IF($AX153&lt;F$10,0,求节点(F$10:F$14,$L$19:$L$23,$AX153)*$C$2*节奏总纲!Z147)+BV152+军团势力点排行奖励设计!AE153-军团势力点排行奖励设计!AE152</f>
        <v>3393.6595784153387</v>
      </c>
      <c r="BW153" s="65">
        <f>IF($AX153&lt;G$10,0,求节点(G$10:G$14,$L$19:$L$23,$AX153)*$C$2*节奏总纲!AA147)+BW152+军团势力点排行奖励设计!AF153-军团势力点排行奖励设计!AF152</f>
        <v>2051.9675046631583</v>
      </c>
      <c r="BX153" s="65">
        <f>IF($AX153&lt;C$10,0,求节点(C$10:C$14,$M$19:$M$23,$AX153)*$C$2*节奏总纲!W147)+BX152</f>
        <v>0</v>
      </c>
      <c r="BY153" s="65">
        <f>IF($AX153&lt;D$10,0,求节点(D$10:D$14,$M$19:$M$23,$AX153)*$C$2*节奏总纲!X147)+BY152</f>
        <v>0</v>
      </c>
      <c r="BZ153" s="65">
        <f>IF($AX153&lt;E$10,0,求节点(E$10:E$14,$M$19:$M$23,$AX153)*$C$2*节奏总纲!Y147)+BZ152</f>
        <v>0</v>
      </c>
      <c r="CA153" s="65">
        <f>IF($AX153&lt;F$10,0,求节点(F$10:F$14,$M$19:$M$23,$AX153)*$C$2*节奏总纲!Z147)+CA152</f>
        <v>0</v>
      </c>
      <c r="CB153" s="65">
        <f>IF($AX153&lt;G$10,0,求节点(G$10:G$14,$M$19:$M$23,$AX153)*$C$2*节奏总纲!AA147)+CB152</f>
        <v>0</v>
      </c>
      <c r="CF153" s="51">
        <v>144</v>
      </c>
      <c r="CG153" s="65">
        <f t="shared" si="263"/>
        <v>804.18564111893329</v>
      </c>
      <c r="CH153" s="65">
        <f t="shared" si="264"/>
        <v>662.1940843176119</v>
      </c>
      <c r="CI153" s="65">
        <f t="shared" si="265"/>
        <v>474.92946284913205</v>
      </c>
      <c r="CJ153" s="65">
        <f t="shared" si="266"/>
        <v>264.33334080902091</v>
      </c>
      <c r="CK153" s="65">
        <f t="shared" si="267"/>
        <v>141.04563777962349</v>
      </c>
      <c r="CL153" s="65">
        <f t="shared" si="268"/>
        <v>4326.4011766107233</v>
      </c>
      <c r="CM153" s="65">
        <f t="shared" si="269"/>
        <v>3374.0557894024932</v>
      </c>
      <c r="CN153" s="65">
        <f t="shared" si="270"/>
        <v>2277.0400927063847</v>
      </c>
      <c r="CO153" s="65">
        <f t="shared" si="271"/>
        <v>1281.9904644254493</v>
      </c>
      <c r="CP153" s="65">
        <f t="shared" si="272"/>
        <v>719.68377807145782</v>
      </c>
      <c r="CQ153" s="65">
        <f t="shared" si="273"/>
        <v>72615.074663695501</v>
      </c>
      <c r="CR153" s="65">
        <f t="shared" si="274"/>
        <v>72872.809594598992</v>
      </c>
      <c r="CS153" s="65">
        <f t="shared" si="275"/>
        <v>67076.576190871565</v>
      </c>
      <c r="CT153" s="65">
        <f t="shared" si="276"/>
        <v>65245.819830199798</v>
      </c>
      <c r="CU153" s="65">
        <f t="shared" si="277"/>
        <v>63782.463302576594</v>
      </c>
      <c r="CV153" s="65">
        <f t="shared" si="278"/>
        <v>38252.63225932121</v>
      </c>
      <c r="CW153" s="65">
        <f t="shared" si="279"/>
        <v>25473.734312930555</v>
      </c>
      <c r="CX153" s="65">
        <f t="shared" si="280"/>
        <v>17491.848215615548</v>
      </c>
      <c r="CY153" s="65">
        <f t="shared" si="281"/>
        <v>12360.646900309828</v>
      </c>
      <c r="CZ153" s="65">
        <f t="shared" si="282"/>
        <v>6018.0888129528848</v>
      </c>
      <c r="DA153" s="65">
        <f t="shared" si="283"/>
        <v>300850.27739186678</v>
      </c>
      <c r="DB153" s="65">
        <f t="shared" si="284"/>
        <v>270255.19842199393</v>
      </c>
      <c r="DC153" s="65">
        <f t="shared" si="285"/>
        <v>227072.79012243616</v>
      </c>
      <c r="DD153" s="65">
        <f t="shared" si="286"/>
        <v>169682.97892076694</v>
      </c>
      <c r="DE153" s="65">
        <f t="shared" si="287"/>
        <v>102598.37523315792</v>
      </c>
      <c r="DF153" s="65">
        <f t="shared" si="288"/>
        <v>0</v>
      </c>
      <c r="DG153" s="65">
        <f t="shared" si="289"/>
        <v>0</v>
      </c>
      <c r="DH153" s="65">
        <f t="shared" si="290"/>
        <v>0</v>
      </c>
      <c r="DI153" s="65">
        <f t="shared" si="291"/>
        <v>0</v>
      </c>
      <c r="DJ153" s="65">
        <f t="shared" si="292"/>
        <v>0</v>
      </c>
      <c r="DN153" s="51">
        <v>144</v>
      </c>
      <c r="DO153" s="65">
        <f t="shared" si="293"/>
        <v>6.1798537991688383</v>
      </c>
      <c r="DP153" s="65">
        <f t="shared" si="294"/>
        <v>5.8952671872317355</v>
      </c>
      <c r="DQ153" s="65">
        <f t="shared" si="295"/>
        <v>5.5944805930680239</v>
      </c>
      <c r="DR153" s="65">
        <f t="shared" si="296"/>
        <v>5.6499007370836329</v>
      </c>
      <c r="DS153" s="65">
        <f t="shared" si="297"/>
        <v>5.9024887362764566</v>
      </c>
      <c r="DT153" s="65">
        <f t="shared" si="298"/>
        <v>3.5474544808706301</v>
      </c>
      <c r="DU153" s="65">
        <f t="shared" si="299"/>
        <v>3.300697844126562</v>
      </c>
      <c r="DV153" s="65">
        <f t="shared" si="300"/>
        <v>3.1186518911215777</v>
      </c>
      <c r="DW153" s="65">
        <f t="shared" si="301"/>
        <v>3.3350399405988376</v>
      </c>
      <c r="DX153" s="65">
        <f t="shared" si="302"/>
        <v>3.1261315829257734</v>
      </c>
      <c r="DY153" s="65">
        <f t="shared" si="303"/>
        <v>1</v>
      </c>
      <c r="DZ153" s="65">
        <f t="shared" si="304"/>
        <v>0.99999999999999978</v>
      </c>
      <c r="EA153" s="65">
        <f t="shared" si="305"/>
        <v>0.99999999999999956</v>
      </c>
      <c r="EB153" s="65">
        <f t="shared" si="306"/>
        <v>1</v>
      </c>
      <c r="EC153" s="65">
        <f t="shared" si="307"/>
        <v>1.0000000000000002</v>
      </c>
      <c r="ED153" s="65">
        <f t="shared" si="308"/>
        <v>8.5427887554457076</v>
      </c>
      <c r="EE153" s="65">
        <f t="shared" si="309"/>
        <v>10.791260080267101</v>
      </c>
      <c r="EF153" s="65">
        <f t="shared" si="310"/>
        <v>12.558061748159403</v>
      </c>
      <c r="EG153" s="65">
        <f t="shared" si="311"/>
        <v>12.713145091153603</v>
      </c>
      <c r="EH153" s="65">
        <f t="shared" si="312"/>
        <v>13.910651419601503</v>
      </c>
      <c r="EI153" s="65">
        <f t="shared" si="313"/>
        <v>0.99999999999999978</v>
      </c>
      <c r="EJ153" s="65">
        <f t="shared" si="314"/>
        <v>0.99999999999999978</v>
      </c>
      <c r="EK153" s="65">
        <f t="shared" si="315"/>
        <v>1</v>
      </c>
      <c r="EL153" s="65">
        <f t="shared" si="316"/>
        <v>0.99999999999999967</v>
      </c>
      <c r="EM153" s="65">
        <f t="shared" si="317"/>
        <v>0.99999999999999967</v>
      </c>
      <c r="EN153" s="65">
        <f t="shared" si="318"/>
        <v>0</v>
      </c>
      <c r="EO153" s="65">
        <f t="shared" si="319"/>
        <v>0</v>
      </c>
      <c r="EP153" s="65">
        <f t="shared" si="320"/>
        <v>0</v>
      </c>
      <c r="EQ153" s="65">
        <f t="shared" si="321"/>
        <v>0</v>
      </c>
      <c r="ER153" s="65">
        <f t="shared" si="322"/>
        <v>0</v>
      </c>
      <c r="EV153" s="51">
        <v>144</v>
      </c>
      <c r="EW153" s="65">
        <f t="shared" si="323"/>
        <v>290.62916352210834</v>
      </c>
      <c r="EX153" s="65">
        <f t="shared" si="324"/>
        <v>233.66049054559718</v>
      </c>
      <c r="EY153" s="65">
        <f t="shared" si="325"/>
        <v>163.29709535101796</v>
      </c>
      <c r="EZ153" s="65">
        <f t="shared" si="326"/>
        <v>91.326382094567663</v>
      </c>
      <c r="FA153" s="65">
        <f t="shared" si="327"/>
        <v>49.799640898068432</v>
      </c>
      <c r="FB153" s="65">
        <f t="shared" si="328"/>
        <v>2150.6431977463626</v>
      </c>
      <c r="FC153" s="65">
        <f t="shared" si="329"/>
        <v>1875.2929703836667</v>
      </c>
      <c r="FD153" s="65">
        <f t="shared" si="330"/>
        <v>1568.866546597565</v>
      </c>
      <c r="FE153" s="65">
        <f t="shared" si="331"/>
        <v>1383.1804446849419</v>
      </c>
      <c r="FF153" s="65">
        <f t="shared" si="332"/>
        <v>1213.7203997238266</v>
      </c>
      <c r="FG153" s="65">
        <f t="shared" si="333"/>
        <v>3276.8541068998452</v>
      </c>
      <c r="FH153" s="65">
        <f t="shared" si="334"/>
        <v>2969.3606775802537</v>
      </c>
      <c r="FI153" s="65">
        <f t="shared" si="335"/>
        <v>2543.5038657538453</v>
      </c>
      <c r="FJ153" s="65">
        <f t="shared" si="336"/>
        <v>2120.3916399806967</v>
      </c>
      <c r="FK153" s="65">
        <f t="shared" si="337"/>
        <v>1632.5080890671252</v>
      </c>
      <c r="FL153" s="65">
        <f t="shared" si="338"/>
        <v>1579.4437824024344</v>
      </c>
      <c r="FM153" s="65">
        <f t="shared" si="339"/>
        <v>1372.3003717651777</v>
      </c>
      <c r="FN153" s="65">
        <f t="shared" si="340"/>
        <v>1136.6977755786343</v>
      </c>
      <c r="FO153" s="65">
        <f t="shared" si="341"/>
        <v>869.8792614021329</v>
      </c>
      <c r="FP153" s="65">
        <f t="shared" si="342"/>
        <v>556.8181985232784</v>
      </c>
      <c r="FQ153" s="65">
        <f t="shared" si="343"/>
        <v>2707.6524965268009</v>
      </c>
      <c r="FR153" s="65">
        <f t="shared" si="344"/>
        <v>2432.2967857979447</v>
      </c>
      <c r="FS153" s="65">
        <f t="shared" si="345"/>
        <v>2043.6551111019255</v>
      </c>
      <c r="FT153" s="65">
        <f t="shared" si="346"/>
        <v>1527.1468102869021</v>
      </c>
      <c r="FU153" s="65">
        <f t="shared" si="347"/>
        <v>923.3853770984208</v>
      </c>
      <c r="FV153" s="65">
        <f t="shared" si="348"/>
        <v>300.85027739186677</v>
      </c>
      <c r="FW153" s="65">
        <f t="shared" si="349"/>
        <v>270.2551984219939</v>
      </c>
      <c r="FX153" s="65">
        <f t="shared" si="350"/>
        <v>227.07279012243617</v>
      </c>
      <c r="FY153" s="65">
        <f t="shared" si="351"/>
        <v>169.68297892076691</v>
      </c>
      <c r="FZ153" s="65">
        <f t="shared" si="352"/>
        <v>102.59837523315787</v>
      </c>
      <c r="GB153" s="65">
        <f t="shared" si="353"/>
        <v>290.62916352210834</v>
      </c>
      <c r="GC153" s="65">
        <f t="shared" si="354"/>
        <v>2150.6431977463626</v>
      </c>
      <c r="GD153" s="65">
        <f t="shared" si="355"/>
        <v>3276.8541068998452</v>
      </c>
      <c r="GE153" s="65">
        <f t="shared" si="356"/>
        <v>1579.4437824024344</v>
      </c>
      <c r="GF153" s="65">
        <f t="shared" si="357"/>
        <v>2707.6524965268009</v>
      </c>
      <c r="GG153" s="65">
        <f t="shared" si="358"/>
        <v>300.85027739186677</v>
      </c>
      <c r="GH153" s="65">
        <f t="shared" si="359"/>
        <v>233.66049054559718</v>
      </c>
      <c r="GI153" s="65">
        <f t="shared" si="360"/>
        <v>1875.2929703836667</v>
      </c>
      <c r="GJ153" s="65">
        <f t="shared" si="361"/>
        <v>2969.3606775802537</v>
      </c>
      <c r="GK153" s="65">
        <f t="shared" si="362"/>
        <v>1372.3003717651777</v>
      </c>
      <c r="GL153" s="65">
        <f t="shared" si="363"/>
        <v>2432.2967857979447</v>
      </c>
      <c r="GM153" s="65">
        <f t="shared" si="364"/>
        <v>270.2551984219939</v>
      </c>
      <c r="GN153" s="65">
        <f t="shared" si="365"/>
        <v>163.29709535101796</v>
      </c>
      <c r="GO153" s="65">
        <f t="shared" si="366"/>
        <v>1568.866546597565</v>
      </c>
      <c r="GP153" s="65">
        <f t="shared" si="367"/>
        <v>2543.5038657538453</v>
      </c>
      <c r="GQ153" s="65">
        <f t="shared" si="368"/>
        <v>1136.6977755786343</v>
      </c>
      <c r="GR153" s="65">
        <f t="shared" si="369"/>
        <v>2043.6551111019255</v>
      </c>
      <c r="GS153" s="65">
        <f t="shared" si="370"/>
        <v>227.07279012243617</v>
      </c>
      <c r="GT153" s="65">
        <f t="shared" si="371"/>
        <v>91.326382094567663</v>
      </c>
      <c r="GU153" s="65">
        <f t="shared" si="372"/>
        <v>1383.1804446849419</v>
      </c>
      <c r="GV153" s="65">
        <f t="shared" si="373"/>
        <v>2120.3916399806967</v>
      </c>
      <c r="GW153" s="65">
        <f t="shared" si="374"/>
        <v>869.8792614021329</v>
      </c>
      <c r="GX153" s="65">
        <f t="shared" si="375"/>
        <v>1527.1468102869021</v>
      </c>
      <c r="GY153" s="65">
        <f t="shared" si="376"/>
        <v>169.68297892076691</v>
      </c>
      <c r="GZ153" s="65">
        <f t="shared" si="377"/>
        <v>49.799640898068432</v>
      </c>
      <c r="HA153" s="65">
        <f t="shared" si="378"/>
        <v>1213.7203997238266</v>
      </c>
      <c r="HB153" s="65">
        <f t="shared" si="379"/>
        <v>1632.5080890671252</v>
      </c>
      <c r="HC153" s="65">
        <f t="shared" si="380"/>
        <v>556.8181985232784</v>
      </c>
      <c r="HD153" s="65">
        <f t="shared" si="381"/>
        <v>923.3853770984208</v>
      </c>
      <c r="HE153" s="65">
        <f t="shared" si="382"/>
        <v>102.59837523315787</v>
      </c>
      <c r="HM153" s="51">
        <v>144</v>
      </c>
      <c r="HN153" s="72">
        <f>(EW153-EW152)*$D$46+(FB153-FB152)*$D$47+(FG153-FG152)*$D$48+(FL153-FL152)*$D$49+IF($HM153&lt;C$10,0,求节点(C$10:C$14,$H$28:$H$32,$HM153)*$C$2*节奏总纲!W147)+HN152</f>
        <v>2748648.4377455031</v>
      </c>
      <c r="HO153" s="72">
        <f>(EX153-EX152)*$D$46+(FC153-FC152)*$D$47+(FH153-FH152)*$D$48+(FM153-FM152)*$D$49+IF($HM153&lt;D$10,0,求节点(D$10:D$14,$H$28:$H$32,$HM153)*$C$2*节奏总纲!X147)+HO152</f>
        <v>2342837.3842260321</v>
      </c>
      <c r="HP153" s="72">
        <f>(EY153-EY152)*$D$46+(FD153-FD152)*$D$47+(FI153-FI152)*$D$48+(FN153-FN152)*$D$49+IF($HM153&lt;E$10,0,求节点(E$10:E$14,$H$28:$H$32,$HM153)*$C$2*节奏总纲!Y147)+HP152</f>
        <v>1883575.2088322742</v>
      </c>
      <c r="HQ153" s="72">
        <f>(EZ153-EZ152)*$D$46+(FE153-FE152)*$D$47+(FJ153-FJ152)*$D$48+(FO153-FO152)*$D$49+IF($HM153&lt;F$10,0,求节点(F$10:F$14,$H$28:$H$32,$HM153)*$C$2*节奏总纲!Z147)+HQ152</f>
        <v>1360307.9079001688</v>
      </c>
      <c r="HR153" s="72">
        <f>(FA153-FA152)*$D$46+(FF153-FF152)*$D$47+(FK153-FK152)*$D$48+(FP153-FP152)*$D$49+IF($HM153&lt;G$10,0,求节点(G$10:G$14,$H$28:$H$32,$HM153)*$C$2*节奏总纲!AA147)+HR152</f>
        <v>755655.15090324904</v>
      </c>
      <c r="HV153" s="72">
        <v>144</v>
      </c>
      <c r="HW153" s="72">
        <f>IF($HV153&lt;C$10,0,求节点(C$10:C$14,$I$28:$I$32,$HV153)*$C$2*节奏总纲!W147)+HW152</f>
        <v>48227354745.777077</v>
      </c>
      <c r="HX153" s="72">
        <f>IF($HV153&lt;D$10,0,求节点(D$10:D$14,$I$28:$I$32,$HV153)*$C$2*节奏总纲!X147)+HX152</f>
        <v>41308104227.801193</v>
      </c>
      <c r="HY153" s="72">
        <f>IF($HV153&lt;E$10,0,求节点(E$10:E$14,$I$28:$I$32,$HV153)*$C$2*节奏总纲!Y147)+HY152</f>
        <v>33288532401.681351</v>
      </c>
      <c r="HZ153" s="72">
        <f>IF($HV153&lt;F$10,0,求节点(F$10:F$14,$I$28:$I$32,$HV153)*$C$2*节奏总纲!Z147)+HZ152</f>
        <v>23806519733.077305</v>
      </c>
      <c r="IA153" s="72">
        <f>IF($HV153&lt;G$10,0,求节点(G$10:G$14,$I$28:$I$32,$HV153)*$C$2*节奏总纲!AA147)+IA152</f>
        <v>12748760698.515404</v>
      </c>
    </row>
    <row r="154" spans="16:235" x14ac:dyDescent="0.15">
      <c r="P154" s="49">
        <v>145</v>
      </c>
      <c r="Q154" s="51">
        <f>IF($P154&lt;C$10,0,求节点(C$10:C$14,$H$10:$H$14,$P154)*$C$2*节奏总纲!W148)+Q153</f>
        <v>4969.7496895058675</v>
      </c>
      <c r="R154" s="51">
        <f>IF($P154&lt;D$10,0,求节点(D$10:D$14,$H$10:$H$14,$P154)*$C$2*节奏总纲!X148)+R153</f>
        <v>3903.8110568565826</v>
      </c>
      <c r="S154" s="51">
        <f>IF($P154&lt;E$10,0,求节点(E$10:E$14,$H$10:$H$14,$P154)*$C$2*节奏总纲!Y148)+S153</f>
        <v>2656.9836629856904</v>
      </c>
      <c r="T154" s="51">
        <f>IF($P154&lt;F$10,0,求节点(F$10:F$14,$H$10:$H$14,$P154)*$C$2*节奏总纲!Z148)+T153</f>
        <v>1493.4571370726665</v>
      </c>
      <c r="U154" s="51">
        <f>IF($P154&lt;G$10,0,求节点(G$10:G$14,$H$10:$H$14,$P154)*$C$2*节奏总纲!AA148)+U153</f>
        <v>832.52028829515666</v>
      </c>
      <c r="V154" s="51">
        <f>IF($P154&lt;C$10,0,求节点(C$10:C$14,$I$10:$I$14,$P154)*$C$2*节奏总纲!W148)+V153</f>
        <v>15347.711240011677</v>
      </c>
      <c r="W154" s="51">
        <f>IF($P154&lt;D$10,0,求节点(D$10:D$14,$I$10:$I$14,$P154)*$C$2*节奏总纲!X148)+W153</f>
        <v>11136.738670043555</v>
      </c>
      <c r="X154" s="51">
        <f>IF($P154&lt;E$10,0,求节点(E$10:E$14,$I$10:$I$14,$P154)*$C$2*节奏总纲!Y148)+X153</f>
        <v>7101.2953912784196</v>
      </c>
      <c r="Y154" s="51">
        <f>IF($P154&lt;F$10,0,求节点(F$10:F$14,$I$10:$I$14,$P154)*$C$2*节奏总纲!Z148)+Y153</f>
        <v>4275.4894023257266</v>
      </c>
      <c r="Z154" s="51">
        <f>IF($P154&lt;G$10,0,求节点(G$10:G$14,$I$10:$I$14,$P154)*$C$2*节奏总纲!AA148)+Z153</f>
        <v>2249.8261883485275</v>
      </c>
      <c r="AA154" s="65">
        <f>IF($P154&lt;C$10,0,求节点(C$10:C$14,$J$10:$J$14,$P154)*$C$2*节奏总纲!W148)+AA153+军团势力点排行奖励设计!M154-军团势力点排行奖励设计!M153</f>
        <v>77048.381508888968</v>
      </c>
      <c r="AB154" s="65">
        <f>IF($P154&lt;D$10,0,求节点(D$10:D$14,$J$10:$J$14,$P154)*$C$2*节奏总纲!X148)+AB153+军团势力点排行奖励设计!N154-军团势力点排行奖励设计!N153</f>
        <v>77660.88349677209</v>
      </c>
      <c r="AC154" s="65">
        <f>IF($P154&lt;E$10,0,求节点(E$10:E$14,$J$10:$J$14,$P154)*$C$2*节奏总纲!Y148)+AC153+军团势力点排行奖励设计!O154-军团势力点排行奖励设计!O153</f>
        <v>71642.742583569881</v>
      </c>
      <c r="AD154" s="65">
        <f>IF($P154&lt;F$10,0,求节点(F$10:F$14,$J$10:$J$14,$P154)*$C$2*节奏总纲!Z148)+AD153+军团势力点排行奖励设计!P154-军团势力点排行奖励设计!P153</f>
        <v>69811.986222898136</v>
      </c>
      <c r="AE154" s="65">
        <f>IF($P154&lt;G$10,0,求节点(G$10:G$14,$J$10:$J$14,$P154)*$C$2*节奏总纲!AA148)+AE153+军团势力点排行奖励设计!Q154-军团势力点排行奖励设计!Q153</f>
        <v>68348.62969527494</v>
      </c>
      <c r="AF154" s="65">
        <f>IF($P154&lt;C$10,0,求节点(C$10:C$14,$K$10:$K$14,$P154)*$C$2*节奏总纲!W148)+AF153</f>
        <v>350059.01766839466</v>
      </c>
      <c r="AG154" s="65">
        <f>IF($P154&lt;D$10,0,求节点(D$10:D$14,$K$10:$K$14,$P154)*$C$2*节奏总纲!X148)+AG153</f>
        <v>295003.6025755849</v>
      </c>
      <c r="AH154" s="65">
        <f>IF($P154&lt;E$10,0,求节点(E$10:E$14,$K$10:$K$14,$P154)*$C$2*节奏总纲!Y148)+AH153</f>
        <v>235645.29235557612</v>
      </c>
      <c r="AI154" s="65">
        <f>IF($P154&lt;F$10,0,求节点(F$10:F$14,$K$10:$K$14,$P154)*$C$2*节奏总纲!Z148)+AI153</f>
        <v>168006.49777365191</v>
      </c>
      <c r="AJ154" s="65">
        <f>IF($P154&lt;G$10,0,求节点(G$10:G$14,$K$10:$K$14,$P154)*$C$2*节奏总纲!AA148)+AJ153</f>
        <v>89409.831305622312</v>
      </c>
      <c r="AK154" s="65">
        <f>IF($P154&lt;C$10,0,求节点(C$10:C$14,$L$10:$L$14,$P154)*$C$2*节奏总纲!W148)+AK153+军团势力点排行奖励设计!R154-军团势力点排行奖励设计!R153</f>
        <v>325011.79969817109</v>
      </c>
      <c r="AL154" s="65">
        <f>IF($P154&lt;D$10,0,求节点(D$10:D$14,$L$10:$L$14,$P154)*$C$2*节奏总纲!X148)+AL153+军团势力点排行奖励设计!S154-军团势力点排行奖励设计!S153</f>
        <v>291897.29245981632</v>
      </c>
      <c r="AM154" s="65">
        <f>IF($P154&lt;E$10,0,求节点(E$10:E$14,$L$10:$L$14,$P154)*$C$2*节奏总纲!Y148)+AM153+军团势力点排行奖励设计!T154-军团势力点排行奖励设计!T153</f>
        <v>244880.8390539597</v>
      </c>
      <c r="AN154" s="65">
        <f>IF($P154&lt;F$10,0,求节点(F$10:F$14,$L$10:$L$14,$P154)*$C$2*节奏总纲!Z148)+AN153+军团势力点排行奖励设计!U154-军团势力点排行奖励设计!U153</f>
        <v>182373.24578734121</v>
      </c>
      <c r="AO154" s="65">
        <f>IF($P154&lt;G$10,0,求节点(G$10:G$14,$L$10:$L$14,$P154)*$C$2*节奏总纲!AA148)+AO153+军团势力点排行奖励设计!V154-军团势力点排行奖励设计!V153</f>
        <v>110119.13740666855</v>
      </c>
      <c r="AP154" s="65">
        <f>IF($P154&lt;C$10,0,求节点(C$10:C$14,$M$10:$M$14,$P154)*$C$2*节奏总纲!W148)+AP153</f>
        <v>0</v>
      </c>
      <c r="AQ154" s="65">
        <f>IF($P154&lt;D$10,0,求节点(D$10:D$14,$M$10:$M$14,$P154)*$C$2*节奏总纲!X148)+AQ153</f>
        <v>0</v>
      </c>
      <c r="AR154" s="65">
        <f>IF($P154&lt;E$10,0,求节点(E$10:E$14,$M$10:$M$14,$P154)*$C$2*节奏总纲!Y148)+AR153</f>
        <v>0</v>
      </c>
      <c r="AS154" s="65">
        <f>IF($P154&lt;F$10,0,求节点(F$10:F$14,$M$10:$M$14,$P154)*$C$2*节奏总纲!Z148)+AS153</f>
        <v>0</v>
      </c>
      <c r="AT154" s="65">
        <f>IF($P154&lt;G$10,0,求节点(G$10:G$14,$M$10:$M$14,$P154)*$C$2*节奏总纲!AA148)+AT153</f>
        <v>0</v>
      </c>
      <c r="AX154" s="51">
        <v>145</v>
      </c>
      <c r="AY154" s="51">
        <f>IF($AX154&lt;C$10,0,求节点(C$10:C$14,$H$19:$H$23,$AX154)*$C$2*节奏总纲!W148)+AY153</f>
        <v>160.83712822378666</v>
      </c>
      <c r="AZ154" s="51">
        <f>IF($AX154&lt;D$10,0,求节点(D$10:D$14,$H$19:$H$23,$AX154)*$C$2*节奏总纲!X148)+AZ153</f>
        <v>132.43881686352239</v>
      </c>
      <c r="BA154" s="51">
        <f>IF($AX154&lt;E$10,0,求节点(E$10:E$14,$H$19:$H$23,$AX154)*$C$2*节奏总纲!Y148)+BA153</f>
        <v>94.985892569826404</v>
      </c>
      <c r="BB154" s="51">
        <f>IF($AX154&lt;F$10,0,求节点(F$10:F$14,$H$19:$H$23,$AX154)*$C$2*节奏总纲!Z148)+BB153</f>
        <v>52.866668161804185</v>
      </c>
      <c r="BC154" s="51">
        <f>IF($AX154&lt;G$10,0,求节点(G$10:G$14,$H$19:$H$23,$AX154)*$C$2*节奏总纲!AA148)+BC153</f>
        <v>28.209127555924699</v>
      </c>
      <c r="BD154" s="51">
        <f>IF($AX154&lt;C$10,0,求节点(C$10:C$14,$I$19:$I$23,$AX154)*$C$2*节奏总纲!W148)+BD153</f>
        <v>432.64011766107234</v>
      </c>
      <c r="BE154" s="51">
        <f>IF($AX154&lt;D$10,0,求节点(D$10:D$14,$I$19:$I$23,$AX154)*$C$2*节奏总纲!X148)+BE153</f>
        <v>337.40557894024931</v>
      </c>
      <c r="BF154" s="51">
        <f>IF($AX154&lt;E$10,0,求节点(E$10:E$14,$I$19:$I$23,$AX154)*$C$2*节奏总纲!Y148)+BF153</f>
        <v>227.70400927063847</v>
      </c>
      <c r="BG154" s="51">
        <f>IF($AX154&lt;F$10,0,求节点(F$10:F$14,$I$19:$I$23,$AX154)*$C$2*节奏总纲!Z148)+BG153</f>
        <v>128.19904644254493</v>
      </c>
      <c r="BH154" s="51">
        <f>IF($AX154&lt;G$10,0,求节点(G$10:G$14,$I$19:$I$23,$AX154)*$C$2*节奏总纲!AA148)+BH153</f>
        <v>71.968377807145785</v>
      </c>
      <c r="BI154" s="65">
        <f>IF($AX154&lt;C$10,0,求节点(C$10:C$14,$J$19:$J$23,$AX154)*$C$2*节奏总纲!W148)+BI153+军团势力点排行奖励设计!W154-军团势力点排行奖励设计!W153</f>
        <v>2568.2793836296319</v>
      </c>
      <c r="BJ154" s="65">
        <f>IF($AX154&lt;D$10,0,求节点(D$10:D$14,$J$19:$J$23,$AX154)*$C$2*节奏总纲!X148)+BJ153+军团势力点排行奖励设计!X154-军团势力点排行奖励设计!X153</f>
        <v>2588.6961165590701</v>
      </c>
      <c r="BK154" s="65">
        <f>IF($AX154&lt;E$10,0,求节点(E$10:E$14,$J$19:$J$23,$AX154)*$C$2*节奏总纲!Y148)+BK153+军团势力点排行奖励设计!Y154-军团势力点排行奖励设计!Y153</f>
        <v>2388.0914194523307</v>
      </c>
      <c r="BL154" s="65">
        <f>IF($AX154&lt;F$10,0,求节点(F$10:F$14,$J$19:$J$23,$AX154)*$C$2*节奏总纲!Z148)+BL153+军团势力点排行奖励设计!Z154-军团势力点排行奖励设计!Z153</f>
        <v>2327.0662074299385</v>
      </c>
      <c r="BM154" s="65">
        <f>IF($AX154&lt;G$10,0,求节点(G$10:G$14,$J$19:$J$23,$AX154)*$C$2*节奏总纲!AA148)+BM153+军团势力点排行奖励设计!AA154-军团势力点排行奖励设计!AA153</f>
        <v>2278.2876565091651</v>
      </c>
      <c r="BN154" s="65">
        <f>IF($AX154&lt;C$10,0,求节点(C$10:C$14,$K$19:$K$23,$AX154)*$C$2*节奏总纲!W148)+BN153</f>
        <v>1275.0877419773738</v>
      </c>
      <c r="BO154" s="65">
        <f>IF($AX154&lt;D$10,0,求节点(D$10:D$14,$K$19:$K$23,$AX154)*$C$2*节奏总纲!X148)+BO153</f>
        <v>849.12447709768514</v>
      </c>
      <c r="BP154" s="65">
        <f>IF($AX154&lt;E$10,0,求节点(E$10:E$14,$K$19:$K$23,$AX154)*$C$2*节奏总纲!Y148)+BP153</f>
        <v>583.0616071871849</v>
      </c>
      <c r="BQ154" s="65">
        <f>IF($AX154&lt;F$10,0,求节点(F$10:F$14,$K$19:$K$23,$AX154)*$C$2*节奏总纲!Z148)+BQ153</f>
        <v>412.02156334366094</v>
      </c>
      <c r="BR154" s="65">
        <f>IF($AX154&lt;G$10,0,求节点(G$10:G$14,$K$19:$K$23,$AX154)*$C$2*节奏总纲!AA148)+BR153</f>
        <v>200.60296043176282</v>
      </c>
      <c r="BS154" s="65">
        <f>IF($AX154&lt;C$10,0,求节点(C$10:C$14,$L$19:$L$23,$AX154)*$C$2*节奏总纲!W148)+BS153+军团势力点排行奖励设计!AB154-军团势力点排行奖励设计!AB153</f>
        <v>6500.2359939634234</v>
      </c>
      <c r="BT154" s="65">
        <f>IF($AX154&lt;D$10,0,求节点(D$10:D$14,$L$19:$L$23,$AX154)*$C$2*节奏总纲!X148)+BT153+军团势力点排行奖励设计!AC154-军团势力点排行奖励设计!AC153</f>
        <v>5837.9458491963278</v>
      </c>
      <c r="BU154" s="65">
        <f>IF($AX154&lt;E$10,0,求节点(E$10:E$14,$L$19:$L$23,$AX154)*$C$2*节奏总纲!Y148)+BU153+军团势力点排行奖励设计!AD154-军团势力点排行奖励设计!AD153</f>
        <v>4897.6167810791931</v>
      </c>
      <c r="BV154" s="65">
        <f>IF($AX154&lt;F$10,0,求节点(F$10:F$14,$L$19:$L$23,$AX154)*$C$2*节奏总纲!Z148)+BV153+军团势力点排行奖励设计!AE154-军团势力点排行奖励设计!AE153</f>
        <v>3647.4649157468257</v>
      </c>
      <c r="BW154" s="65">
        <f>IF($AX154&lt;G$10,0,求节点(G$10:G$14,$L$19:$L$23,$AX154)*$C$2*节奏总纲!AA148)+BW153+军团势力点排行奖励设计!AF154-军团势力点排行奖励设计!AF153</f>
        <v>2202.3827481333715</v>
      </c>
      <c r="BX154" s="65">
        <f>IF($AX154&lt;C$10,0,求节点(C$10:C$14,$M$19:$M$23,$AX154)*$C$2*节奏总纲!W148)+BX153</f>
        <v>0</v>
      </c>
      <c r="BY154" s="65">
        <f>IF($AX154&lt;D$10,0,求节点(D$10:D$14,$M$19:$M$23,$AX154)*$C$2*节奏总纲!X148)+BY153</f>
        <v>0</v>
      </c>
      <c r="BZ154" s="65">
        <f>IF($AX154&lt;E$10,0,求节点(E$10:E$14,$M$19:$M$23,$AX154)*$C$2*节奏总纲!Y148)+BZ153</f>
        <v>0</v>
      </c>
      <c r="CA154" s="65">
        <f>IF($AX154&lt;F$10,0,求节点(F$10:F$14,$M$19:$M$23,$AX154)*$C$2*节奏总纲!Z148)+CA153</f>
        <v>0</v>
      </c>
      <c r="CB154" s="65">
        <f>IF($AX154&lt;G$10,0,求节点(G$10:G$14,$M$19:$M$23,$AX154)*$C$2*节奏总纲!AA148)+CB153</f>
        <v>0</v>
      </c>
      <c r="CF154" s="51">
        <v>145</v>
      </c>
      <c r="CG154" s="65">
        <f t="shared" si="263"/>
        <v>804.18564111893329</v>
      </c>
      <c r="CH154" s="65">
        <f t="shared" si="264"/>
        <v>662.1940843176119</v>
      </c>
      <c r="CI154" s="65">
        <f t="shared" si="265"/>
        <v>474.92946284913205</v>
      </c>
      <c r="CJ154" s="65">
        <f t="shared" si="266"/>
        <v>264.33334080902091</v>
      </c>
      <c r="CK154" s="65">
        <f t="shared" si="267"/>
        <v>141.04563777962349</v>
      </c>
      <c r="CL154" s="65">
        <f t="shared" si="268"/>
        <v>4326.4011766107233</v>
      </c>
      <c r="CM154" s="65">
        <f t="shared" si="269"/>
        <v>3374.0557894024932</v>
      </c>
      <c r="CN154" s="65">
        <f t="shared" si="270"/>
        <v>2277.0400927063847</v>
      </c>
      <c r="CO154" s="65">
        <f t="shared" si="271"/>
        <v>1281.9904644254493</v>
      </c>
      <c r="CP154" s="65">
        <f t="shared" si="272"/>
        <v>719.68377807145782</v>
      </c>
      <c r="CQ154" s="65">
        <f t="shared" si="273"/>
        <v>77048.381508888953</v>
      </c>
      <c r="CR154" s="65">
        <f t="shared" si="274"/>
        <v>77660.883496772105</v>
      </c>
      <c r="CS154" s="65">
        <f t="shared" si="275"/>
        <v>71642.742583569925</v>
      </c>
      <c r="CT154" s="65">
        <f t="shared" si="276"/>
        <v>69811.986222898151</v>
      </c>
      <c r="CU154" s="65">
        <f t="shared" si="277"/>
        <v>68348.629695274954</v>
      </c>
      <c r="CV154" s="65">
        <f t="shared" si="278"/>
        <v>38252.63225932121</v>
      </c>
      <c r="CW154" s="65">
        <f t="shared" si="279"/>
        <v>25473.734312930555</v>
      </c>
      <c r="CX154" s="65">
        <f t="shared" si="280"/>
        <v>17491.848215615548</v>
      </c>
      <c r="CY154" s="65">
        <f t="shared" si="281"/>
        <v>12360.646900309828</v>
      </c>
      <c r="CZ154" s="65">
        <f t="shared" si="282"/>
        <v>6018.0888129528848</v>
      </c>
      <c r="DA154" s="65">
        <f t="shared" si="283"/>
        <v>325011.79969817115</v>
      </c>
      <c r="DB154" s="65">
        <f t="shared" si="284"/>
        <v>291897.29245981638</v>
      </c>
      <c r="DC154" s="65">
        <f t="shared" si="285"/>
        <v>244880.83905395964</v>
      </c>
      <c r="DD154" s="65">
        <f t="shared" si="286"/>
        <v>182373.24578734129</v>
      </c>
      <c r="DE154" s="65">
        <f t="shared" si="287"/>
        <v>110119.13740666857</v>
      </c>
      <c r="DF154" s="65">
        <f t="shared" si="288"/>
        <v>0</v>
      </c>
      <c r="DG154" s="65">
        <f t="shared" si="289"/>
        <v>0</v>
      </c>
      <c r="DH154" s="65">
        <f t="shared" si="290"/>
        <v>0</v>
      </c>
      <c r="DI154" s="65">
        <f t="shared" si="291"/>
        <v>0</v>
      </c>
      <c r="DJ154" s="65">
        <f t="shared" si="292"/>
        <v>0</v>
      </c>
      <c r="DN154" s="51">
        <v>145</v>
      </c>
      <c r="DO154" s="65">
        <f t="shared" si="293"/>
        <v>6.1798537991688383</v>
      </c>
      <c r="DP154" s="65">
        <f t="shared" si="294"/>
        <v>5.8952671872317355</v>
      </c>
      <c r="DQ154" s="65">
        <f t="shared" si="295"/>
        <v>5.5944805930680239</v>
      </c>
      <c r="DR154" s="65">
        <f t="shared" si="296"/>
        <v>5.6499007370836329</v>
      </c>
      <c r="DS154" s="65">
        <f t="shared" si="297"/>
        <v>5.9024887362764566</v>
      </c>
      <c r="DT154" s="65">
        <f t="shared" si="298"/>
        <v>3.5474544808706301</v>
      </c>
      <c r="DU154" s="65">
        <f t="shared" si="299"/>
        <v>3.300697844126562</v>
      </c>
      <c r="DV154" s="65">
        <f t="shared" si="300"/>
        <v>3.1186518911215777</v>
      </c>
      <c r="DW154" s="65">
        <f t="shared" si="301"/>
        <v>3.3350399405988376</v>
      </c>
      <c r="DX154" s="65">
        <f t="shared" si="302"/>
        <v>3.1261315829257734</v>
      </c>
      <c r="DY154" s="65">
        <f t="shared" si="303"/>
        <v>1.0000000000000002</v>
      </c>
      <c r="DZ154" s="65">
        <f t="shared" si="304"/>
        <v>0.99999999999999978</v>
      </c>
      <c r="EA154" s="65">
        <f t="shared" si="305"/>
        <v>0.99999999999999944</v>
      </c>
      <c r="EB154" s="65">
        <f t="shared" si="306"/>
        <v>0.99999999999999978</v>
      </c>
      <c r="EC154" s="65">
        <f t="shared" si="307"/>
        <v>0.99999999999999978</v>
      </c>
      <c r="ED154" s="65">
        <f t="shared" si="308"/>
        <v>9.1512399799125994</v>
      </c>
      <c r="EE154" s="65">
        <f t="shared" si="309"/>
        <v>11.580697158556767</v>
      </c>
      <c r="EF154" s="65">
        <f t="shared" si="310"/>
        <v>13.471720623850819</v>
      </c>
      <c r="EG154" s="65">
        <f t="shared" si="311"/>
        <v>13.592047336085679</v>
      </c>
      <c r="EH154" s="65">
        <f t="shared" si="312"/>
        <v>14.856848093232401</v>
      </c>
      <c r="EI154" s="65">
        <f t="shared" si="313"/>
        <v>0.99999999999999978</v>
      </c>
      <c r="EJ154" s="65">
        <f t="shared" si="314"/>
        <v>0.99999999999999978</v>
      </c>
      <c r="EK154" s="65">
        <f t="shared" si="315"/>
        <v>1.0000000000000002</v>
      </c>
      <c r="EL154" s="65">
        <f t="shared" si="316"/>
        <v>0.99999999999999956</v>
      </c>
      <c r="EM154" s="65">
        <f t="shared" si="317"/>
        <v>0.99999999999999989</v>
      </c>
      <c r="EN154" s="65">
        <f t="shared" si="318"/>
        <v>0</v>
      </c>
      <c r="EO154" s="65">
        <f t="shared" si="319"/>
        <v>0</v>
      </c>
      <c r="EP154" s="65">
        <f t="shared" si="320"/>
        <v>0</v>
      </c>
      <c r="EQ154" s="65">
        <f t="shared" si="321"/>
        <v>0</v>
      </c>
      <c r="ER154" s="65">
        <f t="shared" si="322"/>
        <v>0</v>
      </c>
      <c r="EV154" s="51">
        <v>145</v>
      </c>
      <c r="EW154" s="65">
        <f t="shared" si="323"/>
        <v>290.62916352210834</v>
      </c>
      <c r="EX154" s="65">
        <f t="shared" si="324"/>
        <v>233.66049054559718</v>
      </c>
      <c r="EY154" s="65">
        <f t="shared" si="325"/>
        <v>163.29709535101796</v>
      </c>
      <c r="EZ154" s="65">
        <f t="shared" si="326"/>
        <v>91.326382094567663</v>
      </c>
      <c r="FA154" s="65">
        <f t="shared" si="327"/>
        <v>49.799640898068432</v>
      </c>
      <c r="FB154" s="65">
        <f t="shared" si="328"/>
        <v>2224.5316451662534</v>
      </c>
      <c r="FC154" s="65">
        <f t="shared" si="329"/>
        <v>1955.0942020865518</v>
      </c>
      <c r="FD154" s="65">
        <f t="shared" si="330"/>
        <v>1644.9693198092041</v>
      </c>
      <c r="FE154" s="65">
        <f t="shared" si="331"/>
        <v>1459.2832178965809</v>
      </c>
      <c r="FF154" s="65">
        <f t="shared" si="332"/>
        <v>1289.8231729354657</v>
      </c>
      <c r="FG154" s="65">
        <f t="shared" si="333"/>
        <v>3488.3228434155726</v>
      </c>
      <c r="FH154" s="65">
        <f t="shared" si="334"/>
        <v>3171.0343503397853</v>
      </c>
      <c r="FI154" s="65">
        <f t="shared" si="335"/>
        <v>2718.8446552334617</v>
      </c>
      <c r="FJ154" s="65">
        <f t="shared" si="336"/>
        <v>2265.0257370706177</v>
      </c>
      <c r="FK154" s="65">
        <f t="shared" si="337"/>
        <v>1746.1251579986642</v>
      </c>
      <c r="FL154" s="65">
        <f t="shared" si="338"/>
        <v>1683.4787163696408</v>
      </c>
      <c r="FM154" s="65">
        <f t="shared" si="339"/>
        <v>1466.8488710867559</v>
      </c>
      <c r="FN154" s="65">
        <f t="shared" si="340"/>
        <v>1215.5402486258922</v>
      </c>
      <c r="FO154" s="65">
        <f t="shared" si="341"/>
        <v>928.2506061895939</v>
      </c>
      <c r="FP154" s="65">
        <f t="shared" si="342"/>
        <v>594.51152453848499</v>
      </c>
      <c r="FQ154" s="65">
        <f t="shared" si="343"/>
        <v>2925.1061972835396</v>
      </c>
      <c r="FR154" s="65">
        <f t="shared" si="344"/>
        <v>2627.0756321383474</v>
      </c>
      <c r="FS154" s="65">
        <f t="shared" si="345"/>
        <v>2203.9275514856367</v>
      </c>
      <c r="FT154" s="65">
        <f t="shared" si="346"/>
        <v>1641.3592120860708</v>
      </c>
      <c r="FU154" s="65">
        <f t="shared" si="347"/>
        <v>991.07223666001698</v>
      </c>
      <c r="FV154" s="65">
        <f t="shared" si="348"/>
        <v>325.0117996981711</v>
      </c>
      <c r="FW154" s="65">
        <f t="shared" si="349"/>
        <v>291.89729245981636</v>
      </c>
      <c r="FX154" s="65">
        <f t="shared" si="350"/>
        <v>244.88083905395968</v>
      </c>
      <c r="FY154" s="65">
        <f t="shared" si="351"/>
        <v>182.3732457873412</v>
      </c>
      <c r="FZ154" s="65">
        <f t="shared" si="352"/>
        <v>110.11913740666856</v>
      </c>
      <c r="GB154" s="65">
        <f t="shared" si="353"/>
        <v>290.62916352210834</v>
      </c>
      <c r="GC154" s="65">
        <f t="shared" si="354"/>
        <v>2224.5316451662534</v>
      </c>
      <c r="GD154" s="65">
        <f t="shared" si="355"/>
        <v>3488.3228434155726</v>
      </c>
      <c r="GE154" s="65">
        <f t="shared" si="356"/>
        <v>1683.4787163696408</v>
      </c>
      <c r="GF154" s="65">
        <f t="shared" si="357"/>
        <v>2925.1061972835396</v>
      </c>
      <c r="GG154" s="65">
        <f t="shared" si="358"/>
        <v>325.0117996981711</v>
      </c>
      <c r="GH154" s="65">
        <f t="shared" si="359"/>
        <v>233.66049054559718</v>
      </c>
      <c r="GI154" s="65">
        <f t="shared" si="360"/>
        <v>1955.0942020865518</v>
      </c>
      <c r="GJ154" s="65">
        <f t="shared" si="361"/>
        <v>3171.0343503397853</v>
      </c>
      <c r="GK154" s="65">
        <f t="shared" si="362"/>
        <v>1466.8488710867559</v>
      </c>
      <c r="GL154" s="65">
        <f t="shared" si="363"/>
        <v>2627.0756321383474</v>
      </c>
      <c r="GM154" s="65">
        <f t="shared" si="364"/>
        <v>291.89729245981636</v>
      </c>
      <c r="GN154" s="65">
        <f t="shared" si="365"/>
        <v>163.29709535101796</v>
      </c>
      <c r="GO154" s="65">
        <f t="shared" si="366"/>
        <v>1644.9693198092041</v>
      </c>
      <c r="GP154" s="65">
        <f t="shared" si="367"/>
        <v>2718.8446552334617</v>
      </c>
      <c r="GQ154" s="65">
        <f t="shared" si="368"/>
        <v>1215.5402486258922</v>
      </c>
      <c r="GR154" s="65">
        <f t="shared" si="369"/>
        <v>2203.9275514856367</v>
      </c>
      <c r="GS154" s="65">
        <f t="shared" si="370"/>
        <v>244.88083905395968</v>
      </c>
      <c r="GT154" s="65">
        <f t="shared" si="371"/>
        <v>91.326382094567663</v>
      </c>
      <c r="GU154" s="65">
        <f t="shared" si="372"/>
        <v>1459.2832178965809</v>
      </c>
      <c r="GV154" s="65">
        <f t="shared" si="373"/>
        <v>2265.0257370706177</v>
      </c>
      <c r="GW154" s="65">
        <f t="shared" si="374"/>
        <v>928.2506061895939</v>
      </c>
      <c r="GX154" s="65">
        <f t="shared" si="375"/>
        <v>1641.3592120860708</v>
      </c>
      <c r="GY154" s="65">
        <f t="shared" si="376"/>
        <v>182.3732457873412</v>
      </c>
      <c r="GZ154" s="65">
        <f t="shared" si="377"/>
        <v>49.799640898068432</v>
      </c>
      <c r="HA154" s="65">
        <f t="shared" si="378"/>
        <v>1289.8231729354657</v>
      </c>
      <c r="HB154" s="65">
        <f t="shared" si="379"/>
        <v>1746.1251579986642</v>
      </c>
      <c r="HC154" s="65">
        <f t="shared" si="380"/>
        <v>594.51152453848499</v>
      </c>
      <c r="HD154" s="65">
        <f t="shared" si="381"/>
        <v>991.07223666001698</v>
      </c>
      <c r="HE154" s="65">
        <f t="shared" si="382"/>
        <v>110.11913740666856</v>
      </c>
      <c r="HM154" s="51">
        <v>145</v>
      </c>
      <c r="HN154" s="72">
        <f>(EW154-EW153)*$D$46+(FB154-FB153)*$D$47+(FG154-FG153)*$D$48+(FL154-FL153)*$D$49+IF($HM154&lt;C$10,0,求节点(C$10:C$14,$H$28:$H$32,$HM154)*$C$2*节奏总纲!W148)+HN153</f>
        <v>2948206.3565371446</v>
      </c>
      <c r="HO154" s="72">
        <f>(EX154-EX153)*$D$46+(FC154-FC153)*$D$47+(FH154-FH153)*$D$48+(FM154-FM153)*$D$49+IF($HM154&lt;D$10,0,求节点(D$10:D$14,$H$28:$H$32,$HM154)*$C$2*节奏总纲!X148)+HO153</f>
        <v>2516363.566539322</v>
      </c>
      <c r="HP154" s="72">
        <f>(EY154-EY153)*$D$46+(FD154-FD153)*$D$47+(FI154-FI153)*$D$48+(FN154-FN153)*$D$49+IF($HM154&lt;E$10,0,求节点(E$10:E$14,$H$28:$H$32,$HM154)*$C$2*节奏总纲!Y148)+HP153</f>
        <v>2022356.2260610191</v>
      </c>
      <c r="HQ154" s="72">
        <f>(EZ154-EZ153)*$D$46+(FE154-FE153)*$D$47+(FJ154-FJ153)*$D$48+(FO154-FO153)*$D$49+IF($HM154&lt;F$10,0,求节点(F$10:F$14,$H$28:$H$32,$HM154)*$C$2*节奏总纲!Z148)+HQ153</f>
        <v>1456099.5557833407</v>
      </c>
      <c r="HR154" s="72">
        <f>(FA154-FA153)*$D$46+(FF154-FF153)*$D$47+(FK154-FK153)*$D$48+(FP154-FP153)*$D$49+IF($HM154&lt;G$10,0,求节点(G$10:G$14,$H$28:$H$32,$HM154)*$C$2*节奏总纲!AA148)+HR153</f>
        <v>808022.95936468593</v>
      </c>
      <c r="HV154" s="72">
        <v>145</v>
      </c>
      <c r="HW154" s="72">
        <f>IF($HV154&lt;C$10,0,求节点(C$10:C$14,$I$28:$I$32,$HV154)*$C$2*节奏总纲!W148)+HW153</f>
        <v>51951332495.739578</v>
      </c>
      <c r="HX154" s="72">
        <f>IF($HV154&lt;D$10,0,求节点(D$10:D$14,$I$28:$I$32,$HV154)*$C$2*节奏总纲!X148)+HX153</f>
        <v>44525689890.061523</v>
      </c>
      <c r="HY154" s="72">
        <f>IF($HV154&lt;E$10,0,求节点(E$10:E$14,$I$28:$I$32,$HV154)*$C$2*节奏总纲!Y148)+HY153</f>
        <v>35845585581.592422</v>
      </c>
      <c r="HZ154" s="72">
        <f>IF($HV154&lt;F$10,0,求节点(F$10:F$14,$I$28:$I$32,$HV154)*$C$2*节奏总纲!Z148)+HZ153</f>
        <v>25544727782.596508</v>
      </c>
      <c r="IA154" s="72">
        <f>IF($HV154&lt;G$10,0,求节点(G$10:G$14,$I$28:$I$32,$HV154)*$C$2*节奏总纲!AA148)+IA153</f>
        <v>13659847997.144417</v>
      </c>
    </row>
    <row r="155" spans="16:235" x14ac:dyDescent="0.15">
      <c r="P155" s="49">
        <v>146</v>
      </c>
      <c r="Q155" s="51">
        <f>IF($P155&lt;C$10,0,求节点(C$10:C$14,$H$10:$H$14,$P155)*$C$2*节奏总纲!W149)+Q154</f>
        <v>4969.7496895058675</v>
      </c>
      <c r="R155" s="51">
        <f>IF($P155&lt;D$10,0,求节点(D$10:D$14,$H$10:$H$14,$P155)*$C$2*节奏总纲!X149)+R154</f>
        <v>3903.8110568565826</v>
      </c>
      <c r="S155" s="51">
        <f>IF($P155&lt;E$10,0,求节点(E$10:E$14,$H$10:$H$14,$P155)*$C$2*节奏总纲!Y149)+S154</f>
        <v>2656.9836629856904</v>
      </c>
      <c r="T155" s="51">
        <f>IF($P155&lt;F$10,0,求节点(F$10:F$14,$H$10:$H$14,$P155)*$C$2*节奏总纲!Z149)+T154</f>
        <v>1493.4571370726665</v>
      </c>
      <c r="U155" s="51">
        <f>IF($P155&lt;G$10,0,求节点(G$10:G$14,$H$10:$H$14,$P155)*$C$2*节奏总纲!AA149)+U154</f>
        <v>832.52028829515666</v>
      </c>
      <c r="V155" s="51">
        <f>IF($P155&lt;C$10,0,求节点(C$10:C$14,$I$10:$I$14,$P155)*$C$2*节奏总纲!W149)+V154</f>
        <v>15347.711240011677</v>
      </c>
      <c r="W155" s="51">
        <f>IF($P155&lt;D$10,0,求节点(D$10:D$14,$I$10:$I$14,$P155)*$C$2*节奏总纲!X149)+W154</f>
        <v>11136.738670043555</v>
      </c>
      <c r="X155" s="51">
        <f>IF($P155&lt;E$10,0,求节点(E$10:E$14,$I$10:$I$14,$P155)*$C$2*节奏总纲!Y149)+X154</f>
        <v>7101.2953912784196</v>
      </c>
      <c r="Y155" s="51">
        <f>IF($P155&lt;F$10,0,求节点(F$10:F$14,$I$10:$I$14,$P155)*$C$2*节奏总纲!Z149)+Y154</f>
        <v>4275.4894023257266</v>
      </c>
      <c r="Z155" s="51">
        <f>IF($P155&lt;G$10,0,求节点(G$10:G$14,$I$10:$I$14,$P155)*$C$2*节奏总纲!AA149)+Z154</f>
        <v>2249.8261883485275</v>
      </c>
      <c r="AA155" s="65">
        <f>IF($P155&lt;C$10,0,求节点(C$10:C$14,$J$10:$J$14,$P155)*$C$2*节奏总纲!W149)+AA154+军团势力点排行奖励设计!M155-军团势力点排行奖励设计!M154</f>
        <v>81799.882136847678</v>
      </c>
      <c r="AB155" s="65">
        <f>IF($P155&lt;D$10,0,求节点(D$10:D$14,$J$10:$J$14,$P155)*$C$2*节奏总纲!X149)+AB154+军团势力点排行奖励设计!N155-军团势力点排行奖励设计!N154</f>
        <v>82675.579099197654</v>
      </c>
      <c r="AC155" s="65">
        <f>IF($P155&lt;E$10,0,求节点(E$10:E$14,$J$10:$J$14,$P155)*$C$2*节奏总纲!Y149)+AC154+军团势力点排行奖励设计!O155-军团势力点排行奖励设计!O154</f>
        <v>76223.065592720959</v>
      </c>
      <c r="AD155" s="65">
        <f>IF($P155&lt;F$10,0,求节点(F$10:F$14,$J$10:$J$14,$P155)*$C$2*节奏总纲!Z149)+AD154+军团势力点排行奖励设计!P155-军团势力点排行奖励设计!P154</f>
        <v>74392.309232049214</v>
      </c>
      <c r="AE155" s="65">
        <f>IF($P155&lt;G$10,0,求节点(G$10:G$14,$J$10:$J$14,$P155)*$C$2*节奏总纲!AA149)+AE154+军团势力点排行奖励设计!Q155-军团势力点排行奖励设计!Q154</f>
        <v>72928.952704426018</v>
      </c>
      <c r="AF155" s="65">
        <f>IF($P155&lt;C$10,0,求节点(C$10:C$14,$K$10:$K$14,$P155)*$C$2*节奏总纲!W149)+AF154</f>
        <v>375004.39596517792</v>
      </c>
      <c r="AG155" s="65">
        <f>IF($P155&lt;D$10,0,求节点(D$10:D$14,$K$10:$K$14,$P155)*$C$2*节奏总纲!X149)+AG154</f>
        <v>316065.32410577225</v>
      </c>
      <c r="AH155" s="65">
        <f>IF($P155&lt;E$10,0,求节点(E$10:E$14,$K$10:$K$14,$P155)*$C$2*节奏总纲!Y149)+AH154</f>
        <v>251676.42288760495</v>
      </c>
      <c r="AI155" s="65">
        <f>IF($P155&lt;F$10,0,求节点(F$10:F$14,$K$10:$K$14,$P155)*$C$2*节奏总纲!Z149)+AI154</f>
        <v>179143.34508385183</v>
      </c>
      <c r="AJ155" s="65">
        <f>IF($P155&lt;G$10,0,求节点(G$10:G$14,$K$10:$K$14,$P155)*$C$2*节奏总纲!AA149)+AJ154</f>
        <v>95381.1228202153</v>
      </c>
      <c r="AK155" s="65">
        <f>IF($P155&lt;C$10,0,求节点(C$10:C$14,$L$10:$L$14,$P155)*$C$2*节奏总纲!W149)+AK154+军团势力点排行奖励设计!R155-军团势力点排行奖励设计!R154</f>
        <v>350907.47812054609</v>
      </c>
      <c r="AL155" s="65">
        <f>IF($P155&lt;D$10,0,求节点(D$10:D$14,$L$10:$L$14,$P155)*$C$2*节奏总纲!X149)+AL154+军团势力点排行奖励设计!S155-军团势力点排行奖励设计!S154</f>
        <v>314563.71658277989</v>
      </c>
      <c r="AM155" s="65">
        <f>IF($P155&lt;E$10,0,求节点(E$10:E$14,$L$10:$L$14,$P155)*$C$2*节奏总纲!Y149)+AM154+军团势力点排行奖励设计!T155-军团势力点排行奖励设计!T154</f>
        <v>262744.09878964897</v>
      </c>
      <c r="AN155" s="65">
        <f>IF($P155&lt;F$10,0,求节点(F$10:F$14,$L$10:$L$14,$P155)*$C$2*节奏总纲!Z149)+AN154+军团势力点排行奖励设计!U155-军团势力点排行奖励设计!U154</f>
        <v>195342.22230120157</v>
      </c>
      <c r="AO155" s="65">
        <f>IF($P155&lt;G$10,0,求节点(G$10:G$14,$L$10:$L$14,$P155)*$C$2*节奏总纲!AA149)+AO154+军团势力点排行奖励设计!V155-军团势力点排行奖励设计!V154</f>
        <v>117922.55812492198</v>
      </c>
      <c r="AP155" s="65">
        <f>IF($P155&lt;C$10,0,求节点(C$10:C$14,$M$10:$M$14,$P155)*$C$2*节奏总纲!W149)+AP154</f>
        <v>0</v>
      </c>
      <c r="AQ155" s="65">
        <f>IF($P155&lt;D$10,0,求节点(D$10:D$14,$M$10:$M$14,$P155)*$C$2*节奏总纲!X149)+AQ154</f>
        <v>0</v>
      </c>
      <c r="AR155" s="65">
        <f>IF($P155&lt;E$10,0,求节点(E$10:E$14,$M$10:$M$14,$P155)*$C$2*节奏总纲!Y149)+AR154</f>
        <v>0</v>
      </c>
      <c r="AS155" s="65">
        <f>IF($P155&lt;F$10,0,求节点(F$10:F$14,$M$10:$M$14,$P155)*$C$2*节奏总纲!Z149)+AS154</f>
        <v>0</v>
      </c>
      <c r="AT155" s="65">
        <f>IF($P155&lt;G$10,0,求节点(G$10:G$14,$M$10:$M$14,$P155)*$C$2*节奏总纲!AA149)+AT154</f>
        <v>0</v>
      </c>
      <c r="AX155" s="51">
        <v>146</v>
      </c>
      <c r="AY155" s="51">
        <f>IF($AX155&lt;C$10,0,求节点(C$10:C$14,$H$19:$H$23,$AX155)*$C$2*节奏总纲!W149)+AY154</f>
        <v>160.83712822378666</v>
      </c>
      <c r="AZ155" s="51">
        <f>IF($AX155&lt;D$10,0,求节点(D$10:D$14,$H$19:$H$23,$AX155)*$C$2*节奏总纲!X149)+AZ154</f>
        <v>132.43881686352239</v>
      </c>
      <c r="BA155" s="51">
        <f>IF($AX155&lt;E$10,0,求节点(E$10:E$14,$H$19:$H$23,$AX155)*$C$2*节奏总纲!Y149)+BA154</f>
        <v>94.985892569826404</v>
      </c>
      <c r="BB155" s="51">
        <f>IF($AX155&lt;F$10,0,求节点(F$10:F$14,$H$19:$H$23,$AX155)*$C$2*节奏总纲!Z149)+BB154</f>
        <v>52.866668161804185</v>
      </c>
      <c r="BC155" s="51">
        <f>IF($AX155&lt;G$10,0,求节点(G$10:G$14,$H$19:$H$23,$AX155)*$C$2*节奏总纲!AA149)+BC154</f>
        <v>28.209127555924699</v>
      </c>
      <c r="BD155" s="51">
        <f>IF($AX155&lt;C$10,0,求节点(C$10:C$14,$I$19:$I$23,$AX155)*$C$2*节奏总纲!W149)+BD154</f>
        <v>432.64011766107234</v>
      </c>
      <c r="BE155" s="51">
        <f>IF($AX155&lt;D$10,0,求节点(D$10:D$14,$I$19:$I$23,$AX155)*$C$2*节奏总纲!X149)+BE154</f>
        <v>337.40557894024931</v>
      </c>
      <c r="BF155" s="51">
        <f>IF($AX155&lt;E$10,0,求节点(E$10:E$14,$I$19:$I$23,$AX155)*$C$2*节奏总纲!Y149)+BF154</f>
        <v>227.70400927063847</v>
      </c>
      <c r="BG155" s="51">
        <f>IF($AX155&lt;F$10,0,求节点(F$10:F$14,$I$19:$I$23,$AX155)*$C$2*节奏总纲!Z149)+BG154</f>
        <v>128.19904644254493</v>
      </c>
      <c r="BH155" s="51">
        <f>IF($AX155&lt;G$10,0,求节点(G$10:G$14,$I$19:$I$23,$AX155)*$C$2*节奏总纲!AA149)+BH154</f>
        <v>71.968377807145785</v>
      </c>
      <c r="BI155" s="65">
        <f>IF($AX155&lt;C$10,0,求节点(C$10:C$14,$J$19:$J$23,$AX155)*$C$2*节奏总纲!W149)+BI154+军团势力点排行奖励设计!W155-军团势力点排行奖励设计!W154</f>
        <v>2726.6627378949224</v>
      </c>
      <c r="BJ155" s="65">
        <f>IF($AX155&lt;D$10,0,求节点(D$10:D$14,$J$19:$J$23,$AX155)*$C$2*节奏总纲!X149)+BJ154+军团势力点排行奖励设计!X155-军团势力点排行奖励设计!X154</f>
        <v>2755.8526366399224</v>
      </c>
      <c r="BK155" s="65">
        <f>IF($AX155&lt;E$10,0,求节点(E$10:E$14,$J$19:$J$23,$AX155)*$C$2*节奏总纲!Y149)+BK154+军团势力点排行奖励设计!Y155-军团势力点排行奖励设计!Y154</f>
        <v>2540.7688530907003</v>
      </c>
      <c r="BL155" s="65">
        <f>IF($AX155&lt;F$10,0,求节点(F$10:F$14,$J$19:$J$23,$AX155)*$C$2*节奏总纲!Z149)+BL154+军团势力点排行奖励设计!Z155-军团势力点排行奖励设计!Z154</f>
        <v>2479.7436410683081</v>
      </c>
      <c r="BM155" s="65">
        <f>IF($AX155&lt;G$10,0,求节点(G$10:G$14,$J$19:$J$23,$AX155)*$C$2*节奏总纲!AA149)+BM154+军团势力点排行奖励设计!AA155-军团势力点排行奖励设计!AA154</f>
        <v>2430.9650901475347</v>
      </c>
      <c r="BN155" s="65">
        <f>IF($AX155&lt;C$10,0,求节点(C$10:C$14,$K$19:$K$23,$AX155)*$C$2*节奏总纲!W149)+BN154</f>
        <v>1275.0877419773738</v>
      </c>
      <c r="BO155" s="65">
        <f>IF($AX155&lt;D$10,0,求节点(D$10:D$14,$K$19:$K$23,$AX155)*$C$2*节奏总纲!X149)+BO154</f>
        <v>849.12447709768514</v>
      </c>
      <c r="BP155" s="65">
        <f>IF($AX155&lt;E$10,0,求节点(E$10:E$14,$K$19:$K$23,$AX155)*$C$2*节奏总纲!Y149)+BP154</f>
        <v>583.0616071871849</v>
      </c>
      <c r="BQ155" s="65">
        <f>IF($AX155&lt;F$10,0,求节点(F$10:F$14,$K$19:$K$23,$AX155)*$C$2*节奏总纲!Z149)+BQ154</f>
        <v>412.02156334366094</v>
      </c>
      <c r="BR155" s="65">
        <f>IF($AX155&lt;G$10,0,求节点(G$10:G$14,$K$19:$K$23,$AX155)*$C$2*节奏总纲!AA149)+BR154</f>
        <v>200.60296043176282</v>
      </c>
      <c r="BS155" s="65">
        <f>IF($AX155&lt;C$10,0,求节点(C$10:C$14,$L$19:$L$23,$AX155)*$C$2*节奏总纲!W149)+BS154+军团势力点排行奖励设计!AB155-军团势力点排行奖励设计!AB154</f>
        <v>7018.1495624109239</v>
      </c>
      <c r="BT155" s="65">
        <f>IF($AX155&lt;D$10,0,求节点(D$10:D$14,$L$19:$L$23,$AX155)*$C$2*节奏总纲!X149)+BT154+军团势力点排行奖励设计!AC155-军团势力点排行奖励设计!AC154</f>
        <v>6291.274331655598</v>
      </c>
      <c r="BU155" s="65">
        <f>IF($AX155&lt;E$10,0,求节点(E$10:E$14,$L$19:$L$23,$AX155)*$C$2*节奏总纲!Y149)+BU154+军团势力点排行奖励设计!AD155-军团势力点排行奖励设计!AD154</f>
        <v>5254.8819757929778</v>
      </c>
      <c r="BV155" s="65">
        <f>IF($AX155&lt;F$10,0,求节点(F$10:F$14,$L$19:$L$23,$AX155)*$C$2*节奏总纲!Z149)+BV154+军团势力点排行奖励设计!AE155-军团势力点排行奖励设计!AE154</f>
        <v>3906.844446024033</v>
      </c>
      <c r="BW155" s="65">
        <f>IF($AX155&lt;G$10,0,求节点(G$10:G$14,$L$19:$L$23,$AX155)*$C$2*节奏总纲!AA149)+BW154+军团势力点排行奖励设计!AF155-军团势力点排行奖励设计!AF154</f>
        <v>2358.4511624984398</v>
      </c>
      <c r="BX155" s="65">
        <f>IF($AX155&lt;C$10,0,求节点(C$10:C$14,$M$19:$M$23,$AX155)*$C$2*节奏总纲!W149)+BX154</f>
        <v>0</v>
      </c>
      <c r="BY155" s="65">
        <f>IF($AX155&lt;D$10,0,求节点(D$10:D$14,$M$19:$M$23,$AX155)*$C$2*节奏总纲!X149)+BY154</f>
        <v>0</v>
      </c>
      <c r="BZ155" s="65">
        <f>IF($AX155&lt;E$10,0,求节点(E$10:E$14,$M$19:$M$23,$AX155)*$C$2*节奏总纲!Y149)+BZ154</f>
        <v>0</v>
      </c>
      <c r="CA155" s="65">
        <f>IF($AX155&lt;F$10,0,求节点(F$10:F$14,$M$19:$M$23,$AX155)*$C$2*节奏总纲!Z149)+CA154</f>
        <v>0</v>
      </c>
      <c r="CB155" s="65">
        <f>IF($AX155&lt;G$10,0,求节点(G$10:G$14,$M$19:$M$23,$AX155)*$C$2*节奏总纲!AA149)+CB154</f>
        <v>0</v>
      </c>
      <c r="CF155" s="51">
        <v>146</v>
      </c>
      <c r="CG155" s="65">
        <f t="shared" si="263"/>
        <v>804.18564111893329</v>
      </c>
      <c r="CH155" s="65">
        <f t="shared" si="264"/>
        <v>662.1940843176119</v>
      </c>
      <c r="CI155" s="65">
        <f t="shared" si="265"/>
        <v>474.92946284913205</v>
      </c>
      <c r="CJ155" s="65">
        <f t="shared" si="266"/>
        <v>264.33334080902091</v>
      </c>
      <c r="CK155" s="65">
        <f t="shared" si="267"/>
        <v>141.04563777962349</v>
      </c>
      <c r="CL155" s="65">
        <f t="shared" si="268"/>
        <v>4326.4011766107233</v>
      </c>
      <c r="CM155" s="65">
        <f t="shared" si="269"/>
        <v>3374.0557894024932</v>
      </c>
      <c r="CN155" s="65">
        <f t="shared" si="270"/>
        <v>2277.0400927063847</v>
      </c>
      <c r="CO155" s="65">
        <f t="shared" si="271"/>
        <v>1281.9904644254493</v>
      </c>
      <c r="CP155" s="65">
        <f t="shared" si="272"/>
        <v>719.68377807145782</v>
      </c>
      <c r="CQ155" s="65">
        <f t="shared" si="273"/>
        <v>81799.882136847678</v>
      </c>
      <c r="CR155" s="65">
        <f t="shared" si="274"/>
        <v>82675.579099197668</v>
      </c>
      <c r="CS155" s="65">
        <f t="shared" si="275"/>
        <v>76223.065592721003</v>
      </c>
      <c r="CT155" s="65">
        <f t="shared" si="276"/>
        <v>74392.309232049243</v>
      </c>
      <c r="CU155" s="65">
        <f t="shared" si="277"/>
        <v>72928.952704426047</v>
      </c>
      <c r="CV155" s="65">
        <f t="shared" si="278"/>
        <v>38252.63225932121</v>
      </c>
      <c r="CW155" s="65">
        <f t="shared" si="279"/>
        <v>25473.734312930555</v>
      </c>
      <c r="CX155" s="65">
        <f t="shared" si="280"/>
        <v>17491.848215615548</v>
      </c>
      <c r="CY155" s="65">
        <f t="shared" si="281"/>
        <v>12360.646900309828</v>
      </c>
      <c r="CZ155" s="65">
        <f t="shared" si="282"/>
        <v>6018.0888129528848</v>
      </c>
      <c r="DA155" s="65">
        <f t="shared" si="283"/>
        <v>350907.47812054621</v>
      </c>
      <c r="DB155" s="65">
        <f t="shared" si="284"/>
        <v>314563.71658277989</v>
      </c>
      <c r="DC155" s="65">
        <f t="shared" si="285"/>
        <v>262744.09878964891</v>
      </c>
      <c r="DD155" s="65">
        <f t="shared" si="286"/>
        <v>195342.22230120166</v>
      </c>
      <c r="DE155" s="65">
        <f t="shared" si="287"/>
        <v>117922.55812492198</v>
      </c>
      <c r="DF155" s="65">
        <f t="shared" si="288"/>
        <v>0</v>
      </c>
      <c r="DG155" s="65">
        <f t="shared" si="289"/>
        <v>0</v>
      </c>
      <c r="DH155" s="65">
        <f t="shared" si="290"/>
        <v>0</v>
      </c>
      <c r="DI155" s="65">
        <f t="shared" si="291"/>
        <v>0</v>
      </c>
      <c r="DJ155" s="65">
        <f t="shared" si="292"/>
        <v>0</v>
      </c>
      <c r="DN155" s="51">
        <v>146</v>
      </c>
      <c r="DO155" s="65">
        <f t="shared" si="293"/>
        <v>6.1798537991688383</v>
      </c>
      <c r="DP155" s="65">
        <f t="shared" si="294"/>
        <v>5.8952671872317355</v>
      </c>
      <c r="DQ155" s="65">
        <f t="shared" si="295"/>
        <v>5.5944805930680239</v>
      </c>
      <c r="DR155" s="65">
        <f t="shared" si="296"/>
        <v>5.6499007370836329</v>
      </c>
      <c r="DS155" s="65">
        <f t="shared" si="297"/>
        <v>5.9024887362764566</v>
      </c>
      <c r="DT155" s="65">
        <f t="shared" si="298"/>
        <v>3.5474544808706301</v>
      </c>
      <c r="DU155" s="65">
        <f t="shared" si="299"/>
        <v>3.300697844126562</v>
      </c>
      <c r="DV155" s="65">
        <f t="shared" si="300"/>
        <v>3.1186518911215777</v>
      </c>
      <c r="DW155" s="65">
        <f t="shared" si="301"/>
        <v>3.3350399405988376</v>
      </c>
      <c r="DX155" s="65">
        <f t="shared" si="302"/>
        <v>3.1261315829257734</v>
      </c>
      <c r="DY155" s="65">
        <f t="shared" si="303"/>
        <v>1</v>
      </c>
      <c r="DZ155" s="65">
        <f t="shared" si="304"/>
        <v>0.99999999999999978</v>
      </c>
      <c r="EA155" s="65">
        <f t="shared" si="305"/>
        <v>0.99999999999999944</v>
      </c>
      <c r="EB155" s="65">
        <f t="shared" si="306"/>
        <v>0.99999999999999956</v>
      </c>
      <c r="EC155" s="65">
        <f t="shared" si="307"/>
        <v>0.99999999999999956</v>
      </c>
      <c r="ED155" s="65">
        <f t="shared" si="308"/>
        <v>9.8033618555439084</v>
      </c>
      <c r="EE155" s="65">
        <f t="shared" si="309"/>
        <v>12.407498650299434</v>
      </c>
      <c r="EF155" s="65">
        <f t="shared" si="310"/>
        <v>14.388212142323825</v>
      </c>
      <c r="EG155" s="65">
        <f t="shared" si="311"/>
        <v>14.493039606152125</v>
      </c>
      <c r="EH155" s="65">
        <f t="shared" si="312"/>
        <v>15.849071986927825</v>
      </c>
      <c r="EI155" s="65">
        <f t="shared" si="313"/>
        <v>0.99999999999999967</v>
      </c>
      <c r="EJ155" s="65">
        <f t="shared" si="314"/>
        <v>1</v>
      </c>
      <c r="EK155" s="65">
        <f t="shared" si="315"/>
        <v>1.0000000000000002</v>
      </c>
      <c r="EL155" s="65">
        <f t="shared" si="316"/>
        <v>0.99999999999999956</v>
      </c>
      <c r="EM155" s="65">
        <f t="shared" si="317"/>
        <v>1</v>
      </c>
      <c r="EN155" s="65">
        <f t="shared" si="318"/>
        <v>0</v>
      </c>
      <c r="EO155" s="65">
        <f t="shared" si="319"/>
        <v>0</v>
      </c>
      <c r="EP155" s="65">
        <f t="shared" si="320"/>
        <v>0</v>
      </c>
      <c r="EQ155" s="65">
        <f t="shared" si="321"/>
        <v>0</v>
      </c>
      <c r="ER155" s="65">
        <f t="shared" si="322"/>
        <v>0</v>
      </c>
      <c r="EV155" s="51">
        <v>146</v>
      </c>
      <c r="EW155" s="65">
        <f t="shared" si="323"/>
        <v>290.62916352210834</v>
      </c>
      <c r="EX155" s="65">
        <f t="shared" si="324"/>
        <v>233.66049054559718</v>
      </c>
      <c r="EY155" s="65">
        <f t="shared" si="325"/>
        <v>163.29709535101796</v>
      </c>
      <c r="EZ155" s="65">
        <f t="shared" si="326"/>
        <v>91.326382094567663</v>
      </c>
      <c r="FA155" s="65">
        <f t="shared" si="327"/>
        <v>49.799640898068432</v>
      </c>
      <c r="FB155" s="65">
        <f t="shared" si="328"/>
        <v>2303.7233222988989</v>
      </c>
      <c r="FC155" s="65">
        <f t="shared" si="329"/>
        <v>2038.672462126978</v>
      </c>
      <c r="FD155" s="65">
        <f t="shared" si="330"/>
        <v>1721.3080366283889</v>
      </c>
      <c r="FE155" s="65">
        <f t="shared" si="331"/>
        <v>1535.6219347157655</v>
      </c>
      <c r="FF155" s="65">
        <f t="shared" si="332"/>
        <v>1366.1618897546502</v>
      </c>
      <c r="FG155" s="65">
        <f t="shared" si="333"/>
        <v>3714.9694233692035</v>
      </c>
      <c r="FH155" s="65">
        <f t="shared" si="334"/>
        <v>3382.2533291139498</v>
      </c>
      <c r="FI155" s="65">
        <f t="shared" si="335"/>
        <v>2894.7290587848634</v>
      </c>
      <c r="FJ155" s="65">
        <f t="shared" si="336"/>
        <v>2411.5444412910456</v>
      </c>
      <c r="FK155" s="65">
        <f t="shared" si="337"/>
        <v>1861.6505274454507</v>
      </c>
      <c r="FL155" s="65">
        <f t="shared" si="338"/>
        <v>1794.9805977724054</v>
      </c>
      <c r="FM155" s="65">
        <f t="shared" si="339"/>
        <v>1565.8723935826529</v>
      </c>
      <c r="FN155" s="65">
        <f t="shared" si="340"/>
        <v>1294.6271592505675</v>
      </c>
      <c r="FO155" s="65">
        <f t="shared" si="341"/>
        <v>987.76038392695386</v>
      </c>
      <c r="FP155" s="65">
        <f t="shared" si="342"/>
        <v>633.35907909341722</v>
      </c>
      <c r="FQ155" s="65">
        <f t="shared" si="343"/>
        <v>3158.1673030849147</v>
      </c>
      <c r="FR155" s="65">
        <f t="shared" si="344"/>
        <v>2831.0734492450192</v>
      </c>
      <c r="FS155" s="65">
        <f t="shared" si="345"/>
        <v>2364.69688910684</v>
      </c>
      <c r="FT155" s="65">
        <f t="shared" si="346"/>
        <v>1758.0800007108141</v>
      </c>
      <c r="FU155" s="65">
        <f t="shared" si="347"/>
        <v>1061.3030231242979</v>
      </c>
      <c r="FV155" s="65">
        <f t="shared" si="348"/>
        <v>350.9074781205461</v>
      </c>
      <c r="FW155" s="65">
        <f t="shared" si="349"/>
        <v>314.56371658277993</v>
      </c>
      <c r="FX155" s="65">
        <f t="shared" si="350"/>
        <v>262.74409878964889</v>
      </c>
      <c r="FY155" s="65">
        <f t="shared" si="351"/>
        <v>195.34222230120156</v>
      </c>
      <c r="FZ155" s="65">
        <f t="shared" si="352"/>
        <v>117.92255812492199</v>
      </c>
      <c r="GB155" s="65">
        <f t="shared" si="353"/>
        <v>290.62916352210834</v>
      </c>
      <c r="GC155" s="65">
        <f t="shared" si="354"/>
        <v>2303.7233222988989</v>
      </c>
      <c r="GD155" s="65">
        <f t="shared" si="355"/>
        <v>3714.9694233692035</v>
      </c>
      <c r="GE155" s="65">
        <f t="shared" si="356"/>
        <v>1794.9805977724054</v>
      </c>
      <c r="GF155" s="65">
        <f t="shared" si="357"/>
        <v>3158.1673030849147</v>
      </c>
      <c r="GG155" s="65">
        <f t="shared" si="358"/>
        <v>350.9074781205461</v>
      </c>
      <c r="GH155" s="65">
        <f t="shared" si="359"/>
        <v>233.66049054559718</v>
      </c>
      <c r="GI155" s="65">
        <f t="shared" si="360"/>
        <v>2038.672462126978</v>
      </c>
      <c r="GJ155" s="65">
        <f t="shared" si="361"/>
        <v>3382.2533291139498</v>
      </c>
      <c r="GK155" s="65">
        <f t="shared" si="362"/>
        <v>1565.8723935826529</v>
      </c>
      <c r="GL155" s="65">
        <f t="shared" si="363"/>
        <v>2831.0734492450192</v>
      </c>
      <c r="GM155" s="65">
        <f t="shared" si="364"/>
        <v>314.56371658277993</v>
      </c>
      <c r="GN155" s="65">
        <f t="shared" si="365"/>
        <v>163.29709535101796</v>
      </c>
      <c r="GO155" s="65">
        <f t="shared" si="366"/>
        <v>1721.3080366283889</v>
      </c>
      <c r="GP155" s="65">
        <f t="shared" si="367"/>
        <v>2894.7290587848634</v>
      </c>
      <c r="GQ155" s="65">
        <f t="shared" si="368"/>
        <v>1294.6271592505675</v>
      </c>
      <c r="GR155" s="65">
        <f t="shared" si="369"/>
        <v>2364.69688910684</v>
      </c>
      <c r="GS155" s="65">
        <f t="shared" si="370"/>
        <v>262.74409878964889</v>
      </c>
      <c r="GT155" s="65">
        <f t="shared" si="371"/>
        <v>91.326382094567663</v>
      </c>
      <c r="GU155" s="65">
        <f t="shared" si="372"/>
        <v>1535.6219347157655</v>
      </c>
      <c r="GV155" s="65">
        <f t="shared" si="373"/>
        <v>2411.5444412910456</v>
      </c>
      <c r="GW155" s="65">
        <f t="shared" si="374"/>
        <v>987.76038392695386</v>
      </c>
      <c r="GX155" s="65">
        <f t="shared" si="375"/>
        <v>1758.0800007108141</v>
      </c>
      <c r="GY155" s="65">
        <f t="shared" si="376"/>
        <v>195.34222230120156</v>
      </c>
      <c r="GZ155" s="65">
        <f t="shared" si="377"/>
        <v>49.799640898068432</v>
      </c>
      <c r="HA155" s="65">
        <f t="shared" si="378"/>
        <v>1366.1618897546502</v>
      </c>
      <c r="HB155" s="65">
        <f t="shared" si="379"/>
        <v>1861.6505274454507</v>
      </c>
      <c r="HC155" s="65">
        <f t="shared" si="380"/>
        <v>633.35907909341722</v>
      </c>
      <c r="HD155" s="65">
        <f t="shared" si="381"/>
        <v>1061.3030231242979</v>
      </c>
      <c r="HE155" s="65">
        <f t="shared" si="382"/>
        <v>117.92255812492199</v>
      </c>
      <c r="HM155" s="51">
        <v>146</v>
      </c>
      <c r="HN155" s="72">
        <f>(EW155-EW154)*$D$46+(FB155-FB154)*$D$47+(FG155-FG154)*$D$48+(FL155-FL154)*$D$49+IF($HM155&lt;C$10,0,求节点(C$10:C$14,$H$28:$H$32,$HM155)*$C$2*节奏总纲!W149)+HN154</f>
        <v>3162087.2381369933</v>
      </c>
      <c r="HO155" s="72">
        <f>(EX155-EX154)*$D$46+(FC155-FC154)*$D$47+(FH155-FH154)*$D$48+(FM155-FM154)*$D$49+IF($HM155&lt;D$10,0,求节点(D$10:D$14,$H$28:$H$32,$HM155)*$C$2*节奏总纲!X149)+HO154</f>
        <v>2698102.8214320275</v>
      </c>
      <c r="HP155" s="72">
        <f>(EY155-EY154)*$D$46+(FD155-FD154)*$D$47+(FI155-FI154)*$D$48+(FN155-FN154)*$D$49+IF($HM155&lt;E$10,0,求节点(E$10:E$14,$H$28:$H$32,$HM155)*$C$2*节奏总纲!Y149)+HP154</f>
        <v>2161567.5100524845</v>
      </c>
      <c r="HQ155" s="72">
        <f>(EZ155-EZ154)*$D$46+(FE155-FE154)*$D$47+(FJ155-FJ154)*$D$48+(FO155-FO154)*$D$49+IF($HM155&lt;F$10,0,求节点(F$10:F$14,$H$28:$H$32,$HM155)*$C$2*节奏总纲!Z149)+HQ154</f>
        <v>1554198.8607114435</v>
      </c>
      <c r="HR155" s="72">
        <f>(FA155-FA154)*$D$46+(FF155-FF154)*$D$47+(FK155-FK154)*$D$48+(FP155-FP154)*$D$49+IF($HM155&lt;G$10,0,求节点(G$10:G$14,$H$28:$H$32,$HM155)*$C$2*节奏总纲!AA149)+HR154</f>
        <v>862731.59560969041</v>
      </c>
      <c r="HV155" s="72">
        <v>146</v>
      </c>
      <c r="HW155" s="72">
        <f>IF($HV155&lt;C$10,0,求节点(C$10:C$14,$I$28:$I$32,$HV155)*$C$2*节奏总纲!W149)+HW154</f>
        <v>55942593023.224899</v>
      </c>
      <c r="HX155" s="72">
        <f>IF($HV155&lt;D$10,0,求节点(D$10:D$14,$I$28:$I$32,$HV155)*$C$2*节奏总纲!X149)+HX154</f>
        <v>47895565334.891495</v>
      </c>
      <c r="HY155" s="72">
        <f>IF($HV155&lt;E$10,0,求节点(E$10:E$14,$I$28:$I$32,$HV155)*$C$2*节奏总纲!Y149)+HY154</f>
        <v>38410566466.717033</v>
      </c>
      <c r="HZ155" s="72">
        <f>IF($HV155&lt;F$10,0,求节点(F$10:F$14,$I$28:$I$32,$HV155)*$C$2*节奏总纲!Z149)+HZ154</f>
        <v>27326623352.228497</v>
      </c>
      <c r="IA155" s="72">
        <f>IF($HV155&lt;G$10,0,求节点(G$10:G$14,$I$28:$I$32,$HV155)*$C$2*节奏总纲!AA149)+IA154</f>
        <v>14615254639.479296</v>
      </c>
    </row>
    <row r="156" spans="16:235" x14ac:dyDescent="0.15">
      <c r="P156" s="49">
        <v>147</v>
      </c>
      <c r="Q156" s="51">
        <f>IF($P156&lt;C$10,0,求节点(C$10:C$14,$H$10:$H$14,$P156)*$C$2*节奏总纲!W150)+Q155</f>
        <v>4969.7496895058675</v>
      </c>
      <c r="R156" s="51">
        <f>IF($P156&lt;D$10,0,求节点(D$10:D$14,$H$10:$H$14,$P156)*$C$2*节奏总纲!X150)+R155</f>
        <v>3903.8110568565826</v>
      </c>
      <c r="S156" s="51">
        <f>IF($P156&lt;E$10,0,求节点(E$10:E$14,$H$10:$H$14,$P156)*$C$2*节奏总纲!Y150)+S155</f>
        <v>2656.9836629856904</v>
      </c>
      <c r="T156" s="51">
        <f>IF($P156&lt;F$10,0,求节点(F$10:F$14,$H$10:$H$14,$P156)*$C$2*节奏总纲!Z150)+T155</f>
        <v>1493.4571370726665</v>
      </c>
      <c r="U156" s="51">
        <f>IF($P156&lt;G$10,0,求节点(G$10:G$14,$H$10:$H$14,$P156)*$C$2*节奏总纲!AA150)+U155</f>
        <v>832.52028829515666</v>
      </c>
      <c r="V156" s="51">
        <f>IF($P156&lt;C$10,0,求节点(C$10:C$14,$I$10:$I$14,$P156)*$C$2*节奏总纲!W150)+V155</f>
        <v>15347.711240011677</v>
      </c>
      <c r="W156" s="51">
        <f>IF($P156&lt;D$10,0,求节点(D$10:D$14,$I$10:$I$14,$P156)*$C$2*节奏总纲!X150)+W155</f>
        <v>11136.738670043555</v>
      </c>
      <c r="X156" s="51">
        <f>IF($P156&lt;E$10,0,求节点(E$10:E$14,$I$10:$I$14,$P156)*$C$2*节奏总纲!Y150)+X155</f>
        <v>7101.2953912784196</v>
      </c>
      <c r="Y156" s="51">
        <f>IF($P156&lt;F$10,0,求节点(F$10:F$14,$I$10:$I$14,$P156)*$C$2*节奏总纲!Z150)+Y155</f>
        <v>4275.4894023257266</v>
      </c>
      <c r="Z156" s="51">
        <f>IF($P156&lt;G$10,0,求节点(G$10:G$14,$I$10:$I$14,$P156)*$C$2*节奏总纲!AA150)+Z155</f>
        <v>2249.8261883485275</v>
      </c>
      <c r="AA156" s="65">
        <f>IF($P156&lt;C$10,0,求节点(C$10:C$14,$J$10:$J$14,$P156)*$C$2*节奏总纲!W150)+AA155+军团势力点排行奖励设计!M156-军团势力点排行奖励设计!M155</f>
        <v>86892.414417118343</v>
      </c>
      <c r="AB156" s="65">
        <f>IF($P156&lt;D$10,0,求节点(D$10:D$14,$J$10:$J$14,$P156)*$C$2*节奏总纲!X150)+AB155+军团势力点排行奖励设计!N156-军团势力点排行奖励设计!N155</f>
        <v>87801.785352231251</v>
      </c>
      <c r="AC156" s="65">
        <f>IF($P156&lt;E$10,0,求节点(E$10:E$14,$J$10:$J$14,$P156)*$C$2*节奏总纲!Y150)+AC155+军团势力点排行奖励设计!O156-军团势力点排行奖励设计!O155</f>
        <v>81012.670791078403</v>
      </c>
      <c r="AD156" s="65">
        <f>IF($P156&lt;F$10,0,求节点(F$10:F$14,$J$10:$J$14,$P156)*$C$2*节奏总纲!Z150)+AD155+军团势力点排行奖励设计!P156-军团势力点排行奖励设计!P155</f>
        <v>79181.914430406687</v>
      </c>
      <c r="AE156" s="65">
        <f>IF($P156&lt;G$10,0,求节点(G$10:G$14,$J$10:$J$14,$P156)*$C$2*节奏总纲!AA150)+AE155+军团势力点排行奖励设计!Q156-军团势力点排行奖励设计!Q155</f>
        <v>77718.55790278349</v>
      </c>
      <c r="AF156" s="65">
        <f>IF($P156&lt;C$10,0,求节点(C$10:C$14,$K$10:$K$14,$P156)*$C$2*节奏总纲!W150)+AF155</f>
        <v>401740.19043659896</v>
      </c>
      <c r="AG156" s="65">
        <f>IF($P156&lt;D$10,0,求节点(D$10:D$14,$K$10:$K$14,$P156)*$C$2*节奏总纲!X150)+AG155</f>
        <v>337595.39036851336</v>
      </c>
      <c r="AH156" s="65">
        <f>IF($P156&lt;E$10,0,求节点(E$10:E$14,$K$10:$K$14,$P156)*$C$2*节奏总纲!Y150)+AH155</f>
        <v>268440.041081856</v>
      </c>
      <c r="AI156" s="65">
        <f>IF($P156&lt;F$10,0,求节点(F$10:F$14,$K$10:$K$14,$P156)*$C$2*节奏总纲!Z150)+AI155</f>
        <v>190900.93438152428</v>
      </c>
      <c r="AJ156" s="65">
        <f>IF($P156&lt;G$10,0,求节点(G$10:G$14,$K$10:$K$14,$P156)*$C$2*节奏总纲!AA150)+AJ155</f>
        <v>101831.42870401494</v>
      </c>
      <c r="AK156" s="65">
        <f>IF($P156&lt;C$10,0,求节点(C$10:C$14,$L$10:$L$14,$P156)*$C$2*节奏总纲!W150)+AK155+军团势力点排行奖励设计!R156-军团势力点排行奖励设计!R155</f>
        <v>378661.7790480213</v>
      </c>
      <c r="AL156" s="65">
        <f>IF($P156&lt;D$10,0,求节点(D$10:D$14,$L$10:$L$14,$P156)*$C$2*节奏总纲!X150)+AL155+军团势力点排行奖励设计!S156-军团势力点排行奖励设计!S155</f>
        <v>337734.16884649172</v>
      </c>
      <c r="AM156" s="65">
        <f>IF($P156&lt;E$10,0,求节点(E$10:E$14,$L$10:$L$14,$P156)*$C$2*节奏总纲!Y150)+AM155+军团势力点排行奖励设计!T156-军团势力点排行奖励设计!T155</f>
        <v>281423.55906324298</v>
      </c>
      <c r="AN156" s="65">
        <f>IF($P156&lt;F$10,0,求节点(F$10:F$14,$L$10:$L$14,$P156)*$C$2*节奏总纲!Z150)+AN155+军团势力点排行奖励设计!U156-军团势力点排行奖励设计!U155</f>
        <v>209015.653678217</v>
      </c>
      <c r="AO156" s="65">
        <f>IF($P156&lt;G$10,0,求节点(G$10:G$14,$L$10:$L$14,$P156)*$C$2*节奏总纲!AA150)+AO155+军团势力点排行奖励设计!V156-军团势力点排行奖励设计!V155</f>
        <v>126288.70608806462</v>
      </c>
      <c r="AP156" s="65">
        <f>IF($P156&lt;C$10,0,求节点(C$10:C$14,$M$10:$M$14,$P156)*$C$2*节奏总纲!W150)+AP155</f>
        <v>0</v>
      </c>
      <c r="AQ156" s="65">
        <f>IF($P156&lt;D$10,0,求节点(D$10:D$14,$M$10:$M$14,$P156)*$C$2*节奏总纲!X150)+AQ155</f>
        <v>0</v>
      </c>
      <c r="AR156" s="65">
        <f>IF($P156&lt;E$10,0,求节点(E$10:E$14,$M$10:$M$14,$P156)*$C$2*节奏总纲!Y150)+AR155</f>
        <v>0</v>
      </c>
      <c r="AS156" s="65">
        <f>IF($P156&lt;F$10,0,求节点(F$10:F$14,$M$10:$M$14,$P156)*$C$2*节奏总纲!Z150)+AS155</f>
        <v>0</v>
      </c>
      <c r="AT156" s="65">
        <f>IF($P156&lt;G$10,0,求节点(G$10:G$14,$M$10:$M$14,$P156)*$C$2*节奏总纲!AA150)+AT155</f>
        <v>0</v>
      </c>
      <c r="AX156" s="51">
        <v>147</v>
      </c>
      <c r="AY156" s="51">
        <f>IF($AX156&lt;C$10,0,求节点(C$10:C$14,$H$19:$H$23,$AX156)*$C$2*节奏总纲!W150)+AY155</f>
        <v>160.83712822378666</v>
      </c>
      <c r="AZ156" s="51">
        <f>IF($AX156&lt;D$10,0,求节点(D$10:D$14,$H$19:$H$23,$AX156)*$C$2*节奏总纲!X150)+AZ155</f>
        <v>132.43881686352239</v>
      </c>
      <c r="BA156" s="51">
        <f>IF($AX156&lt;E$10,0,求节点(E$10:E$14,$H$19:$H$23,$AX156)*$C$2*节奏总纲!Y150)+BA155</f>
        <v>94.985892569826404</v>
      </c>
      <c r="BB156" s="51">
        <f>IF($AX156&lt;F$10,0,求节点(F$10:F$14,$H$19:$H$23,$AX156)*$C$2*节奏总纲!Z150)+BB155</f>
        <v>52.866668161804185</v>
      </c>
      <c r="BC156" s="51">
        <f>IF($AX156&lt;G$10,0,求节点(G$10:G$14,$H$19:$H$23,$AX156)*$C$2*节奏总纲!AA150)+BC155</f>
        <v>28.209127555924699</v>
      </c>
      <c r="BD156" s="51">
        <f>IF($AX156&lt;C$10,0,求节点(C$10:C$14,$I$19:$I$23,$AX156)*$C$2*节奏总纲!W150)+BD155</f>
        <v>432.64011766107234</v>
      </c>
      <c r="BE156" s="51">
        <f>IF($AX156&lt;D$10,0,求节点(D$10:D$14,$I$19:$I$23,$AX156)*$C$2*节奏总纲!X150)+BE155</f>
        <v>337.40557894024931</v>
      </c>
      <c r="BF156" s="51">
        <f>IF($AX156&lt;E$10,0,求节点(E$10:E$14,$I$19:$I$23,$AX156)*$C$2*节奏总纲!Y150)+BF155</f>
        <v>227.70400927063847</v>
      </c>
      <c r="BG156" s="51">
        <f>IF($AX156&lt;F$10,0,求节点(F$10:F$14,$I$19:$I$23,$AX156)*$C$2*节奏总纲!Z150)+BG155</f>
        <v>128.19904644254493</v>
      </c>
      <c r="BH156" s="51">
        <f>IF($AX156&lt;G$10,0,求节点(G$10:G$14,$I$19:$I$23,$AX156)*$C$2*节奏总纲!AA150)+BH155</f>
        <v>71.968377807145785</v>
      </c>
      <c r="BI156" s="65">
        <f>IF($AX156&lt;C$10,0,求节点(C$10:C$14,$J$19:$J$23,$AX156)*$C$2*节奏总纲!W150)+BI155+军团势力点排行奖励设计!W156-军团势力点排行奖励设计!W155</f>
        <v>2896.4138139039446</v>
      </c>
      <c r="BJ156" s="65">
        <f>IF($AX156&lt;D$10,0,求节点(D$10:D$14,$J$19:$J$23,$AX156)*$C$2*节奏总纲!X150)+BJ155+军团势力点排行奖励设计!X156-军团势力点排行奖励设计!X155</f>
        <v>2926.7261784077086</v>
      </c>
      <c r="BK156" s="65">
        <f>IF($AX156&lt;E$10,0,求节点(E$10:E$14,$J$19:$J$23,$AX156)*$C$2*节奏总纲!Y150)+BK155+军团势力点排行奖励设计!Y156-军团势力点排行奖励设计!Y155</f>
        <v>2700.4223597026153</v>
      </c>
      <c r="BL156" s="65">
        <f>IF($AX156&lt;F$10,0,求节点(F$10:F$14,$J$19:$J$23,$AX156)*$C$2*节奏总纲!Z150)+BL155+军团势力点排行奖励设计!Z156-军团势力点排行奖励设计!Z155</f>
        <v>2639.397147680223</v>
      </c>
      <c r="BM156" s="65">
        <f>IF($AX156&lt;G$10,0,求节点(G$10:G$14,$J$19:$J$23,$AX156)*$C$2*节奏总纲!AA150)+BM155+军团势力点排行奖励设计!AA156-军团势力点排行奖励设计!AA155</f>
        <v>2590.6185967594497</v>
      </c>
      <c r="BN156" s="65">
        <f>IF($AX156&lt;C$10,0,求节点(C$10:C$14,$K$19:$K$23,$AX156)*$C$2*节奏总纲!W150)+BN155</f>
        <v>1275.0877419773738</v>
      </c>
      <c r="BO156" s="65">
        <f>IF($AX156&lt;D$10,0,求节点(D$10:D$14,$K$19:$K$23,$AX156)*$C$2*节奏总纲!X150)+BO155</f>
        <v>849.12447709768514</v>
      </c>
      <c r="BP156" s="65">
        <f>IF($AX156&lt;E$10,0,求节点(E$10:E$14,$K$19:$K$23,$AX156)*$C$2*节奏总纲!Y150)+BP155</f>
        <v>583.0616071871849</v>
      </c>
      <c r="BQ156" s="65">
        <f>IF($AX156&lt;F$10,0,求节点(F$10:F$14,$K$19:$K$23,$AX156)*$C$2*节奏总纲!Z150)+BQ155</f>
        <v>412.02156334366094</v>
      </c>
      <c r="BR156" s="65">
        <f>IF($AX156&lt;G$10,0,求节点(G$10:G$14,$K$19:$K$23,$AX156)*$C$2*节奏总纲!AA150)+BR155</f>
        <v>200.60296043176282</v>
      </c>
      <c r="BS156" s="65">
        <f>IF($AX156&lt;C$10,0,求节点(C$10:C$14,$L$19:$L$23,$AX156)*$C$2*节奏总纲!W150)+BS155+军团势力点排行奖励设计!AB156-军团势力点排行奖励设计!AB155</f>
        <v>7573.2355809604278</v>
      </c>
      <c r="BT156" s="65">
        <f>IF($AX156&lt;D$10,0,求节点(D$10:D$14,$L$19:$L$23,$AX156)*$C$2*节奏总纲!X150)+BT155+军团势力点排行奖励设计!AC156-军团势力点排行奖励设计!AC155</f>
        <v>6754.6833769298364</v>
      </c>
      <c r="BU156" s="65">
        <f>IF($AX156&lt;E$10,0,求节点(E$10:E$14,$L$19:$L$23,$AX156)*$C$2*节奏总纲!Y150)+BU155+军团势力点排行奖励设计!AD156-军团势力点排行奖励设计!AD155</f>
        <v>5628.4711812648575</v>
      </c>
      <c r="BV156" s="65">
        <f>IF($AX156&lt;F$10,0,求节点(F$10:F$14,$L$19:$L$23,$AX156)*$C$2*节奏总纲!Z150)+BV155+军团势力点排行奖励设计!AE156-军团势力点排行奖励设计!AE155</f>
        <v>4180.3130735643417</v>
      </c>
      <c r="BW156" s="65">
        <f>IF($AX156&lt;G$10,0,求节点(G$10:G$14,$L$19:$L$23,$AX156)*$C$2*节奏总纲!AA150)+BW155+军团势力点排行奖励设计!AF156-军团势力点排行奖励设计!AF155</f>
        <v>2525.774121761292</v>
      </c>
      <c r="BX156" s="65">
        <f>IF($AX156&lt;C$10,0,求节点(C$10:C$14,$M$19:$M$23,$AX156)*$C$2*节奏总纲!W150)+BX155</f>
        <v>0</v>
      </c>
      <c r="BY156" s="65">
        <f>IF($AX156&lt;D$10,0,求节点(D$10:D$14,$M$19:$M$23,$AX156)*$C$2*节奏总纲!X150)+BY155</f>
        <v>0</v>
      </c>
      <c r="BZ156" s="65">
        <f>IF($AX156&lt;E$10,0,求节点(E$10:E$14,$M$19:$M$23,$AX156)*$C$2*节奏总纲!Y150)+BZ155</f>
        <v>0</v>
      </c>
      <c r="CA156" s="65">
        <f>IF($AX156&lt;F$10,0,求节点(F$10:F$14,$M$19:$M$23,$AX156)*$C$2*节奏总纲!Z150)+CA155</f>
        <v>0</v>
      </c>
      <c r="CB156" s="65">
        <f>IF($AX156&lt;G$10,0,求节点(G$10:G$14,$M$19:$M$23,$AX156)*$C$2*节奏总纲!AA150)+CB155</f>
        <v>0</v>
      </c>
      <c r="CF156" s="51">
        <v>147</v>
      </c>
      <c r="CG156" s="65">
        <f t="shared" si="263"/>
        <v>804.18564111893329</v>
      </c>
      <c r="CH156" s="65">
        <f t="shared" si="264"/>
        <v>662.1940843176119</v>
      </c>
      <c r="CI156" s="65">
        <f t="shared" si="265"/>
        <v>474.92946284913205</v>
      </c>
      <c r="CJ156" s="65">
        <f t="shared" si="266"/>
        <v>264.33334080902091</v>
      </c>
      <c r="CK156" s="65">
        <f t="shared" si="267"/>
        <v>141.04563777962349</v>
      </c>
      <c r="CL156" s="65">
        <f t="shared" si="268"/>
        <v>4326.4011766107233</v>
      </c>
      <c r="CM156" s="65">
        <f t="shared" si="269"/>
        <v>3374.0557894024932</v>
      </c>
      <c r="CN156" s="65">
        <f t="shared" si="270"/>
        <v>2277.0400927063847</v>
      </c>
      <c r="CO156" s="65">
        <f t="shared" si="271"/>
        <v>1281.9904644254493</v>
      </c>
      <c r="CP156" s="65">
        <f t="shared" si="272"/>
        <v>719.68377807145782</v>
      </c>
      <c r="CQ156" s="65">
        <f t="shared" si="273"/>
        <v>86892.414417118343</v>
      </c>
      <c r="CR156" s="65">
        <f t="shared" si="274"/>
        <v>87801.785352231265</v>
      </c>
      <c r="CS156" s="65">
        <f t="shared" si="275"/>
        <v>81012.670791078461</v>
      </c>
      <c r="CT156" s="65">
        <f t="shared" si="276"/>
        <v>79181.914430406687</v>
      </c>
      <c r="CU156" s="65">
        <f t="shared" si="277"/>
        <v>77718.55790278349</v>
      </c>
      <c r="CV156" s="65">
        <f t="shared" si="278"/>
        <v>38252.63225932121</v>
      </c>
      <c r="CW156" s="65">
        <f t="shared" si="279"/>
        <v>25473.734312930555</v>
      </c>
      <c r="CX156" s="65">
        <f t="shared" si="280"/>
        <v>17491.848215615548</v>
      </c>
      <c r="CY156" s="65">
        <f t="shared" si="281"/>
        <v>12360.646900309828</v>
      </c>
      <c r="CZ156" s="65">
        <f t="shared" si="282"/>
        <v>6018.0888129528848</v>
      </c>
      <c r="DA156" s="65">
        <f t="shared" si="283"/>
        <v>378661.77904802142</v>
      </c>
      <c r="DB156" s="65">
        <f t="shared" si="284"/>
        <v>337734.16884649184</v>
      </c>
      <c r="DC156" s="65">
        <f t="shared" si="285"/>
        <v>281423.55906324286</v>
      </c>
      <c r="DD156" s="65">
        <f t="shared" si="286"/>
        <v>209015.65367821709</v>
      </c>
      <c r="DE156" s="65">
        <f t="shared" si="287"/>
        <v>126288.7060880646</v>
      </c>
      <c r="DF156" s="65">
        <f t="shared" si="288"/>
        <v>0</v>
      </c>
      <c r="DG156" s="65">
        <f t="shared" si="289"/>
        <v>0</v>
      </c>
      <c r="DH156" s="65">
        <f t="shared" si="290"/>
        <v>0</v>
      </c>
      <c r="DI156" s="65">
        <f t="shared" si="291"/>
        <v>0</v>
      </c>
      <c r="DJ156" s="65">
        <f t="shared" si="292"/>
        <v>0</v>
      </c>
      <c r="DN156" s="51">
        <v>147</v>
      </c>
      <c r="DO156" s="65">
        <f t="shared" si="293"/>
        <v>6.1798537991688383</v>
      </c>
      <c r="DP156" s="65">
        <f t="shared" si="294"/>
        <v>5.8952671872317355</v>
      </c>
      <c r="DQ156" s="65">
        <f t="shared" si="295"/>
        <v>5.5944805930680239</v>
      </c>
      <c r="DR156" s="65">
        <f t="shared" si="296"/>
        <v>5.6499007370836329</v>
      </c>
      <c r="DS156" s="65">
        <f t="shared" si="297"/>
        <v>5.9024887362764566</v>
      </c>
      <c r="DT156" s="65">
        <f t="shared" si="298"/>
        <v>3.5474544808706301</v>
      </c>
      <c r="DU156" s="65">
        <f t="shared" si="299"/>
        <v>3.300697844126562</v>
      </c>
      <c r="DV156" s="65">
        <f t="shared" si="300"/>
        <v>3.1186518911215777</v>
      </c>
      <c r="DW156" s="65">
        <f t="shared" si="301"/>
        <v>3.3350399405988376</v>
      </c>
      <c r="DX156" s="65">
        <f t="shared" si="302"/>
        <v>3.1261315829257734</v>
      </c>
      <c r="DY156" s="65">
        <f t="shared" si="303"/>
        <v>1</v>
      </c>
      <c r="DZ156" s="65">
        <f t="shared" si="304"/>
        <v>0.99999999999999989</v>
      </c>
      <c r="EA156" s="65">
        <f t="shared" si="305"/>
        <v>0.99999999999999933</v>
      </c>
      <c r="EB156" s="65">
        <f t="shared" si="306"/>
        <v>1</v>
      </c>
      <c r="EC156" s="65">
        <f t="shared" si="307"/>
        <v>1</v>
      </c>
      <c r="ED156" s="65">
        <f t="shared" si="308"/>
        <v>10.502288776184937</v>
      </c>
      <c r="EE156" s="65">
        <f t="shared" si="309"/>
        <v>13.252685539597104</v>
      </c>
      <c r="EF156" s="65">
        <f t="shared" si="310"/>
        <v>15.34657960513348</v>
      </c>
      <c r="EG156" s="65">
        <f t="shared" si="311"/>
        <v>15.44425109148124</v>
      </c>
      <c r="EH156" s="65">
        <f t="shared" si="312"/>
        <v>16.920891643347066</v>
      </c>
      <c r="EI156" s="65">
        <f t="shared" si="313"/>
        <v>0.99999999999999967</v>
      </c>
      <c r="EJ156" s="65">
        <f t="shared" si="314"/>
        <v>0.99999999999999967</v>
      </c>
      <c r="EK156" s="65">
        <f t="shared" si="315"/>
        <v>1.0000000000000004</v>
      </c>
      <c r="EL156" s="65">
        <f t="shared" si="316"/>
        <v>0.99999999999999956</v>
      </c>
      <c r="EM156" s="65">
        <f t="shared" si="317"/>
        <v>1.0000000000000002</v>
      </c>
      <c r="EN156" s="65">
        <f t="shared" si="318"/>
        <v>0</v>
      </c>
      <c r="EO156" s="65">
        <f t="shared" si="319"/>
        <v>0</v>
      </c>
      <c r="EP156" s="65">
        <f t="shared" si="320"/>
        <v>0</v>
      </c>
      <c r="EQ156" s="65">
        <f t="shared" si="321"/>
        <v>0</v>
      </c>
      <c r="ER156" s="65">
        <f t="shared" si="322"/>
        <v>0</v>
      </c>
      <c r="EV156" s="51">
        <v>147</v>
      </c>
      <c r="EW156" s="65">
        <f t="shared" si="323"/>
        <v>290.62916352210834</v>
      </c>
      <c r="EX156" s="65">
        <f t="shared" si="324"/>
        <v>233.66049054559718</v>
      </c>
      <c r="EY156" s="65">
        <f t="shared" si="325"/>
        <v>163.29709535101796</v>
      </c>
      <c r="EZ156" s="65">
        <f t="shared" si="326"/>
        <v>91.326382094567663</v>
      </c>
      <c r="FA156" s="65">
        <f t="shared" si="327"/>
        <v>49.799640898068432</v>
      </c>
      <c r="FB156" s="65">
        <f t="shared" si="328"/>
        <v>2388.5988603034098</v>
      </c>
      <c r="FC156" s="65">
        <f t="shared" si="329"/>
        <v>2124.1092330108713</v>
      </c>
      <c r="FD156" s="65">
        <f t="shared" si="330"/>
        <v>1801.1347899343461</v>
      </c>
      <c r="FE156" s="65">
        <f t="shared" si="331"/>
        <v>1615.4486880217235</v>
      </c>
      <c r="FF156" s="65">
        <f t="shared" si="332"/>
        <v>1445.9886430606082</v>
      </c>
      <c r="FG156" s="65">
        <f t="shared" si="333"/>
        <v>3957.883213138115</v>
      </c>
      <c r="FH156" s="65">
        <f t="shared" si="334"/>
        <v>3598.1691364917247</v>
      </c>
      <c r="FI156" s="65">
        <f t="shared" si="335"/>
        <v>3078.649898401789</v>
      </c>
      <c r="FJ156" s="65">
        <f t="shared" si="336"/>
        <v>2565.4291075285005</v>
      </c>
      <c r="FK156" s="65">
        <f t="shared" si="337"/>
        <v>1983.6914931996687</v>
      </c>
      <c r="FL156" s="65">
        <f t="shared" si="338"/>
        <v>1914.4853552827572</v>
      </c>
      <c r="FM156" s="65">
        <f t="shared" si="339"/>
        <v>1667.0978797258895</v>
      </c>
      <c r="FN156" s="65">
        <f t="shared" si="340"/>
        <v>1377.327675675539</v>
      </c>
      <c r="FO156" s="65">
        <f t="shared" si="341"/>
        <v>1050.4367847656113</v>
      </c>
      <c r="FP156" s="65">
        <f t="shared" si="342"/>
        <v>674.80634627658344</v>
      </c>
      <c r="FQ156" s="65">
        <f t="shared" si="343"/>
        <v>3407.9560114321912</v>
      </c>
      <c r="FR156" s="65">
        <f t="shared" si="344"/>
        <v>3039.6075196184256</v>
      </c>
      <c r="FS156" s="65">
        <f t="shared" si="345"/>
        <v>2532.8120315691858</v>
      </c>
      <c r="FT156" s="65">
        <f t="shared" si="346"/>
        <v>1881.140883103953</v>
      </c>
      <c r="FU156" s="65">
        <f t="shared" si="347"/>
        <v>1136.5983547925814</v>
      </c>
      <c r="FV156" s="65">
        <f t="shared" si="348"/>
        <v>378.66177904802129</v>
      </c>
      <c r="FW156" s="65">
        <f t="shared" si="349"/>
        <v>337.73416884649174</v>
      </c>
      <c r="FX156" s="65">
        <f t="shared" si="350"/>
        <v>281.42355906324286</v>
      </c>
      <c r="FY156" s="65">
        <f t="shared" si="351"/>
        <v>209.01565367821701</v>
      </c>
      <c r="FZ156" s="65">
        <f t="shared" si="352"/>
        <v>126.2887060880646</v>
      </c>
      <c r="GB156" s="65">
        <f t="shared" si="353"/>
        <v>290.62916352210834</v>
      </c>
      <c r="GC156" s="65">
        <f t="shared" si="354"/>
        <v>2388.5988603034098</v>
      </c>
      <c r="GD156" s="65">
        <f t="shared" si="355"/>
        <v>3957.883213138115</v>
      </c>
      <c r="GE156" s="65">
        <f t="shared" si="356"/>
        <v>1914.4853552827572</v>
      </c>
      <c r="GF156" s="65">
        <f t="shared" si="357"/>
        <v>3407.9560114321912</v>
      </c>
      <c r="GG156" s="65">
        <f t="shared" si="358"/>
        <v>378.66177904802129</v>
      </c>
      <c r="GH156" s="65">
        <f t="shared" si="359"/>
        <v>233.66049054559718</v>
      </c>
      <c r="GI156" s="65">
        <f t="shared" si="360"/>
        <v>2124.1092330108713</v>
      </c>
      <c r="GJ156" s="65">
        <f t="shared" si="361"/>
        <v>3598.1691364917247</v>
      </c>
      <c r="GK156" s="65">
        <f t="shared" si="362"/>
        <v>1667.0978797258895</v>
      </c>
      <c r="GL156" s="65">
        <f t="shared" si="363"/>
        <v>3039.6075196184256</v>
      </c>
      <c r="GM156" s="65">
        <f t="shared" si="364"/>
        <v>337.73416884649174</v>
      </c>
      <c r="GN156" s="65">
        <f t="shared" si="365"/>
        <v>163.29709535101796</v>
      </c>
      <c r="GO156" s="65">
        <f t="shared" si="366"/>
        <v>1801.1347899343461</v>
      </c>
      <c r="GP156" s="65">
        <f t="shared" si="367"/>
        <v>3078.649898401789</v>
      </c>
      <c r="GQ156" s="65">
        <f t="shared" si="368"/>
        <v>1377.327675675539</v>
      </c>
      <c r="GR156" s="65">
        <f t="shared" si="369"/>
        <v>2532.8120315691858</v>
      </c>
      <c r="GS156" s="65">
        <f t="shared" si="370"/>
        <v>281.42355906324286</v>
      </c>
      <c r="GT156" s="65">
        <f t="shared" si="371"/>
        <v>91.326382094567663</v>
      </c>
      <c r="GU156" s="65">
        <f t="shared" si="372"/>
        <v>1615.4486880217235</v>
      </c>
      <c r="GV156" s="65">
        <f t="shared" si="373"/>
        <v>2565.4291075285005</v>
      </c>
      <c r="GW156" s="65">
        <f t="shared" si="374"/>
        <v>1050.4367847656113</v>
      </c>
      <c r="GX156" s="65">
        <f t="shared" si="375"/>
        <v>1881.140883103953</v>
      </c>
      <c r="GY156" s="65">
        <f t="shared" si="376"/>
        <v>209.01565367821701</v>
      </c>
      <c r="GZ156" s="65">
        <f t="shared" si="377"/>
        <v>49.799640898068432</v>
      </c>
      <c r="HA156" s="65">
        <f t="shared" si="378"/>
        <v>1445.9886430606082</v>
      </c>
      <c r="HB156" s="65">
        <f t="shared" si="379"/>
        <v>1983.6914931996687</v>
      </c>
      <c r="HC156" s="65">
        <f t="shared" si="380"/>
        <v>674.80634627658344</v>
      </c>
      <c r="HD156" s="65">
        <f t="shared" si="381"/>
        <v>1136.5983547925814</v>
      </c>
      <c r="HE156" s="65">
        <f t="shared" si="382"/>
        <v>126.2887060880646</v>
      </c>
      <c r="HM156" s="51">
        <v>147</v>
      </c>
      <c r="HN156" s="72">
        <f>(EW156-EW155)*$D$46+(FB156-FB155)*$D$47+(FG156-FG155)*$D$48+(FL156-FL155)*$D$49+IF($HM156&lt;C$10,0,求节点(C$10:C$14,$H$28:$H$32,$HM156)*$C$2*节奏总纲!W150)+HN155</f>
        <v>3391319.0911795776</v>
      </c>
      <c r="HO156" s="72">
        <f>(EX156-EX155)*$D$46+(FC156-FC155)*$D$47+(FH156-FH155)*$D$48+(FM156-FM155)*$D$49+IF($HM156&lt;D$10,0,求节点(D$10:D$14,$H$28:$H$32,$HM156)*$C$2*节奏总纲!X150)+HO155</f>
        <v>2883883.370983636</v>
      </c>
      <c r="HP156" s="72">
        <f>(EY156-EY155)*$D$46+(FD156-FD155)*$D$47+(FI156-FI155)*$D$48+(FN156-FN155)*$D$49+IF($HM156&lt;E$10,0,求节点(E$10:E$14,$H$28:$H$32,$HM156)*$C$2*节奏总纲!Y150)+HP155</f>
        <v>2307139.5773812281</v>
      </c>
      <c r="HQ156" s="72">
        <f>(EZ156-EZ155)*$D$46+(FE156-FE155)*$D$47+(FJ156-FJ155)*$D$48+(FO156-FO155)*$D$49+IF($HM156&lt;F$10,0,求节点(F$10:F$14,$H$28:$H$32,$HM156)*$C$2*节奏总纲!Z150)+HQ155</f>
        <v>1657720.2853089271</v>
      </c>
      <c r="HR156" s="72">
        <f>(FA156-FA155)*$D$46+(FF156-FF155)*$D$47+(FK156-FK155)*$D$48+(FP156-FP155)*$D$49+IF($HM156&lt;G$10,0,求节点(G$10:G$14,$H$28:$H$32,$HM156)*$C$2*节奏总纲!AA150)+HR155</f>
        <v>921671.83953064249</v>
      </c>
      <c r="HV156" s="72">
        <v>147</v>
      </c>
      <c r="HW156" s="72">
        <f>IF($HV156&lt;C$10,0,求节点(C$10:C$14,$I$28:$I$32,$HV156)*$C$2*节奏总纲!W150)+HW155</f>
        <v>60220320138.652267</v>
      </c>
      <c r="HX156" s="72">
        <f>IF($HV156&lt;D$10,0,求节点(D$10:D$14,$I$28:$I$32,$HV156)*$C$2*节奏总纲!X150)+HX155</f>
        <v>51340375936.930077</v>
      </c>
      <c r="HY156" s="72">
        <f>IF($HV156&lt;E$10,0,求节点(E$10:E$14,$I$28:$I$32,$HV156)*$C$2*节奏总纲!Y150)+HY155</f>
        <v>41092745377.797195</v>
      </c>
      <c r="HZ156" s="72">
        <f>IF($HV156&lt;F$10,0,求节点(F$10:F$14,$I$28:$I$32,$HV156)*$C$2*节奏总纲!Z150)+HZ155</f>
        <v>29207837639.856087</v>
      </c>
      <c r="IA156" s="72">
        <f>IF($HV156&lt;G$10,0,求节点(G$10:G$14,$I$28:$I$32,$HV156)*$C$2*节奏总纲!AA150)+IA155</f>
        <v>15647303580.887238</v>
      </c>
    </row>
    <row r="157" spans="16:235" x14ac:dyDescent="0.15">
      <c r="P157" s="49">
        <v>148</v>
      </c>
      <c r="Q157" s="51">
        <f>IF($P157&lt;C$10,0,求节点(C$10:C$14,$H$10:$H$14,$P157)*$C$2*节奏总纲!W151)+Q156</f>
        <v>4969.7496895058675</v>
      </c>
      <c r="R157" s="51">
        <f>IF($P157&lt;D$10,0,求节点(D$10:D$14,$H$10:$H$14,$P157)*$C$2*节奏总纲!X151)+R156</f>
        <v>3903.8110568565826</v>
      </c>
      <c r="S157" s="51">
        <f>IF($P157&lt;E$10,0,求节点(E$10:E$14,$H$10:$H$14,$P157)*$C$2*节奏总纲!Y151)+S156</f>
        <v>2656.9836629856904</v>
      </c>
      <c r="T157" s="51">
        <f>IF($P157&lt;F$10,0,求节点(F$10:F$14,$H$10:$H$14,$P157)*$C$2*节奏总纲!Z151)+T156</f>
        <v>1493.4571370726665</v>
      </c>
      <c r="U157" s="51">
        <f>IF($P157&lt;G$10,0,求节点(G$10:G$14,$H$10:$H$14,$P157)*$C$2*节奏总纲!AA151)+U156</f>
        <v>832.52028829515666</v>
      </c>
      <c r="V157" s="51">
        <f>IF($P157&lt;C$10,0,求节点(C$10:C$14,$I$10:$I$14,$P157)*$C$2*节奏总纲!W151)+V156</f>
        <v>15347.711240011677</v>
      </c>
      <c r="W157" s="51">
        <f>IF($P157&lt;D$10,0,求节点(D$10:D$14,$I$10:$I$14,$P157)*$C$2*节奏总纲!X151)+W156</f>
        <v>11136.738670043555</v>
      </c>
      <c r="X157" s="51">
        <f>IF($P157&lt;E$10,0,求节点(E$10:E$14,$I$10:$I$14,$P157)*$C$2*节奏总纲!Y151)+X156</f>
        <v>7101.2953912784196</v>
      </c>
      <c r="Y157" s="51">
        <f>IF($P157&lt;F$10,0,求节点(F$10:F$14,$I$10:$I$14,$P157)*$C$2*节奏总纲!Z151)+Y156</f>
        <v>4275.4894023257266</v>
      </c>
      <c r="Z157" s="51">
        <f>IF($P157&lt;G$10,0,求节点(G$10:G$14,$I$10:$I$14,$P157)*$C$2*节奏总纲!AA151)+Z156</f>
        <v>2249.8261883485275</v>
      </c>
      <c r="AA157" s="65">
        <f>IF($P157&lt;C$10,0,求节点(C$10:C$14,$J$10:$J$14,$P157)*$C$2*节奏总纲!W151)+AA156+军团势力点排行奖励设计!M157-军团势力点排行奖励设计!M156</f>
        <v>92350.455372222015</v>
      </c>
      <c r="AB157" s="65">
        <f>IF($P157&lt;D$10,0,求节点(D$10:D$14,$J$10:$J$14,$P157)*$C$2*节奏总纲!X151)+AB156+军团势力点排行奖励设计!N157-军团势力点排行奖励设计!N156</f>
        <v>93562.065325223826</v>
      </c>
      <c r="AC157" s="65">
        <f>IF($P157&lt;E$10,0,求节点(E$10:E$14,$J$10:$J$14,$P157)*$C$2*节奏总纲!Y151)+AC156+军团势力点排行奖励设计!O157-军团势力点排行奖励设计!O156</f>
        <v>86548.539707572272</v>
      </c>
      <c r="AD157" s="65">
        <f>IF($P157&lt;F$10,0,求节点(F$10:F$14,$J$10:$J$14,$P157)*$C$2*节奏总纲!Z151)+AD156+军团势力点排行奖励设计!P157-军团势力点排行奖励设计!P156</f>
        <v>84717.783346900556</v>
      </c>
      <c r="AE157" s="65">
        <f>IF($P157&lt;G$10,0,求节点(G$10:G$14,$J$10:$J$14,$P157)*$C$2*节奏总纲!AA151)+AE156+军团势力点排行奖励设计!Q157-军团势力点排行奖励设计!Q156</f>
        <v>83254.42681927736</v>
      </c>
      <c r="AF157" s="65">
        <f>IF($P157&lt;C$10,0,求节点(C$10:C$14,$K$10:$K$14,$P157)*$C$2*节奏总纲!W151)+AF156</f>
        <v>430394.90545089333</v>
      </c>
      <c r="AG157" s="65">
        <f>IF($P157&lt;D$10,0,求节点(D$10:D$14,$K$10:$K$14,$P157)*$C$2*节奏总纲!X151)+AG156</f>
        <v>361788.56625508214</v>
      </c>
      <c r="AH157" s="65">
        <f>IF($P157&lt;E$10,0,求节点(E$10:E$14,$K$10:$K$14,$P157)*$C$2*节奏总纲!Y151)+AH156</f>
        <v>287815.58228958462</v>
      </c>
      <c r="AI157" s="65">
        <f>IF($P157&lt;F$10,0,求节点(F$10:F$14,$K$10:$K$14,$P157)*$C$2*节奏总纲!Z151)+AI156</f>
        <v>204928.34014017973</v>
      </c>
      <c r="AJ157" s="65">
        <f>IF($P157&lt;G$10,0,求节点(G$10:G$14,$K$10:$K$14,$P157)*$C$2*节奏总纲!AA151)+AJ156</f>
        <v>109146.78317592999</v>
      </c>
      <c r="AK157" s="65">
        <f>IF($P157&lt;C$10,0,求节点(C$10:C$14,$L$10:$L$14,$P157)*$C$2*节奏总纲!W151)+AK156+军团势力点排行奖励设计!R157-军团势力点排行奖励设计!R156</f>
        <v>408408.1022533364</v>
      </c>
      <c r="AL157" s="65">
        <f>IF($P157&lt;D$10,0,求节点(D$10:D$14,$L$10:$L$14,$P157)*$C$2*节奏总纲!X151)+AL156+军团势力点排行奖励设计!S157-军团势力点排行奖励设计!S156</f>
        <v>363770.63432441815</v>
      </c>
      <c r="AM157" s="65">
        <f>IF($P157&lt;E$10,0,求节点(E$10:E$14,$L$10:$L$14,$P157)*$C$2*节奏总纲!Y151)+AM156+军团势力点排行奖励设计!T157-军团势力点排行奖励设计!T156</f>
        <v>303013.44783756917</v>
      </c>
      <c r="AN157" s="65">
        <f>IF($P157&lt;F$10,0,求节点(F$10:F$14,$L$10:$L$14,$P157)*$C$2*节奏总纲!Z151)+AN156+军团势力点排行奖励设计!U157-军团势力点排行奖励设计!U156</f>
        <v>225257.40700346997</v>
      </c>
      <c r="AO157" s="65">
        <f>IF($P157&lt;G$10,0,求节点(G$10:G$14,$L$10:$L$14,$P157)*$C$2*节奏总纲!AA151)+AO156+军团势力点排行奖励设计!V157-军团势力点排行奖励设计!V156</f>
        <v>135818.40812657721</v>
      </c>
      <c r="AP157" s="65">
        <f>IF($P157&lt;C$10,0,求节点(C$10:C$14,$M$10:$M$14,$P157)*$C$2*节奏总纲!W151)+AP156</f>
        <v>0</v>
      </c>
      <c r="AQ157" s="65">
        <f>IF($P157&lt;D$10,0,求节点(D$10:D$14,$M$10:$M$14,$P157)*$C$2*节奏总纲!X151)+AQ156</f>
        <v>0</v>
      </c>
      <c r="AR157" s="65">
        <f>IF($P157&lt;E$10,0,求节点(E$10:E$14,$M$10:$M$14,$P157)*$C$2*节奏总纲!Y151)+AR156</f>
        <v>0</v>
      </c>
      <c r="AS157" s="65">
        <f>IF($P157&lt;F$10,0,求节点(F$10:F$14,$M$10:$M$14,$P157)*$C$2*节奏总纲!Z151)+AS156</f>
        <v>0</v>
      </c>
      <c r="AT157" s="65">
        <f>IF($P157&lt;G$10,0,求节点(G$10:G$14,$M$10:$M$14,$P157)*$C$2*节奏总纲!AA151)+AT156</f>
        <v>0</v>
      </c>
      <c r="AX157" s="51">
        <v>148</v>
      </c>
      <c r="AY157" s="51">
        <f>IF($AX157&lt;C$10,0,求节点(C$10:C$14,$H$19:$H$23,$AX157)*$C$2*节奏总纲!W151)+AY156</f>
        <v>160.83712822378666</v>
      </c>
      <c r="AZ157" s="51">
        <f>IF($AX157&lt;D$10,0,求节点(D$10:D$14,$H$19:$H$23,$AX157)*$C$2*节奏总纲!X151)+AZ156</f>
        <v>132.43881686352239</v>
      </c>
      <c r="BA157" s="51">
        <f>IF($AX157&lt;E$10,0,求节点(E$10:E$14,$H$19:$H$23,$AX157)*$C$2*节奏总纲!Y151)+BA156</f>
        <v>94.985892569826404</v>
      </c>
      <c r="BB157" s="51">
        <f>IF($AX157&lt;F$10,0,求节点(F$10:F$14,$H$19:$H$23,$AX157)*$C$2*节奏总纲!Z151)+BB156</f>
        <v>52.866668161804185</v>
      </c>
      <c r="BC157" s="51">
        <f>IF($AX157&lt;G$10,0,求节点(G$10:G$14,$H$19:$H$23,$AX157)*$C$2*节奏总纲!AA151)+BC156</f>
        <v>28.209127555924699</v>
      </c>
      <c r="BD157" s="51">
        <f>IF($AX157&lt;C$10,0,求节点(C$10:C$14,$I$19:$I$23,$AX157)*$C$2*节奏总纲!W151)+BD156</f>
        <v>432.64011766107234</v>
      </c>
      <c r="BE157" s="51">
        <f>IF($AX157&lt;D$10,0,求节点(D$10:D$14,$I$19:$I$23,$AX157)*$C$2*节奏总纲!X151)+BE156</f>
        <v>337.40557894024931</v>
      </c>
      <c r="BF157" s="51">
        <f>IF($AX157&lt;E$10,0,求节点(E$10:E$14,$I$19:$I$23,$AX157)*$C$2*节奏总纲!Y151)+BF156</f>
        <v>227.70400927063847</v>
      </c>
      <c r="BG157" s="51">
        <f>IF($AX157&lt;F$10,0,求节点(F$10:F$14,$I$19:$I$23,$AX157)*$C$2*节奏总纲!Z151)+BG156</f>
        <v>128.19904644254493</v>
      </c>
      <c r="BH157" s="51">
        <f>IF($AX157&lt;G$10,0,求节点(G$10:G$14,$I$19:$I$23,$AX157)*$C$2*节奏总纲!AA151)+BH156</f>
        <v>71.968377807145785</v>
      </c>
      <c r="BI157" s="65">
        <f>IF($AX157&lt;C$10,0,求节点(C$10:C$14,$J$19:$J$23,$AX157)*$C$2*节奏总纲!W151)+BI156+军团势力点排行奖励设计!W157-军团势力点排行奖励设计!W156</f>
        <v>3078.3485124074018</v>
      </c>
      <c r="BJ157" s="65">
        <f>IF($AX157&lt;D$10,0,求节点(D$10:D$14,$J$19:$J$23,$AX157)*$C$2*节奏总纲!X151)+BJ156+军团势力点排行奖励设计!X157-军团势力点排行奖励设计!X156</f>
        <v>3118.7355108407946</v>
      </c>
      <c r="BK157" s="65">
        <f>IF($AX157&lt;E$10,0,求节点(E$10:E$14,$J$19:$J$23,$AX157)*$C$2*节奏总纲!Y151)+BK156+军团势力点排行奖励设计!Y157-军团势力点排行奖励设计!Y156</f>
        <v>2884.9513235857444</v>
      </c>
      <c r="BL157" s="65">
        <f>IF($AX157&lt;F$10,0,求节点(F$10:F$14,$J$19:$J$23,$AX157)*$C$2*节奏总纲!Z151)+BL156+军团势力点排行奖励设计!Z157-军团势力点排行奖励设计!Z156</f>
        <v>2823.9261115633522</v>
      </c>
      <c r="BM157" s="65">
        <f>IF($AX157&lt;G$10,0,求节点(G$10:G$14,$J$19:$J$23,$AX157)*$C$2*节奏总纲!AA151)+BM156+军团势力点排行奖励设计!AA157-军团势力点排行奖励设计!AA156</f>
        <v>2775.1475606425788</v>
      </c>
      <c r="BN157" s="65">
        <f>IF($AX157&lt;C$10,0,求节点(C$10:C$14,$K$19:$K$23,$AX157)*$C$2*节奏总纲!W151)+BN156</f>
        <v>1275.0877419773738</v>
      </c>
      <c r="BO157" s="65">
        <f>IF($AX157&lt;D$10,0,求节点(D$10:D$14,$K$19:$K$23,$AX157)*$C$2*节奏总纲!X151)+BO156</f>
        <v>849.12447709768514</v>
      </c>
      <c r="BP157" s="65">
        <f>IF($AX157&lt;E$10,0,求节点(E$10:E$14,$K$19:$K$23,$AX157)*$C$2*节奏总纲!Y151)+BP156</f>
        <v>583.0616071871849</v>
      </c>
      <c r="BQ157" s="65">
        <f>IF($AX157&lt;F$10,0,求节点(F$10:F$14,$K$19:$K$23,$AX157)*$C$2*节奏总纲!Z151)+BQ156</f>
        <v>412.02156334366094</v>
      </c>
      <c r="BR157" s="65">
        <f>IF($AX157&lt;G$10,0,求节点(G$10:G$14,$K$19:$K$23,$AX157)*$C$2*节奏总纲!AA151)+BR156</f>
        <v>200.60296043176282</v>
      </c>
      <c r="BS157" s="65">
        <f>IF($AX157&lt;C$10,0,求节点(C$10:C$14,$L$19:$L$23,$AX157)*$C$2*节奏总纲!W151)+BS156+军团势力点排行奖励设计!AB157-军团势力点排行奖励设计!AB156</f>
        <v>8168.1620450667306</v>
      </c>
      <c r="BT157" s="65">
        <f>IF($AX157&lt;D$10,0,求节点(D$10:D$14,$L$19:$L$23,$AX157)*$C$2*节奏总纲!X151)+BT156+军团势力点排行奖励设计!AC157-军团势力点排行奖励设计!AC156</f>
        <v>7275.4126864883647</v>
      </c>
      <c r="BU157" s="65">
        <f>IF($AX157&lt;E$10,0,求节点(E$10:E$14,$L$19:$L$23,$AX157)*$C$2*节奏总纲!Y151)+BU156+军团势力点排行奖励设计!AD157-军团势力点排行奖励设计!AD156</f>
        <v>6060.2689567513817</v>
      </c>
      <c r="BV157" s="65">
        <f>IF($AX157&lt;F$10,0,求节点(F$10:F$14,$L$19:$L$23,$AX157)*$C$2*节奏总纲!Z151)+BV156+军团势力点排行奖励设计!AE157-军团势力点排行奖励设计!AE156</f>
        <v>4505.148140069402</v>
      </c>
      <c r="BW157" s="65">
        <f>IF($AX157&lt;G$10,0,求节点(G$10:G$14,$L$19:$L$23,$AX157)*$C$2*节奏总纲!AA151)+BW156+军团势力点排行奖励设计!AF157-军团势力点排行奖励设计!AF156</f>
        <v>2716.3681625315439</v>
      </c>
      <c r="BX157" s="65">
        <f>IF($AX157&lt;C$10,0,求节点(C$10:C$14,$M$19:$M$23,$AX157)*$C$2*节奏总纲!W151)+BX156</f>
        <v>0</v>
      </c>
      <c r="BY157" s="65">
        <f>IF($AX157&lt;D$10,0,求节点(D$10:D$14,$M$19:$M$23,$AX157)*$C$2*节奏总纲!X151)+BY156</f>
        <v>0</v>
      </c>
      <c r="BZ157" s="65">
        <f>IF($AX157&lt;E$10,0,求节点(E$10:E$14,$M$19:$M$23,$AX157)*$C$2*节奏总纲!Y151)+BZ156</f>
        <v>0</v>
      </c>
      <c r="CA157" s="65">
        <f>IF($AX157&lt;F$10,0,求节点(F$10:F$14,$M$19:$M$23,$AX157)*$C$2*节奏总纲!Z151)+CA156</f>
        <v>0</v>
      </c>
      <c r="CB157" s="65">
        <f>IF($AX157&lt;G$10,0,求节点(G$10:G$14,$M$19:$M$23,$AX157)*$C$2*节奏总纲!AA151)+CB156</f>
        <v>0</v>
      </c>
      <c r="CF157" s="51">
        <v>148</v>
      </c>
      <c r="CG157" s="65">
        <f t="shared" si="263"/>
        <v>804.18564111893329</v>
      </c>
      <c r="CH157" s="65">
        <f t="shared" si="264"/>
        <v>662.1940843176119</v>
      </c>
      <c r="CI157" s="65">
        <f t="shared" si="265"/>
        <v>474.92946284913205</v>
      </c>
      <c r="CJ157" s="65">
        <f t="shared" si="266"/>
        <v>264.33334080902091</v>
      </c>
      <c r="CK157" s="65">
        <f t="shared" si="267"/>
        <v>141.04563777962349</v>
      </c>
      <c r="CL157" s="65">
        <f t="shared" si="268"/>
        <v>4326.4011766107233</v>
      </c>
      <c r="CM157" s="65">
        <f t="shared" si="269"/>
        <v>3374.0557894024932</v>
      </c>
      <c r="CN157" s="65">
        <f t="shared" si="270"/>
        <v>2277.0400927063847</v>
      </c>
      <c r="CO157" s="65">
        <f t="shared" si="271"/>
        <v>1281.9904644254493</v>
      </c>
      <c r="CP157" s="65">
        <f t="shared" si="272"/>
        <v>719.68377807145782</v>
      </c>
      <c r="CQ157" s="65">
        <f t="shared" si="273"/>
        <v>92350.455372222059</v>
      </c>
      <c r="CR157" s="65">
        <f t="shared" si="274"/>
        <v>93562.065325223841</v>
      </c>
      <c r="CS157" s="65">
        <f t="shared" si="275"/>
        <v>86548.53970757233</v>
      </c>
      <c r="CT157" s="65">
        <f t="shared" si="276"/>
        <v>84717.783346900571</v>
      </c>
      <c r="CU157" s="65">
        <f t="shared" si="277"/>
        <v>83254.42681927736</v>
      </c>
      <c r="CV157" s="65">
        <f t="shared" si="278"/>
        <v>38252.63225932121</v>
      </c>
      <c r="CW157" s="65">
        <f t="shared" si="279"/>
        <v>25473.734312930555</v>
      </c>
      <c r="CX157" s="65">
        <f t="shared" si="280"/>
        <v>17491.848215615548</v>
      </c>
      <c r="CY157" s="65">
        <f t="shared" si="281"/>
        <v>12360.646900309828</v>
      </c>
      <c r="CZ157" s="65">
        <f t="shared" si="282"/>
        <v>6018.0888129528848</v>
      </c>
      <c r="DA157" s="65">
        <f t="shared" si="283"/>
        <v>408408.10225333652</v>
      </c>
      <c r="DB157" s="65">
        <f t="shared" si="284"/>
        <v>363770.63432441821</v>
      </c>
      <c r="DC157" s="65">
        <f t="shared" si="285"/>
        <v>303013.44783756911</v>
      </c>
      <c r="DD157" s="65">
        <f t="shared" si="286"/>
        <v>225257.40700347009</v>
      </c>
      <c r="DE157" s="65">
        <f t="shared" si="287"/>
        <v>135818.40812657721</v>
      </c>
      <c r="DF157" s="65">
        <f t="shared" si="288"/>
        <v>0</v>
      </c>
      <c r="DG157" s="65">
        <f t="shared" si="289"/>
        <v>0</v>
      </c>
      <c r="DH157" s="65">
        <f t="shared" si="290"/>
        <v>0</v>
      </c>
      <c r="DI157" s="65">
        <f t="shared" si="291"/>
        <v>0</v>
      </c>
      <c r="DJ157" s="65">
        <f t="shared" si="292"/>
        <v>0</v>
      </c>
      <c r="DN157" s="51">
        <v>148</v>
      </c>
      <c r="DO157" s="65">
        <f t="shared" si="293"/>
        <v>6.1798537991688383</v>
      </c>
      <c r="DP157" s="65">
        <f t="shared" si="294"/>
        <v>5.8952671872317355</v>
      </c>
      <c r="DQ157" s="65">
        <f t="shared" si="295"/>
        <v>5.5944805930680239</v>
      </c>
      <c r="DR157" s="65">
        <f t="shared" si="296"/>
        <v>5.6499007370836329</v>
      </c>
      <c r="DS157" s="65">
        <f t="shared" si="297"/>
        <v>5.9024887362764566</v>
      </c>
      <c r="DT157" s="65">
        <f t="shared" si="298"/>
        <v>3.5474544808706301</v>
      </c>
      <c r="DU157" s="65">
        <f t="shared" si="299"/>
        <v>3.300697844126562</v>
      </c>
      <c r="DV157" s="65">
        <f t="shared" si="300"/>
        <v>3.1186518911215777</v>
      </c>
      <c r="DW157" s="65">
        <f t="shared" si="301"/>
        <v>3.3350399405988376</v>
      </c>
      <c r="DX157" s="65">
        <f t="shared" si="302"/>
        <v>3.1261315829257734</v>
      </c>
      <c r="DY157" s="65">
        <f t="shared" si="303"/>
        <v>0.99999999999999956</v>
      </c>
      <c r="DZ157" s="65">
        <f t="shared" si="304"/>
        <v>0.99999999999999989</v>
      </c>
      <c r="EA157" s="65">
        <f t="shared" si="305"/>
        <v>0.99999999999999933</v>
      </c>
      <c r="EB157" s="65">
        <f t="shared" si="306"/>
        <v>0.99999999999999978</v>
      </c>
      <c r="EC157" s="65">
        <f t="shared" si="307"/>
        <v>1</v>
      </c>
      <c r="ED157" s="65">
        <f t="shared" si="308"/>
        <v>11.251380101980221</v>
      </c>
      <c r="EE157" s="65">
        <f t="shared" si="309"/>
        <v>14.202415782888849</v>
      </c>
      <c r="EF157" s="65">
        <f t="shared" si="310"/>
        <v>16.454269368324507</v>
      </c>
      <c r="EG157" s="65">
        <f t="shared" si="311"/>
        <v>16.579095074307403</v>
      </c>
      <c r="EH157" s="65">
        <f t="shared" si="312"/>
        <v>18.136452712530698</v>
      </c>
      <c r="EI157" s="65">
        <f t="shared" si="313"/>
        <v>0.99999999999999967</v>
      </c>
      <c r="EJ157" s="65">
        <f t="shared" si="314"/>
        <v>0.99999999999999989</v>
      </c>
      <c r="EK157" s="65">
        <f t="shared" si="315"/>
        <v>1.0000000000000002</v>
      </c>
      <c r="EL157" s="65">
        <f t="shared" si="316"/>
        <v>0.99999999999999944</v>
      </c>
      <c r="EM157" s="65">
        <f t="shared" si="317"/>
        <v>1</v>
      </c>
      <c r="EN157" s="65">
        <f t="shared" si="318"/>
        <v>0</v>
      </c>
      <c r="EO157" s="65">
        <f t="shared" si="319"/>
        <v>0</v>
      </c>
      <c r="EP157" s="65">
        <f t="shared" si="320"/>
        <v>0</v>
      </c>
      <c r="EQ157" s="65">
        <f t="shared" si="321"/>
        <v>0</v>
      </c>
      <c r="ER157" s="65">
        <f t="shared" si="322"/>
        <v>0</v>
      </c>
      <c r="EV157" s="51">
        <v>148</v>
      </c>
      <c r="EW157" s="65">
        <f t="shared" si="323"/>
        <v>290.62916352210834</v>
      </c>
      <c r="EX157" s="65">
        <f t="shared" si="324"/>
        <v>233.66049054559718</v>
      </c>
      <c r="EY157" s="65">
        <f t="shared" si="325"/>
        <v>163.29709535101796</v>
      </c>
      <c r="EZ157" s="65">
        <f t="shared" si="326"/>
        <v>91.326382094567663</v>
      </c>
      <c r="FA157" s="65">
        <f t="shared" si="327"/>
        <v>49.799640898068432</v>
      </c>
      <c r="FB157" s="65">
        <f t="shared" si="328"/>
        <v>2479.5662095551379</v>
      </c>
      <c r="FC157" s="65">
        <f t="shared" si="329"/>
        <v>2220.1138992274141</v>
      </c>
      <c r="FD157" s="65">
        <f t="shared" si="330"/>
        <v>1893.3992718759107</v>
      </c>
      <c r="FE157" s="65">
        <f t="shared" si="331"/>
        <v>1707.7131699632878</v>
      </c>
      <c r="FF157" s="65">
        <f t="shared" si="332"/>
        <v>1538.2531250021727</v>
      </c>
      <c r="FG157" s="65">
        <f t="shared" si="333"/>
        <v>4218.231766696561</v>
      </c>
      <c r="FH157" s="65">
        <f t="shared" si="334"/>
        <v>3840.7921289541719</v>
      </c>
      <c r="FI157" s="65">
        <f t="shared" si="335"/>
        <v>3291.227264795154</v>
      </c>
      <c r="FJ157" s="65">
        <f t="shared" si="336"/>
        <v>2745.9176612274264</v>
      </c>
      <c r="FK157" s="65">
        <f t="shared" si="337"/>
        <v>2123.9077391781525</v>
      </c>
      <c r="FL157" s="65">
        <f t="shared" si="338"/>
        <v>2042.5673830291905</v>
      </c>
      <c r="FM157" s="65">
        <f t="shared" si="339"/>
        <v>1780.8442082592496</v>
      </c>
      <c r="FN157" s="65">
        <f t="shared" si="340"/>
        <v>1472.9136789670006</v>
      </c>
      <c r="FO157" s="65">
        <f t="shared" si="341"/>
        <v>1124.6302462607796</v>
      </c>
      <c r="FP157" s="65">
        <f t="shared" si="342"/>
        <v>722.15160262479026</v>
      </c>
      <c r="FQ157" s="65">
        <f t="shared" si="343"/>
        <v>3675.6729202800275</v>
      </c>
      <c r="FR157" s="65">
        <f t="shared" si="344"/>
        <v>3273.9357089197638</v>
      </c>
      <c r="FS157" s="65">
        <f t="shared" si="345"/>
        <v>2727.1210305381219</v>
      </c>
      <c r="FT157" s="65">
        <f t="shared" si="346"/>
        <v>2027.3166630312296</v>
      </c>
      <c r="FU157" s="65">
        <f t="shared" si="347"/>
        <v>1222.3656731391948</v>
      </c>
      <c r="FV157" s="65">
        <f t="shared" si="348"/>
        <v>408.40810225333644</v>
      </c>
      <c r="FW157" s="65">
        <f t="shared" si="349"/>
        <v>363.77063432441821</v>
      </c>
      <c r="FX157" s="65">
        <f t="shared" si="350"/>
        <v>303.01344783756912</v>
      </c>
      <c r="FY157" s="65">
        <f t="shared" si="351"/>
        <v>225.25740700346998</v>
      </c>
      <c r="FZ157" s="65">
        <f t="shared" si="352"/>
        <v>135.8184081265772</v>
      </c>
      <c r="GB157" s="65">
        <f t="shared" si="353"/>
        <v>290.62916352210834</v>
      </c>
      <c r="GC157" s="65">
        <f t="shared" si="354"/>
        <v>2479.5662095551379</v>
      </c>
      <c r="GD157" s="65">
        <f t="shared" si="355"/>
        <v>4218.231766696561</v>
      </c>
      <c r="GE157" s="65">
        <f t="shared" si="356"/>
        <v>2042.5673830291905</v>
      </c>
      <c r="GF157" s="65">
        <f t="shared" si="357"/>
        <v>3675.6729202800275</v>
      </c>
      <c r="GG157" s="65">
        <f t="shared" si="358"/>
        <v>408.40810225333644</v>
      </c>
      <c r="GH157" s="65">
        <f t="shared" si="359"/>
        <v>233.66049054559718</v>
      </c>
      <c r="GI157" s="65">
        <f t="shared" si="360"/>
        <v>2220.1138992274141</v>
      </c>
      <c r="GJ157" s="65">
        <f t="shared" si="361"/>
        <v>3840.7921289541719</v>
      </c>
      <c r="GK157" s="65">
        <f t="shared" si="362"/>
        <v>1780.8442082592496</v>
      </c>
      <c r="GL157" s="65">
        <f t="shared" si="363"/>
        <v>3273.9357089197638</v>
      </c>
      <c r="GM157" s="65">
        <f t="shared" si="364"/>
        <v>363.77063432441821</v>
      </c>
      <c r="GN157" s="65">
        <f t="shared" si="365"/>
        <v>163.29709535101796</v>
      </c>
      <c r="GO157" s="65">
        <f t="shared" si="366"/>
        <v>1893.3992718759107</v>
      </c>
      <c r="GP157" s="65">
        <f t="shared" si="367"/>
        <v>3291.227264795154</v>
      </c>
      <c r="GQ157" s="65">
        <f t="shared" si="368"/>
        <v>1472.9136789670006</v>
      </c>
      <c r="GR157" s="65">
        <f t="shared" si="369"/>
        <v>2727.1210305381219</v>
      </c>
      <c r="GS157" s="65">
        <f t="shared" si="370"/>
        <v>303.01344783756912</v>
      </c>
      <c r="GT157" s="65">
        <f t="shared" si="371"/>
        <v>91.326382094567663</v>
      </c>
      <c r="GU157" s="65">
        <f t="shared" si="372"/>
        <v>1707.7131699632878</v>
      </c>
      <c r="GV157" s="65">
        <f t="shared" si="373"/>
        <v>2745.9176612274264</v>
      </c>
      <c r="GW157" s="65">
        <f t="shared" si="374"/>
        <v>1124.6302462607796</v>
      </c>
      <c r="GX157" s="65">
        <f t="shared" si="375"/>
        <v>2027.3166630312296</v>
      </c>
      <c r="GY157" s="65">
        <f t="shared" si="376"/>
        <v>225.25740700346998</v>
      </c>
      <c r="GZ157" s="65">
        <f t="shared" si="377"/>
        <v>49.799640898068432</v>
      </c>
      <c r="HA157" s="65">
        <f t="shared" si="378"/>
        <v>1538.2531250021727</v>
      </c>
      <c r="HB157" s="65">
        <f t="shared" si="379"/>
        <v>2123.9077391781525</v>
      </c>
      <c r="HC157" s="65">
        <f t="shared" si="380"/>
        <v>722.15160262479026</v>
      </c>
      <c r="HD157" s="65">
        <f t="shared" si="381"/>
        <v>1222.3656731391948</v>
      </c>
      <c r="HE157" s="65">
        <f t="shared" si="382"/>
        <v>135.8184081265772</v>
      </c>
      <c r="HM157" s="51">
        <v>148</v>
      </c>
      <c r="HN157" s="72">
        <f>(EW157-EW156)*$D$46+(FB157-FB156)*$D$47+(FG157-FG156)*$D$48+(FL157-FL156)*$D$49+IF($HM157&lt;C$10,0,求节点(C$10:C$14,$H$28:$H$32,$HM157)*$C$2*节奏总纲!W151)+HN156</f>
        <v>3637003.7080386453</v>
      </c>
      <c r="HO157" s="72">
        <f>(EX157-EX156)*$D$46+(FC157-FC156)*$D$47+(FH157-FH156)*$D$48+(FM157-FM156)*$D$49+IF($HM157&lt;D$10,0,求节点(D$10:D$14,$H$28:$H$32,$HM157)*$C$2*节奏总纲!X151)+HO156</f>
        <v>3092643.5975781842</v>
      </c>
      <c r="HP157" s="72">
        <f>(EY157-EY156)*$D$46+(FD157-FD156)*$D$47+(FI157-FI156)*$D$48+(FN157-FN156)*$D$49+IF($HM157&lt;E$10,0,求节点(E$10:E$14,$H$28:$H$32,$HM157)*$C$2*节奏总纲!Y151)+HP156</f>
        <v>2475393.0866498658</v>
      </c>
      <c r="HQ157" s="72">
        <f>(EZ157-EZ156)*$D$46+(FE157-FE156)*$D$47+(FJ157-FJ156)*$D$48+(FO157-FO156)*$D$49+IF($HM157&lt;F$10,0,求节点(F$10:F$14,$H$28:$H$32,$HM157)*$C$2*节奏总纲!Z151)+HQ156</f>
        <v>1781049.45680535</v>
      </c>
      <c r="HR157" s="72">
        <f>(FA157-FA156)*$D$46+(FF157-FF156)*$D$47+(FK157-FK156)*$D$48+(FP157-FP156)*$D$49+IF($HM157&lt;G$10,0,求节点(G$10:G$14,$H$28:$H$32,$HM157)*$C$2*节奏总纲!AA151)+HR156</f>
        <v>988619.78021844616</v>
      </c>
      <c r="HV157" s="72">
        <v>148</v>
      </c>
      <c r="HW157" s="72">
        <f>IF($HV157&lt;C$10,0,求节点(C$10:C$14,$I$28:$I$32,$HV157)*$C$2*节奏总纲!W151)+HW156</f>
        <v>64805074540.939369</v>
      </c>
      <c r="HX157" s="72">
        <f>IF($HV157&lt;D$10,0,求节点(D$10:D$14,$I$28:$I$32,$HV157)*$C$2*节奏总纲!X151)+HX156</f>
        <v>55211284078.781082</v>
      </c>
      <c r="HY157" s="72">
        <f>IF($HV157&lt;E$10,0,求节点(E$10:E$14,$I$28:$I$32,$HV157)*$C$2*节奏总纲!Y151)+HY156</f>
        <v>44192831971.033775</v>
      </c>
      <c r="HZ157" s="72">
        <f>IF($HV157&lt;F$10,0,求节点(F$10:F$14,$I$28:$I$32,$HV157)*$C$2*节奏总纲!Z151)+HZ156</f>
        <v>31452222561.240959</v>
      </c>
      <c r="IA157" s="72">
        <f>IF($HV157&lt;G$10,0,求节点(G$10:G$14,$I$28:$I$32,$HV157)*$C$2*节奏总纲!AA151)+IA156</f>
        <v>16817760296.393646</v>
      </c>
    </row>
    <row r="158" spans="16:235" x14ac:dyDescent="0.15">
      <c r="P158" s="49">
        <v>149</v>
      </c>
      <c r="Q158" s="51">
        <f>IF($P158&lt;C$10,0,求节点(C$10:C$14,$H$10:$H$14,$P158)*$C$2*节奏总纲!W152)+Q157</f>
        <v>4969.7496895058675</v>
      </c>
      <c r="R158" s="51">
        <f>IF($P158&lt;D$10,0,求节点(D$10:D$14,$H$10:$H$14,$P158)*$C$2*节奏总纲!X152)+R157</f>
        <v>3903.8110568565826</v>
      </c>
      <c r="S158" s="51">
        <f>IF($P158&lt;E$10,0,求节点(E$10:E$14,$H$10:$H$14,$P158)*$C$2*节奏总纲!Y152)+S157</f>
        <v>2656.9836629856904</v>
      </c>
      <c r="T158" s="51">
        <f>IF($P158&lt;F$10,0,求节点(F$10:F$14,$H$10:$H$14,$P158)*$C$2*节奏总纲!Z152)+T157</f>
        <v>1493.4571370726665</v>
      </c>
      <c r="U158" s="51">
        <f>IF($P158&lt;G$10,0,求节点(G$10:G$14,$H$10:$H$14,$P158)*$C$2*节奏总纲!AA152)+U157</f>
        <v>832.52028829515666</v>
      </c>
      <c r="V158" s="51">
        <f>IF($P158&lt;C$10,0,求节点(C$10:C$14,$I$10:$I$14,$P158)*$C$2*节奏总纲!W152)+V157</f>
        <v>15347.711240011677</v>
      </c>
      <c r="W158" s="51">
        <f>IF($P158&lt;D$10,0,求节点(D$10:D$14,$I$10:$I$14,$P158)*$C$2*节奏总纲!X152)+W157</f>
        <v>11136.738670043555</v>
      </c>
      <c r="X158" s="51">
        <f>IF($P158&lt;E$10,0,求节点(E$10:E$14,$I$10:$I$14,$P158)*$C$2*节奏总纲!Y152)+X157</f>
        <v>7101.2953912784196</v>
      </c>
      <c r="Y158" s="51">
        <f>IF($P158&lt;F$10,0,求节点(F$10:F$14,$I$10:$I$14,$P158)*$C$2*节奏总纲!Z152)+Y157</f>
        <v>4275.4894023257266</v>
      </c>
      <c r="Z158" s="51">
        <f>IF($P158&lt;G$10,0,求节点(G$10:G$14,$I$10:$I$14,$P158)*$C$2*节奏总纲!AA152)+Z157</f>
        <v>2249.8261883485275</v>
      </c>
      <c r="AA158" s="65">
        <f>IF($P158&lt;C$10,0,求节点(C$10:C$14,$J$10:$J$14,$P158)*$C$2*节奏总纲!W152)+AA157+军团势力点排行奖励设计!M158-军团势力点排行奖励设计!M157</f>
        <v>98200.238825338398</v>
      </c>
      <c r="AB158" s="65">
        <f>IF($P158&lt;D$10,0,求节点(D$10:D$14,$J$10:$J$14,$P158)*$C$2*节奏总纲!X152)+AB157+军团势力点排行奖励设计!N158-军团势力点排行奖励设计!N157</f>
        <v>99757.618126389876</v>
      </c>
      <c r="AC158" s="65">
        <f>IF($P158&lt;E$10,0,求节点(E$10:E$14,$J$10:$J$14,$P158)*$C$2*节奏总纲!Y152)+AC157+军团势力点排行奖励设计!O158-军团势力点排行奖励设计!O157</f>
        <v>92511.452204662084</v>
      </c>
      <c r="AD158" s="65">
        <f>IF($P158&lt;F$10,0,求节点(F$10:F$14,$J$10:$J$14,$P158)*$C$2*节奏总纲!Z152)+AD157+军团势力点排行奖励设计!P158-军团势力点排行奖励设计!P157</f>
        <v>90680.695843990368</v>
      </c>
      <c r="AE158" s="65">
        <f>IF($P158&lt;G$10,0,求节点(G$10:G$14,$J$10:$J$14,$P158)*$C$2*节奏总纲!AA152)+AE157+军团势力点排行奖励设计!Q158-军团势力点排行奖励设计!Q157</f>
        <v>89217.339316367172</v>
      </c>
      <c r="AF158" s="65">
        <f>IF($P158&lt;C$10,0,求节点(C$10:C$14,$K$10:$K$14,$P158)*$C$2*节奏总纲!W152)+AF157</f>
        <v>461106.2685797544</v>
      </c>
      <c r="AG158" s="65">
        <f>IF($P158&lt;D$10,0,求节点(D$10:D$14,$K$10:$K$14,$P158)*$C$2*节奏总纲!X152)+AG157</f>
        <v>387809.88801997958</v>
      </c>
      <c r="AH158" s="65">
        <f>IF($P158&lt;E$10,0,求节点(E$10:E$14,$K$10:$K$14,$P158)*$C$2*节奏总纲!Y152)+AH157</f>
        <v>308685.77602939896</v>
      </c>
      <c r="AI158" s="65">
        <f>IF($P158&lt;F$10,0,求节点(F$10:F$14,$K$10:$K$14,$P158)*$C$2*节奏总纲!Z152)+AI157</f>
        <v>219672.24125706608</v>
      </c>
      <c r="AJ158" s="65">
        <f>IF($P158&lt;G$10,0,求节点(G$10:G$14,$K$10:$K$14,$P158)*$C$2*节奏总纲!AA152)+AJ157</f>
        <v>117036.11614954784</v>
      </c>
      <c r="AK158" s="65">
        <f>IF($P158&lt;C$10,0,求节点(C$10:C$14,$L$10:$L$14,$P158)*$C$2*节奏总纲!W152)+AK157+军团势力点排行奖励设计!R158-军团势力点排行奖励设计!R157</f>
        <v>440289.42207282071</v>
      </c>
      <c r="AL158" s="65">
        <f>IF($P158&lt;D$10,0,求节点(D$10:D$14,$L$10:$L$14,$P158)*$C$2*节奏总纲!X152)+AL157+军团势力点排行奖励设计!S158-军团势力点排行奖励设计!S157</f>
        <v>391774.53298568871</v>
      </c>
      <c r="AM158" s="65">
        <f>IF($P158&lt;E$10,0,求节点(E$10:E$14,$L$10:$L$14,$P158)*$C$2*节奏总纲!Y152)+AM157+军团势力点排行奖励设计!T158-军团势力点排行奖励设计!T157</f>
        <v>326268.80657621945</v>
      </c>
      <c r="AN158" s="65">
        <f>IF($P158&lt;F$10,0,求节点(F$10:F$14,$L$10:$L$14,$P158)*$C$2*节奏总纲!Z152)+AN157+军团势力点排行奖励设计!U158-军团势力点排行奖励设计!U157</f>
        <v>242386.47311919223</v>
      </c>
      <c r="AO158" s="65">
        <f>IF($P158&lt;G$10,0,求节点(G$10:G$14,$L$10:$L$14,$P158)*$C$2*节奏总纲!AA152)+AO157+军团势力点排行奖励设计!V158-军团势力点排行奖励设计!V157</f>
        <v>146092.90609903101</v>
      </c>
      <c r="AP158" s="65">
        <f>IF($P158&lt;C$10,0,求节点(C$10:C$14,$M$10:$M$14,$P158)*$C$2*节奏总纲!W152)+AP157</f>
        <v>0</v>
      </c>
      <c r="AQ158" s="65">
        <f>IF($P158&lt;D$10,0,求节点(D$10:D$14,$M$10:$M$14,$P158)*$C$2*节奏总纲!X152)+AQ157</f>
        <v>0</v>
      </c>
      <c r="AR158" s="65">
        <f>IF($P158&lt;E$10,0,求节点(E$10:E$14,$M$10:$M$14,$P158)*$C$2*节奏总纲!Y152)+AR157</f>
        <v>0</v>
      </c>
      <c r="AS158" s="65">
        <f>IF($P158&lt;F$10,0,求节点(F$10:F$14,$M$10:$M$14,$P158)*$C$2*节奏总纲!Z152)+AS157</f>
        <v>0</v>
      </c>
      <c r="AT158" s="65">
        <f>IF($P158&lt;G$10,0,求节点(G$10:G$14,$M$10:$M$14,$P158)*$C$2*节奏总纲!AA152)+AT157</f>
        <v>0</v>
      </c>
      <c r="AX158" s="51">
        <v>149</v>
      </c>
      <c r="AY158" s="51">
        <f>IF($AX158&lt;C$10,0,求节点(C$10:C$14,$H$19:$H$23,$AX158)*$C$2*节奏总纲!W152)+AY157</f>
        <v>160.83712822378666</v>
      </c>
      <c r="AZ158" s="51">
        <f>IF($AX158&lt;D$10,0,求节点(D$10:D$14,$H$19:$H$23,$AX158)*$C$2*节奏总纲!X152)+AZ157</f>
        <v>132.43881686352239</v>
      </c>
      <c r="BA158" s="51">
        <f>IF($AX158&lt;E$10,0,求节点(E$10:E$14,$H$19:$H$23,$AX158)*$C$2*节奏总纲!Y152)+BA157</f>
        <v>94.985892569826404</v>
      </c>
      <c r="BB158" s="51">
        <f>IF($AX158&lt;F$10,0,求节点(F$10:F$14,$H$19:$H$23,$AX158)*$C$2*节奏总纲!Z152)+BB157</f>
        <v>52.866668161804185</v>
      </c>
      <c r="BC158" s="51">
        <f>IF($AX158&lt;G$10,0,求节点(G$10:G$14,$H$19:$H$23,$AX158)*$C$2*节奏总纲!AA152)+BC157</f>
        <v>28.209127555924699</v>
      </c>
      <c r="BD158" s="51">
        <f>IF($AX158&lt;C$10,0,求节点(C$10:C$14,$I$19:$I$23,$AX158)*$C$2*节奏总纲!W152)+BD157</f>
        <v>432.64011766107234</v>
      </c>
      <c r="BE158" s="51">
        <f>IF($AX158&lt;D$10,0,求节点(D$10:D$14,$I$19:$I$23,$AX158)*$C$2*节奏总纲!X152)+BE157</f>
        <v>337.40557894024931</v>
      </c>
      <c r="BF158" s="51">
        <f>IF($AX158&lt;E$10,0,求节点(E$10:E$14,$I$19:$I$23,$AX158)*$C$2*节奏总纲!Y152)+BF157</f>
        <v>227.70400927063847</v>
      </c>
      <c r="BG158" s="51">
        <f>IF($AX158&lt;F$10,0,求节点(F$10:F$14,$I$19:$I$23,$AX158)*$C$2*节奏总纲!Z152)+BG157</f>
        <v>128.19904644254493</v>
      </c>
      <c r="BH158" s="51">
        <f>IF($AX158&lt;G$10,0,求节点(G$10:G$14,$I$19:$I$23,$AX158)*$C$2*节奏总纲!AA152)+BH157</f>
        <v>71.968377807145785</v>
      </c>
      <c r="BI158" s="65">
        <f>IF($AX158&lt;C$10,0,求节点(C$10:C$14,$J$19:$J$23,$AX158)*$C$2*节奏总纲!W152)+BI157+军团势力点排行奖励设计!W158-军团势力点排行奖励设计!W157</f>
        <v>3273.3412941779479</v>
      </c>
      <c r="BJ158" s="65">
        <f>IF($AX158&lt;D$10,0,求节点(D$10:D$14,$J$19:$J$23,$AX158)*$C$2*节奏总纲!X152)+BJ157+军团势力点排行奖励设计!X158-军团势力点排行奖励设计!X157</f>
        <v>3325.2539375463298</v>
      </c>
      <c r="BK158" s="65">
        <f>IF($AX158&lt;E$10,0,求节点(E$10:E$14,$J$19:$J$23,$AX158)*$C$2*节奏总纲!Y152)+BK157+军团势力点排行奖励设计!Y158-军团势力点排行奖励设计!Y157</f>
        <v>3083.7150734887382</v>
      </c>
      <c r="BL158" s="65">
        <f>IF($AX158&lt;F$10,0,求节点(F$10:F$14,$J$19:$J$23,$AX158)*$C$2*节奏总纲!Z152)+BL157+军团势力点排行奖励设计!Z158-军团势力点排行奖励设计!Z157</f>
        <v>3022.689861466346</v>
      </c>
      <c r="BM158" s="65">
        <f>IF($AX158&lt;G$10,0,求节点(G$10:G$14,$J$19:$J$23,$AX158)*$C$2*节奏总纲!AA152)+BM157+军团势力点排行奖励设计!AA158-军团势力点排行奖励设计!AA157</f>
        <v>2973.9113105455726</v>
      </c>
      <c r="BN158" s="65">
        <f>IF($AX158&lt;C$10,0,求节点(C$10:C$14,$K$19:$K$23,$AX158)*$C$2*节奏总纲!W152)+BN157</f>
        <v>1275.0877419773738</v>
      </c>
      <c r="BO158" s="65">
        <f>IF($AX158&lt;D$10,0,求节点(D$10:D$14,$K$19:$K$23,$AX158)*$C$2*节奏总纲!X152)+BO157</f>
        <v>849.12447709768514</v>
      </c>
      <c r="BP158" s="65">
        <f>IF($AX158&lt;E$10,0,求节点(E$10:E$14,$K$19:$K$23,$AX158)*$C$2*节奏总纲!Y152)+BP157</f>
        <v>583.0616071871849</v>
      </c>
      <c r="BQ158" s="65">
        <f>IF($AX158&lt;F$10,0,求节点(F$10:F$14,$K$19:$K$23,$AX158)*$C$2*节奏总纲!Z152)+BQ157</f>
        <v>412.02156334366094</v>
      </c>
      <c r="BR158" s="65">
        <f>IF($AX158&lt;G$10,0,求节点(G$10:G$14,$K$19:$K$23,$AX158)*$C$2*节奏总纲!AA152)+BR157</f>
        <v>200.60296043176282</v>
      </c>
      <c r="BS158" s="65">
        <f>IF($AX158&lt;C$10,0,求节点(C$10:C$14,$L$19:$L$23,$AX158)*$C$2*节奏总纲!W152)+BS157+军团势力点排行奖励设计!AB158-军团势力点排行奖励设计!AB157</f>
        <v>8805.7884414564196</v>
      </c>
      <c r="BT158" s="65">
        <f>IF($AX158&lt;D$10,0,求节点(D$10:D$14,$L$19:$L$23,$AX158)*$C$2*节奏总纲!X152)+BT157+军团势力点排行奖励设计!AC158-军团势力点排行奖励设计!AC157</f>
        <v>7835.490659713776</v>
      </c>
      <c r="BU158" s="65">
        <f>IF($AX158&lt;E$10,0,求节点(E$10:E$14,$L$19:$L$23,$AX158)*$C$2*节奏总纲!Y152)+BU157+军团势力点排行奖励设计!AD158-军团势力点排行奖励设计!AD157</f>
        <v>6525.3761315243873</v>
      </c>
      <c r="BV158" s="65">
        <f>IF($AX158&lt;F$10,0,求节点(F$10:F$14,$L$19:$L$23,$AX158)*$C$2*节奏总纲!Z152)+BV157+军团势力点排行奖励设计!AE158-军团势力点排行奖励设计!AE157</f>
        <v>4847.7294623838479</v>
      </c>
      <c r="BW158" s="65">
        <f>IF($AX158&lt;G$10,0,求节点(G$10:G$14,$L$19:$L$23,$AX158)*$C$2*节奏总纲!AA152)+BW157+军团势力点排行奖励设计!AF158-军团势力点排行奖励设计!AF157</f>
        <v>2921.8581219806197</v>
      </c>
      <c r="BX158" s="65">
        <f>IF($AX158&lt;C$10,0,求节点(C$10:C$14,$M$19:$M$23,$AX158)*$C$2*节奏总纲!W152)+BX157</f>
        <v>0</v>
      </c>
      <c r="BY158" s="65">
        <f>IF($AX158&lt;D$10,0,求节点(D$10:D$14,$M$19:$M$23,$AX158)*$C$2*节奏总纲!X152)+BY157</f>
        <v>0</v>
      </c>
      <c r="BZ158" s="65">
        <f>IF($AX158&lt;E$10,0,求节点(E$10:E$14,$M$19:$M$23,$AX158)*$C$2*节奏总纲!Y152)+BZ157</f>
        <v>0</v>
      </c>
      <c r="CA158" s="65">
        <f>IF($AX158&lt;F$10,0,求节点(F$10:F$14,$M$19:$M$23,$AX158)*$C$2*节奏总纲!Z152)+CA157</f>
        <v>0</v>
      </c>
      <c r="CB158" s="65">
        <f>IF($AX158&lt;G$10,0,求节点(G$10:G$14,$M$19:$M$23,$AX158)*$C$2*节奏总纲!AA152)+CB157</f>
        <v>0</v>
      </c>
      <c r="CF158" s="51">
        <v>149</v>
      </c>
      <c r="CG158" s="65">
        <f t="shared" si="263"/>
        <v>804.18564111893329</v>
      </c>
      <c r="CH158" s="65">
        <f t="shared" si="264"/>
        <v>662.1940843176119</v>
      </c>
      <c r="CI158" s="65">
        <f t="shared" si="265"/>
        <v>474.92946284913205</v>
      </c>
      <c r="CJ158" s="65">
        <f t="shared" si="266"/>
        <v>264.33334080902091</v>
      </c>
      <c r="CK158" s="65">
        <f t="shared" si="267"/>
        <v>141.04563777962349</v>
      </c>
      <c r="CL158" s="65">
        <f t="shared" si="268"/>
        <v>4326.4011766107233</v>
      </c>
      <c r="CM158" s="65">
        <f t="shared" si="269"/>
        <v>3374.0557894024932</v>
      </c>
      <c r="CN158" s="65">
        <f t="shared" si="270"/>
        <v>2277.0400927063847</v>
      </c>
      <c r="CO158" s="65">
        <f t="shared" si="271"/>
        <v>1281.9904644254493</v>
      </c>
      <c r="CP158" s="65">
        <f t="shared" si="272"/>
        <v>719.68377807145782</v>
      </c>
      <c r="CQ158" s="65">
        <f t="shared" si="273"/>
        <v>98200.238825338442</v>
      </c>
      <c r="CR158" s="65">
        <f t="shared" si="274"/>
        <v>99757.618126389891</v>
      </c>
      <c r="CS158" s="65">
        <f t="shared" si="275"/>
        <v>92511.452204662142</v>
      </c>
      <c r="CT158" s="65">
        <f t="shared" si="276"/>
        <v>90680.695843990383</v>
      </c>
      <c r="CU158" s="65">
        <f t="shared" si="277"/>
        <v>89217.339316367172</v>
      </c>
      <c r="CV158" s="65">
        <f t="shared" si="278"/>
        <v>38252.63225932121</v>
      </c>
      <c r="CW158" s="65">
        <f t="shared" si="279"/>
        <v>25473.734312930555</v>
      </c>
      <c r="CX158" s="65">
        <f t="shared" si="280"/>
        <v>17491.848215615548</v>
      </c>
      <c r="CY158" s="65">
        <f t="shared" si="281"/>
        <v>12360.646900309828</v>
      </c>
      <c r="CZ158" s="65">
        <f t="shared" si="282"/>
        <v>6018.0888129528848</v>
      </c>
      <c r="DA158" s="65">
        <f t="shared" si="283"/>
        <v>440289.42207282101</v>
      </c>
      <c r="DB158" s="65">
        <f t="shared" si="284"/>
        <v>391774.53298568883</v>
      </c>
      <c r="DC158" s="65">
        <f t="shared" si="285"/>
        <v>326268.80657621939</v>
      </c>
      <c r="DD158" s="65">
        <f t="shared" si="286"/>
        <v>242386.47311919241</v>
      </c>
      <c r="DE158" s="65">
        <f t="shared" si="287"/>
        <v>146092.90609903098</v>
      </c>
      <c r="DF158" s="65">
        <f t="shared" si="288"/>
        <v>0</v>
      </c>
      <c r="DG158" s="65">
        <f t="shared" si="289"/>
        <v>0</v>
      </c>
      <c r="DH158" s="65">
        <f t="shared" si="290"/>
        <v>0</v>
      </c>
      <c r="DI158" s="65">
        <f t="shared" si="291"/>
        <v>0</v>
      </c>
      <c r="DJ158" s="65">
        <f t="shared" si="292"/>
        <v>0</v>
      </c>
      <c r="DN158" s="51">
        <v>149</v>
      </c>
      <c r="DO158" s="65">
        <f t="shared" si="293"/>
        <v>6.1798537991688383</v>
      </c>
      <c r="DP158" s="65">
        <f t="shared" si="294"/>
        <v>5.8952671872317355</v>
      </c>
      <c r="DQ158" s="65">
        <f t="shared" si="295"/>
        <v>5.5944805930680239</v>
      </c>
      <c r="DR158" s="65">
        <f t="shared" si="296"/>
        <v>5.6499007370836329</v>
      </c>
      <c r="DS158" s="65">
        <f t="shared" si="297"/>
        <v>5.9024887362764566</v>
      </c>
      <c r="DT158" s="65">
        <f t="shared" si="298"/>
        <v>3.5474544808706301</v>
      </c>
      <c r="DU158" s="65">
        <f t="shared" si="299"/>
        <v>3.300697844126562</v>
      </c>
      <c r="DV158" s="65">
        <f t="shared" si="300"/>
        <v>3.1186518911215777</v>
      </c>
      <c r="DW158" s="65">
        <f t="shared" si="301"/>
        <v>3.3350399405988376</v>
      </c>
      <c r="DX158" s="65">
        <f t="shared" si="302"/>
        <v>3.1261315829257734</v>
      </c>
      <c r="DY158" s="65">
        <f t="shared" si="303"/>
        <v>0.99999999999999956</v>
      </c>
      <c r="DZ158" s="65">
        <f t="shared" si="304"/>
        <v>0.99999999999999989</v>
      </c>
      <c r="EA158" s="65">
        <f t="shared" si="305"/>
        <v>0.99999999999999933</v>
      </c>
      <c r="EB158" s="65">
        <f t="shared" si="306"/>
        <v>0.99999999999999989</v>
      </c>
      <c r="EC158" s="65">
        <f t="shared" si="307"/>
        <v>1</v>
      </c>
      <c r="ED158" s="65">
        <f t="shared" si="308"/>
        <v>12.054236305983736</v>
      </c>
      <c r="EE158" s="65">
        <f t="shared" si="309"/>
        <v>15.223911942236359</v>
      </c>
      <c r="EF158" s="65">
        <f t="shared" si="310"/>
        <v>17.647407650943656</v>
      </c>
      <c r="EG158" s="65">
        <f t="shared" si="311"/>
        <v>17.771904903420534</v>
      </c>
      <c r="EH158" s="65">
        <f t="shared" si="312"/>
        <v>19.447389326931841</v>
      </c>
      <c r="EI158" s="65">
        <f t="shared" si="313"/>
        <v>0.99999999999999933</v>
      </c>
      <c r="EJ158" s="65">
        <f t="shared" si="314"/>
        <v>0.99999999999999967</v>
      </c>
      <c r="EK158" s="65">
        <f t="shared" si="315"/>
        <v>1.0000000000000002</v>
      </c>
      <c r="EL158" s="65">
        <f t="shared" si="316"/>
        <v>0.99999999999999933</v>
      </c>
      <c r="EM158" s="65">
        <f t="shared" si="317"/>
        <v>1.0000000000000002</v>
      </c>
      <c r="EN158" s="65">
        <f t="shared" si="318"/>
        <v>0</v>
      </c>
      <c r="EO158" s="65">
        <f t="shared" si="319"/>
        <v>0</v>
      </c>
      <c r="EP158" s="65">
        <f t="shared" si="320"/>
        <v>0</v>
      </c>
      <c r="EQ158" s="65">
        <f t="shared" si="321"/>
        <v>0</v>
      </c>
      <c r="ER158" s="65">
        <f t="shared" si="322"/>
        <v>0</v>
      </c>
      <c r="EV158" s="51">
        <v>149</v>
      </c>
      <c r="EW158" s="65">
        <f t="shared" si="323"/>
        <v>290.62916352210834</v>
      </c>
      <c r="EX158" s="65">
        <f t="shared" si="324"/>
        <v>233.66049054559718</v>
      </c>
      <c r="EY158" s="65">
        <f t="shared" si="325"/>
        <v>163.29709535101796</v>
      </c>
      <c r="EZ158" s="65">
        <f t="shared" si="326"/>
        <v>91.326382094567663</v>
      </c>
      <c r="FA158" s="65">
        <f t="shared" si="327"/>
        <v>49.799640898068432</v>
      </c>
      <c r="FB158" s="65">
        <f t="shared" si="328"/>
        <v>2577.0626004404107</v>
      </c>
      <c r="FC158" s="65">
        <f t="shared" si="329"/>
        <v>2323.3731125801819</v>
      </c>
      <c r="FD158" s="65">
        <f t="shared" si="330"/>
        <v>1992.7811468274074</v>
      </c>
      <c r="FE158" s="65">
        <f t="shared" si="331"/>
        <v>1807.0950449147847</v>
      </c>
      <c r="FF158" s="65">
        <f t="shared" si="332"/>
        <v>1637.6349999536696</v>
      </c>
      <c r="FG158" s="65">
        <f t="shared" si="333"/>
        <v>4497.2664374102123</v>
      </c>
      <c r="FH158" s="65">
        <f t="shared" si="334"/>
        <v>4101.7488129392859</v>
      </c>
      <c r="FI158" s="65">
        <f t="shared" si="335"/>
        <v>3520.2031046834027</v>
      </c>
      <c r="FJ158" s="65">
        <f t="shared" si="336"/>
        <v>2938.135745378107</v>
      </c>
      <c r="FK158" s="65">
        <f t="shared" si="337"/>
        <v>2274.9984144692226</v>
      </c>
      <c r="FL158" s="65">
        <f t="shared" si="338"/>
        <v>2179.8423013956549</v>
      </c>
      <c r="FM158" s="65">
        <f t="shared" si="339"/>
        <v>1903.1857242396081</v>
      </c>
      <c r="FN158" s="65">
        <f t="shared" si="340"/>
        <v>1575.8733014167515</v>
      </c>
      <c r="FO158" s="65">
        <f t="shared" si="341"/>
        <v>1203.0846982188184</v>
      </c>
      <c r="FP158" s="65">
        <f t="shared" si="342"/>
        <v>773.1877820097551</v>
      </c>
      <c r="FQ158" s="65">
        <f t="shared" si="343"/>
        <v>3962.6047986553863</v>
      </c>
      <c r="FR158" s="65">
        <f t="shared" si="344"/>
        <v>3525.9707968711982</v>
      </c>
      <c r="FS158" s="65">
        <f t="shared" si="345"/>
        <v>2936.4192591859742</v>
      </c>
      <c r="FT158" s="65">
        <f t="shared" si="346"/>
        <v>2181.4782580727301</v>
      </c>
      <c r="FU158" s="65">
        <f t="shared" si="347"/>
        <v>1314.836154891279</v>
      </c>
      <c r="FV158" s="65">
        <f t="shared" si="348"/>
        <v>440.28942207282074</v>
      </c>
      <c r="FW158" s="65">
        <f t="shared" si="349"/>
        <v>391.77453298568867</v>
      </c>
      <c r="FX158" s="65">
        <f t="shared" si="350"/>
        <v>326.26880657621939</v>
      </c>
      <c r="FY158" s="65">
        <f t="shared" si="351"/>
        <v>242.38647311919223</v>
      </c>
      <c r="FZ158" s="65">
        <f t="shared" si="352"/>
        <v>146.09290609903098</v>
      </c>
      <c r="GB158" s="65">
        <f t="shared" si="353"/>
        <v>290.62916352210834</v>
      </c>
      <c r="GC158" s="65">
        <f t="shared" si="354"/>
        <v>2577.0626004404107</v>
      </c>
      <c r="GD158" s="65">
        <f t="shared" si="355"/>
        <v>4497.2664374102123</v>
      </c>
      <c r="GE158" s="65">
        <f t="shared" si="356"/>
        <v>2179.8423013956549</v>
      </c>
      <c r="GF158" s="65">
        <f t="shared" si="357"/>
        <v>3962.6047986553863</v>
      </c>
      <c r="GG158" s="65">
        <f t="shared" si="358"/>
        <v>440.28942207282074</v>
      </c>
      <c r="GH158" s="65">
        <f t="shared" si="359"/>
        <v>233.66049054559718</v>
      </c>
      <c r="GI158" s="65">
        <f t="shared" si="360"/>
        <v>2323.3731125801819</v>
      </c>
      <c r="GJ158" s="65">
        <f t="shared" si="361"/>
        <v>4101.7488129392859</v>
      </c>
      <c r="GK158" s="65">
        <f t="shared" si="362"/>
        <v>1903.1857242396081</v>
      </c>
      <c r="GL158" s="65">
        <f t="shared" si="363"/>
        <v>3525.9707968711982</v>
      </c>
      <c r="GM158" s="65">
        <f t="shared" si="364"/>
        <v>391.77453298568867</v>
      </c>
      <c r="GN158" s="65">
        <f t="shared" si="365"/>
        <v>163.29709535101796</v>
      </c>
      <c r="GO158" s="65">
        <f t="shared" si="366"/>
        <v>1992.7811468274074</v>
      </c>
      <c r="GP158" s="65">
        <f t="shared" si="367"/>
        <v>3520.2031046834027</v>
      </c>
      <c r="GQ158" s="65">
        <f t="shared" si="368"/>
        <v>1575.8733014167515</v>
      </c>
      <c r="GR158" s="65">
        <f t="shared" si="369"/>
        <v>2936.4192591859742</v>
      </c>
      <c r="GS158" s="65">
        <f t="shared" si="370"/>
        <v>326.26880657621939</v>
      </c>
      <c r="GT158" s="65">
        <f t="shared" si="371"/>
        <v>91.326382094567663</v>
      </c>
      <c r="GU158" s="65">
        <f t="shared" si="372"/>
        <v>1807.0950449147847</v>
      </c>
      <c r="GV158" s="65">
        <f t="shared" si="373"/>
        <v>2938.135745378107</v>
      </c>
      <c r="GW158" s="65">
        <f t="shared" si="374"/>
        <v>1203.0846982188184</v>
      </c>
      <c r="GX158" s="65">
        <f t="shared" si="375"/>
        <v>2181.4782580727301</v>
      </c>
      <c r="GY158" s="65">
        <f t="shared" si="376"/>
        <v>242.38647311919223</v>
      </c>
      <c r="GZ158" s="65">
        <f t="shared" si="377"/>
        <v>49.799640898068432</v>
      </c>
      <c r="HA158" s="65">
        <f t="shared" si="378"/>
        <v>1637.6349999536696</v>
      </c>
      <c r="HB158" s="65">
        <f t="shared" si="379"/>
        <v>2274.9984144692226</v>
      </c>
      <c r="HC158" s="65">
        <f t="shared" si="380"/>
        <v>773.1877820097551</v>
      </c>
      <c r="HD158" s="65">
        <f t="shared" si="381"/>
        <v>1314.836154891279</v>
      </c>
      <c r="HE158" s="65">
        <f t="shared" si="382"/>
        <v>146.09290609903098</v>
      </c>
      <c r="HM158" s="51">
        <v>149</v>
      </c>
      <c r="HN158" s="72">
        <f>(EW158-EW157)*$D$46+(FB158-FB157)*$D$47+(FG158-FG157)*$D$48+(FL158-FL157)*$D$49+IF($HM158&lt;C$10,0,求节点(C$10:C$14,$H$28:$H$32,$HM158)*$C$2*节奏总纲!W152)+HN157</f>
        <v>3900321.9605415915</v>
      </c>
      <c r="HO158" s="72">
        <f>(EX158-EX157)*$D$46+(FC158-FC157)*$D$47+(FH158-FH157)*$D$48+(FM158-FM157)*$D$49+IF($HM158&lt;D$10,0,求节点(D$10:D$14,$H$28:$H$32,$HM158)*$C$2*节奏总纲!X152)+HO157</f>
        <v>3317178.69182951</v>
      </c>
      <c r="HP158" s="72">
        <f>(EY158-EY157)*$D$46+(FD158-FD157)*$D$47+(FI158-FI157)*$D$48+(FN158-FN157)*$D$49+IF($HM158&lt;E$10,0,求节点(E$10:E$14,$H$28:$H$32,$HM158)*$C$2*节奏总纲!Y152)+HP157</f>
        <v>2656625.8738114154</v>
      </c>
      <c r="HQ158" s="72">
        <f>(EZ158-EZ157)*$D$46+(FE158-FE157)*$D$47+(FJ158-FJ157)*$D$48+(FO158-FO157)*$D$49+IF($HM158&lt;F$10,0,求节点(F$10:F$14,$H$28:$H$32,$HM158)*$C$2*节奏总纲!Z152)+HQ157</f>
        <v>1910821.3859343047</v>
      </c>
      <c r="HR158" s="72">
        <f>(FA158-FA157)*$D$46+(FF158-FF157)*$D$47+(FK158-FK157)*$D$48+(FP158-FP157)*$D$49+IF($HM158&lt;G$10,0,求节点(G$10:G$14,$H$28:$H$32,$HM158)*$C$2*节奏总纲!AA152)+HR157</f>
        <v>1060813.3369439454</v>
      </c>
      <c r="HV158" s="72">
        <v>149</v>
      </c>
      <c r="HW158" s="72">
        <f>IF($HV158&lt;C$10,0,求节点(C$10:C$14,$I$28:$I$32,$HV158)*$C$2*节奏总纲!W152)+HW157</f>
        <v>69718892641.557144</v>
      </c>
      <c r="HX158" s="72">
        <f>IF($HV158&lt;D$10,0,求节点(D$10:D$14,$I$28:$I$32,$HV158)*$C$2*节奏总纲!X152)+HX157</f>
        <v>59374695561.164673</v>
      </c>
      <c r="HY158" s="72">
        <f>IF($HV158&lt;E$10,0,求节点(E$10:E$14,$I$28:$I$32,$HV158)*$C$2*节奏总纲!Y152)+HY157</f>
        <v>47532062969.404068</v>
      </c>
      <c r="HZ158" s="72">
        <f>IF($HV158&lt;F$10,0,求节点(F$10:F$14,$I$28:$I$32,$HV158)*$C$2*节奏总纲!Z152)+HZ157</f>
        <v>33811246739.942776</v>
      </c>
      <c r="IA158" s="72">
        <f>IF($HV158&lt;G$10,0,求节点(G$10:G$14,$I$28:$I$32,$HV158)*$C$2*节奏总纲!AA152)+IA157</f>
        <v>18080053572.172504</v>
      </c>
    </row>
    <row r="159" spans="16:235" x14ac:dyDescent="0.15">
      <c r="P159" s="49">
        <v>150</v>
      </c>
      <c r="Q159" s="51">
        <f>IF($P159&lt;C$10,0,求节点(C$10:C$14,$H$10:$H$14,$P159)*$C$2*节奏总纲!W153)+Q158</f>
        <v>4969.7496895058675</v>
      </c>
      <c r="R159" s="51">
        <f>IF($P159&lt;D$10,0,求节点(D$10:D$14,$H$10:$H$14,$P159)*$C$2*节奏总纲!X153)+R158</f>
        <v>3903.8110568565826</v>
      </c>
      <c r="S159" s="51">
        <f>IF($P159&lt;E$10,0,求节点(E$10:E$14,$H$10:$H$14,$P159)*$C$2*节奏总纲!Y153)+S158</f>
        <v>2656.9836629856904</v>
      </c>
      <c r="T159" s="51">
        <f>IF($P159&lt;F$10,0,求节点(F$10:F$14,$H$10:$H$14,$P159)*$C$2*节奏总纲!Z153)+T158</f>
        <v>1493.4571370726665</v>
      </c>
      <c r="U159" s="51">
        <f>IF($P159&lt;G$10,0,求节点(G$10:G$14,$H$10:$H$14,$P159)*$C$2*节奏总纲!AA153)+U158</f>
        <v>832.52028829515666</v>
      </c>
      <c r="V159" s="51">
        <f>IF($P159&lt;C$10,0,求节点(C$10:C$14,$I$10:$I$14,$P159)*$C$2*节奏总纲!W153)+V158</f>
        <v>15347.711240011677</v>
      </c>
      <c r="W159" s="51">
        <f>IF($P159&lt;D$10,0,求节点(D$10:D$14,$I$10:$I$14,$P159)*$C$2*节奏总纲!X153)+W158</f>
        <v>11136.738670043555</v>
      </c>
      <c r="X159" s="51">
        <f>IF($P159&lt;E$10,0,求节点(E$10:E$14,$I$10:$I$14,$P159)*$C$2*节奏总纲!Y153)+X158</f>
        <v>7101.2953912784196</v>
      </c>
      <c r="Y159" s="51">
        <f>IF($P159&lt;F$10,0,求节点(F$10:F$14,$I$10:$I$14,$P159)*$C$2*节奏总纲!Z153)+Y158</f>
        <v>4275.4894023257266</v>
      </c>
      <c r="Z159" s="51">
        <f>IF($P159&lt;G$10,0,求节点(G$10:G$14,$I$10:$I$14,$P159)*$C$2*节奏总纲!AA153)+Z158</f>
        <v>2249.8261883485275</v>
      </c>
      <c r="AA159" s="65">
        <f>IF($P159&lt;C$10,0,求节点(C$10:C$14,$J$10:$J$14,$P159)*$C$2*节奏总纲!W153)+AA158+军团势力点排行奖励设计!M159-军团势力点排行奖励设计!M158</f>
        <v>104469.88149197237</v>
      </c>
      <c r="AB159" s="65">
        <f>IF($P159&lt;D$10,0,求节点(D$10:D$14,$J$10:$J$14,$P159)*$C$2*节奏总纲!X153)+AB158+军团势力点排行奖励设计!N159-军团势力点排行奖励设计!N158</f>
        <v>106376.00966635534</v>
      </c>
      <c r="AC159" s="65">
        <f>IF($P159&lt;E$10,0,求节点(E$10:E$14,$J$10:$J$14,$P159)*$C$2*节奏总纲!Y153)+AC158+军团势力点排行奖励设计!O159-军团势力点排行奖励设计!O158</f>
        <v>98837.77144142914</v>
      </c>
      <c r="AD159" s="65">
        <f>IF($P159&lt;F$10,0,求节点(F$10:F$14,$J$10:$J$14,$P159)*$C$2*节奏总纲!Z153)+AD158+军团势力点排行奖励设计!P159-军团势力点排行奖励设计!P158</f>
        <v>97007.015080757425</v>
      </c>
      <c r="AE159" s="65">
        <f>IF($P159&lt;G$10,0,求节点(G$10:G$14,$J$10:$J$14,$P159)*$C$2*节奏总纲!AA153)+AE158+军团势力点排行奖励设计!Q159-军团势力点排行奖励设计!Q158</f>
        <v>95543.658553134228</v>
      </c>
      <c r="AF159" s="65">
        <f>IF($P159&lt;C$10,0,求节点(C$10:C$14,$K$10:$K$14,$P159)*$C$2*节奏总纲!W153)+AF158</f>
        <v>494021.89257958258</v>
      </c>
      <c r="AG159" s="65">
        <f>IF($P159&lt;D$10,0,求节点(D$10:D$14,$K$10:$K$14,$P159)*$C$2*节奏总纲!X153)+AG158</f>
        <v>415607.13248783449</v>
      </c>
      <c r="AH159" s="65">
        <f>IF($P159&lt;E$10,0,求节点(E$10:E$14,$K$10:$K$14,$P159)*$C$2*节奏总纲!Y153)+AH158</f>
        <v>330827.89335808362</v>
      </c>
      <c r="AI159" s="65">
        <f>IF($P159&lt;F$10,0,求节点(F$10:F$14,$K$10:$K$14,$P159)*$C$2*节奏总纲!Z153)+AI158</f>
        <v>235484.23821858436</v>
      </c>
      <c r="AJ159" s="65">
        <f>IF($P159&lt;G$10,0,求节点(G$10:G$14,$K$10:$K$14,$P159)*$C$2*节奏总纲!AA153)+AJ158</f>
        <v>125842.33070790421</v>
      </c>
      <c r="AK159" s="65">
        <f>IF($P159&lt;C$10,0,求节点(C$10:C$14,$L$10:$L$14,$P159)*$C$2*节奏总纲!W153)+AK158+军团势力点排行奖励设计!R159-军团势力点排行奖励设计!R158</f>
        <v>474458.97460597567</v>
      </c>
      <c r="AL159" s="65">
        <f>IF($P159&lt;D$10,0,求节点(D$10:D$14,$L$10:$L$14,$P159)*$C$2*节奏总纲!X153)+AL158+军团势力点排行奖励设计!S159-军团势力点排行奖励设计!S158</f>
        <v>421689.66274633259</v>
      </c>
      <c r="AM159" s="65">
        <f>IF($P159&lt;E$10,0,求节点(E$10:E$14,$L$10:$L$14,$P159)*$C$2*节奏总纲!Y153)+AM158+军团势力点排行奖励设计!T159-军团势力点排行奖励设计!T158</f>
        <v>350941.45159961091</v>
      </c>
      <c r="AN159" s="65">
        <f>IF($P159&lt;F$10,0,求节点(F$10:F$14,$L$10:$L$14,$P159)*$C$2*节奏总纲!Z153)+AN158+军团势力点排行奖励设计!U159-军团势力点排行奖励设计!U158</f>
        <v>260728.99777541735</v>
      </c>
      <c r="AO159" s="65">
        <f>IF($P159&lt;G$10,0,求节点(G$10:G$14,$L$10:$L$14,$P159)*$C$2*节奏总纲!AA153)+AO158+军团势力点排行奖励设计!V159-军团势力点排行奖励设计!V158</f>
        <v>157429.64835209417</v>
      </c>
      <c r="AP159" s="65">
        <f>IF($P159&lt;C$10,0,求节点(C$10:C$14,$M$10:$M$14,$P159)*$C$2*节奏总纲!W153)+AP158</f>
        <v>0</v>
      </c>
      <c r="AQ159" s="65">
        <f>IF($P159&lt;D$10,0,求节点(D$10:D$14,$M$10:$M$14,$P159)*$C$2*节奏总纲!X153)+AQ158</f>
        <v>0</v>
      </c>
      <c r="AR159" s="65">
        <f>IF($P159&lt;E$10,0,求节点(E$10:E$14,$M$10:$M$14,$P159)*$C$2*节奏总纲!Y153)+AR158</f>
        <v>0</v>
      </c>
      <c r="AS159" s="65">
        <f>IF($P159&lt;F$10,0,求节点(F$10:F$14,$M$10:$M$14,$P159)*$C$2*节奏总纲!Z153)+AS158</f>
        <v>0</v>
      </c>
      <c r="AT159" s="65">
        <f>IF($P159&lt;G$10,0,求节点(G$10:G$14,$M$10:$M$14,$P159)*$C$2*节奏总纲!AA153)+AT158</f>
        <v>0</v>
      </c>
      <c r="AX159" s="51">
        <v>150</v>
      </c>
      <c r="AY159" s="51">
        <f>IF($AX159&lt;C$10,0,求节点(C$10:C$14,$H$19:$H$23,$AX159)*$C$2*节奏总纲!W153)+AY158</f>
        <v>160.83712822378666</v>
      </c>
      <c r="AZ159" s="51">
        <f>IF($AX159&lt;D$10,0,求节点(D$10:D$14,$H$19:$H$23,$AX159)*$C$2*节奏总纲!X153)+AZ158</f>
        <v>132.43881686352239</v>
      </c>
      <c r="BA159" s="51">
        <f>IF($AX159&lt;E$10,0,求节点(E$10:E$14,$H$19:$H$23,$AX159)*$C$2*节奏总纲!Y153)+BA158</f>
        <v>94.985892569826404</v>
      </c>
      <c r="BB159" s="51">
        <f>IF($AX159&lt;F$10,0,求节点(F$10:F$14,$H$19:$H$23,$AX159)*$C$2*节奏总纲!Z153)+BB158</f>
        <v>52.866668161804185</v>
      </c>
      <c r="BC159" s="51">
        <f>IF($AX159&lt;G$10,0,求节点(G$10:G$14,$H$19:$H$23,$AX159)*$C$2*节奏总纲!AA153)+BC158</f>
        <v>28.209127555924699</v>
      </c>
      <c r="BD159" s="51">
        <f>IF($AX159&lt;C$10,0,求节点(C$10:C$14,$I$19:$I$23,$AX159)*$C$2*节奏总纲!W153)+BD158</f>
        <v>432.64011766107234</v>
      </c>
      <c r="BE159" s="51">
        <f>IF($AX159&lt;D$10,0,求节点(D$10:D$14,$I$19:$I$23,$AX159)*$C$2*节奏总纲!X153)+BE158</f>
        <v>337.40557894024931</v>
      </c>
      <c r="BF159" s="51">
        <f>IF($AX159&lt;E$10,0,求节点(E$10:E$14,$I$19:$I$23,$AX159)*$C$2*节奏总纲!Y153)+BF158</f>
        <v>227.70400927063847</v>
      </c>
      <c r="BG159" s="51">
        <f>IF($AX159&lt;F$10,0,求节点(F$10:F$14,$I$19:$I$23,$AX159)*$C$2*节奏总纲!Z153)+BG158</f>
        <v>128.19904644254493</v>
      </c>
      <c r="BH159" s="51">
        <f>IF($AX159&lt;G$10,0,求节点(G$10:G$14,$I$19:$I$23,$AX159)*$C$2*节奏总纲!AA153)+BH158</f>
        <v>71.968377807145785</v>
      </c>
      <c r="BI159" s="65">
        <f>IF($AX159&lt;C$10,0,求节点(C$10:C$14,$J$19:$J$23,$AX159)*$C$2*节奏总纲!W153)+BI158+军团势力点排行奖励设计!W159-军团势力点排行奖励设计!W158</f>
        <v>3482.3293830657462</v>
      </c>
      <c r="BJ159" s="65">
        <f>IF($AX159&lt;D$10,0,求节点(D$10:D$14,$J$19:$J$23,$AX159)*$C$2*节奏总纲!X153)+BJ158+军团势力点排行奖励设计!X159-军团势力点排行奖励设计!X158</f>
        <v>3545.8669888785112</v>
      </c>
      <c r="BK159" s="65">
        <f>IF($AX159&lt;E$10,0,求节点(E$10:E$14,$J$19:$J$23,$AX159)*$C$2*节奏总纲!Y153)+BK158+军团势力点排行奖励设计!Y159-军团势力点排行奖励设计!Y158</f>
        <v>3294.5923813809736</v>
      </c>
      <c r="BL159" s="65">
        <f>IF($AX159&lt;F$10,0,求节点(F$10:F$14,$J$19:$J$23,$AX159)*$C$2*节奏总纲!Z153)+BL158+军团势力点排行奖励设计!Z159-军团势力点排行奖励设计!Z158</f>
        <v>3233.5671693585814</v>
      </c>
      <c r="BM159" s="65">
        <f>IF($AX159&lt;G$10,0,求节点(G$10:G$14,$J$19:$J$23,$AX159)*$C$2*节奏总纲!AA153)+BM158+军团势力点排行奖励设计!AA159-军团势力点排行奖励设计!AA158</f>
        <v>3184.7886184378081</v>
      </c>
      <c r="BN159" s="65">
        <f>IF($AX159&lt;C$10,0,求节点(C$10:C$14,$K$19:$K$23,$AX159)*$C$2*节奏总纲!W153)+BN158</f>
        <v>1275.0877419773738</v>
      </c>
      <c r="BO159" s="65">
        <f>IF($AX159&lt;D$10,0,求节点(D$10:D$14,$K$19:$K$23,$AX159)*$C$2*节奏总纲!X153)+BO158</f>
        <v>849.12447709768514</v>
      </c>
      <c r="BP159" s="65">
        <f>IF($AX159&lt;E$10,0,求节点(E$10:E$14,$K$19:$K$23,$AX159)*$C$2*节奏总纲!Y153)+BP158</f>
        <v>583.0616071871849</v>
      </c>
      <c r="BQ159" s="65">
        <f>IF($AX159&lt;F$10,0,求节点(F$10:F$14,$K$19:$K$23,$AX159)*$C$2*节奏总纲!Z153)+BQ158</f>
        <v>412.02156334366094</v>
      </c>
      <c r="BR159" s="65">
        <f>IF($AX159&lt;G$10,0,求节点(G$10:G$14,$K$19:$K$23,$AX159)*$C$2*节奏总纲!AA153)+BR158</f>
        <v>200.60296043176282</v>
      </c>
      <c r="BS159" s="65">
        <f>IF($AX159&lt;C$10,0,求节点(C$10:C$14,$L$19:$L$23,$AX159)*$C$2*节奏总纲!W153)+BS158+军团势力点排行奖励设计!AB159-军团势力点排行奖励设计!AB158</f>
        <v>9489.1794921195196</v>
      </c>
      <c r="BT159" s="65">
        <f>IF($AX159&lt;D$10,0,求节点(D$10:D$14,$L$19:$L$23,$AX159)*$C$2*节奏总纲!X153)+BT158+军团势力点排行奖励设计!AC159-军团势力点排行奖励设计!AC158</f>
        <v>8433.7932549266534</v>
      </c>
      <c r="BU159" s="65">
        <f>IF($AX159&lt;E$10,0,求节点(E$10:E$14,$L$19:$L$23,$AX159)*$C$2*节奏总纲!Y153)+BU158+军团势力点排行奖励设计!AD159-军团势力点排行奖励设计!AD158</f>
        <v>7018.8290319922171</v>
      </c>
      <c r="BV159" s="65">
        <f>IF($AX159&lt;F$10,0,求节点(F$10:F$14,$L$19:$L$23,$AX159)*$C$2*节奏总纲!Z153)+BV158+军团势力点排行奖励设计!AE159-军团势力点排行奖励设计!AE158</f>
        <v>5214.5799555083495</v>
      </c>
      <c r="BW159" s="65">
        <f>IF($AX159&lt;G$10,0,求节点(G$10:G$14,$L$19:$L$23,$AX159)*$C$2*节奏总纲!AA153)+BW158+军团势力点排行奖励设计!AF159-军团势力点排行奖励设计!AF158</f>
        <v>3148.5929670418836</v>
      </c>
      <c r="BX159" s="65">
        <f>IF($AX159&lt;C$10,0,求节点(C$10:C$14,$M$19:$M$23,$AX159)*$C$2*节奏总纲!W153)+BX158</f>
        <v>0</v>
      </c>
      <c r="BY159" s="65">
        <f>IF($AX159&lt;D$10,0,求节点(D$10:D$14,$M$19:$M$23,$AX159)*$C$2*节奏总纲!X153)+BY158</f>
        <v>0</v>
      </c>
      <c r="BZ159" s="65">
        <f>IF($AX159&lt;E$10,0,求节点(E$10:E$14,$M$19:$M$23,$AX159)*$C$2*节奏总纲!Y153)+BZ158</f>
        <v>0</v>
      </c>
      <c r="CA159" s="65">
        <f>IF($AX159&lt;F$10,0,求节点(F$10:F$14,$M$19:$M$23,$AX159)*$C$2*节奏总纲!Z153)+CA158</f>
        <v>0</v>
      </c>
      <c r="CB159" s="65">
        <f>IF($AX159&lt;G$10,0,求节点(G$10:G$14,$M$19:$M$23,$AX159)*$C$2*节奏总纲!AA153)+CB158</f>
        <v>0</v>
      </c>
      <c r="CF159" s="51">
        <v>150</v>
      </c>
      <c r="CG159" s="65">
        <f t="shared" si="263"/>
        <v>804.18564111893329</v>
      </c>
      <c r="CH159" s="65">
        <f t="shared" si="264"/>
        <v>662.1940843176119</v>
      </c>
      <c r="CI159" s="65">
        <f t="shared" si="265"/>
        <v>474.92946284913205</v>
      </c>
      <c r="CJ159" s="65">
        <f t="shared" si="266"/>
        <v>264.33334080902091</v>
      </c>
      <c r="CK159" s="65">
        <f t="shared" si="267"/>
        <v>141.04563777962349</v>
      </c>
      <c r="CL159" s="65">
        <f t="shared" si="268"/>
        <v>4326.4011766107233</v>
      </c>
      <c r="CM159" s="65">
        <f t="shared" si="269"/>
        <v>3374.0557894024932</v>
      </c>
      <c r="CN159" s="65">
        <f t="shared" si="270"/>
        <v>2277.0400927063847</v>
      </c>
      <c r="CO159" s="65">
        <f t="shared" si="271"/>
        <v>1281.9904644254493</v>
      </c>
      <c r="CP159" s="65">
        <f t="shared" si="272"/>
        <v>719.68377807145782</v>
      </c>
      <c r="CQ159" s="65">
        <f t="shared" si="273"/>
        <v>104469.88149197238</v>
      </c>
      <c r="CR159" s="65">
        <f t="shared" si="274"/>
        <v>106376.00966635534</v>
      </c>
      <c r="CS159" s="65">
        <f t="shared" si="275"/>
        <v>98837.771441429213</v>
      </c>
      <c r="CT159" s="65">
        <f t="shared" si="276"/>
        <v>97007.015080757439</v>
      </c>
      <c r="CU159" s="65">
        <f t="shared" si="277"/>
        <v>95543.658553134243</v>
      </c>
      <c r="CV159" s="65">
        <f t="shared" si="278"/>
        <v>38252.63225932121</v>
      </c>
      <c r="CW159" s="65">
        <f t="shared" si="279"/>
        <v>25473.734312930555</v>
      </c>
      <c r="CX159" s="65">
        <f t="shared" si="280"/>
        <v>17491.848215615548</v>
      </c>
      <c r="CY159" s="65">
        <f t="shared" si="281"/>
        <v>12360.646900309828</v>
      </c>
      <c r="CZ159" s="65">
        <f t="shared" si="282"/>
        <v>6018.0888129528848</v>
      </c>
      <c r="DA159" s="65">
        <f t="shared" si="283"/>
        <v>474458.97460597596</v>
      </c>
      <c r="DB159" s="65">
        <f t="shared" si="284"/>
        <v>421689.66274633264</v>
      </c>
      <c r="DC159" s="65">
        <f t="shared" si="285"/>
        <v>350941.45159961085</v>
      </c>
      <c r="DD159" s="65">
        <f t="shared" si="286"/>
        <v>260728.99777541746</v>
      </c>
      <c r="DE159" s="65">
        <f t="shared" si="287"/>
        <v>157429.64835209417</v>
      </c>
      <c r="DF159" s="65">
        <f t="shared" si="288"/>
        <v>0</v>
      </c>
      <c r="DG159" s="65">
        <f t="shared" si="289"/>
        <v>0</v>
      </c>
      <c r="DH159" s="65">
        <f t="shared" si="290"/>
        <v>0</v>
      </c>
      <c r="DI159" s="65">
        <f t="shared" si="291"/>
        <v>0</v>
      </c>
      <c r="DJ159" s="65">
        <f t="shared" si="292"/>
        <v>0</v>
      </c>
      <c r="DN159" s="51">
        <v>150</v>
      </c>
      <c r="DO159" s="65">
        <f t="shared" si="293"/>
        <v>6.1798537991688383</v>
      </c>
      <c r="DP159" s="65">
        <f t="shared" si="294"/>
        <v>5.8952671872317355</v>
      </c>
      <c r="DQ159" s="65">
        <f t="shared" si="295"/>
        <v>5.5944805930680239</v>
      </c>
      <c r="DR159" s="65">
        <f t="shared" si="296"/>
        <v>5.6499007370836329</v>
      </c>
      <c r="DS159" s="65">
        <f t="shared" si="297"/>
        <v>5.9024887362764566</v>
      </c>
      <c r="DT159" s="65">
        <f t="shared" si="298"/>
        <v>3.5474544808706301</v>
      </c>
      <c r="DU159" s="65">
        <f t="shared" si="299"/>
        <v>3.300697844126562</v>
      </c>
      <c r="DV159" s="65">
        <f t="shared" si="300"/>
        <v>3.1186518911215777</v>
      </c>
      <c r="DW159" s="65">
        <f t="shared" si="301"/>
        <v>3.3350399405988376</v>
      </c>
      <c r="DX159" s="65">
        <f t="shared" si="302"/>
        <v>3.1261315829257734</v>
      </c>
      <c r="DY159" s="65">
        <f t="shared" si="303"/>
        <v>0.99999999999999989</v>
      </c>
      <c r="DZ159" s="65">
        <f t="shared" si="304"/>
        <v>1</v>
      </c>
      <c r="EA159" s="65">
        <f t="shared" si="305"/>
        <v>0.99999999999999922</v>
      </c>
      <c r="EB159" s="65">
        <f t="shared" si="306"/>
        <v>0.99999999999999989</v>
      </c>
      <c r="EC159" s="65">
        <f t="shared" si="307"/>
        <v>0.99999999999999989</v>
      </c>
      <c r="ED159" s="65">
        <f t="shared" si="308"/>
        <v>12.91471627966731</v>
      </c>
      <c r="EE159" s="65">
        <f t="shared" si="309"/>
        <v>16.315123938341106</v>
      </c>
      <c r="EF159" s="65">
        <f t="shared" si="310"/>
        <v>18.913261153429325</v>
      </c>
      <c r="EG159" s="65">
        <f t="shared" si="311"/>
        <v>19.051125731346779</v>
      </c>
      <c r="EH159" s="65">
        <f t="shared" si="312"/>
        <v>20.910680220778826</v>
      </c>
      <c r="EI159" s="65">
        <f t="shared" si="313"/>
        <v>0.99999999999999933</v>
      </c>
      <c r="EJ159" s="65">
        <f t="shared" si="314"/>
        <v>0.99999999999999989</v>
      </c>
      <c r="EK159" s="65">
        <f t="shared" si="315"/>
        <v>1.0000000000000002</v>
      </c>
      <c r="EL159" s="65">
        <f t="shared" si="316"/>
        <v>0.99999999999999956</v>
      </c>
      <c r="EM159" s="65">
        <f t="shared" si="317"/>
        <v>1</v>
      </c>
      <c r="EN159" s="65">
        <f t="shared" si="318"/>
        <v>0</v>
      </c>
      <c r="EO159" s="65">
        <f t="shared" si="319"/>
        <v>0</v>
      </c>
      <c r="EP159" s="65">
        <f t="shared" si="320"/>
        <v>0</v>
      </c>
      <c r="EQ159" s="65">
        <f t="shared" si="321"/>
        <v>0</v>
      </c>
      <c r="ER159" s="65">
        <f t="shared" si="322"/>
        <v>0</v>
      </c>
      <c r="EV159" s="51">
        <v>150</v>
      </c>
      <c r="EW159" s="65">
        <f t="shared" si="323"/>
        <v>290.62916352210834</v>
      </c>
      <c r="EX159" s="65">
        <f t="shared" si="324"/>
        <v>233.66049054559718</v>
      </c>
      <c r="EY159" s="65">
        <f t="shared" si="325"/>
        <v>163.29709535101796</v>
      </c>
      <c r="EZ159" s="65">
        <f t="shared" si="326"/>
        <v>91.326382094567663</v>
      </c>
      <c r="FA159" s="65">
        <f t="shared" si="327"/>
        <v>49.799640898068432</v>
      </c>
      <c r="FB159" s="65">
        <f t="shared" si="328"/>
        <v>2681.5566448843101</v>
      </c>
      <c r="FC159" s="65">
        <f t="shared" si="329"/>
        <v>2433.6796382462726</v>
      </c>
      <c r="FD159" s="65">
        <f t="shared" si="330"/>
        <v>2098.2198007735246</v>
      </c>
      <c r="FE159" s="65">
        <f t="shared" si="331"/>
        <v>1912.5336988609024</v>
      </c>
      <c r="FF159" s="65">
        <f t="shared" si="332"/>
        <v>1743.0736538997871</v>
      </c>
      <c r="FG159" s="65">
        <f t="shared" si="333"/>
        <v>4796.3283926086515</v>
      </c>
      <c r="FH159" s="65">
        <f t="shared" si="334"/>
        <v>4380.5154646026313</v>
      </c>
      <c r="FI159" s="65">
        <f t="shared" si="335"/>
        <v>3763.1337633752573</v>
      </c>
      <c r="FJ159" s="65">
        <f t="shared" si="336"/>
        <v>3143.0856818669636</v>
      </c>
      <c r="FK159" s="65">
        <f t="shared" si="337"/>
        <v>2437.9136565391073</v>
      </c>
      <c r="FL159" s="65">
        <f t="shared" si="338"/>
        <v>2326.9699159726651</v>
      </c>
      <c r="FM159" s="65">
        <f t="shared" si="339"/>
        <v>2033.8768958487931</v>
      </c>
      <c r="FN159" s="65">
        <f t="shared" si="340"/>
        <v>1685.1077469049292</v>
      </c>
      <c r="FO159" s="65">
        <f t="shared" si="341"/>
        <v>1286.9986622383306</v>
      </c>
      <c r="FP159" s="65">
        <f t="shared" si="342"/>
        <v>829.07861641661975</v>
      </c>
      <c r="FQ159" s="65">
        <f t="shared" si="343"/>
        <v>4270.1307714537816</v>
      </c>
      <c r="FR159" s="65">
        <f t="shared" si="344"/>
        <v>3795.2069647169933</v>
      </c>
      <c r="FS159" s="65">
        <f t="shared" si="345"/>
        <v>3158.4730643964976</v>
      </c>
      <c r="FT159" s="65">
        <f t="shared" si="346"/>
        <v>2346.5609799787562</v>
      </c>
      <c r="FU159" s="65">
        <f t="shared" si="347"/>
        <v>1416.8668351688477</v>
      </c>
      <c r="FV159" s="65">
        <f t="shared" si="348"/>
        <v>474.45897460597575</v>
      </c>
      <c r="FW159" s="65">
        <f t="shared" si="349"/>
        <v>421.6896627463326</v>
      </c>
      <c r="FX159" s="65">
        <f t="shared" si="350"/>
        <v>350.9414515996109</v>
      </c>
      <c r="FY159" s="65">
        <f t="shared" si="351"/>
        <v>260.72899777541733</v>
      </c>
      <c r="FZ159" s="65">
        <f t="shared" si="352"/>
        <v>157.4296483520942</v>
      </c>
      <c r="GB159" s="65">
        <f t="shared" si="353"/>
        <v>290.62916352210834</v>
      </c>
      <c r="GC159" s="65">
        <f t="shared" si="354"/>
        <v>2681.5566448843101</v>
      </c>
      <c r="GD159" s="65">
        <f t="shared" si="355"/>
        <v>4796.3283926086515</v>
      </c>
      <c r="GE159" s="65">
        <f t="shared" si="356"/>
        <v>2326.9699159726651</v>
      </c>
      <c r="GF159" s="65">
        <f t="shared" si="357"/>
        <v>4270.1307714537816</v>
      </c>
      <c r="GG159" s="65">
        <f t="shared" si="358"/>
        <v>474.45897460597575</v>
      </c>
      <c r="GH159" s="65">
        <f t="shared" si="359"/>
        <v>233.66049054559718</v>
      </c>
      <c r="GI159" s="65">
        <f t="shared" si="360"/>
        <v>2433.6796382462726</v>
      </c>
      <c r="GJ159" s="65">
        <f t="shared" si="361"/>
        <v>4380.5154646026313</v>
      </c>
      <c r="GK159" s="65">
        <f t="shared" si="362"/>
        <v>2033.8768958487931</v>
      </c>
      <c r="GL159" s="65">
        <f t="shared" si="363"/>
        <v>3795.2069647169933</v>
      </c>
      <c r="GM159" s="65">
        <f t="shared" si="364"/>
        <v>421.6896627463326</v>
      </c>
      <c r="GN159" s="65">
        <f t="shared" si="365"/>
        <v>163.29709535101796</v>
      </c>
      <c r="GO159" s="65">
        <f t="shared" si="366"/>
        <v>2098.2198007735246</v>
      </c>
      <c r="GP159" s="65">
        <f t="shared" si="367"/>
        <v>3763.1337633752573</v>
      </c>
      <c r="GQ159" s="65">
        <f t="shared" si="368"/>
        <v>1685.1077469049292</v>
      </c>
      <c r="GR159" s="65">
        <f t="shared" si="369"/>
        <v>3158.4730643964976</v>
      </c>
      <c r="GS159" s="65">
        <f t="shared" si="370"/>
        <v>350.9414515996109</v>
      </c>
      <c r="GT159" s="65">
        <f t="shared" si="371"/>
        <v>91.326382094567663</v>
      </c>
      <c r="GU159" s="65">
        <f t="shared" si="372"/>
        <v>1912.5336988609024</v>
      </c>
      <c r="GV159" s="65">
        <f t="shared" si="373"/>
        <v>3143.0856818669636</v>
      </c>
      <c r="GW159" s="65">
        <f t="shared" si="374"/>
        <v>1286.9986622383306</v>
      </c>
      <c r="GX159" s="65">
        <f t="shared" si="375"/>
        <v>2346.5609799787562</v>
      </c>
      <c r="GY159" s="65">
        <f t="shared" si="376"/>
        <v>260.72899777541733</v>
      </c>
      <c r="GZ159" s="65">
        <f t="shared" si="377"/>
        <v>49.799640898068432</v>
      </c>
      <c r="HA159" s="65">
        <f t="shared" si="378"/>
        <v>1743.0736538997871</v>
      </c>
      <c r="HB159" s="65">
        <f t="shared" si="379"/>
        <v>2437.9136565391073</v>
      </c>
      <c r="HC159" s="65">
        <f t="shared" si="380"/>
        <v>829.07861641661975</v>
      </c>
      <c r="HD159" s="65">
        <f t="shared" si="381"/>
        <v>1416.8668351688477</v>
      </c>
      <c r="HE159" s="65">
        <f t="shared" si="382"/>
        <v>157.4296483520942</v>
      </c>
      <c r="HM159" s="51">
        <v>150</v>
      </c>
      <c r="HN159" s="72">
        <f>(EW159-EW158)*$D$46+(FB159-FB158)*$D$47+(FG159-FG158)*$D$48+(FL159-FL158)*$D$49+IF($HM159&lt;C$10,0,求节点(C$10:C$14,$H$28:$H$32,$HM159)*$C$2*节奏总纲!W153)+HN158</f>
        <v>4182539.475775674</v>
      </c>
      <c r="HO159" s="72">
        <f>(EX159-EX158)*$D$46+(FC159-FC158)*$D$47+(FH159-FH158)*$D$48+(FM159-FM158)*$D$49+IF($HM159&lt;D$10,0,求节点(D$10:D$14,$H$28:$H$32,$HM159)*$C$2*节奏总纲!X153)+HO158</f>
        <v>3557038.0257599116</v>
      </c>
      <c r="HP159" s="72">
        <f>(EY159-EY158)*$D$46+(FD159-FD158)*$D$47+(FI159-FI158)*$D$48+(FN159-FN158)*$D$49+IF($HM159&lt;E$10,0,求节点(E$10:E$14,$H$28:$H$32,$HM159)*$C$2*节奏总纲!Y153)+HP158</f>
        <v>2848903.8031475553</v>
      </c>
      <c r="HQ159" s="72">
        <f>(EZ159-EZ158)*$D$46+(FE159-FE158)*$D$47+(FJ159-FJ158)*$D$48+(FO159-FO158)*$D$49+IF($HM159&lt;F$10,0,求节点(F$10:F$14,$H$28:$H$32,$HM159)*$C$2*节奏总纲!Z153)+HQ158</f>
        <v>2049926.3041862468</v>
      </c>
      <c r="HR159" s="72">
        <f>(FA159-FA158)*$D$46+(FF159-FF158)*$D$47+(FK159-FK158)*$D$48+(FP159-FP158)*$D$49+IF($HM159&lt;G$10,0,求节点(G$10:G$14,$H$28:$H$32,$HM159)*$C$2*节奏总纲!AA153)+HR158</f>
        <v>1141069.6830093274</v>
      </c>
      <c r="HV159" s="72">
        <v>150</v>
      </c>
      <c r="HW159" s="72">
        <f>IF($HV159&lt;C$10,0,求节点(C$10:C$14,$I$28:$I$32,$HV159)*$C$2*节奏总纲!W153)+HW158</f>
        <v>74985392481.529663</v>
      </c>
      <c r="HX159" s="72">
        <f>IF($HV159&lt;D$10,0,求节点(D$10:D$14,$I$28:$I$32,$HV159)*$C$2*节奏总纲!X153)+HX158</f>
        <v>63822254676.021461</v>
      </c>
      <c r="HY159" s="72">
        <f>IF($HV159&lt;E$10,0,求节点(E$10:E$14,$I$28:$I$32,$HV159)*$C$2*节奏总纲!Y153)+HY158</f>
        <v>51074801741.993614</v>
      </c>
      <c r="HZ159" s="72">
        <f>IF($HV159&lt;F$10,0,求节点(F$10:F$14,$I$28:$I$32,$HV159)*$C$2*节奏总纲!Z153)+HZ158</f>
        <v>36341166253.785698</v>
      </c>
      <c r="IA159" s="72">
        <f>IF($HV159&lt;G$10,0,求节点(G$10:G$14,$I$28:$I$32,$HV159)*$C$2*节奏总纲!AA153)+IA158</f>
        <v>19489047901.509521</v>
      </c>
    </row>
    <row r="160" spans="16:235" x14ac:dyDescent="0.15">
      <c r="P160" s="49">
        <v>151</v>
      </c>
      <c r="Q160" s="51">
        <f>IF($P160&lt;C$10,0,求节点(C$10:C$14,$H$10:$H$14,$P160)*$C$2*节奏总纲!W154)+Q159</f>
        <v>4969.7496895058675</v>
      </c>
      <c r="R160" s="51">
        <f>IF($P160&lt;D$10,0,求节点(D$10:D$14,$H$10:$H$14,$P160)*$C$2*节奏总纲!X154)+R159</f>
        <v>3903.8110568565826</v>
      </c>
      <c r="S160" s="51">
        <f>IF($P160&lt;E$10,0,求节点(E$10:E$14,$H$10:$H$14,$P160)*$C$2*节奏总纲!Y154)+S159</f>
        <v>2656.9836629856904</v>
      </c>
      <c r="T160" s="51">
        <f>IF($P160&lt;F$10,0,求节点(F$10:F$14,$H$10:$H$14,$P160)*$C$2*节奏总纲!Z154)+T159</f>
        <v>1493.4571370726665</v>
      </c>
      <c r="U160" s="51">
        <f>IF($P160&lt;G$10,0,求节点(G$10:G$14,$H$10:$H$14,$P160)*$C$2*节奏总纲!AA154)+U159</f>
        <v>832.52028829515666</v>
      </c>
      <c r="V160" s="51">
        <f>IF($P160&lt;C$10,0,求节点(C$10:C$14,$I$10:$I$14,$P160)*$C$2*节奏总纲!W154)+V159</f>
        <v>15347.711240011677</v>
      </c>
      <c r="W160" s="51">
        <f>IF($P160&lt;D$10,0,求节点(D$10:D$14,$I$10:$I$14,$P160)*$C$2*节奏总纲!X154)+W159</f>
        <v>11136.738670043555</v>
      </c>
      <c r="X160" s="51">
        <f>IF($P160&lt;E$10,0,求节点(E$10:E$14,$I$10:$I$14,$P160)*$C$2*节奏总纲!Y154)+X159</f>
        <v>7101.2953912784196</v>
      </c>
      <c r="Y160" s="51">
        <f>IF($P160&lt;F$10,0,求节点(F$10:F$14,$I$10:$I$14,$P160)*$C$2*节奏总纲!Z154)+Y159</f>
        <v>4275.4894023257266</v>
      </c>
      <c r="Z160" s="51">
        <f>IF($P160&lt;G$10,0,求节点(G$10:G$14,$I$10:$I$14,$P160)*$C$2*节奏总纲!AA154)+Z159</f>
        <v>2249.8261883485275</v>
      </c>
      <c r="AA160" s="65">
        <f>IF($P160&lt;C$10,0,求节点(C$10:C$14,$J$10:$J$14,$P160)*$C$2*节奏总纲!W154)+AA159+军团势力点排行奖励设计!M160-军团势力点排行奖励设计!M159</f>
        <v>111189.51812165581</v>
      </c>
      <c r="AB160" s="65">
        <f>IF($P160&lt;D$10,0,求节点(D$10:D$14,$J$10:$J$14,$P160)*$C$2*节奏总纲!X154)+AB159+军团势力点排行奖励设计!N160-军团势力点排行奖励设计!N159</f>
        <v>113519.59590187979</v>
      </c>
      <c r="AC160" s="65">
        <f>IF($P160&lt;E$10,0,求节点(E$10:E$14,$J$10:$J$14,$P160)*$C$2*节奏总纲!Y154)+AC159+军团势力点排行奖励设计!O160-军团势力点排行奖励设计!O159</f>
        <v>105679.36427316116</v>
      </c>
      <c r="AD160" s="65">
        <f>IF($P160&lt;F$10,0,求节点(F$10:F$14,$J$10:$J$14,$P160)*$C$2*节奏总纲!Z154)+AD159+军团势力点排行奖励设计!P160-军团势力点排行奖励设计!P159</f>
        <v>103848.60791248945</v>
      </c>
      <c r="AE160" s="65">
        <f>IF($P160&lt;G$10,0,求节点(G$10:G$14,$J$10:$J$14,$P160)*$C$2*节奏总纲!AA154)+AE159+军团势力点排行奖励设计!Q160-军团势力点排行奖励设计!Q159</f>
        <v>102385.25138486625</v>
      </c>
      <c r="AF160" s="65">
        <f>IF($P160&lt;C$10,0,求节点(C$10:C$14,$K$10:$K$14,$P160)*$C$2*节奏总纲!W154)+AF159</f>
        <v>529299.98488542077</v>
      </c>
      <c r="AG160" s="65">
        <f>IF($P160&lt;D$10,0,求节点(D$10:D$14,$K$10:$K$14,$P160)*$C$2*节奏总纲!X154)+AG159</f>
        <v>445610.19467703713</v>
      </c>
      <c r="AH160" s="65">
        <f>IF($P160&lt;E$10,0,求节点(E$10:E$14,$K$10:$K$14,$P160)*$C$2*节奏总纲!Y154)+AH159</f>
        <v>354773.46826914564</v>
      </c>
      <c r="AI160" s="65">
        <f>IF($P160&lt;F$10,0,求节点(F$10:F$14,$K$10:$K$14,$P160)*$C$2*节奏总纲!Z154)+AI159</f>
        <v>253495.26688692789</v>
      </c>
      <c r="AJ160" s="65">
        <f>IF($P160&lt;G$10,0,求节点(G$10:G$14,$K$10:$K$14,$P160)*$C$2*节奏总纲!AA154)+AJ159</f>
        <v>136945.37661511629</v>
      </c>
      <c r="AK160" s="65">
        <f>IF($P160&lt;C$10,0,求节点(C$10:C$14,$L$10:$L$14,$P160)*$C$2*节奏总纲!W154)+AK159+军团势力点排行奖励设计!R160-军团势力点排行奖励设计!R159</f>
        <v>511080.99423775048</v>
      </c>
      <c r="AL160" s="65">
        <f>IF($P160&lt;D$10,0,求节点(D$10:D$14,$L$10:$L$14,$P160)*$C$2*节奏总纲!X154)+AL159+军团势力点排行奖励设计!S160-军团势力点排行奖励设计!S159</f>
        <v>453978.67253090302</v>
      </c>
      <c r="AM160" s="65">
        <f>IF($P160&lt;E$10,0,求节点(E$10:E$14,$L$10:$L$14,$P160)*$C$2*节奏总纲!Y154)+AM159+军团势力点排行奖励设计!T160-军团势力点排行奖励设计!T159</f>
        <v>377623.66364336573</v>
      </c>
      <c r="AN160" s="65">
        <f>IF($P160&lt;F$10,0,求节点(F$10:F$14,$L$10:$L$14,$P160)*$C$2*节奏总纲!Z154)+AN159+军团势力点排行奖励设计!U160-军团势力点排行奖励设计!U159</f>
        <v>281476.66357645369</v>
      </c>
      <c r="AO160" s="65">
        <f>IF($P160&lt;G$10,0,求节点(G$10:G$14,$L$10:$L$14,$P160)*$C$2*节奏总纲!AA154)+AO159+军团势力点排行奖励设计!V160-军团势力点排行奖励设计!V159</f>
        <v>171269.33139199906</v>
      </c>
      <c r="AP160" s="65">
        <f>IF($P160&lt;C$10,0,求节点(C$10:C$14,$M$10:$M$14,$P160)*$C$2*节奏总纲!W154)+AP159</f>
        <v>0</v>
      </c>
      <c r="AQ160" s="65">
        <f>IF($P160&lt;D$10,0,求节点(D$10:D$14,$M$10:$M$14,$P160)*$C$2*节奏总纲!X154)+AQ159</f>
        <v>0</v>
      </c>
      <c r="AR160" s="65">
        <f>IF($P160&lt;E$10,0,求节点(E$10:E$14,$M$10:$M$14,$P160)*$C$2*节奏总纲!Y154)+AR159</f>
        <v>0</v>
      </c>
      <c r="AS160" s="65">
        <f>IF($P160&lt;F$10,0,求节点(F$10:F$14,$M$10:$M$14,$P160)*$C$2*节奏总纲!Z154)+AS159</f>
        <v>0</v>
      </c>
      <c r="AT160" s="65">
        <f>IF($P160&lt;G$10,0,求节点(G$10:G$14,$M$10:$M$14,$P160)*$C$2*节奏总纲!AA154)+AT159</f>
        <v>0</v>
      </c>
      <c r="AX160" s="51">
        <v>151</v>
      </c>
      <c r="AY160" s="51">
        <f>IF($AX160&lt;C$10,0,求节点(C$10:C$14,$H$19:$H$23,$AX160)*$C$2*节奏总纲!W154)+AY159</f>
        <v>160.83712822378666</v>
      </c>
      <c r="AZ160" s="51">
        <f>IF($AX160&lt;D$10,0,求节点(D$10:D$14,$H$19:$H$23,$AX160)*$C$2*节奏总纲!X154)+AZ159</f>
        <v>132.43881686352239</v>
      </c>
      <c r="BA160" s="51">
        <f>IF($AX160&lt;E$10,0,求节点(E$10:E$14,$H$19:$H$23,$AX160)*$C$2*节奏总纲!Y154)+BA159</f>
        <v>94.985892569826404</v>
      </c>
      <c r="BB160" s="51">
        <f>IF($AX160&lt;F$10,0,求节点(F$10:F$14,$H$19:$H$23,$AX160)*$C$2*节奏总纲!Z154)+BB159</f>
        <v>52.866668161804185</v>
      </c>
      <c r="BC160" s="51">
        <f>IF($AX160&lt;G$10,0,求节点(G$10:G$14,$H$19:$H$23,$AX160)*$C$2*节奏总纲!AA154)+BC159</f>
        <v>28.209127555924699</v>
      </c>
      <c r="BD160" s="51">
        <f>IF($AX160&lt;C$10,0,求节点(C$10:C$14,$I$19:$I$23,$AX160)*$C$2*节奏总纲!W154)+BD159</f>
        <v>432.64011766107234</v>
      </c>
      <c r="BE160" s="51">
        <f>IF($AX160&lt;D$10,0,求节点(D$10:D$14,$I$19:$I$23,$AX160)*$C$2*节奏总纲!X154)+BE159</f>
        <v>337.40557894024931</v>
      </c>
      <c r="BF160" s="51">
        <f>IF($AX160&lt;E$10,0,求节点(E$10:E$14,$I$19:$I$23,$AX160)*$C$2*节奏总纲!Y154)+BF159</f>
        <v>227.70400927063847</v>
      </c>
      <c r="BG160" s="51">
        <f>IF($AX160&lt;F$10,0,求节点(F$10:F$14,$I$19:$I$23,$AX160)*$C$2*节奏总纲!Z154)+BG159</f>
        <v>128.19904644254493</v>
      </c>
      <c r="BH160" s="51">
        <f>IF($AX160&lt;G$10,0,求节点(G$10:G$14,$I$19:$I$23,$AX160)*$C$2*节奏总纲!AA154)+BH159</f>
        <v>71.968377807145785</v>
      </c>
      <c r="BI160" s="65">
        <f>IF($AX160&lt;C$10,0,求节点(C$10:C$14,$J$19:$J$23,$AX160)*$C$2*节奏总纲!W154)+BI159+军团势力点排行奖励设计!W160-军团势力点排行奖励设计!W159</f>
        <v>3706.317270721861</v>
      </c>
      <c r="BJ160" s="65">
        <f>IF($AX160&lt;D$10,0,求节点(D$10:D$14,$J$19:$J$23,$AX160)*$C$2*节奏总纲!X154)+BJ159+军团势力点排行奖励设计!X160-军团势力点排行奖励设计!X159</f>
        <v>3783.9865300626589</v>
      </c>
      <c r="BK160" s="65">
        <f>IF($AX160&lt;E$10,0,求节点(E$10:E$14,$J$19:$J$23,$AX160)*$C$2*节奏总纲!Y154)+BK159+军团势力点排行奖励设计!Y160-军团势力点排行奖励设计!Y159</f>
        <v>3522.6454757720408</v>
      </c>
      <c r="BL160" s="65">
        <f>IF($AX160&lt;F$10,0,求节点(F$10:F$14,$J$19:$J$23,$AX160)*$C$2*节奏总纲!Z154)+BL159+军团势力点排行奖励设计!Z160-军团势力点排行奖励设计!Z159</f>
        <v>3461.6202637496485</v>
      </c>
      <c r="BM160" s="65">
        <f>IF($AX160&lt;G$10,0,求节点(G$10:G$14,$J$19:$J$23,$AX160)*$C$2*节奏总纲!AA154)+BM159+军团势力点排行奖励设计!AA160-军团势力点排行奖励设计!AA159</f>
        <v>3412.8417128288752</v>
      </c>
      <c r="BN160" s="65">
        <f>IF($AX160&lt;C$10,0,求节点(C$10:C$14,$K$19:$K$23,$AX160)*$C$2*节奏总纲!W154)+BN159</f>
        <v>1275.0877419773738</v>
      </c>
      <c r="BO160" s="65">
        <f>IF($AX160&lt;D$10,0,求节点(D$10:D$14,$K$19:$K$23,$AX160)*$C$2*节奏总纲!X154)+BO159</f>
        <v>849.12447709768514</v>
      </c>
      <c r="BP160" s="65">
        <f>IF($AX160&lt;E$10,0,求节点(E$10:E$14,$K$19:$K$23,$AX160)*$C$2*节奏总纲!Y154)+BP159</f>
        <v>583.0616071871849</v>
      </c>
      <c r="BQ160" s="65">
        <f>IF($AX160&lt;F$10,0,求节点(F$10:F$14,$K$19:$K$23,$AX160)*$C$2*节奏总纲!Z154)+BQ159</f>
        <v>412.02156334366094</v>
      </c>
      <c r="BR160" s="65">
        <f>IF($AX160&lt;G$10,0,求节点(G$10:G$14,$K$19:$K$23,$AX160)*$C$2*节奏总纲!AA154)+BR159</f>
        <v>200.60296043176282</v>
      </c>
      <c r="BS160" s="65">
        <f>IF($AX160&lt;C$10,0,求节点(C$10:C$14,$L$19:$L$23,$AX160)*$C$2*节奏总纲!W154)+BS159+军团势力点排行奖励设计!AB160-军团势力点排行奖励设计!AB159</f>
        <v>10221.619884755017</v>
      </c>
      <c r="BT160" s="65">
        <f>IF($AX160&lt;D$10,0,求节点(D$10:D$14,$L$19:$L$23,$AX160)*$C$2*节奏总纲!X154)+BT159+军团势力点排行奖励设计!AC160-军团势力点排行奖励设计!AC159</f>
        <v>9079.5734506180634</v>
      </c>
      <c r="BU160" s="65">
        <f>IF($AX160&lt;E$10,0,求节点(E$10:E$14,$L$19:$L$23,$AX160)*$C$2*节奏总纲!Y154)+BU159+军团势力点排行奖励设计!AD160-军团势力点排行奖励设计!AD159</f>
        <v>7552.4732728673143</v>
      </c>
      <c r="BV160" s="65">
        <f>IF($AX160&lt;F$10,0,求节点(F$10:F$14,$L$19:$L$23,$AX160)*$C$2*节奏总纲!Z154)+BV159+军团势力点排行奖励设计!AE160-军团势力点排行奖励设计!AE159</f>
        <v>5629.533271529076</v>
      </c>
      <c r="BW160" s="65">
        <f>IF($AX160&lt;G$10,0,求节点(G$10:G$14,$L$19:$L$23,$AX160)*$C$2*节奏总纲!AA154)+BW159+军团势力点排行奖励设计!AF160-军团势力点排行奖励设计!AF159</f>
        <v>3425.386627839981</v>
      </c>
      <c r="BX160" s="65">
        <f>IF($AX160&lt;C$10,0,求节点(C$10:C$14,$M$19:$M$23,$AX160)*$C$2*节奏总纲!W154)+BX159</f>
        <v>0</v>
      </c>
      <c r="BY160" s="65">
        <f>IF($AX160&lt;D$10,0,求节点(D$10:D$14,$M$19:$M$23,$AX160)*$C$2*节奏总纲!X154)+BY159</f>
        <v>0</v>
      </c>
      <c r="BZ160" s="65">
        <f>IF($AX160&lt;E$10,0,求节点(E$10:E$14,$M$19:$M$23,$AX160)*$C$2*节奏总纲!Y154)+BZ159</f>
        <v>0</v>
      </c>
      <c r="CA160" s="65">
        <f>IF($AX160&lt;F$10,0,求节点(F$10:F$14,$M$19:$M$23,$AX160)*$C$2*节奏总纲!Z154)+CA159</f>
        <v>0</v>
      </c>
      <c r="CB160" s="65">
        <f>IF($AX160&lt;G$10,0,求节点(G$10:G$14,$M$19:$M$23,$AX160)*$C$2*节奏总纲!AA154)+CB159</f>
        <v>0</v>
      </c>
      <c r="CF160" s="51">
        <v>151</v>
      </c>
      <c r="CG160" s="65">
        <f t="shared" si="263"/>
        <v>804.18564111893329</v>
      </c>
      <c r="CH160" s="65">
        <f t="shared" si="264"/>
        <v>662.1940843176119</v>
      </c>
      <c r="CI160" s="65">
        <f t="shared" si="265"/>
        <v>474.92946284913205</v>
      </c>
      <c r="CJ160" s="65">
        <f t="shared" si="266"/>
        <v>264.33334080902091</v>
      </c>
      <c r="CK160" s="65">
        <f t="shared" si="267"/>
        <v>141.04563777962349</v>
      </c>
      <c r="CL160" s="65">
        <f t="shared" si="268"/>
        <v>4326.4011766107233</v>
      </c>
      <c r="CM160" s="65">
        <f t="shared" si="269"/>
        <v>3374.0557894024932</v>
      </c>
      <c r="CN160" s="65">
        <f t="shared" si="270"/>
        <v>2277.0400927063847</v>
      </c>
      <c r="CO160" s="65">
        <f t="shared" si="271"/>
        <v>1281.9904644254493</v>
      </c>
      <c r="CP160" s="65">
        <f t="shared" si="272"/>
        <v>719.68377807145782</v>
      </c>
      <c r="CQ160" s="65">
        <f t="shared" si="273"/>
        <v>111189.51812165583</v>
      </c>
      <c r="CR160" s="65">
        <f t="shared" si="274"/>
        <v>113519.59590187977</v>
      </c>
      <c r="CS160" s="65">
        <f t="shared" si="275"/>
        <v>105679.36427316122</v>
      </c>
      <c r="CT160" s="65">
        <f t="shared" si="276"/>
        <v>103848.60791248946</v>
      </c>
      <c r="CU160" s="65">
        <f t="shared" si="277"/>
        <v>102385.25138486625</v>
      </c>
      <c r="CV160" s="65">
        <f t="shared" si="278"/>
        <v>38252.63225932121</v>
      </c>
      <c r="CW160" s="65">
        <f t="shared" si="279"/>
        <v>25473.734312930555</v>
      </c>
      <c r="CX160" s="65">
        <f t="shared" si="280"/>
        <v>17491.848215615548</v>
      </c>
      <c r="CY160" s="65">
        <f t="shared" si="281"/>
        <v>12360.646900309828</v>
      </c>
      <c r="CZ160" s="65">
        <f t="shared" si="282"/>
        <v>6018.0888129528848</v>
      </c>
      <c r="DA160" s="65">
        <f t="shared" si="283"/>
        <v>511080.99423775083</v>
      </c>
      <c r="DB160" s="65">
        <f t="shared" si="284"/>
        <v>453978.67253090319</v>
      </c>
      <c r="DC160" s="65">
        <f t="shared" si="285"/>
        <v>377623.66364336573</v>
      </c>
      <c r="DD160" s="65">
        <f t="shared" si="286"/>
        <v>281476.66357645381</v>
      </c>
      <c r="DE160" s="65">
        <f t="shared" si="287"/>
        <v>171269.33139199906</v>
      </c>
      <c r="DF160" s="65">
        <f t="shared" si="288"/>
        <v>0</v>
      </c>
      <c r="DG160" s="65">
        <f t="shared" si="289"/>
        <v>0</v>
      </c>
      <c r="DH160" s="65">
        <f t="shared" si="290"/>
        <v>0</v>
      </c>
      <c r="DI160" s="65">
        <f t="shared" si="291"/>
        <v>0</v>
      </c>
      <c r="DJ160" s="65">
        <f t="shared" si="292"/>
        <v>0</v>
      </c>
      <c r="DN160" s="51">
        <v>151</v>
      </c>
      <c r="DO160" s="65">
        <f t="shared" si="293"/>
        <v>6.1798537991688383</v>
      </c>
      <c r="DP160" s="65">
        <f t="shared" si="294"/>
        <v>5.8952671872317355</v>
      </c>
      <c r="DQ160" s="65">
        <f t="shared" si="295"/>
        <v>5.5944805930680239</v>
      </c>
      <c r="DR160" s="65">
        <f t="shared" si="296"/>
        <v>5.6499007370836329</v>
      </c>
      <c r="DS160" s="65">
        <f t="shared" si="297"/>
        <v>5.9024887362764566</v>
      </c>
      <c r="DT160" s="65">
        <f t="shared" si="298"/>
        <v>3.5474544808706301</v>
      </c>
      <c r="DU160" s="65">
        <f t="shared" si="299"/>
        <v>3.300697844126562</v>
      </c>
      <c r="DV160" s="65">
        <f t="shared" si="300"/>
        <v>3.1186518911215777</v>
      </c>
      <c r="DW160" s="65">
        <f t="shared" si="301"/>
        <v>3.3350399405988376</v>
      </c>
      <c r="DX160" s="65">
        <f t="shared" si="302"/>
        <v>3.1261315829257734</v>
      </c>
      <c r="DY160" s="65">
        <f t="shared" si="303"/>
        <v>0.99999999999999989</v>
      </c>
      <c r="DZ160" s="65">
        <f t="shared" si="304"/>
        <v>1.0000000000000002</v>
      </c>
      <c r="EA160" s="65">
        <f t="shared" si="305"/>
        <v>0.99999999999999944</v>
      </c>
      <c r="EB160" s="65">
        <f t="shared" si="306"/>
        <v>0.99999999999999989</v>
      </c>
      <c r="EC160" s="65">
        <f t="shared" si="307"/>
        <v>1</v>
      </c>
      <c r="ED160" s="65">
        <f t="shared" si="308"/>
        <v>13.836955880505284</v>
      </c>
      <c r="EE160" s="65">
        <f t="shared" si="309"/>
        <v>17.492927782121203</v>
      </c>
      <c r="EF160" s="65">
        <f t="shared" si="310"/>
        <v>20.282217401842516</v>
      </c>
      <c r="EG160" s="65">
        <f t="shared" si="311"/>
        <v>20.50825243463381</v>
      </c>
      <c r="EH160" s="65">
        <f t="shared" si="312"/>
        <v>22.755625726287935</v>
      </c>
      <c r="EI160" s="65">
        <f t="shared" si="313"/>
        <v>0.99999999999999933</v>
      </c>
      <c r="EJ160" s="65">
        <f t="shared" si="314"/>
        <v>0.99999999999999967</v>
      </c>
      <c r="EK160" s="65">
        <f t="shared" si="315"/>
        <v>1</v>
      </c>
      <c r="EL160" s="65">
        <f t="shared" si="316"/>
        <v>0.99999999999999956</v>
      </c>
      <c r="EM160" s="65">
        <f t="shared" si="317"/>
        <v>1</v>
      </c>
      <c r="EN160" s="65">
        <f t="shared" si="318"/>
        <v>0</v>
      </c>
      <c r="EO160" s="65">
        <f t="shared" si="319"/>
        <v>0</v>
      </c>
      <c r="EP160" s="65">
        <f t="shared" si="320"/>
        <v>0</v>
      </c>
      <c r="EQ160" s="65">
        <f t="shared" si="321"/>
        <v>0</v>
      </c>
      <c r="ER160" s="65">
        <f t="shared" si="322"/>
        <v>0</v>
      </c>
      <c r="EV160" s="51">
        <v>151</v>
      </c>
      <c r="EW160" s="65">
        <f t="shared" si="323"/>
        <v>290.62916352210834</v>
      </c>
      <c r="EX160" s="65">
        <f t="shared" si="324"/>
        <v>233.66049054559718</v>
      </c>
      <c r="EY160" s="65">
        <f t="shared" si="325"/>
        <v>163.29709535101796</v>
      </c>
      <c r="EZ160" s="65">
        <f t="shared" si="326"/>
        <v>91.326382094567663</v>
      </c>
      <c r="FA160" s="65">
        <f t="shared" si="327"/>
        <v>49.799640898068432</v>
      </c>
      <c r="FB160" s="65">
        <f t="shared" si="328"/>
        <v>2793.5505887123682</v>
      </c>
      <c r="FC160" s="65">
        <f t="shared" si="329"/>
        <v>2552.7394088383467</v>
      </c>
      <c r="FD160" s="65">
        <f t="shared" si="330"/>
        <v>2212.2463479690587</v>
      </c>
      <c r="FE160" s="65">
        <f t="shared" si="331"/>
        <v>2026.560246056436</v>
      </c>
      <c r="FF160" s="65">
        <f t="shared" si="332"/>
        <v>1857.1002010953209</v>
      </c>
      <c r="FG160" s="65">
        <f t="shared" si="333"/>
        <v>5116.8550598445527</v>
      </c>
      <c r="FH160" s="65">
        <f t="shared" si="334"/>
        <v>4681.4033168429196</v>
      </c>
      <c r="FI160" s="65">
        <f t="shared" si="335"/>
        <v>4025.8509281137676</v>
      </c>
      <c r="FJ160" s="65">
        <f t="shared" si="336"/>
        <v>3370.1955691491621</v>
      </c>
      <c r="FK160" s="65">
        <f t="shared" si="337"/>
        <v>2623.5756472545168</v>
      </c>
      <c r="FL160" s="65">
        <f t="shared" si="338"/>
        <v>2484.6573888825696</v>
      </c>
      <c r="FM160" s="65">
        <f t="shared" si="339"/>
        <v>2174.938912046282</v>
      </c>
      <c r="FN160" s="65">
        <f t="shared" si="340"/>
        <v>1803.2392497995017</v>
      </c>
      <c r="FO160" s="65">
        <f t="shared" si="341"/>
        <v>1381.3919801620293</v>
      </c>
      <c r="FP160" s="65">
        <f t="shared" si="342"/>
        <v>895.8400032957926</v>
      </c>
      <c r="FQ160" s="65">
        <f t="shared" si="343"/>
        <v>4599.7289481397547</v>
      </c>
      <c r="FR160" s="65">
        <f t="shared" si="344"/>
        <v>4085.8080527781271</v>
      </c>
      <c r="FS160" s="65">
        <f t="shared" si="345"/>
        <v>3398.6129727902917</v>
      </c>
      <c r="FT160" s="65">
        <f t="shared" si="346"/>
        <v>2533.2899721880831</v>
      </c>
      <c r="FU160" s="65">
        <f t="shared" si="347"/>
        <v>1541.4239825279915</v>
      </c>
      <c r="FV160" s="65">
        <f t="shared" si="348"/>
        <v>511.08099423775047</v>
      </c>
      <c r="FW160" s="65">
        <f t="shared" si="349"/>
        <v>453.978672530903</v>
      </c>
      <c r="FX160" s="65">
        <f t="shared" si="350"/>
        <v>377.62366364336572</v>
      </c>
      <c r="FY160" s="65">
        <f t="shared" si="351"/>
        <v>281.47666357645369</v>
      </c>
      <c r="FZ160" s="65">
        <f t="shared" si="352"/>
        <v>171.26933139199906</v>
      </c>
      <c r="GB160" s="65">
        <f t="shared" si="353"/>
        <v>290.62916352210834</v>
      </c>
      <c r="GC160" s="65">
        <f t="shared" si="354"/>
        <v>2793.5505887123682</v>
      </c>
      <c r="GD160" s="65">
        <f t="shared" si="355"/>
        <v>5116.8550598445527</v>
      </c>
      <c r="GE160" s="65">
        <f t="shared" si="356"/>
        <v>2484.6573888825696</v>
      </c>
      <c r="GF160" s="65">
        <f t="shared" si="357"/>
        <v>4599.7289481397547</v>
      </c>
      <c r="GG160" s="65">
        <f t="shared" si="358"/>
        <v>511.08099423775047</v>
      </c>
      <c r="GH160" s="65">
        <f t="shared" si="359"/>
        <v>233.66049054559718</v>
      </c>
      <c r="GI160" s="65">
        <f t="shared" si="360"/>
        <v>2552.7394088383467</v>
      </c>
      <c r="GJ160" s="65">
        <f t="shared" si="361"/>
        <v>4681.4033168429196</v>
      </c>
      <c r="GK160" s="65">
        <f t="shared" si="362"/>
        <v>2174.938912046282</v>
      </c>
      <c r="GL160" s="65">
        <f t="shared" si="363"/>
        <v>4085.8080527781271</v>
      </c>
      <c r="GM160" s="65">
        <f t="shared" si="364"/>
        <v>453.978672530903</v>
      </c>
      <c r="GN160" s="65">
        <f t="shared" si="365"/>
        <v>163.29709535101796</v>
      </c>
      <c r="GO160" s="65">
        <f t="shared" si="366"/>
        <v>2212.2463479690587</v>
      </c>
      <c r="GP160" s="65">
        <f t="shared" si="367"/>
        <v>4025.8509281137676</v>
      </c>
      <c r="GQ160" s="65">
        <f t="shared" si="368"/>
        <v>1803.2392497995017</v>
      </c>
      <c r="GR160" s="65">
        <f t="shared" si="369"/>
        <v>3398.6129727902917</v>
      </c>
      <c r="GS160" s="65">
        <f t="shared" si="370"/>
        <v>377.62366364336572</v>
      </c>
      <c r="GT160" s="65">
        <f t="shared" si="371"/>
        <v>91.326382094567663</v>
      </c>
      <c r="GU160" s="65">
        <f t="shared" si="372"/>
        <v>2026.560246056436</v>
      </c>
      <c r="GV160" s="65">
        <f t="shared" si="373"/>
        <v>3370.1955691491621</v>
      </c>
      <c r="GW160" s="65">
        <f t="shared" si="374"/>
        <v>1381.3919801620293</v>
      </c>
      <c r="GX160" s="65">
        <f t="shared" si="375"/>
        <v>2533.2899721880831</v>
      </c>
      <c r="GY160" s="65">
        <f t="shared" si="376"/>
        <v>281.47666357645369</v>
      </c>
      <c r="GZ160" s="65">
        <f t="shared" si="377"/>
        <v>49.799640898068432</v>
      </c>
      <c r="HA160" s="65">
        <f t="shared" si="378"/>
        <v>1857.1002010953209</v>
      </c>
      <c r="HB160" s="65">
        <f t="shared" si="379"/>
        <v>2623.5756472545168</v>
      </c>
      <c r="HC160" s="65">
        <f t="shared" si="380"/>
        <v>895.8400032957926</v>
      </c>
      <c r="HD160" s="65">
        <f t="shared" si="381"/>
        <v>1541.4239825279915</v>
      </c>
      <c r="HE160" s="65">
        <f t="shared" si="382"/>
        <v>171.26933139199906</v>
      </c>
      <c r="HM160" s="51">
        <v>151</v>
      </c>
      <c r="HN160" s="72">
        <f>(EW160-EW159)*$D$46+(FB160-FB159)*$D$47+(FG160-FG159)*$D$48+(FL160-FL159)*$D$49+IF($HM160&lt;C$10,0,求节点(C$10:C$14,$H$28:$H$32,$HM160)*$C$2*节奏总纲!W154)+HN159</f>
        <v>4485012.7192664919</v>
      </c>
      <c r="HO160" s="72">
        <f>(EX160-EX159)*$D$46+(FC160-FC159)*$D$47+(FH160-FH159)*$D$48+(FM160-FM159)*$D$49+IF($HM160&lt;D$10,0,求节点(D$10:D$14,$H$28:$H$32,$HM160)*$C$2*节奏总纲!X154)+HO159</f>
        <v>3815931.1157169645</v>
      </c>
      <c r="HP160" s="72">
        <f>(EY160-EY159)*$D$46+(FD160-FD159)*$D$47+(FI160-FI159)*$D$48+(FN160-FN159)*$D$49+IF($HM160&lt;E$10,0,求节点(E$10:E$14,$H$28:$H$32,$HM160)*$C$2*节奏总纲!Y154)+HP159</f>
        <v>3056842.6146133305</v>
      </c>
      <c r="HQ160" s="72">
        <f>(EZ160-EZ159)*$D$46+(FE160-FE159)*$D$47+(FJ160-FJ159)*$D$48+(FO160-FO159)*$D$49+IF($HM160&lt;F$10,0,求节点(F$10:F$14,$H$28:$H$32,$HM160)*$C$2*节奏总纲!Z154)+HQ159</f>
        <v>2208014.9272131864</v>
      </c>
      <c r="HR160" s="72">
        <f>(FA160-FA159)*$D$46+(FF160-FF159)*$D$47+(FK160-FK159)*$D$48+(FP160-FP159)*$D$49+IF($HM160&lt;G$10,0,求节点(G$10:G$14,$H$28:$H$32,$HM160)*$C$2*节奏总纲!AA154)+HR159</f>
        <v>1241131.2508427626</v>
      </c>
      <c r="HV160" s="72">
        <v>151</v>
      </c>
      <c r="HW160" s="72">
        <f>IF($HV160&lt;C$10,0,求节点(C$10:C$14,$I$28:$I$32,$HV160)*$C$2*节奏总纲!W154)+HW159</f>
        <v>80629887250.46376</v>
      </c>
      <c r="HX160" s="72">
        <f>IF($HV160&lt;D$10,0,求节点(D$10:D$14,$I$28:$I$32,$HV160)*$C$2*节奏总纲!X154)+HX159</f>
        <v>68622744626.293884</v>
      </c>
      <c r="HY160" s="72">
        <f>IF($HV160&lt;E$10,0,求节点(E$10:E$14,$I$28:$I$32,$HV160)*$C$2*节奏总纲!Y154)+HY159</f>
        <v>54906093727.763542</v>
      </c>
      <c r="HZ160" s="72">
        <f>IF($HV160&lt;F$10,0,求节点(F$10:F$14,$I$28:$I$32,$HV160)*$C$2*节奏总纲!Z154)+HZ159</f>
        <v>39222930840.720665</v>
      </c>
      <c r="IA160" s="72">
        <f>IF($HV160&lt;G$10,0,求节点(G$10:G$14,$I$28:$I$32,$HV160)*$C$2*节奏总纲!AA154)+IA159</f>
        <v>21265535246.663452</v>
      </c>
    </row>
    <row r="161" spans="16:235" x14ac:dyDescent="0.15">
      <c r="P161" s="49">
        <v>152</v>
      </c>
      <c r="Q161" s="51">
        <f>IF($P161&lt;C$10,0,求节点(C$10:C$14,$H$10:$H$14,$P161)*$C$2*节奏总纲!W155)+Q160</f>
        <v>4969.7496895058675</v>
      </c>
      <c r="R161" s="51">
        <f>IF($P161&lt;D$10,0,求节点(D$10:D$14,$H$10:$H$14,$P161)*$C$2*节奏总纲!X155)+R160</f>
        <v>3903.8110568565826</v>
      </c>
      <c r="S161" s="51">
        <f>IF($P161&lt;E$10,0,求节点(E$10:E$14,$H$10:$H$14,$P161)*$C$2*节奏总纲!Y155)+S160</f>
        <v>2656.9836629856904</v>
      </c>
      <c r="T161" s="51">
        <f>IF($P161&lt;F$10,0,求节点(F$10:F$14,$H$10:$H$14,$P161)*$C$2*节奏总纲!Z155)+T160</f>
        <v>1493.4571370726665</v>
      </c>
      <c r="U161" s="51">
        <f>IF($P161&lt;G$10,0,求节点(G$10:G$14,$H$10:$H$14,$P161)*$C$2*节奏总纲!AA155)+U160</f>
        <v>832.52028829515666</v>
      </c>
      <c r="V161" s="51">
        <f>IF($P161&lt;C$10,0,求节点(C$10:C$14,$I$10:$I$14,$P161)*$C$2*节奏总纲!W155)+V160</f>
        <v>15347.711240011677</v>
      </c>
      <c r="W161" s="51">
        <f>IF($P161&lt;D$10,0,求节点(D$10:D$14,$I$10:$I$14,$P161)*$C$2*节奏总纲!X155)+W160</f>
        <v>11136.738670043555</v>
      </c>
      <c r="X161" s="51">
        <f>IF($P161&lt;E$10,0,求节点(E$10:E$14,$I$10:$I$14,$P161)*$C$2*节奏总纲!Y155)+X160</f>
        <v>7101.2953912784196</v>
      </c>
      <c r="Y161" s="51">
        <f>IF($P161&lt;F$10,0,求节点(F$10:F$14,$I$10:$I$14,$P161)*$C$2*节奏总纲!Z155)+Y160</f>
        <v>4275.4894023257266</v>
      </c>
      <c r="Z161" s="51">
        <f>IF($P161&lt;G$10,0,求节点(G$10:G$14,$I$10:$I$14,$P161)*$C$2*节奏总纲!AA155)+Z160</f>
        <v>2249.8261883485275</v>
      </c>
      <c r="AA161" s="65">
        <f>IF($P161&lt;C$10,0,求节点(C$10:C$14,$J$10:$J$14,$P161)*$C$2*节奏总纲!W155)+AA160+军团势力点排行奖励设计!M161-军团势力点排行奖励设计!M160</f>
        <v>118391.44633923759</v>
      </c>
      <c r="AB161" s="65">
        <f>IF($P161&lt;D$10,0,求节点(D$10:D$14,$J$10:$J$14,$P161)*$C$2*节奏总纲!X155)+AB160+军团势力点排行奖励设计!N161-军团势力点排行奖励设计!N160</f>
        <v>121098.84694946151</v>
      </c>
      <c r="AC161" s="65">
        <f>IF($P161&lt;E$10,0,求节点(E$10:E$14,$J$10:$J$14,$P161)*$C$2*节奏总纲!Y155)+AC160+军团势力点排行奖励设计!O161-军团势力点排行奖励设计!O160</f>
        <v>113533.60302292064</v>
      </c>
      <c r="AD161" s="65">
        <f>IF($P161&lt;F$10,0,求节点(F$10:F$14,$J$10:$J$14,$P161)*$C$2*节奏总纲!Z155)+AD160+军团势力点排行奖励设计!P161-军团势力点排行奖励设计!P160</f>
        <v>111702.84666224892</v>
      </c>
      <c r="AE161" s="65">
        <f>IF($P161&lt;G$10,0,求节点(G$10:G$14,$J$10:$J$14,$P161)*$C$2*节奏总纲!AA155)+AE160+军团势力点排行奖励设计!Q161-军团势力点排行奖励设计!Q160</f>
        <v>110239.49013462572</v>
      </c>
      <c r="AF161" s="65">
        <f>IF($P161&lt;C$10,0,求节点(C$10:C$14,$K$10:$K$14,$P161)*$C$2*节奏总纲!W155)+AF160</f>
        <v>567110.10802772501</v>
      </c>
      <c r="AG161" s="65">
        <f>IF($P161&lt;D$10,0,求节点(D$10:D$14,$K$10:$K$14,$P161)*$C$2*节奏总纲!X155)+AG160</f>
        <v>477443.04907688033</v>
      </c>
      <c r="AH161" s="65">
        <f>IF($P161&lt;E$10,0,求节点(E$10:E$14,$K$10:$K$14,$P161)*$C$2*节奏总纲!Y155)+AH160</f>
        <v>382263.30389330379</v>
      </c>
      <c r="AI161" s="65">
        <f>IF($P161&lt;F$10,0,求节点(F$10:F$14,$K$10:$K$14,$P161)*$C$2*节奏总纲!Z155)+AI160</f>
        <v>275257.26671093341</v>
      </c>
      <c r="AJ161" s="65">
        <f>IF($P161&lt;G$10,0,求节点(G$10:G$14,$K$10:$K$14,$P161)*$C$2*节奏总纲!AA155)+AJ160</f>
        <v>212231.0115009576</v>
      </c>
      <c r="AK161" s="65">
        <f>IF($P161&lt;C$10,0,求节点(C$10:C$14,$L$10:$L$14,$P161)*$C$2*节奏总纲!W155)+AK160+军团势力点排行奖励设计!R161-军团势力点排行奖励设计!R160</f>
        <v>550331.5030235711</v>
      </c>
      <c r="AL161" s="65">
        <f>IF($P161&lt;D$10,0,求节点(D$10:D$14,$L$10:$L$14,$P161)*$C$2*节奏总纲!X155)+AL160+军团势力点排行奖励设计!S161-军团势力点排行奖励设计!S160</f>
        <v>488236.88726597239</v>
      </c>
      <c r="AM161" s="65">
        <f>IF($P161&lt;E$10,0,求节点(E$10:E$14,$L$10:$L$14,$P161)*$C$2*节奏总纲!Y155)+AM160+军团势力点排行奖励设计!T161-军团势力点排行奖励设计!T160</f>
        <v>408255.19476742769</v>
      </c>
      <c r="AN161" s="65">
        <f>IF($P161&lt;F$10,0,求节点(F$10:F$14,$L$10:$L$14,$P161)*$C$2*节奏总纲!Z155)+AN160+军团势力点排行奖励设计!U161-军团势力点排行奖励设计!U160</f>
        <v>306380.35890036303</v>
      </c>
      <c r="AO161" s="65">
        <f>IF($P161&lt;G$10,0,求节点(G$10:G$14,$L$10:$L$14,$P161)*$C$2*节奏总纲!AA155)+AO160+军团势力点排行奖励设计!V161-军团势力点排行奖励设计!V160</f>
        <v>249696.66177774416</v>
      </c>
      <c r="AP161" s="65">
        <f>IF($P161&lt;C$10,0,求节点(C$10:C$14,$M$10:$M$14,$P161)*$C$2*节奏总纲!W155)+AP160</f>
        <v>0</v>
      </c>
      <c r="AQ161" s="65">
        <f>IF($P161&lt;D$10,0,求节点(D$10:D$14,$M$10:$M$14,$P161)*$C$2*节奏总纲!X155)+AQ160</f>
        <v>0</v>
      </c>
      <c r="AR161" s="65">
        <f>IF($P161&lt;E$10,0,求节点(E$10:E$14,$M$10:$M$14,$P161)*$C$2*节奏总纲!Y155)+AR160</f>
        <v>0</v>
      </c>
      <c r="AS161" s="65">
        <f>IF($P161&lt;F$10,0,求节点(F$10:F$14,$M$10:$M$14,$P161)*$C$2*节奏总纲!Z155)+AS160</f>
        <v>0</v>
      </c>
      <c r="AT161" s="65">
        <f>IF($P161&lt;G$10,0,求节点(G$10:G$14,$M$10:$M$14,$P161)*$C$2*节奏总纲!AA155)+AT160</f>
        <v>0</v>
      </c>
      <c r="AX161" s="51">
        <v>152</v>
      </c>
      <c r="AY161" s="51">
        <f>IF($AX161&lt;C$10,0,求节点(C$10:C$14,$H$19:$H$23,$AX161)*$C$2*节奏总纲!W155)+AY160</f>
        <v>160.83712822378666</v>
      </c>
      <c r="AZ161" s="51">
        <f>IF($AX161&lt;D$10,0,求节点(D$10:D$14,$H$19:$H$23,$AX161)*$C$2*节奏总纲!X155)+AZ160</f>
        <v>132.43881686352239</v>
      </c>
      <c r="BA161" s="51">
        <f>IF($AX161&lt;E$10,0,求节点(E$10:E$14,$H$19:$H$23,$AX161)*$C$2*节奏总纲!Y155)+BA160</f>
        <v>94.985892569826404</v>
      </c>
      <c r="BB161" s="51">
        <f>IF($AX161&lt;F$10,0,求节点(F$10:F$14,$H$19:$H$23,$AX161)*$C$2*节奏总纲!Z155)+BB160</f>
        <v>52.866668161804185</v>
      </c>
      <c r="BC161" s="51">
        <f>IF($AX161&lt;G$10,0,求节点(G$10:G$14,$H$19:$H$23,$AX161)*$C$2*节奏总纲!AA155)+BC160</f>
        <v>28.209127555924699</v>
      </c>
      <c r="BD161" s="51">
        <f>IF($AX161&lt;C$10,0,求节点(C$10:C$14,$I$19:$I$23,$AX161)*$C$2*节奏总纲!W155)+BD160</f>
        <v>432.64011766107234</v>
      </c>
      <c r="BE161" s="51">
        <f>IF($AX161&lt;D$10,0,求节点(D$10:D$14,$I$19:$I$23,$AX161)*$C$2*节奏总纲!X155)+BE160</f>
        <v>337.40557894024931</v>
      </c>
      <c r="BF161" s="51">
        <f>IF($AX161&lt;E$10,0,求节点(E$10:E$14,$I$19:$I$23,$AX161)*$C$2*节奏总纲!Y155)+BF160</f>
        <v>227.70400927063847</v>
      </c>
      <c r="BG161" s="51">
        <f>IF($AX161&lt;F$10,0,求节点(F$10:F$14,$I$19:$I$23,$AX161)*$C$2*节奏总纲!Z155)+BG160</f>
        <v>128.19904644254493</v>
      </c>
      <c r="BH161" s="51">
        <f>IF($AX161&lt;G$10,0,求节点(G$10:G$14,$I$19:$I$23,$AX161)*$C$2*节奏总纲!AA155)+BH160</f>
        <v>71.968377807145785</v>
      </c>
      <c r="BI161" s="65">
        <f>IF($AX161&lt;C$10,0,求节点(C$10:C$14,$J$19:$J$23,$AX161)*$C$2*节奏总纲!W155)+BI160+军团势力点排行奖励设计!W161-军团势力点排行奖励设计!W160</f>
        <v>3946.3815446412536</v>
      </c>
      <c r="BJ161" s="65">
        <f>IF($AX161&lt;D$10,0,求节点(D$10:D$14,$J$19:$J$23,$AX161)*$C$2*节奏总纲!X155)+BJ160+军团势力点排行奖励设计!X161-军团势力点排行奖励设计!X160</f>
        <v>4036.6282316487168</v>
      </c>
      <c r="BK161" s="65">
        <f>IF($AX161&lt;E$10,0,求节点(E$10:E$14,$J$19:$J$23,$AX161)*$C$2*节奏总纲!Y155)+BK160+军团势力点排行奖励设计!Y161-军团势力点排行奖励设计!Y160</f>
        <v>3784.4534340973564</v>
      </c>
      <c r="BL161" s="65">
        <f>IF($AX161&lt;F$10,0,求节点(F$10:F$14,$J$19:$J$23,$AX161)*$C$2*节奏总纲!Z155)+BL160+军团势力点排行奖励设计!Z161-军团势力点排行奖励设计!Z160</f>
        <v>3723.4282220749642</v>
      </c>
      <c r="BM161" s="65">
        <f>IF($AX161&lt;G$10,0,求节点(G$10:G$14,$J$19:$J$23,$AX161)*$C$2*节奏总纲!AA155)+BM160+军团势力点排行奖励设计!AA161-军团势力点排行奖励设计!AA160</f>
        <v>3674.6496711541909</v>
      </c>
      <c r="BN161" s="65">
        <f>IF($AX161&lt;C$10,0,求节点(C$10:C$14,$K$19:$K$23,$AX161)*$C$2*节奏总纲!W155)+BN160</f>
        <v>1275.0877419773738</v>
      </c>
      <c r="BO161" s="65">
        <f>IF($AX161&lt;D$10,0,求节点(D$10:D$14,$K$19:$K$23,$AX161)*$C$2*节奏总纲!X155)+BO160</f>
        <v>849.12447709768514</v>
      </c>
      <c r="BP161" s="65">
        <f>IF($AX161&lt;E$10,0,求节点(E$10:E$14,$K$19:$K$23,$AX161)*$C$2*节奏总纲!Y155)+BP160</f>
        <v>583.0616071871849</v>
      </c>
      <c r="BQ161" s="65">
        <f>IF($AX161&lt;F$10,0,求节点(F$10:F$14,$K$19:$K$23,$AX161)*$C$2*节奏总纲!Z155)+BQ160</f>
        <v>412.02156334366094</v>
      </c>
      <c r="BR161" s="65">
        <f>IF($AX161&lt;G$10,0,求节点(G$10:G$14,$K$19:$K$23,$AX161)*$C$2*节奏总纲!AA155)+BR160</f>
        <v>200.60296043176282</v>
      </c>
      <c r="BS161" s="65">
        <f>IF($AX161&lt;C$10,0,求节点(C$10:C$14,$L$19:$L$23,$AX161)*$C$2*节奏总纲!W155)+BS160+军团势力点排行奖励设计!AB161-军团势力点排行奖励设计!AB160</f>
        <v>11006.630060471427</v>
      </c>
      <c r="BT161" s="65">
        <f>IF($AX161&lt;D$10,0,求节点(D$10:D$14,$L$19:$L$23,$AX161)*$C$2*节奏总纲!X155)+BT160+军团势力点排行奖励设计!AC161-军团势力点排行奖励设计!AC160</f>
        <v>9764.7377453194495</v>
      </c>
      <c r="BU161" s="65">
        <f>IF($AX161&lt;E$10,0,求节点(E$10:E$14,$L$19:$L$23,$AX161)*$C$2*节奏总纲!Y155)+BU160+军团势力点排行奖励设计!AD161-军团势力点排行奖励设计!AD160</f>
        <v>8165.1038953485522</v>
      </c>
      <c r="BV161" s="65">
        <f>IF($AX161&lt;F$10,0,求节点(F$10:F$14,$L$19:$L$23,$AX161)*$C$2*节奏总纲!Z155)+BV160+军团势力点排行奖励设计!AE161-军团势力点排行奖励设计!AE160</f>
        <v>6127.6071780072625</v>
      </c>
      <c r="BW161" s="65">
        <f>IF($AX161&lt;G$10,0,求节点(G$10:G$14,$L$19:$L$23,$AX161)*$C$2*节奏总纲!AA155)+BW160+军团势力点排行奖励设计!AF161-军团势力点排行奖励设计!AF160</f>
        <v>4993.9332355548831</v>
      </c>
      <c r="BX161" s="65">
        <f>IF($AX161&lt;C$10,0,求节点(C$10:C$14,$M$19:$M$23,$AX161)*$C$2*节奏总纲!W155)+BX160</f>
        <v>0</v>
      </c>
      <c r="BY161" s="65">
        <f>IF($AX161&lt;D$10,0,求节点(D$10:D$14,$M$19:$M$23,$AX161)*$C$2*节奏总纲!X155)+BY160</f>
        <v>0</v>
      </c>
      <c r="BZ161" s="65">
        <f>IF($AX161&lt;E$10,0,求节点(E$10:E$14,$M$19:$M$23,$AX161)*$C$2*节奏总纲!Y155)+BZ160</f>
        <v>0</v>
      </c>
      <c r="CA161" s="65">
        <f>IF($AX161&lt;F$10,0,求节点(F$10:F$14,$M$19:$M$23,$AX161)*$C$2*节奏总纲!Z155)+CA160</f>
        <v>0</v>
      </c>
      <c r="CB161" s="65">
        <f>IF($AX161&lt;G$10,0,求节点(G$10:G$14,$M$19:$M$23,$AX161)*$C$2*节奏总纲!AA155)+CB160</f>
        <v>0</v>
      </c>
      <c r="CF161" s="51">
        <v>152</v>
      </c>
      <c r="CG161" s="65">
        <f t="shared" si="263"/>
        <v>804.18564111893329</v>
      </c>
      <c r="CH161" s="65">
        <f t="shared" si="264"/>
        <v>662.1940843176119</v>
      </c>
      <c r="CI161" s="65">
        <f t="shared" si="265"/>
        <v>474.92946284913205</v>
      </c>
      <c r="CJ161" s="65">
        <f t="shared" si="266"/>
        <v>264.33334080902091</v>
      </c>
      <c r="CK161" s="65">
        <f t="shared" si="267"/>
        <v>141.04563777962349</v>
      </c>
      <c r="CL161" s="65">
        <f t="shared" si="268"/>
        <v>4326.4011766107233</v>
      </c>
      <c r="CM161" s="65">
        <f t="shared" si="269"/>
        <v>3374.0557894024932</v>
      </c>
      <c r="CN161" s="65">
        <f t="shared" si="270"/>
        <v>2277.0400927063847</v>
      </c>
      <c r="CO161" s="65">
        <f t="shared" si="271"/>
        <v>1281.9904644254493</v>
      </c>
      <c r="CP161" s="65">
        <f t="shared" si="272"/>
        <v>719.68377807145782</v>
      </c>
      <c r="CQ161" s="65">
        <f t="shared" si="273"/>
        <v>118391.44633923761</v>
      </c>
      <c r="CR161" s="65">
        <f t="shared" si="274"/>
        <v>121098.8469494615</v>
      </c>
      <c r="CS161" s="65">
        <f t="shared" si="275"/>
        <v>113533.6030229207</v>
      </c>
      <c r="CT161" s="65">
        <f t="shared" si="276"/>
        <v>111702.84666224892</v>
      </c>
      <c r="CU161" s="65">
        <f t="shared" si="277"/>
        <v>110239.49013462572</v>
      </c>
      <c r="CV161" s="65">
        <f t="shared" si="278"/>
        <v>38252.63225932121</v>
      </c>
      <c r="CW161" s="65">
        <f t="shared" si="279"/>
        <v>25473.734312930555</v>
      </c>
      <c r="CX161" s="65">
        <f t="shared" si="280"/>
        <v>17491.848215615548</v>
      </c>
      <c r="CY161" s="65">
        <f t="shared" si="281"/>
        <v>12360.646900309828</v>
      </c>
      <c r="CZ161" s="65">
        <f t="shared" si="282"/>
        <v>6018.0888129528848</v>
      </c>
      <c r="DA161" s="65">
        <f t="shared" si="283"/>
        <v>550331.50302357133</v>
      </c>
      <c r="DB161" s="65">
        <f t="shared" si="284"/>
        <v>488236.88726597244</v>
      </c>
      <c r="DC161" s="65">
        <f t="shared" si="285"/>
        <v>408255.19476742763</v>
      </c>
      <c r="DD161" s="65">
        <f t="shared" si="286"/>
        <v>306380.35890036315</v>
      </c>
      <c r="DE161" s="65">
        <f t="shared" si="287"/>
        <v>249696.66177774416</v>
      </c>
      <c r="DF161" s="65">
        <f t="shared" si="288"/>
        <v>0</v>
      </c>
      <c r="DG161" s="65">
        <f t="shared" si="289"/>
        <v>0</v>
      </c>
      <c r="DH161" s="65">
        <f t="shared" si="290"/>
        <v>0</v>
      </c>
      <c r="DI161" s="65">
        <f t="shared" si="291"/>
        <v>0</v>
      </c>
      <c r="DJ161" s="65">
        <f t="shared" si="292"/>
        <v>0</v>
      </c>
      <c r="DN161" s="51">
        <v>152</v>
      </c>
      <c r="DO161" s="65">
        <f t="shared" si="293"/>
        <v>6.1798537991688383</v>
      </c>
      <c r="DP161" s="65">
        <f t="shared" si="294"/>
        <v>5.8952671872317355</v>
      </c>
      <c r="DQ161" s="65">
        <f t="shared" si="295"/>
        <v>5.5944805930680239</v>
      </c>
      <c r="DR161" s="65">
        <f t="shared" si="296"/>
        <v>5.6499007370836329</v>
      </c>
      <c r="DS161" s="65">
        <f t="shared" si="297"/>
        <v>5.9024887362764566</v>
      </c>
      <c r="DT161" s="65">
        <f t="shared" si="298"/>
        <v>3.5474544808706301</v>
      </c>
      <c r="DU161" s="65">
        <f t="shared" si="299"/>
        <v>3.300697844126562</v>
      </c>
      <c r="DV161" s="65">
        <f t="shared" si="300"/>
        <v>3.1186518911215777</v>
      </c>
      <c r="DW161" s="65">
        <f t="shared" si="301"/>
        <v>3.3350399405988376</v>
      </c>
      <c r="DX161" s="65">
        <f t="shared" si="302"/>
        <v>3.1261315829257734</v>
      </c>
      <c r="DY161" s="65">
        <f t="shared" si="303"/>
        <v>0.99999999999999989</v>
      </c>
      <c r="DZ161" s="65">
        <f t="shared" si="304"/>
        <v>1.0000000000000002</v>
      </c>
      <c r="EA161" s="65">
        <f t="shared" si="305"/>
        <v>0.99999999999999944</v>
      </c>
      <c r="EB161" s="65">
        <f t="shared" si="306"/>
        <v>1</v>
      </c>
      <c r="EC161" s="65">
        <f t="shared" si="307"/>
        <v>1</v>
      </c>
      <c r="ED161" s="65">
        <f t="shared" si="308"/>
        <v>14.825387810783518</v>
      </c>
      <c r="EE161" s="65">
        <f t="shared" si="309"/>
        <v>18.742562170577738</v>
      </c>
      <c r="EF161" s="65">
        <f t="shared" si="310"/>
        <v>21.853797219212364</v>
      </c>
      <c r="EG161" s="65">
        <f t="shared" si="311"/>
        <v>22.268839886044628</v>
      </c>
      <c r="EH161" s="65">
        <f t="shared" si="312"/>
        <v>35.265516694297936</v>
      </c>
      <c r="EI161" s="65">
        <f t="shared" si="313"/>
        <v>0.99999999999999956</v>
      </c>
      <c r="EJ161" s="65">
        <f t="shared" si="314"/>
        <v>0.99999999999999989</v>
      </c>
      <c r="EK161" s="65">
        <f t="shared" si="315"/>
        <v>1.0000000000000002</v>
      </c>
      <c r="EL161" s="65">
        <f t="shared" si="316"/>
        <v>0.99999999999999967</v>
      </c>
      <c r="EM161" s="65">
        <f t="shared" si="317"/>
        <v>1</v>
      </c>
      <c r="EN161" s="65">
        <f t="shared" si="318"/>
        <v>0</v>
      </c>
      <c r="EO161" s="65">
        <f t="shared" si="319"/>
        <v>0</v>
      </c>
      <c r="EP161" s="65">
        <f t="shared" si="320"/>
        <v>0</v>
      </c>
      <c r="EQ161" s="65">
        <f t="shared" si="321"/>
        <v>0</v>
      </c>
      <c r="ER161" s="65">
        <f t="shared" si="322"/>
        <v>0</v>
      </c>
      <c r="EV161" s="51">
        <v>152</v>
      </c>
      <c r="EW161" s="65">
        <f t="shared" si="323"/>
        <v>290.62916352210834</v>
      </c>
      <c r="EX161" s="65">
        <f t="shared" si="324"/>
        <v>233.66049054559718</v>
      </c>
      <c r="EY161" s="65">
        <f t="shared" si="325"/>
        <v>163.29709535101796</v>
      </c>
      <c r="EZ161" s="65">
        <f t="shared" si="326"/>
        <v>91.326382094567663</v>
      </c>
      <c r="FA161" s="65">
        <f t="shared" si="327"/>
        <v>49.799640898068432</v>
      </c>
      <c r="FB161" s="65">
        <f t="shared" si="328"/>
        <v>2913.582725672064</v>
      </c>
      <c r="FC161" s="65">
        <f t="shared" si="329"/>
        <v>2679.0602596313756</v>
      </c>
      <c r="FD161" s="65">
        <f t="shared" si="330"/>
        <v>2343.150327131716</v>
      </c>
      <c r="FE161" s="65">
        <f t="shared" si="331"/>
        <v>2157.4642252190938</v>
      </c>
      <c r="FF161" s="65">
        <f t="shared" si="332"/>
        <v>1988.0041802579788</v>
      </c>
      <c r="FG161" s="65">
        <f t="shared" si="333"/>
        <v>5460.3870358232016</v>
      </c>
      <c r="FH161" s="65">
        <f t="shared" si="334"/>
        <v>5000.6413709670624</v>
      </c>
      <c r="FI161" s="65">
        <f t="shared" si="335"/>
        <v>4327.4536961045305</v>
      </c>
      <c r="FJ161" s="65">
        <f t="shared" si="336"/>
        <v>3637.4313223390104</v>
      </c>
      <c r="FK161" s="65">
        <f t="shared" si="337"/>
        <v>3211.9532108153799</v>
      </c>
      <c r="FL161" s="65">
        <f t="shared" si="338"/>
        <v>2653.6626377218222</v>
      </c>
      <c r="FM161" s="65">
        <f t="shared" si="339"/>
        <v>2324.6038560658626</v>
      </c>
      <c r="FN161" s="65">
        <f t="shared" si="340"/>
        <v>1938.8557722120152</v>
      </c>
      <c r="FO161" s="65">
        <f t="shared" si="341"/>
        <v>1494.0971593739325</v>
      </c>
      <c r="FP161" s="65">
        <f t="shared" si="342"/>
        <v>1222.6397227550387</v>
      </c>
      <c r="FQ161" s="65">
        <f t="shared" si="343"/>
        <v>4952.98352721214</v>
      </c>
      <c r="FR161" s="65">
        <f t="shared" si="344"/>
        <v>4394.1319853937512</v>
      </c>
      <c r="FS161" s="65">
        <f t="shared" si="345"/>
        <v>3674.2967529068487</v>
      </c>
      <c r="FT161" s="65">
        <f t="shared" si="346"/>
        <v>2757.4232301032675</v>
      </c>
      <c r="FU161" s="65">
        <f t="shared" si="347"/>
        <v>2247.2699559996977</v>
      </c>
      <c r="FV161" s="65">
        <f t="shared" si="348"/>
        <v>550.33150302357114</v>
      </c>
      <c r="FW161" s="65">
        <f t="shared" si="349"/>
        <v>488.23688726597243</v>
      </c>
      <c r="FX161" s="65">
        <f t="shared" si="350"/>
        <v>408.25519476742761</v>
      </c>
      <c r="FY161" s="65">
        <f t="shared" si="351"/>
        <v>306.38035890036303</v>
      </c>
      <c r="FZ161" s="65">
        <f t="shared" si="352"/>
        <v>249.69666177774417</v>
      </c>
      <c r="GB161" s="65">
        <f t="shared" si="353"/>
        <v>290.62916352210834</v>
      </c>
      <c r="GC161" s="65">
        <f t="shared" si="354"/>
        <v>2913.582725672064</v>
      </c>
      <c r="GD161" s="65">
        <f t="shared" si="355"/>
        <v>5460.3870358232016</v>
      </c>
      <c r="GE161" s="65">
        <f t="shared" si="356"/>
        <v>2653.6626377218222</v>
      </c>
      <c r="GF161" s="65">
        <f t="shared" si="357"/>
        <v>4952.98352721214</v>
      </c>
      <c r="GG161" s="65">
        <f t="shared" si="358"/>
        <v>550.33150302357114</v>
      </c>
      <c r="GH161" s="65">
        <f t="shared" si="359"/>
        <v>233.66049054559718</v>
      </c>
      <c r="GI161" s="65">
        <f t="shared" si="360"/>
        <v>2679.0602596313756</v>
      </c>
      <c r="GJ161" s="65">
        <f t="shared" si="361"/>
        <v>5000.6413709670624</v>
      </c>
      <c r="GK161" s="65">
        <f t="shared" si="362"/>
        <v>2324.6038560658626</v>
      </c>
      <c r="GL161" s="65">
        <f t="shared" si="363"/>
        <v>4394.1319853937512</v>
      </c>
      <c r="GM161" s="65">
        <f t="shared" si="364"/>
        <v>488.23688726597243</v>
      </c>
      <c r="GN161" s="65">
        <f t="shared" si="365"/>
        <v>163.29709535101796</v>
      </c>
      <c r="GO161" s="65">
        <f t="shared" si="366"/>
        <v>2343.150327131716</v>
      </c>
      <c r="GP161" s="65">
        <f t="shared" si="367"/>
        <v>4327.4536961045305</v>
      </c>
      <c r="GQ161" s="65">
        <f t="shared" si="368"/>
        <v>1938.8557722120152</v>
      </c>
      <c r="GR161" s="65">
        <f t="shared" si="369"/>
        <v>3674.2967529068487</v>
      </c>
      <c r="GS161" s="65">
        <f t="shared" si="370"/>
        <v>408.25519476742761</v>
      </c>
      <c r="GT161" s="65">
        <f t="shared" si="371"/>
        <v>91.326382094567663</v>
      </c>
      <c r="GU161" s="65">
        <f t="shared" si="372"/>
        <v>2157.4642252190938</v>
      </c>
      <c r="GV161" s="65">
        <f t="shared" si="373"/>
        <v>3637.4313223390104</v>
      </c>
      <c r="GW161" s="65">
        <f t="shared" si="374"/>
        <v>1494.0971593739325</v>
      </c>
      <c r="GX161" s="65">
        <f t="shared" si="375"/>
        <v>2757.4232301032675</v>
      </c>
      <c r="GY161" s="65">
        <f t="shared" si="376"/>
        <v>306.38035890036303</v>
      </c>
      <c r="GZ161" s="65">
        <f t="shared" si="377"/>
        <v>49.799640898068432</v>
      </c>
      <c r="HA161" s="65">
        <f t="shared" si="378"/>
        <v>1988.0041802579788</v>
      </c>
      <c r="HB161" s="65">
        <f t="shared" si="379"/>
        <v>3211.9532108153799</v>
      </c>
      <c r="HC161" s="65">
        <f t="shared" si="380"/>
        <v>1222.6397227550387</v>
      </c>
      <c r="HD161" s="65">
        <f t="shared" si="381"/>
        <v>2247.2699559996977</v>
      </c>
      <c r="HE161" s="65">
        <f t="shared" si="382"/>
        <v>249.69666177774417</v>
      </c>
      <c r="HM161" s="51">
        <v>152</v>
      </c>
      <c r="HN161" s="72">
        <f>(EW161-EW160)*$D$46+(FB161-FB160)*$D$47+(FG161-FG160)*$D$48+(FL161-FL160)*$D$49+IF($HM161&lt;C$10,0,求节点(C$10:C$14,$H$28:$H$32,$HM161)*$C$2*节奏总纲!W155)+HN160</f>
        <v>4809195.5147672389</v>
      </c>
      <c r="HO161" s="72">
        <f>(EX161-EX160)*$D$46+(FC161-FC160)*$D$47+(FH161-FH160)*$D$48+(FM161-FM160)*$D$49+IF($HM161&lt;D$10,0,求节点(D$10:D$14,$H$28:$H$32,$HM161)*$C$2*节奏总纲!X155)+HO160</f>
        <v>4090613.2793493895</v>
      </c>
      <c r="HP161" s="72">
        <f>(EY161-EY160)*$D$46+(FD161-FD160)*$D$47+(FI161-FI160)*$D$48+(FN161-FN160)*$D$49+IF($HM161&lt;E$10,0,求节点(E$10:E$14,$H$28:$H$32,$HM161)*$C$2*节奏总纲!Y155)+HP160</f>
        <v>3295559.1110143531</v>
      </c>
      <c r="HQ161" s="72">
        <f>(EZ161-EZ160)*$D$46+(FE161-FE160)*$D$47+(FJ161-FJ160)*$D$48+(FO161-FO160)*$D$49+IF($HM161&lt;F$10,0,求节点(F$10:F$14,$H$28:$H$32,$HM161)*$C$2*节奏总纲!Z155)+HQ160</f>
        <v>2398617.6028929269</v>
      </c>
      <c r="HR161" s="72">
        <f>(FA161-FA160)*$D$46+(FF161-FF160)*$D$47+(FK161-FK160)*$D$48+(FP161-FP160)*$D$49+IF($HM161&lt;G$10,0,求节点(G$10:G$14,$H$28:$H$32,$HM161)*$C$2*节奏总纲!AA155)+HR160</f>
        <v>1881332.4610419241</v>
      </c>
      <c r="HV161" s="72">
        <v>152</v>
      </c>
      <c r="HW161" s="72">
        <f>IF($HV161&lt;C$10,0,求节点(C$10:C$14,$I$28:$I$32,$HV161)*$C$2*节奏总纲!W155)+HW160</f>
        <v>86679506953.232437</v>
      </c>
      <c r="HX161" s="72">
        <f>IF($HV161&lt;D$10,0,求节点(D$10:D$14,$I$28:$I$32,$HV161)*$C$2*节奏总纲!X155)+HX160</f>
        <v>73716001330.268799</v>
      </c>
      <c r="HY161" s="72">
        <f>IF($HV161&lt;E$10,0,求节点(E$10:E$14,$I$28:$I$32,$HV161)*$C$2*节奏总纲!Y155)+HY160</f>
        <v>59304467427.628845</v>
      </c>
      <c r="HZ161" s="72">
        <f>IF($HV161&lt;F$10,0,求节点(F$10:F$14,$I$28:$I$32,$HV161)*$C$2*节奏总纲!Z155)+HZ160</f>
        <v>42704850812.561546</v>
      </c>
      <c r="IA161" s="72">
        <f>IF($HV161&lt;G$10,0,求节点(G$10:G$14,$I$28:$I$32,$HV161)*$C$2*节奏总纲!AA155)+IA160</f>
        <v>33311236828.398064</v>
      </c>
    </row>
    <row r="162" spans="16:235" x14ac:dyDescent="0.15">
      <c r="P162" s="49">
        <v>153</v>
      </c>
      <c r="Q162" s="51">
        <f>IF($P162&lt;C$10,0,求节点(C$10:C$14,$H$10:$H$14,$P162)*$C$2*节奏总纲!W156)+Q161</f>
        <v>4969.7496895058675</v>
      </c>
      <c r="R162" s="51">
        <f>IF($P162&lt;D$10,0,求节点(D$10:D$14,$H$10:$H$14,$P162)*$C$2*节奏总纲!X156)+R161</f>
        <v>3903.8110568565826</v>
      </c>
      <c r="S162" s="51">
        <f>IF($P162&lt;E$10,0,求节点(E$10:E$14,$H$10:$H$14,$P162)*$C$2*节奏总纲!Y156)+S161</f>
        <v>2656.9836629856904</v>
      </c>
      <c r="T162" s="51">
        <f>IF($P162&lt;F$10,0,求节点(F$10:F$14,$H$10:$H$14,$P162)*$C$2*节奏总纲!Z156)+T161</f>
        <v>1493.4571370726665</v>
      </c>
      <c r="U162" s="51">
        <f>IF($P162&lt;G$10,0,求节点(G$10:G$14,$H$10:$H$14,$P162)*$C$2*节奏总纲!AA156)+U161</f>
        <v>832.52028829515666</v>
      </c>
      <c r="V162" s="51">
        <f>IF($P162&lt;C$10,0,求节点(C$10:C$14,$I$10:$I$14,$P162)*$C$2*节奏总纲!W156)+V161</f>
        <v>15347.711240011677</v>
      </c>
      <c r="W162" s="51">
        <f>IF($P162&lt;D$10,0,求节点(D$10:D$14,$I$10:$I$14,$P162)*$C$2*节奏总纲!X156)+W161</f>
        <v>11136.738670043555</v>
      </c>
      <c r="X162" s="51">
        <f>IF($P162&lt;E$10,0,求节点(E$10:E$14,$I$10:$I$14,$P162)*$C$2*节奏总纲!Y156)+X161</f>
        <v>7101.2953912784196</v>
      </c>
      <c r="Y162" s="51">
        <f>IF($P162&lt;F$10,0,求节点(F$10:F$14,$I$10:$I$14,$P162)*$C$2*节奏总纲!Z156)+Y161</f>
        <v>4275.4894023257266</v>
      </c>
      <c r="Z162" s="51">
        <f>IF($P162&lt;G$10,0,求节点(G$10:G$14,$I$10:$I$14,$P162)*$C$2*节奏总纲!AA156)+Z161</f>
        <v>2249.8261883485275</v>
      </c>
      <c r="AA162" s="65">
        <f>IF($P162&lt;C$10,0,求节点(C$10:C$14,$J$10:$J$14,$P162)*$C$2*节奏总纲!W156)+AA161+军团势力点排行奖励设计!M162-军团势力点排行奖励设计!M161</f>
        <v>126110.28188193304</v>
      </c>
      <c r="AB162" s="65">
        <f>IF($P162&lt;D$10,0,求节点(D$10:D$14,$J$10:$J$14,$P162)*$C$2*节奏总纲!X156)+AB161+军团势力点排行奖励设计!N162-军团势力点排行奖励设计!N161</f>
        <v>130156.64808117598</v>
      </c>
      <c r="AC162" s="65">
        <f>IF($P162&lt;E$10,0,求节点(E$10:E$14,$J$10:$J$14,$P162)*$C$2*节奏总纲!Y156)+AC161+军团势力点排行奖励设计!O162-军团势力点排行奖励设计!O161</f>
        <v>122651.39264094387</v>
      </c>
      <c r="AD162" s="65">
        <f>IF($P162&lt;F$10,0,求节点(F$10:F$14,$J$10:$J$14,$P162)*$C$2*节奏总纲!Z156)+AD161+军团势力点排行奖励设计!P162-军团势力点排行奖励设计!P161</f>
        <v>120820.63628027216</v>
      </c>
      <c r="AE162" s="65">
        <f>IF($P162&lt;G$10,0,求节点(G$10:G$14,$J$10:$J$14,$P162)*$C$2*节奏总纲!AA156)+AE161+军团势力点排行奖励设计!Q162-军团势力点排行奖励设计!Q161</f>
        <v>119357.27975264896</v>
      </c>
      <c r="AF162" s="65">
        <f>IF($P162&lt;C$10,0,求节点(C$10:C$14,$K$10:$K$14,$P162)*$C$2*节奏总纲!W156)+AF161</f>
        <v>607633.99462687608</v>
      </c>
      <c r="AG162" s="65">
        <f>IF($P162&lt;D$10,0,求节点(D$10:D$14,$K$10:$K$14,$P162)*$C$2*节奏总纲!X156)+AG161</f>
        <v>515485.81383008114</v>
      </c>
      <c r="AH162" s="65">
        <f>IF($P162&lt;E$10,0,求节点(E$10:E$14,$K$10:$K$14,$P162)*$C$2*节奏总纲!Y156)+AH161</f>
        <v>414175.56755638513</v>
      </c>
      <c r="AI162" s="65">
        <f>IF($P162&lt;F$10,0,求节点(F$10:F$14,$K$10:$K$14,$P162)*$C$2*节奏总纲!Z156)+AI161</f>
        <v>364499.81844696042</v>
      </c>
      <c r="AJ162" s="65">
        <f>IF($P162&lt;G$10,0,求节点(G$10:G$14,$K$10:$K$14,$P162)*$C$2*节奏总纲!AA156)+AJ161</f>
        <v>363578.81693628023</v>
      </c>
      <c r="AK162" s="65">
        <f>IF($P162&lt;C$10,0,求节点(C$10:C$14,$L$10:$L$14,$P162)*$C$2*节奏总纲!W156)+AK161+军团势力点排行奖励设计!R162-军团势力点排行奖励设计!R161</f>
        <v>592399.15673126117</v>
      </c>
      <c r="AL162" s="65">
        <f>IF($P162&lt;D$10,0,求节点(D$10:D$14,$L$10:$L$14,$P162)*$C$2*节奏总纲!X156)+AL161+军团势力点排行奖励设计!S162-军团势力点排行奖励设计!S161</f>
        <v>529178.14838132192</v>
      </c>
      <c r="AM162" s="65">
        <f>IF($P162&lt;E$10,0,求节点(E$10:E$14,$L$10:$L$14,$P162)*$C$2*节奏总纲!Y156)+AM161+军团势力点排行奖励设计!T162-军团势力点排行奖励设计!T161</f>
        <v>443814.57427771832</v>
      </c>
      <c r="AN162" s="65">
        <f>IF($P162&lt;F$10,0,求节点(F$10:F$14,$L$10:$L$14,$P162)*$C$2*节奏总纲!Z156)+AN161+军团势力点排行奖励设计!U162-军团势力点排行奖励设计!U161</f>
        <v>399270.02648359933</v>
      </c>
      <c r="AO162" s="65">
        <f>IF($P162&lt;G$10,0,求节点(G$10:G$14,$L$10:$L$14,$P162)*$C$2*节奏总纲!AA156)+AO161+军团势力点排行奖励设计!V162-军团势力点排行奖励设计!V161</f>
        <v>404691.58306027611</v>
      </c>
      <c r="AP162" s="65">
        <f>IF($P162&lt;C$10,0,求节点(C$10:C$14,$M$10:$M$14,$P162)*$C$2*节奏总纲!W156)+AP161</f>
        <v>0</v>
      </c>
      <c r="AQ162" s="65">
        <f>IF($P162&lt;D$10,0,求节点(D$10:D$14,$M$10:$M$14,$P162)*$C$2*节奏总纲!X156)+AQ161</f>
        <v>0</v>
      </c>
      <c r="AR162" s="65">
        <f>IF($P162&lt;E$10,0,求节点(E$10:E$14,$M$10:$M$14,$P162)*$C$2*节奏总纲!Y156)+AR161</f>
        <v>0</v>
      </c>
      <c r="AS162" s="65">
        <f>IF($P162&lt;F$10,0,求节点(F$10:F$14,$M$10:$M$14,$P162)*$C$2*节奏总纲!Z156)+AS161</f>
        <v>0</v>
      </c>
      <c r="AT162" s="65">
        <f>IF($P162&lt;G$10,0,求节点(G$10:G$14,$M$10:$M$14,$P162)*$C$2*节奏总纲!AA156)+AT161</f>
        <v>0</v>
      </c>
      <c r="AX162" s="51">
        <v>153</v>
      </c>
      <c r="AY162" s="51">
        <f>IF($AX162&lt;C$10,0,求节点(C$10:C$14,$H$19:$H$23,$AX162)*$C$2*节奏总纲!W156)+AY161</f>
        <v>160.83712822378666</v>
      </c>
      <c r="AZ162" s="51">
        <f>IF($AX162&lt;D$10,0,求节点(D$10:D$14,$H$19:$H$23,$AX162)*$C$2*节奏总纲!X156)+AZ161</f>
        <v>132.43881686352239</v>
      </c>
      <c r="BA162" s="51">
        <f>IF($AX162&lt;E$10,0,求节点(E$10:E$14,$H$19:$H$23,$AX162)*$C$2*节奏总纲!Y156)+BA161</f>
        <v>94.985892569826404</v>
      </c>
      <c r="BB162" s="51">
        <f>IF($AX162&lt;F$10,0,求节点(F$10:F$14,$H$19:$H$23,$AX162)*$C$2*节奏总纲!Z156)+BB161</f>
        <v>52.866668161804185</v>
      </c>
      <c r="BC162" s="51">
        <f>IF($AX162&lt;G$10,0,求节点(G$10:G$14,$H$19:$H$23,$AX162)*$C$2*节奏总纲!AA156)+BC161</f>
        <v>28.209127555924699</v>
      </c>
      <c r="BD162" s="51">
        <f>IF($AX162&lt;C$10,0,求节点(C$10:C$14,$I$19:$I$23,$AX162)*$C$2*节奏总纲!W156)+BD161</f>
        <v>432.64011766107234</v>
      </c>
      <c r="BE162" s="51">
        <f>IF($AX162&lt;D$10,0,求节点(D$10:D$14,$I$19:$I$23,$AX162)*$C$2*节奏总纲!X156)+BE161</f>
        <v>337.40557894024931</v>
      </c>
      <c r="BF162" s="51">
        <f>IF($AX162&lt;E$10,0,求节点(E$10:E$14,$I$19:$I$23,$AX162)*$C$2*节奏总纲!Y156)+BF161</f>
        <v>227.70400927063847</v>
      </c>
      <c r="BG162" s="51">
        <f>IF($AX162&lt;F$10,0,求节点(F$10:F$14,$I$19:$I$23,$AX162)*$C$2*节奏总纲!Z156)+BG161</f>
        <v>128.19904644254493</v>
      </c>
      <c r="BH162" s="51">
        <f>IF($AX162&lt;G$10,0,求节点(G$10:G$14,$I$19:$I$23,$AX162)*$C$2*节奏总纲!AA156)+BH161</f>
        <v>71.968377807145785</v>
      </c>
      <c r="BI162" s="65">
        <f>IF($AX162&lt;C$10,0,求节点(C$10:C$14,$J$19:$J$23,$AX162)*$C$2*节奏总纲!W156)+BI161+军团势力点排行奖励设计!W162-军团势力点排行奖励设计!W161</f>
        <v>4203.6760627311014</v>
      </c>
      <c r="BJ162" s="65">
        <f>IF($AX162&lt;D$10,0,求节点(D$10:D$14,$J$19:$J$23,$AX162)*$C$2*节奏总纲!X156)+BJ161+军团势力点排行奖励设计!X162-军团势力点排行奖励设计!X161</f>
        <v>4338.5549360391997</v>
      </c>
      <c r="BK162" s="65">
        <f>IF($AX162&lt;E$10,0,求节点(E$10:E$14,$J$19:$J$23,$AX162)*$C$2*节奏总纲!Y156)+BK161+军团势力点排行奖励设计!Y162-军团势力点排行奖励设计!Y161</f>
        <v>4088.3797546981309</v>
      </c>
      <c r="BL162" s="65">
        <f>IF($AX162&lt;F$10,0,求节点(F$10:F$14,$J$19:$J$23,$AX162)*$C$2*节奏总纲!Z156)+BL161+军团势力点排行奖励设计!Z162-军团势力点排行奖励设计!Z161</f>
        <v>4027.3545426757387</v>
      </c>
      <c r="BM162" s="65">
        <f>IF($AX162&lt;G$10,0,求节点(G$10:G$14,$J$19:$J$23,$AX162)*$C$2*节奏总纲!AA156)+BM161+军团势力点排行奖励设计!AA162-军团势力点排行奖励设计!AA161</f>
        <v>3978.5759917549653</v>
      </c>
      <c r="BN162" s="65">
        <f>IF($AX162&lt;C$10,0,求节点(C$10:C$14,$K$19:$K$23,$AX162)*$C$2*节奏总纲!W156)+BN161</f>
        <v>1275.0877419773738</v>
      </c>
      <c r="BO162" s="65">
        <f>IF($AX162&lt;D$10,0,求节点(D$10:D$14,$K$19:$K$23,$AX162)*$C$2*节奏总纲!X156)+BO161</f>
        <v>849.12447709768514</v>
      </c>
      <c r="BP162" s="65">
        <f>IF($AX162&lt;E$10,0,求节点(E$10:E$14,$K$19:$K$23,$AX162)*$C$2*节奏总纲!Y156)+BP161</f>
        <v>583.0616071871849</v>
      </c>
      <c r="BQ162" s="65">
        <f>IF($AX162&lt;F$10,0,求节点(F$10:F$14,$K$19:$K$23,$AX162)*$C$2*节奏总纲!Z156)+BQ161</f>
        <v>412.02156334366094</v>
      </c>
      <c r="BR162" s="65">
        <f>IF($AX162&lt;G$10,0,求节点(G$10:G$14,$K$19:$K$23,$AX162)*$C$2*节奏总纲!AA156)+BR161</f>
        <v>200.60296043176282</v>
      </c>
      <c r="BS162" s="65">
        <f>IF($AX162&lt;C$10,0,求节点(C$10:C$14,$L$19:$L$23,$AX162)*$C$2*节奏总纲!W156)+BS161+军团势力点排行奖励设计!AB162-军团势力点排行奖励设计!AB161</f>
        <v>11847.983134625232</v>
      </c>
      <c r="BT162" s="65">
        <f>IF($AX162&lt;D$10,0,求节点(D$10:D$14,$L$19:$L$23,$AX162)*$C$2*节奏总纲!X156)+BT161+军团势力点排行奖励设计!AC162-军团势力点排行奖励设计!AC161</f>
        <v>10583.56296762644</v>
      </c>
      <c r="BU162" s="65">
        <f>IF($AX162&lt;E$10,0,求节点(E$10:E$14,$L$19:$L$23,$AX162)*$C$2*节奏总纲!Y156)+BU161+军团势力点排行奖励设计!AD162-军团势力点排行奖励设计!AD161</f>
        <v>8876.291485554364</v>
      </c>
      <c r="BV162" s="65">
        <f>IF($AX162&lt;F$10,0,求节点(F$10:F$14,$L$19:$L$23,$AX162)*$C$2*节奏总纲!Z156)+BV161+军团势力点排行奖励设计!AE162-军团势力点排行奖励设计!AE161</f>
        <v>7985.4005296719879</v>
      </c>
      <c r="BW162" s="65">
        <f>IF($AX162&lt;G$10,0,求节点(G$10:G$14,$L$19:$L$23,$AX162)*$C$2*节奏总纲!AA156)+BW161+军团势力点排行奖励设计!AF162-军团势力点排行奖励设计!AF161</f>
        <v>8093.8316612055223</v>
      </c>
      <c r="BX162" s="65">
        <f>IF($AX162&lt;C$10,0,求节点(C$10:C$14,$M$19:$M$23,$AX162)*$C$2*节奏总纲!W156)+BX161</f>
        <v>0</v>
      </c>
      <c r="BY162" s="65">
        <f>IF($AX162&lt;D$10,0,求节点(D$10:D$14,$M$19:$M$23,$AX162)*$C$2*节奏总纲!X156)+BY161</f>
        <v>0</v>
      </c>
      <c r="BZ162" s="65">
        <f>IF($AX162&lt;E$10,0,求节点(E$10:E$14,$M$19:$M$23,$AX162)*$C$2*节奏总纲!Y156)+BZ161</f>
        <v>0</v>
      </c>
      <c r="CA162" s="65">
        <f>IF($AX162&lt;F$10,0,求节点(F$10:F$14,$M$19:$M$23,$AX162)*$C$2*节奏总纲!Z156)+CA161</f>
        <v>0</v>
      </c>
      <c r="CB162" s="65">
        <f>IF($AX162&lt;G$10,0,求节点(G$10:G$14,$M$19:$M$23,$AX162)*$C$2*节奏总纲!AA156)+CB161</f>
        <v>0</v>
      </c>
      <c r="CF162" s="51">
        <v>153</v>
      </c>
      <c r="CG162" s="65">
        <f t="shared" si="263"/>
        <v>804.18564111893329</v>
      </c>
      <c r="CH162" s="65">
        <f t="shared" si="264"/>
        <v>662.1940843176119</v>
      </c>
      <c r="CI162" s="65">
        <f t="shared" si="265"/>
        <v>474.92946284913205</v>
      </c>
      <c r="CJ162" s="65">
        <f t="shared" si="266"/>
        <v>264.33334080902091</v>
      </c>
      <c r="CK162" s="65">
        <f t="shared" si="267"/>
        <v>141.04563777962349</v>
      </c>
      <c r="CL162" s="65">
        <f t="shared" si="268"/>
        <v>4326.4011766107233</v>
      </c>
      <c r="CM162" s="65">
        <f t="shared" si="269"/>
        <v>3374.0557894024932</v>
      </c>
      <c r="CN162" s="65">
        <f t="shared" si="270"/>
        <v>2277.0400927063847</v>
      </c>
      <c r="CO162" s="65">
        <f t="shared" si="271"/>
        <v>1281.9904644254493</v>
      </c>
      <c r="CP162" s="65">
        <f t="shared" si="272"/>
        <v>719.68377807145782</v>
      </c>
      <c r="CQ162" s="65">
        <f t="shared" si="273"/>
        <v>126110.28188193304</v>
      </c>
      <c r="CR162" s="65">
        <f t="shared" si="274"/>
        <v>130156.64808117598</v>
      </c>
      <c r="CS162" s="65">
        <f t="shared" si="275"/>
        <v>122651.39264094393</v>
      </c>
      <c r="CT162" s="65">
        <f t="shared" si="276"/>
        <v>120820.63628027216</v>
      </c>
      <c r="CU162" s="65">
        <f t="shared" si="277"/>
        <v>119357.27975264896</v>
      </c>
      <c r="CV162" s="65">
        <f t="shared" si="278"/>
        <v>38252.63225932121</v>
      </c>
      <c r="CW162" s="65">
        <f t="shared" si="279"/>
        <v>25473.734312930555</v>
      </c>
      <c r="CX162" s="65">
        <f t="shared" si="280"/>
        <v>17491.848215615548</v>
      </c>
      <c r="CY162" s="65">
        <f t="shared" si="281"/>
        <v>12360.646900309828</v>
      </c>
      <c r="CZ162" s="65">
        <f t="shared" si="282"/>
        <v>6018.0888129528848</v>
      </c>
      <c r="DA162" s="65">
        <f t="shared" si="283"/>
        <v>592399.15673126164</v>
      </c>
      <c r="DB162" s="65">
        <f t="shared" si="284"/>
        <v>529178.14838132204</v>
      </c>
      <c r="DC162" s="65">
        <f t="shared" si="285"/>
        <v>443814.5742777182</v>
      </c>
      <c r="DD162" s="65">
        <f t="shared" si="286"/>
        <v>399270.02648359939</v>
      </c>
      <c r="DE162" s="65">
        <f t="shared" si="287"/>
        <v>404691.58306027611</v>
      </c>
      <c r="DF162" s="65">
        <f t="shared" si="288"/>
        <v>0</v>
      </c>
      <c r="DG162" s="65">
        <f t="shared" si="289"/>
        <v>0</v>
      </c>
      <c r="DH162" s="65">
        <f t="shared" si="290"/>
        <v>0</v>
      </c>
      <c r="DI162" s="65">
        <f t="shared" si="291"/>
        <v>0</v>
      </c>
      <c r="DJ162" s="65">
        <f t="shared" si="292"/>
        <v>0</v>
      </c>
      <c r="DN162" s="51">
        <v>153</v>
      </c>
      <c r="DO162" s="65">
        <f t="shared" si="293"/>
        <v>6.1798537991688383</v>
      </c>
      <c r="DP162" s="65">
        <f t="shared" si="294"/>
        <v>5.8952671872317355</v>
      </c>
      <c r="DQ162" s="65">
        <f t="shared" si="295"/>
        <v>5.5944805930680239</v>
      </c>
      <c r="DR162" s="65">
        <f t="shared" si="296"/>
        <v>5.6499007370836329</v>
      </c>
      <c r="DS162" s="65">
        <f t="shared" si="297"/>
        <v>5.9024887362764566</v>
      </c>
      <c r="DT162" s="65">
        <f t="shared" si="298"/>
        <v>3.5474544808706301</v>
      </c>
      <c r="DU162" s="65">
        <f t="shared" si="299"/>
        <v>3.300697844126562</v>
      </c>
      <c r="DV162" s="65">
        <f t="shared" si="300"/>
        <v>3.1186518911215777</v>
      </c>
      <c r="DW162" s="65">
        <f t="shared" si="301"/>
        <v>3.3350399405988376</v>
      </c>
      <c r="DX162" s="65">
        <f t="shared" si="302"/>
        <v>3.1261315829257734</v>
      </c>
      <c r="DY162" s="65">
        <f t="shared" si="303"/>
        <v>1</v>
      </c>
      <c r="DZ162" s="65">
        <f t="shared" si="304"/>
        <v>1</v>
      </c>
      <c r="EA162" s="65">
        <f t="shared" si="305"/>
        <v>0.99999999999999956</v>
      </c>
      <c r="EB162" s="65">
        <f t="shared" si="306"/>
        <v>1</v>
      </c>
      <c r="EC162" s="65">
        <f t="shared" si="307"/>
        <v>1</v>
      </c>
      <c r="ED162" s="65">
        <f t="shared" si="308"/>
        <v>15.884762923179251</v>
      </c>
      <c r="EE162" s="65">
        <f t="shared" si="309"/>
        <v>20.235973552115553</v>
      </c>
      <c r="EF162" s="65">
        <f t="shared" si="310"/>
        <v>23.678204981600341</v>
      </c>
      <c r="EG162" s="65">
        <f t="shared" si="311"/>
        <v>29.488733185786902</v>
      </c>
      <c r="EH162" s="65">
        <f t="shared" si="312"/>
        <v>60.41433223014927</v>
      </c>
      <c r="EI162" s="65">
        <f t="shared" si="313"/>
        <v>0.99999999999999922</v>
      </c>
      <c r="EJ162" s="65">
        <f t="shared" si="314"/>
        <v>0.99999999999999978</v>
      </c>
      <c r="EK162" s="65">
        <f t="shared" si="315"/>
        <v>1.0000000000000002</v>
      </c>
      <c r="EL162" s="65">
        <f t="shared" si="316"/>
        <v>0.99999999999999989</v>
      </c>
      <c r="EM162" s="65">
        <f t="shared" si="317"/>
        <v>1</v>
      </c>
      <c r="EN162" s="65">
        <f t="shared" si="318"/>
        <v>0</v>
      </c>
      <c r="EO162" s="65">
        <f t="shared" si="319"/>
        <v>0</v>
      </c>
      <c r="EP162" s="65">
        <f t="shared" si="320"/>
        <v>0</v>
      </c>
      <c r="EQ162" s="65">
        <f t="shared" si="321"/>
        <v>0</v>
      </c>
      <c r="ER162" s="65">
        <f t="shared" si="322"/>
        <v>0</v>
      </c>
      <c r="EV162" s="51">
        <v>153</v>
      </c>
      <c r="EW162" s="65">
        <f t="shared" si="323"/>
        <v>290.62916352210834</v>
      </c>
      <c r="EX162" s="65">
        <f t="shared" si="324"/>
        <v>233.66049054559718</v>
      </c>
      <c r="EY162" s="65">
        <f t="shared" si="325"/>
        <v>163.29709535101796</v>
      </c>
      <c r="EZ162" s="65">
        <f t="shared" si="326"/>
        <v>91.326382094567663</v>
      </c>
      <c r="FA162" s="65">
        <f t="shared" si="327"/>
        <v>49.799640898068432</v>
      </c>
      <c r="FB162" s="65">
        <f t="shared" si="328"/>
        <v>3042.2299847169879</v>
      </c>
      <c r="FC162" s="65">
        <f t="shared" si="329"/>
        <v>2830.0236118266171</v>
      </c>
      <c r="FD162" s="65">
        <f t="shared" si="330"/>
        <v>2495.1134874321037</v>
      </c>
      <c r="FE162" s="65">
        <f t="shared" si="331"/>
        <v>2309.4273855194815</v>
      </c>
      <c r="FF162" s="65">
        <f t="shared" si="332"/>
        <v>2139.9673405583662</v>
      </c>
      <c r="FG162" s="65">
        <f t="shared" si="333"/>
        <v>5828.5754912097746</v>
      </c>
      <c r="FH162" s="65">
        <f t="shared" si="334"/>
        <v>5382.1559546348763</v>
      </c>
      <c r="FI162" s="65">
        <f t="shared" si="335"/>
        <v>4677.5768174366231</v>
      </c>
      <c r="FJ162" s="65">
        <f t="shared" si="336"/>
        <v>4331.5361721087766</v>
      </c>
      <c r="FK162" s="65">
        <f t="shared" si="337"/>
        <v>4278.6895827809203</v>
      </c>
      <c r="FL162" s="65">
        <f t="shared" si="338"/>
        <v>2834.7979784570748</v>
      </c>
      <c r="FM162" s="65">
        <f t="shared" si="339"/>
        <v>2503.4652357467844</v>
      </c>
      <c r="FN162" s="65">
        <f t="shared" si="340"/>
        <v>2096.2896062832165</v>
      </c>
      <c r="FO162" s="65">
        <f t="shared" si="341"/>
        <v>1880.8521457369168</v>
      </c>
      <c r="FP162" s="65">
        <f t="shared" si="342"/>
        <v>1857.8157239152054</v>
      </c>
      <c r="FQ162" s="65">
        <f t="shared" si="343"/>
        <v>5331.5924105813501</v>
      </c>
      <c r="FR162" s="65">
        <f t="shared" si="344"/>
        <v>4762.603335431897</v>
      </c>
      <c r="FS162" s="65">
        <f t="shared" si="345"/>
        <v>3994.3311684994637</v>
      </c>
      <c r="FT162" s="65">
        <f t="shared" si="346"/>
        <v>3593.4302383523941</v>
      </c>
      <c r="FU162" s="65">
        <f t="shared" si="347"/>
        <v>3642.224247542485</v>
      </c>
      <c r="FV162" s="65">
        <f t="shared" si="348"/>
        <v>592.3991567312612</v>
      </c>
      <c r="FW162" s="65">
        <f t="shared" si="349"/>
        <v>529.17814838132188</v>
      </c>
      <c r="FX162" s="65">
        <f t="shared" si="350"/>
        <v>443.81457427771824</v>
      </c>
      <c r="FY162" s="65">
        <f t="shared" si="351"/>
        <v>399.27002648359939</v>
      </c>
      <c r="FZ162" s="65">
        <f t="shared" si="352"/>
        <v>404.69158306027612</v>
      </c>
      <c r="GB162" s="65">
        <f t="shared" si="353"/>
        <v>290.62916352210834</v>
      </c>
      <c r="GC162" s="65">
        <f t="shared" si="354"/>
        <v>3042.2299847169879</v>
      </c>
      <c r="GD162" s="65">
        <f t="shared" si="355"/>
        <v>5828.5754912097746</v>
      </c>
      <c r="GE162" s="65">
        <f t="shared" si="356"/>
        <v>2834.7979784570748</v>
      </c>
      <c r="GF162" s="65">
        <f t="shared" si="357"/>
        <v>5331.5924105813501</v>
      </c>
      <c r="GG162" s="65">
        <f t="shared" si="358"/>
        <v>592.3991567312612</v>
      </c>
      <c r="GH162" s="65">
        <f t="shared" si="359"/>
        <v>233.66049054559718</v>
      </c>
      <c r="GI162" s="65">
        <f t="shared" si="360"/>
        <v>2830.0236118266171</v>
      </c>
      <c r="GJ162" s="65">
        <f t="shared" si="361"/>
        <v>5382.1559546348763</v>
      </c>
      <c r="GK162" s="65">
        <f t="shared" si="362"/>
        <v>2503.4652357467844</v>
      </c>
      <c r="GL162" s="65">
        <f t="shared" si="363"/>
        <v>4762.603335431897</v>
      </c>
      <c r="GM162" s="65">
        <f t="shared" si="364"/>
        <v>529.17814838132188</v>
      </c>
      <c r="GN162" s="65">
        <f t="shared" si="365"/>
        <v>163.29709535101796</v>
      </c>
      <c r="GO162" s="65">
        <f t="shared" si="366"/>
        <v>2495.1134874321037</v>
      </c>
      <c r="GP162" s="65">
        <f t="shared" si="367"/>
        <v>4677.5768174366231</v>
      </c>
      <c r="GQ162" s="65">
        <f t="shared" si="368"/>
        <v>2096.2896062832165</v>
      </c>
      <c r="GR162" s="65">
        <f t="shared" si="369"/>
        <v>3994.3311684994637</v>
      </c>
      <c r="GS162" s="65">
        <f t="shared" si="370"/>
        <v>443.81457427771824</v>
      </c>
      <c r="GT162" s="65">
        <f t="shared" si="371"/>
        <v>91.326382094567663</v>
      </c>
      <c r="GU162" s="65">
        <f t="shared" si="372"/>
        <v>2309.4273855194815</v>
      </c>
      <c r="GV162" s="65">
        <f t="shared" si="373"/>
        <v>4331.5361721087766</v>
      </c>
      <c r="GW162" s="65">
        <f t="shared" si="374"/>
        <v>1880.8521457369168</v>
      </c>
      <c r="GX162" s="65">
        <f t="shared" si="375"/>
        <v>3593.4302383523941</v>
      </c>
      <c r="GY162" s="65">
        <f t="shared" si="376"/>
        <v>399.27002648359939</v>
      </c>
      <c r="GZ162" s="65">
        <f t="shared" si="377"/>
        <v>49.799640898068432</v>
      </c>
      <c r="HA162" s="65">
        <f t="shared" si="378"/>
        <v>2139.9673405583662</v>
      </c>
      <c r="HB162" s="65">
        <f t="shared" si="379"/>
        <v>4278.6895827809203</v>
      </c>
      <c r="HC162" s="65">
        <f t="shared" si="380"/>
        <v>1857.8157239152054</v>
      </c>
      <c r="HD162" s="65">
        <f t="shared" si="381"/>
        <v>3642.224247542485</v>
      </c>
      <c r="HE162" s="65">
        <f t="shared" si="382"/>
        <v>404.69158306027612</v>
      </c>
      <c r="HM162" s="51">
        <v>153</v>
      </c>
      <c r="HN162" s="72">
        <f>(EW162-EW161)*$D$46+(FB162-FB161)*$D$47+(FG162-FG161)*$D$48+(FL162-FL161)*$D$49+IF($HM162&lt;C$10,0,求节点(C$10:C$14,$H$28:$H$32,$HM162)*$C$2*节奏总纲!W156)+HN161</f>
        <v>5156646.0319957696</v>
      </c>
      <c r="HO162" s="72">
        <f>(EX162-EX161)*$D$46+(FC162-FC161)*$D$47+(FH162-FH161)*$D$48+(FM162-FM161)*$D$49+IF($HM162&lt;D$10,0,求节点(D$10:D$14,$H$28:$H$32,$HM162)*$C$2*节奏总纲!X156)+HO161</f>
        <v>4418880.0694308979</v>
      </c>
      <c r="HP162" s="72">
        <f>(EY162-EY161)*$D$46+(FD162-FD161)*$D$47+(FI162-FI161)*$D$48+(FN162-FN161)*$D$49+IF($HM162&lt;E$10,0,求节点(E$10:E$14,$H$28:$H$32,$HM162)*$C$2*节奏总纲!Y156)+HP161</f>
        <v>3572679.1301381392</v>
      </c>
      <c r="HQ162" s="72">
        <f>(EZ162-EZ161)*$D$46+(FE162-FE161)*$D$47+(FJ162-FJ161)*$D$48+(FO162-FO161)*$D$49+IF($HM162&lt;F$10,0,求节点(F$10:F$14,$H$28:$H$32,$HM162)*$C$2*节奏总纲!Z156)+HQ161</f>
        <v>3157312.0418294566</v>
      </c>
      <c r="HR162" s="72">
        <f>(FA162-FA161)*$D$46+(FF162-FF161)*$D$47+(FK162-FK161)*$D$48+(FP162-FP161)*$D$49+IF($HM162&lt;G$10,0,求节点(G$10:G$14,$H$28:$H$32,$HM162)*$C$2*节奏总纲!AA156)+HR161</f>
        <v>3161711.0310525373</v>
      </c>
      <c r="HV162" s="72">
        <v>153</v>
      </c>
      <c r="HW162" s="72">
        <f>IF($HV162&lt;C$10,0,求节点(C$10:C$14,$I$28:$I$32,$HV162)*$C$2*节奏总纲!W156)+HW161</f>
        <v>93163328809.096619</v>
      </c>
      <c r="HX162" s="72">
        <f>IF($HV162&lt;D$10,0,求节点(D$10:D$14,$I$28:$I$32,$HV162)*$C$2*节奏总纲!X156)+HX161</f>
        <v>79802843690.78093</v>
      </c>
      <c r="HY162" s="72">
        <f>IF($HV162&lt;E$10,0,求节点(E$10:E$14,$I$28:$I$32,$HV162)*$C$2*节奏总纲!Y156)+HY161</f>
        <v>64410429613.721855</v>
      </c>
      <c r="HZ162" s="72">
        <f>IF($HV162&lt;F$10,0,求节点(F$10:F$14,$I$28:$I$32,$HV162)*$C$2*节奏总纲!Z156)+HZ161</f>
        <v>56983659090.325867</v>
      </c>
      <c r="IA162" s="72">
        <f>IF($HV162&lt;G$10,0,求节点(G$10:G$14,$I$28:$I$32,$HV162)*$C$2*节奏总纲!AA156)+IA161</f>
        <v>57526885698.04969</v>
      </c>
    </row>
    <row r="163" spans="16:235" x14ac:dyDescent="0.15">
      <c r="P163" s="49">
        <v>154</v>
      </c>
      <c r="Q163" s="51">
        <f>IF($P163&lt;C$10,0,求节点(C$10:C$14,$H$10:$H$14,$P163)*$C$2*节奏总纲!W157)+Q162</f>
        <v>4969.7496895058675</v>
      </c>
      <c r="R163" s="51">
        <f>IF($P163&lt;D$10,0,求节点(D$10:D$14,$H$10:$H$14,$P163)*$C$2*节奏总纲!X157)+R162</f>
        <v>3903.8110568565826</v>
      </c>
      <c r="S163" s="51">
        <f>IF($P163&lt;E$10,0,求节点(E$10:E$14,$H$10:$H$14,$P163)*$C$2*节奏总纲!Y157)+S162</f>
        <v>2656.9836629856904</v>
      </c>
      <c r="T163" s="51">
        <f>IF($P163&lt;F$10,0,求节点(F$10:F$14,$H$10:$H$14,$P163)*$C$2*节奏总纲!Z157)+T162</f>
        <v>1493.4571370726665</v>
      </c>
      <c r="U163" s="51">
        <f>IF($P163&lt;G$10,0,求节点(G$10:G$14,$H$10:$H$14,$P163)*$C$2*节奏总纲!AA157)+U162</f>
        <v>832.52028829515666</v>
      </c>
      <c r="V163" s="51">
        <f>IF($P163&lt;C$10,0,求节点(C$10:C$14,$I$10:$I$14,$P163)*$C$2*节奏总纲!W157)+V162</f>
        <v>15347.711240011677</v>
      </c>
      <c r="W163" s="51">
        <f>IF($P163&lt;D$10,0,求节点(D$10:D$14,$I$10:$I$14,$P163)*$C$2*节奏总纲!X157)+W162</f>
        <v>11136.738670043555</v>
      </c>
      <c r="X163" s="51">
        <f>IF($P163&lt;E$10,0,求节点(E$10:E$14,$I$10:$I$14,$P163)*$C$2*节奏总纲!Y157)+X162</f>
        <v>7101.2953912784196</v>
      </c>
      <c r="Y163" s="51">
        <f>IF($P163&lt;F$10,0,求节点(F$10:F$14,$I$10:$I$14,$P163)*$C$2*节奏总纲!Z157)+Y162</f>
        <v>4275.4894023257266</v>
      </c>
      <c r="Z163" s="51">
        <f>IF($P163&lt;G$10,0,求节点(G$10:G$14,$I$10:$I$14,$P163)*$C$2*节奏总纲!AA157)+Z162</f>
        <v>2249.8261883485275</v>
      </c>
      <c r="AA163" s="65">
        <f>IF($P163&lt;C$10,0,求节点(C$10:C$14,$J$10:$J$14,$P163)*$C$2*节奏总纲!W157)+AA162+军团势力点排行奖励设计!M163-军团势力点排行奖励设计!M162</f>
        <v>134383.12497827577</v>
      </c>
      <c r="AB163" s="65">
        <f>IF($P163&lt;D$10,0,求节点(D$10:D$14,$J$10:$J$14,$P163)*$C$2*节奏总纲!X157)+AB162+军团势力点排行奖励设计!N163-军团势力点排行奖励设计!N162</f>
        <v>139574.5511423421</v>
      </c>
      <c r="AC163" s="65">
        <f>IF($P163&lt;E$10,0,求节点(E$10:E$14,$J$10:$J$14,$P163)*$C$2*节奏总纲!Y157)+AC162+军团势力点排行奖励设计!O163-军团势力点排行奖励设计!O162</f>
        <v>150027.50664655137</v>
      </c>
      <c r="AD163" s="65">
        <f>IF($P163&lt;F$10,0,求节点(F$10:F$14,$J$10:$J$14,$P163)*$C$2*节奏总纲!Z157)+AD162+军团势力点排行奖励设计!P163-军团势力点排行奖励设计!P162</f>
        <v>148196.75028587965</v>
      </c>
      <c r="AE163" s="65">
        <f>IF($P163&lt;G$10,0,求节点(G$10:G$14,$J$10:$J$14,$P163)*$C$2*节奏总纲!AA157)+AE162+军团势力点排行奖励设计!Q163-军团势力点排行奖励设计!Q162</f>
        <v>146733.39375825645</v>
      </c>
      <c r="AF163" s="65">
        <f>IF($P163&lt;C$10,0,求节点(C$10:C$14,$K$10:$K$14,$P163)*$C$2*节奏总纲!W157)+AF162</f>
        <v>651066.42088267533</v>
      </c>
      <c r="AG163" s="65">
        <f>IF($P163&lt;D$10,0,求节点(D$10:D$14,$K$10:$K$14,$P163)*$C$2*节奏总纲!X157)+AG162</f>
        <v>555041.00668697874</v>
      </c>
      <c r="AH163" s="65">
        <f>IF($P163&lt;E$10,0,求节点(E$10:E$14,$K$10:$K$14,$P163)*$C$2*节奏总纲!Y157)+AH162</f>
        <v>509991.96657601144</v>
      </c>
      <c r="AI163" s="65">
        <f>IF($P163&lt;F$10,0,求节点(F$10:F$14,$K$10:$K$14,$P163)*$C$2*节奏总纲!Z157)+AI162</f>
        <v>513783.68457802769</v>
      </c>
      <c r="AJ163" s="65">
        <f>IF($P163&lt;G$10,0,求节点(G$10:G$14,$K$10:$K$14,$P163)*$C$2*节奏总纲!AA157)+AJ162</f>
        <v>512862.68306734751</v>
      </c>
      <c r="AK163" s="65">
        <f>IF($P163&lt;C$10,0,求节点(C$10:C$14,$L$10:$L$14,$P163)*$C$2*节奏总纲!W157)+AK162+军团势力点排行奖励设计!R163-军团势力点排行奖励设计!R162</f>
        <v>637486.15160632902</v>
      </c>
      <c r="AL163" s="65">
        <f>IF($P163&lt;D$10,0,求节点(D$10:D$14,$L$10:$L$14,$P163)*$C$2*节奏总纲!X157)+AL162+军团势力点排行奖励设计!S163-军团势力点排行奖励设计!S162</f>
        <v>571747.07021779264</v>
      </c>
      <c r="AM163" s="65">
        <f>IF($P163&lt;E$10,0,求节点(E$10:E$14,$L$10:$L$14,$P163)*$C$2*节奏总纲!Y157)+AM162+军团势力点排行奖励设计!T163-军团势力点排行奖励设计!T162</f>
        <v>550581.41889958759</v>
      </c>
      <c r="AN163" s="65">
        <f>IF($P163&lt;F$10,0,求节点(F$10:F$14,$L$10:$L$14,$P163)*$C$2*节奏总纲!Z157)+AN162+军团势力点排行奖励设计!U163-军团势力点排行奖励设计!U162</f>
        <v>559504.33821690956</v>
      </c>
      <c r="AO163" s="65">
        <f>IF($P163&lt;G$10,0,求节点(G$10:G$14,$L$10:$L$14,$P163)*$C$2*节奏总纲!AA157)+AO162+军团势力点排行奖励设计!V163-军团势力点排行奖励设计!V162</f>
        <v>564925.89479358634</v>
      </c>
      <c r="AP163" s="65">
        <f>IF($P163&lt;C$10,0,求节点(C$10:C$14,$M$10:$M$14,$P163)*$C$2*节奏总纲!W157)+AP162</f>
        <v>0</v>
      </c>
      <c r="AQ163" s="65">
        <f>IF($P163&lt;D$10,0,求节点(D$10:D$14,$M$10:$M$14,$P163)*$C$2*节奏总纲!X157)+AQ162</f>
        <v>0</v>
      </c>
      <c r="AR163" s="65">
        <f>IF($P163&lt;E$10,0,求节点(E$10:E$14,$M$10:$M$14,$P163)*$C$2*节奏总纲!Y157)+AR162</f>
        <v>0</v>
      </c>
      <c r="AS163" s="65">
        <f>IF($P163&lt;F$10,0,求节点(F$10:F$14,$M$10:$M$14,$P163)*$C$2*节奏总纲!Z157)+AS162</f>
        <v>0</v>
      </c>
      <c r="AT163" s="65">
        <f>IF($P163&lt;G$10,0,求节点(G$10:G$14,$M$10:$M$14,$P163)*$C$2*节奏总纲!AA157)+AT162</f>
        <v>0</v>
      </c>
      <c r="AX163" s="51">
        <v>154</v>
      </c>
      <c r="AY163" s="51">
        <f>IF($AX163&lt;C$10,0,求节点(C$10:C$14,$H$19:$H$23,$AX163)*$C$2*节奏总纲!W157)+AY162</f>
        <v>160.83712822378666</v>
      </c>
      <c r="AZ163" s="51">
        <f>IF($AX163&lt;D$10,0,求节点(D$10:D$14,$H$19:$H$23,$AX163)*$C$2*节奏总纲!X157)+AZ162</f>
        <v>132.43881686352239</v>
      </c>
      <c r="BA163" s="51">
        <f>IF($AX163&lt;E$10,0,求节点(E$10:E$14,$H$19:$H$23,$AX163)*$C$2*节奏总纲!Y157)+BA162</f>
        <v>94.985892569826404</v>
      </c>
      <c r="BB163" s="51">
        <f>IF($AX163&lt;F$10,0,求节点(F$10:F$14,$H$19:$H$23,$AX163)*$C$2*节奏总纲!Z157)+BB162</f>
        <v>52.866668161804185</v>
      </c>
      <c r="BC163" s="51">
        <f>IF($AX163&lt;G$10,0,求节点(G$10:G$14,$H$19:$H$23,$AX163)*$C$2*节奏总纲!AA157)+BC162</f>
        <v>28.209127555924699</v>
      </c>
      <c r="BD163" s="51">
        <f>IF($AX163&lt;C$10,0,求节点(C$10:C$14,$I$19:$I$23,$AX163)*$C$2*节奏总纲!W157)+BD162</f>
        <v>432.64011766107234</v>
      </c>
      <c r="BE163" s="51">
        <f>IF($AX163&lt;D$10,0,求节点(D$10:D$14,$I$19:$I$23,$AX163)*$C$2*节奏总纲!X157)+BE162</f>
        <v>337.40557894024931</v>
      </c>
      <c r="BF163" s="51">
        <f>IF($AX163&lt;E$10,0,求节点(E$10:E$14,$I$19:$I$23,$AX163)*$C$2*节奏总纲!Y157)+BF162</f>
        <v>227.70400927063847</v>
      </c>
      <c r="BG163" s="51">
        <f>IF($AX163&lt;F$10,0,求节点(F$10:F$14,$I$19:$I$23,$AX163)*$C$2*节奏总纲!Z157)+BG162</f>
        <v>128.19904644254493</v>
      </c>
      <c r="BH163" s="51">
        <f>IF($AX163&lt;G$10,0,求节点(G$10:G$14,$I$19:$I$23,$AX163)*$C$2*节奏总纲!AA157)+BH162</f>
        <v>71.968377807145785</v>
      </c>
      <c r="BI163" s="65">
        <f>IF($AX163&lt;C$10,0,求节点(C$10:C$14,$J$19:$J$23,$AX163)*$C$2*节奏总纲!W157)+BI162+军团势力点排行奖励设计!W163-军团势力点排行奖励设计!W162</f>
        <v>4479.4374992758576</v>
      </c>
      <c r="BJ163" s="65">
        <f>IF($AX163&lt;D$10,0,求节点(D$10:D$14,$J$19:$J$23,$AX163)*$C$2*节奏总纲!X157)+BJ162+军团势力点排行奖励设计!X163-军团势力点排行奖励设计!X162</f>
        <v>4652.4850380780699</v>
      </c>
      <c r="BK163" s="65">
        <f>IF($AX163&lt;E$10,0,求节点(E$10:E$14,$J$19:$J$23,$AX163)*$C$2*节奏总纲!Y157)+BK162+军团势力点排行奖励设计!Y163-军团势力点排行奖励设计!Y162</f>
        <v>5000.9168882183822</v>
      </c>
      <c r="BL163" s="65">
        <f>IF($AX163&lt;F$10,0,求节点(F$10:F$14,$J$19:$J$23,$AX163)*$C$2*节奏总纲!Z157)+BL162+军团势力点排行奖励设计!Z163-军团势力点排行奖励设计!Z162</f>
        <v>4939.8916761959899</v>
      </c>
      <c r="BM163" s="65">
        <f>IF($AX163&lt;G$10,0,求节点(G$10:G$14,$J$19:$J$23,$AX163)*$C$2*节奏总纲!AA157)+BM162+军团势力点排行奖励设计!AA163-军团势力点排行奖励设计!AA162</f>
        <v>4891.1131252752166</v>
      </c>
      <c r="BN163" s="65">
        <f>IF($AX163&lt;C$10,0,求节点(C$10:C$14,$K$19:$K$23,$AX163)*$C$2*节奏总纲!W157)+BN162</f>
        <v>1275.0877419773738</v>
      </c>
      <c r="BO163" s="65">
        <f>IF($AX163&lt;D$10,0,求节点(D$10:D$14,$K$19:$K$23,$AX163)*$C$2*节奏总纲!X157)+BO162</f>
        <v>849.12447709768514</v>
      </c>
      <c r="BP163" s="65">
        <f>IF($AX163&lt;E$10,0,求节点(E$10:E$14,$K$19:$K$23,$AX163)*$C$2*节奏总纲!Y157)+BP162</f>
        <v>583.0616071871849</v>
      </c>
      <c r="BQ163" s="65">
        <f>IF($AX163&lt;F$10,0,求节点(F$10:F$14,$K$19:$K$23,$AX163)*$C$2*节奏总纲!Z157)+BQ162</f>
        <v>412.02156334366094</v>
      </c>
      <c r="BR163" s="65">
        <f>IF($AX163&lt;G$10,0,求节点(G$10:G$14,$K$19:$K$23,$AX163)*$C$2*节奏总纲!AA157)+BR162</f>
        <v>200.60296043176282</v>
      </c>
      <c r="BS163" s="65">
        <f>IF($AX163&lt;C$10,0,求节点(C$10:C$14,$L$19:$L$23,$AX163)*$C$2*节奏总纲!W157)+BS162+军团势力点排行奖励设计!AB163-军团势力点排行奖励设计!AB162</f>
        <v>12749.723032126587</v>
      </c>
      <c r="BT163" s="65">
        <f>IF($AX163&lt;D$10,0,求节点(D$10:D$14,$L$19:$L$23,$AX163)*$C$2*节奏总纲!X157)+BT162+军团势力点排行奖励设计!AC163-军团势力点排行奖励设计!AC162</f>
        <v>11434.941404355854</v>
      </c>
      <c r="BU163" s="65">
        <f>IF($AX163&lt;E$10,0,求节点(E$10:E$14,$L$19:$L$23,$AX163)*$C$2*节奏总纲!Y157)+BU162+军团势力点排行奖励设计!AD163-军团势力点排行奖励设计!AD162</f>
        <v>11011.628377991752</v>
      </c>
      <c r="BV163" s="65">
        <f>IF($AX163&lt;F$10,0,求节点(F$10:F$14,$L$19:$L$23,$AX163)*$C$2*节奏总纲!Z157)+BV162+军团势力点排行奖励设计!AE163-军团势力点排行奖励设计!AE162</f>
        <v>11190.086764338193</v>
      </c>
      <c r="BW163" s="65">
        <f>IF($AX163&lt;G$10,0,求节点(G$10:G$14,$L$19:$L$23,$AX163)*$C$2*节奏总纲!AA157)+BW162+军团势力点排行奖励设计!AF163-军团势力点排行奖励设计!AF162</f>
        <v>11298.51789587173</v>
      </c>
      <c r="BX163" s="65">
        <f>IF($AX163&lt;C$10,0,求节点(C$10:C$14,$M$19:$M$23,$AX163)*$C$2*节奏总纲!W157)+BX162</f>
        <v>0</v>
      </c>
      <c r="BY163" s="65">
        <f>IF($AX163&lt;D$10,0,求节点(D$10:D$14,$M$19:$M$23,$AX163)*$C$2*节奏总纲!X157)+BY162</f>
        <v>0</v>
      </c>
      <c r="BZ163" s="65">
        <f>IF($AX163&lt;E$10,0,求节点(E$10:E$14,$M$19:$M$23,$AX163)*$C$2*节奏总纲!Y157)+BZ162</f>
        <v>0</v>
      </c>
      <c r="CA163" s="65">
        <f>IF($AX163&lt;F$10,0,求节点(F$10:F$14,$M$19:$M$23,$AX163)*$C$2*节奏总纲!Z157)+CA162</f>
        <v>0</v>
      </c>
      <c r="CB163" s="65">
        <f>IF($AX163&lt;G$10,0,求节点(G$10:G$14,$M$19:$M$23,$AX163)*$C$2*节奏总纲!AA157)+CB162</f>
        <v>0</v>
      </c>
      <c r="CF163" s="51">
        <v>154</v>
      </c>
      <c r="CG163" s="65">
        <f t="shared" si="263"/>
        <v>804.18564111893329</v>
      </c>
      <c r="CH163" s="65">
        <f t="shared" si="264"/>
        <v>662.1940843176119</v>
      </c>
      <c r="CI163" s="65">
        <f t="shared" si="265"/>
        <v>474.92946284913205</v>
      </c>
      <c r="CJ163" s="65">
        <f t="shared" si="266"/>
        <v>264.33334080902091</v>
      </c>
      <c r="CK163" s="65">
        <f t="shared" si="267"/>
        <v>141.04563777962349</v>
      </c>
      <c r="CL163" s="65">
        <f t="shared" si="268"/>
        <v>4326.4011766107233</v>
      </c>
      <c r="CM163" s="65">
        <f t="shared" si="269"/>
        <v>3374.0557894024932</v>
      </c>
      <c r="CN163" s="65">
        <f t="shared" si="270"/>
        <v>2277.0400927063847</v>
      </c>
      <c r="CO163" s="65">
        <f t="shared" si="271"/>
        <v>1281.9904644254493</v>
      </c>
      <c r="CP163" s="65">
        <f t="shared" si="272"/>
        <v>719.68377807145782</v>
      </c>
      <c r="CQ163" s="65">
        <f t="shared" si="273"/>
        <v>134383.12497827574</v>
      </c>
      <c r="CR163" s="65">
        <f t="shared" si="274"/>
        <v>139574.5511423421</v>
      </c>
      <c r="CS163" s="65">
        <f t="shared" si="275"/>
        <v>150027.50664655145</v>
      </c>
      <c r="CT163" s="65">
        <f t="shared" si="276"/>
        <v>148196.75028587971</v>
      </c>
      <c r="CU163" s="65">
        <f t="shared" si="277"/>
        <v>146733.39375825651</v>
      </c>
      <c r="CV163" s="65">
        <f t="shared" si="278"/>
        <v>38252.63225932121</v>
      </c>
      <c r="CW163" s="65">
        <f t="shared" si="279"/>
        <v>25473.734312930555</v>
      </c>
      <c r="CX163" s="65">
        <f t="shared" si="280"/>
        <v>17491.848215615548</v>
      </c>
      <c r="CY163" s="65">
        <f t="shared" si="281"/>
        <v>12360.646900309828</v>
      </c>
      <c r="CZ163" s="65">
        <f t="shared" si="282"/>
        <v>6018.0888129528848</v>
      </c>
      <c r="DA163" s="65">
        <f t="shared" si="283"/>
        <v>637486.15160632937</v>
      </c>
      <c r="DB163" s="65">
        <f t="shared" si="284"/>
        <v>571747.07021779264</v>
      </c>
      <c r="DC163" s="65">
        <f t="shared" si="285"/>
        <v>550581.41889958759</v>
      </c>
      <c r="DD163" s="65">
        <f t="shared" si="286"/>
        <v>559504.33821690967</v>
      </c>
      <c r="DE163" s="65">
        <f t="shared" si="287"/>
        <v>564925.89479358646</v>
      </c>
      <c r="DF163" s="65">
        <f t="shared" si="288"/>
        <v>0</v>
      </c>
      <c r="DG163" s="65">
        <f t="shared" si="289"/>
        <v>0</v>
      </c>
      <c r="DH163" s="65">
        <f t="shared" si="290"/>
        <v>0</v>
      </c>
      <c r="DI163" s="65">
        <f t="shared" si="291"/>
        <v>0</v>
      </c>
      <c r="DJ163" s="65">
        <f t="shared" si="292"/>
        <v>0</v>
      </c>
      <c r="DN163" s="51">
        <v>154</v>
      </c>
      <c r="DO163" s="65">
        <f t="shared" si="293"/>
        <v>6.1798537991688383</v>
      </c>
      <c r="DP163" s="65">
        <f t="shared" si="294"/>
        <v>5.8952671872317355</v>
      </c>
      <c r="DQ163" s="65">
        <f t="shared" si="295"/>
        <v>5.5944805930680239</v>
      </c>
      <c r="DR163" s="65">
        <f t="shared" si="296"/>
        <v>5.6499007370836329</v>
      </c>
      <c r="DS163" s="65">
        <f t="shared" si="297"/>
        <v>5.9024887362764566</v>
      </c>
      <c r="DT163" s="65">
        <f t="shared" si="298"/>
        <v>3.5474544808706301</v>
      </c>
      <c r="DU163" s="65">
        <f t="shared" si="299"/>
        <v>3.300697844126562</v>
      </c>
      <c r="DV163" s="65">
        <f t="shared" si="300"/>
        <v>3.1186518911215777</v>
      </c>
      <c r="DW163" s="65">
        <f t="shared" si="301"/>
        <v>3.3350399405988376</v>
      </c>
      <c r="DX163" s="65">
        <f t="shared" si="302"/>
        <v>3.1261315829257734</v>
      </c>
      <c r="DY163" s="65">
        <f t="shared" si="303"/>
        <v>1.0000000000000002</v>
      </c>
      <c r="DZ163" s="65">
        <f t="shared" si="304"/>
        <v>1</v>
      </c>
      <c r="EA163" s="65">
        <f t="shared" si="305"/>
        <v>0.99999999999999944</v>
      </c>
      <c r="EB163" s="65">
        <f t="shared" si="306"/>
        <v>0.99999999999999956</v>
      </c>
      <c r="EC163" s="65">
        <f t="shared" si="307"/>
        <v>0.99999999999999956</v>
      </c>
      <c r="ED163" s="65">
        <f t="shared" si="308"/>
        <v>17.020173055516373</v>
      </c>
      <c r="EE163" s="65">
        <f t="shared" si="309"/>
        <v>21.788756994503078</v>
      </c>
      <c r="EF163" s="65">
        <f t="shared" si="310"/>
        <v>29.155979419071613</v>
      </c>
      <c r="EG163" s="65">
        <f t="shared" si="311"/>
        <v>41.566083775530338</v>
      </c>
      <c r="EH163" s="65">
        <f t="shared" si="312"/>
        <v>85.220191826265534</v>
      </c>
      <c r="EI163" s="65">
        <f t="shared" si="313"/>
        <v>0.99999999999999944</v>
      </c>
      <c r="EJ163" s="65">
        <f t="shared" si="314"/>
        <v>1</v>
      </c>
      <c r="EK163" s="65">
        <f t="shared" si="315"/>
        <v>1</v>
      </c>
      <c r="EL163" s="65">
        <f t="shared" si="316"/>
        <v>0.99999999999999978</v>
      </c>
      <c r="EM163" s="65">
        <f t="shared" si="317"/>
        <v>0.99999999999999978</v>
      </c>
      <c r="EN163" s="65">
        <f t="shared" si="318"/>
        <v>0</v>
      </c>
      <c r="EO163" s="65">
        <f t="shared" si="319"/>
        <v>0</v>
      </c>
      <c r="EP163" s="65">
        <f t="shared" si="320"/>
        <v>0</v>
      </c>
      <c r="EQ163" s="65">
        <f t="shared" si="321"/>
        <v>0</v>
      </c>
      <c r="ER163" s="65">
        <f t="shared" si="322"/>
        <v>0</v>
      </c>
      <c r="EV163" s="51">
        <v>154</v>
      </c>
      <c r="EW163" s="65">
        <f t="shared" si="323"/>
        <v>290.62916352210834</v>
      </c>
      <c r="EX163" s="65">
        <f t="shared" si="324"/>
        <v>233.66049054559718</v>
      </c>
      <c r="EY163" s="65">
        <f t="shared" si="325"/>
        <v>163.29709535101796</v>
      </c>
      <c r="EZ163" s="65">
        <f t="shared" si="326"/>
        <v>91.326382094567663</v>
      </c>
      <c r="FA163" s="65">
        <f t="shared" si="327"/>
        <v>49.799640898068432</v>
      </c>
      <c r="FB163" s="65">
        <f t="shared" si="328"/>
        <v>3180.1107029893665</v>
      </c>
      <c r="FC163" s="65">
        <f t="shared" si="329"/>
        <v>2986.9886628460522</v>
      </c>
      <c r="FD163" s="65">
        <f t="shared" si="330"/>
        <v>2951.3820541922287</v>
      </c>
      <c r="FE163" s="65">
        <f t="shared" si="331"/>
        <v>2765.695952279606</v>
      </c>
      <c r="FF163" s="65">
        <f t="shared" si="332"/>
        <v>2596.2359073184907</v>
      </c>
      <c r="FG163" s="65">
        <f t="shared" si="333"/>
        <v>6223.190106905322</v>
      </c>
      <c r="FH163" s="65">
        <f t="shared" si="334"/>
        <v>5778.8380315711929</v>
      </c>
      <c r="FI163" s="65">
        <f t="shared" si="335"/>
        <v>5728.8195952519509</v>
      </c>
      <c r="FJ163" s="65">
        <f t="shared" si="336"/>
        <v>5703.5837525927509</v>
      </c>
      <c r="FK163" s="65">
        <f t="shared" si="337"/>
        <v>5650.7371632648938</v>
      </c>
      <c r="FL163" s="65">
        <f t="shared" si="338"/>
        <v>3028.9340297845838</v>
      </c>
      <c r="FM163" s="65">
        <f t="shared" si="339"/>
        <v>2689.4374281946116</v>
      </c>
      <c r="FN163" s="65">
        <f t="shared" si="340"/>
        <v>2568.9838414467067</v>
      </c>
      <c r="FO163" s="65">
        <f t="shared" si="341"/>
        <v>2567.4162493461699</v>
      </c>
      <c r="FP163" s="65">
        <f t="shared" si="342"/>
        <v>2544.379827524459</v>
      </c>
      <c r="FQ163" s="65">
        <f t="shared" si="343"/>
        <v>5737.3753644569606</v>
      </c>
      <c r="FR163" s="65">
        <f t="shared" si="344"/>
        <v>5145.7236319601343</v>
      </c>
      <c r="FS163" s="65">
        <f t="shared" si="345"/>
        <v>4955.2327700962887</v>
      </c>
      <c r="FT163" s="65">
        <f t="shared" si="346"/>
        <v>5035.5390439521861</v>
      </c>
      <c r="FU163" s="65">
        <f t="shared" si="347"/>
        <v>5084.333053142278</v>
      </c>
      <c r="FV163" s="65">
        <f t="shared" si="348"/>
        <v>637.48615160632903</v>
      </c>
      <c r="FW163" s="65">
        <f t="shared" si="349"/>
        <v>571.74707021779273</v>
      </c>
      <c r="FX163" s="65">
        <f t="shared" si="350"/>
        <v>550.58141889958767</v>
      </c>
      <c r="FY163" s="65">
        <f t="shared" si="351"/>
        <v>559.50433821690956</v>
      </c>
      <c r="FZ163" s="65">
        <f t="shared" si="352"/>
        <v>564.92589479358639</v>
      </c>
      <c r="GB163" s="65">
        <f t="shared" si="353"/>
        <v>290.62916352210834</v>
      </c>
      <c r="GC163" s="65">
        <f t="shared" si="354"/>
        <v>3180.1107029893665</v>
      </c>
      <c r="GD163" s="65">
        <f t="shared" si="355"/>
        <v>6223.190106905322</v>
      </c>
      <c r="GE163" s="65">
        <f t="shared" si="356"/>
        <v>3028.9340297845838</v>
      </c>
      <c r="GF163" s="65">
        <f t="shared" si="357"/>
        <v>5737.3753644569606</v>
      </c>
      <c r="GG163" s="65">
        <f t="shared" si="358"/>
        <v>637.48615160632903</v>
      </c>
      <c r="GH163" s="65">
        <f t="shared" si="359"/>
        <v>233.66049054559718</v>
      </c>
      <c r="GI163" s="65">
        <f t="shared" si="360"/>
        <v>2986.9886628460522</v>
      </c>
      <c r="GJ163" s="65">
        <f t="shared" si="361"/>
        <v>5778.8380315711929</v>
      </c>
      <c r="GK163" s="65">
        <f t="shared" si="362"/>
        <v>2689.4374281946116</v>
      </c>
      <c r="GL163" s="65">
        <f t="shared" si="363"/>
        <v>5145.7236319601343</v>
      </c>
      <c r="GM163" s="65">
        <f t="shared" si="364"/>
        <v>571.74707021779273</v>
      </c>
      <c r="GN163" s="65">
        <f t="shared" si="365"/>
        <v>163.29709535101796</v>
      </c>
      <c r="GO163" s="65">
        <f t="shared" si="366"/>
        <v>2951.3820541922287</v>
      </c>
      <c r="GP163" s="65">
        <f t="shared" si="367"/>
        <v>5728.8195952519509</v>
      </c>
      <c r="GQ163" s="65">
        <f t="shared" si="368"/>
        <v>2568.9838414467067</v>
      </c>
      <c r="GR163" s="65">
        <f t="shared" si="369"/>
        <v>4955.2327700962887</v>
      </c>
      <c r="GS163" s="65">
        <f t="shared" si="370"/>
        <v>550.58141889958767</v>
      </c>
      <c r="GT163" s="65">
        <f t="shared" si="371"/>
        <v>91.326382094567663</v>
      </c>
      <c r="GU163" s="65">
        <f t="shared" si="372"/>
        <v>2765.695952279606</v>
      </c>
      <c r="GV163" s="65">
        <f t="shared" si="373"/>
        <v>5703.5837525927509</v>
      </c>
      <c r="GW163" s="65">
        <f t="shared" si="374"/>
        <v>2567.4162493461699</v>
      </c>
      <c r="GX163" s="65">
        <f t="shared" si="375"/>
        <v>5035.5390439521861</v>
      </c>
      <c r="GY163" s="65">
        <f t="shared" si="376"/>
        <v>559.50433821690956</v>
      </c>
      <c r="GZ163" s="65">
        <f t="shared" si="377"/>
        <v>49.799640898068432</v>
      </c>
      <c r="HA163" s="65">
        <f t="shared" si="378"/>
        <v>2596.2359073184907</v>
      </c>
      <c r="HB163" s="65">
        <f t="shared" si="379"/>
        <v>5650.7371632648938</v>
      </c>
      <c r="HC163" s="65">
        <f t="shared" si="380"/>
        <v>2544.379827524459</v>
      </c>
      <c r="HD163" s="65">
        <f t="shared" si="381"/>
        <v>5084.333053142278</v>
      </c>
      <c r="HE163" s="65">
        <f t="shared" si="382"/>
        <v>564.92589479358639</v>
      </c>
      <c r="HM163" s="51">
        <v>154</v>
      </c>
      <c r="HN163" s="72">
        <f>(EW163-EW162)*$D$46+(FB163-FB162)*$D$47+(FG163-FG162)*$D$48+(FL163-FL162)*$D$49+IF($HM163&lt;C$10,0,求节点(C$10:C$14,$H$28:$H$32,$HM163)*$C$2*节奏总纲!W157)+HN162</f>
        <v>5529034.2759058094</v>
      </c>
      <c r="HO163" s="72">
        <f>(EX163-EX162)*$D$46+(FC163-FC162)*$D$47+(FH163-FH162)*$D$48+(FM163-FM162)*$D$49+IF($HM163&lt;D$10,0,求节点(D$10:D$14,$H$28:$H$32,$HM163)*$C$2*节奏总纲!X157)+HO162</f>
        <v>4760197.4335716395</v>
      </c>
      <c r="HP163" s="72">
        <f>(EY163-EY162)*$D$46+(FD163-FD162)*$D$47+(FI163-FI162)*$D$48+(FN163-FN162)*$D$49+IF($HM163&lt;E$10,0,求节点(E$10:E$14,$H$28:$H$32,$HM163)*$C$2*节奏总纲!Y157)+HP162</f>
        <v>4404730.4884819034</v>
      </c>
      <c r="HQ163" s="72">
        <f>(EZ163-EZ162)*$D$46+(FE163-FE162)*$D$47+(FJ163-FJ162)*$D$48+(FO163-FO162)*$D$49+IF($HM163&lt;F$10,0,求节点(F$10:F$14,$H$28:$H$32,$HM163)*$C$2*节奏总纲!Z157)+HQ162</f>
        <v>4438490.1239093244</v>
      </c>
      <c r="HR163" s="72">
        <f>(FA163-FA162)*$D$46+(FF163-FF162)*$D$47+(FK163-FK162)*$D$48+(FP163-FP162)*$D$49+IF($HM163&lt;G$10,0,求节点(G$10:G$14,$H$28:$H$32,$HM163)*$C$2*节奏总纲!AA157)+HR162</f>
        <v>4442889.113132406</v>
      </c>
      <c r="HV163" s="72">
        <v>154</v>
      </c>
      <c r="HW163" s="72">
        <f>IF($HV163&lt;C$10,0,求节点(C$10:C$14,$I$28:$I$32,$HV163)*$C$2*节奏总纲!W157)+HW162</f>
        <v>100112517010.02451</v>
      </c>
      <c r="HX163" s="72">
        <f>IF($HV163&lt;D$10,0,求节点(D$10:D$14,$I$28:$I$32,$HV163)*$C$2*节奏总纲!X157)+HX162</f>
        <v>86131674547.884552</v>
      </c>
      <c r="HY163" s="72">
        <f>IF($HV163&lt;E$10,0,求节点(E$10:E$14,$I$28:$I$32,$HV163)*$C$2*节奏总纲!Y157)+HY162</f>
        <v>79741053456.862061</v>
      </c>
      <c r="HZ163" s="72">
        <f>IF($HV163&lt;F$10,0,求节点(F$10:F$14,$I$28:$I$32,$HV163)*$C$2*节奏总纲!Z157)+HZ162</f>
        <v>80869077671.296631</v>
      </c>
      <c r="IA163" s="72">
        <f>IF($HV163&lt;G$10,0,求节点(G$10:G$14,$I$28:$I$32,$HV163)*$C$2*节奏总纲!AA157)+IA162</f>
        <v>81412304279.020447</v>
      </c>
    </row>
    <row r="164" spans="16:235" x14ac:dyDescent="0.15">
      <c r="P164" s="49">
        <v>155</v>
      </c>
      <c r="Q164" s="51">
        <f>IF($P164&lt;C$10,0,求节点(C$10:C$14,$H$10:$H$14,$P164)*$C$2*节奏总纲!W158)+Q163</f>
        <v>4969.7496895058675</v>
      </c>
      <c r="R164" s="51">
        <f>IF($P164&lt;D$10,0,求节点(D$10:D$14,$H$10:$H$14,$P164)*$C$2*节奏总纲!X158)+R163</f>
        <v>3903.8110568565826</v>
      </c>
      <c r="S164" s="51">
        <f>IF($P164&lt;E$10,0,求节点(E$10:E$14,$H$10:$H$14,$P164)*$C$2*节奏总纲!Y158)+S163</f>
        <v>2656.9836629856904</v>
      </c>
      <c r="T164" s="51">
        <f>IF($P164&lt;F$10,0,求节点(F$10:F$14,$H$10:$H$14,$P164)*$C$2*节奏总纲!Z158)+T163</f>
        <v>1493.4571370726665</v>
      </c>
      <c r="U164" s="51">
        <f>IF($P164&lt;G$10,0,求节点(G$10:G$14,$H$10:$H$14,$P164)*$C$2*节奏总纲!AA158)+U163</f>
        <v>832.52028829515666</v>
      </c>
      <c r="V164" s="51">
        <f>IF($P164&lt;C$10,0,求节点(C$10:C$14,$I$10:$I$14,$P164)*$C$2*节奏总纲!W158)+V163</f>
        <v>15347.711240011677</v>
      </c>
      <c r="W164" s="51">
        <f>IF($P164&lt;D$10,0,求节点(D$10:D$14,$I$10:$I$14,$P164)*$C$2*节奏总纲!X158)+W163</f>
        <v>11136.738670043555</v>
      </c>
      <c r="X164" s="51">
        <f>IF($P164&lt;E$10,0,求节点(E$10:E$14,$I$10:$I$14,$P164)*$C$2*节奏总纲!Y158)+X163</f>
        <v>7101.2953912784196</v>
      </c>
      <c r="Y164" s="51">
        <f>IF($P164&lt;F$10,0,求节点(F$10:F$14,$I$10:$I$14,$P164)*$C$2*节奏总纲!Z158)+Y163</f>
        <v>4275.4894023257266</v>
      </c>
      <c r="Z164" s="51">
        <f>IF($P164&lt;G$10,0,求节点(G$10:G$14,$I$10:$I$14,$P164)*$C$2*节奏总纲!AA158)+Z163</f>
        <v>2249.8261883485275</v>
      </c>
      <c r="AA164" s="65">
        <f>IF($P164&lt;C$10,0,求节点(C$10:C$14,$J$10:$J$14,$P164)*$C$2*节奏总纲!W158)+AA163+军团势力点排行奖励设计!M164-军团势力点排行奖励设计!M163</f>
        <v>143249.73866866264</v>
      </c>
      <c r="AB164" s="65">
        <f>IF($P164&lt;D$10,0,求节点(D$10:D$14,$J$10:$J$14,$P164)*$C$2*节奏总纲!X158)+AB163+军团势力点排行奖励设计!N164-军团势力点排行奖励设计!N163</f>
        <v>164971.82734944014</v>
      </c>
      <c r="AC164" s="65">
        <f>IF($P164&lt;E$10,0,求节点(E$10:E$14,$J$10:$J$14,$P164)*$C$2*节奏总纲!Y158)+AC163+军团势力点排行奖励设计!O164-军团势力点排行奖励设计!O163</f>
        <v>194865.42716148612</v>
      </c>
      <c r="AD164" s="65">
        <f>IF($P164&lt;F$10,0,求节点(F$10:F$14,$J$10:$J$14,$P164)*$C$2*节奏总纲!Z158)+AD163+军团势力点排行奖励设计!P164-军团势力点排行奖励设计!P163</f>
        <v>193034.67080081441</v>
      </c>
      <c r="AE164" s="65">
        <f>IF($P164&lt;G$10,0,求节点(G$10:G$14,$J$10:$J$14,$P164)*$C$2*节奏总纲!AA158)+AE163+军团势力点排行奖励设计!Q164-军团势力点排行奖励设计!Q163</f>
        <v>191571.31427319121</v>
      </c>
      <c r="AF164" s="65">
        <f>IF($P164&lt;C$10,0,求节点(C$10:C$14,$K$10:$K$14,$P164)*$C$2*节奏总纲!W158)+AF163</f>
        <v>697616.14275720669</v>
      </c>
      <c r="AG164" s="65">
        <f>IF($P164&lt;D$10,0,求节点(D$10:D$14,$K$10:$K$14,$P164)*$C$2*节奏总纲!X158)+AG163</f>
        <v>661709.5667567905</v>
      </c>
      <c r="AH164" s="65">
        <f>IF($P164&lt;E$10,0,求节点(E$10:E$14,$K$10:$K$14,$P164)*$C$2*节奏总纲!Y158)+AH163</f>
        <v>666924.68837828306</v>
      </c>
      <c r="AI164" s="65">
        <f>IF($P164&lt;F$10,0,求节点(F$10:F$14,$K$10:$K$14,$P164)*$C$2*节奏总纲!Z158)+AI163</f>
        <v>667473.65873878379</v>
      </c>
      <c r="AJ164" s="65">
        <f>IF($P164&lt;G$10,0,求节点(G$10:G$14,$K$10:$K$14,$P164)*$C$2*节奏总纲!AA158)+AJ163</f>
        <v>668637.95497863647</v>
      </c>
      <c r="AK164" s="65">
        <f>IF($P164&lt;C$10,0,求节点(C$10:C$14,$L$10:$L$14,$P164)*$C$2*节奏总纲!W158)+AK163+军团势力点排行奖励设计!R164-军团势力点排行奖励设计!R163</f>
        <v>685809.19621893775</v>
      </c>
      <c r="AL164" s="65">
        <f>IF($P164&lt;D$10,0,求节点(D$10:D$14,$L$10:$L$14,$P164)*$C$2*节奏总纲!X158)+AL163+军团势力点排行奖励设计!S164-军团势力点排行奖励设计!S163</f>
        <v>686542.75867387583</v>
      </c>
      <c r="AM164" s="65">
        <f>IF($P164&lt;E$10,0,求节点(E$10:E$14,$L$10:$L$14,$P164)*$C$2*节奏总纲!Y158)+AM163+军团势力点排行奖励设计!T164-军团势力点排行奖励设计!T163</f>
        <v>725449.30890783307</v>
      </c>
      <c r="AN164" s="65">
        <f>IF($P164&lt;F$10,0,求节点(F$10:F$14,$L$10:$L$14,$P164)*$C$2*节奏总纲!Z158)+AN163+军团势力点排行奖励设计!U164-军团势力点排行奖励设计!U163</f>
        <v>731129.48058363958</v>
      </c>
      <c r="AO164" s="65">
        <f>IF($P164&lt;G$10,0,求节点(G$10:G$14,$L$10:$L$14,$P164)*$C$2*节奏总纲!AA158)+AO163+军团势力点排行奖励设计!V164-军团势力点排行奖励设计!V163</f>
        <v>738636.33491084923</v>
      </c>
      <c r="AP164" s="65">
        <f>IF($P164&lt;C$10,0,求节点(C$10:C$14,$M$10:$M$14,$P164)*$C$2*节奏总纲!W158)+AP163</f>
        <v>0</v>
      </c>
      <c r="AQ164" s="65">
        <f>IF($P164&lt;D$10,0,求节点(D$10:D$14,$M$10:$M$14,$P164)*$C$2*节奏总纲!X158)+AQ163</f>
        <v>0</v>
      </c>
      <c r="AR164" s="65">
        <f>IF($P164&lt;E$10,0,求节点(E$10:E$14,$M$10:$M$14,$P164)*$C$2*节奏总纲!Y158)+AR163</f>
        <v>0</v>
      </c>
      <c r="AS164" s="65">
        <f>IF($P164&lt;F$10,0,求节点(F$10:F$14,$M$10:$M$14,$P164)*$C$2*节奏总纲!Z158)+AS163</f>
        <v>0</v>
      </c>
      <c r="AT164" s="65">
        <f>IF($P164&lt;G$10,0,求节点(G$10:G$14,$M$10:$M$14,$P164)*$C$2*节奏总纲!AA158)+AT163</f>
        <v>0</v>
      </c>
      <c r="AX164" s="51">
        <v>155</v>
      </c>
      <c r="AY164" s="51">
        <f>IF($AX164&lt;C$10,0,求节点(C$10:C$14,$H$19:$H$23,$AX164)*$C$2*节奏总纲!W158)+AY163</f>
        <v>160.83712822378666</v>
      </c>
      <c r="AZ164" s="51">
        <f>IF($AX164&lt;D$10,0,求节点(D$10:D$14,$H$19:$H$23,$AX164)*$C$2*节奏总纲!X158)+AZ163</f>
        <v>132.43881686352239</v>
      </c>
      <c r="BA164" s="51">
        <f>IF($AX164&lt;E$10,0,求节点(E$10:E$14,$H$19:$H$23,$AX164)*$C$2*节奏总纲!Y158)+BA163</f>
        <v>94.985892569826404</v>
      </c>
      <c r="BB164" s="51">
        <f>IF($AX164&lt;F$10,0,求节点(F$10:F$14,$H$19:$H$23,$AX164)*$C$2*节奏总纲!Z158)+BB163</f>
        <v>52.866668161804185</v>
      </c>
      <c r="BC164" s="51">
        <f>IF($AX164&lt;G$10,0,求节点(G$10:G$14,$H$19:$H$23,$AX164)*$C$2*节奏总纲!AA158)+BC163</f>
        <v>28.209127555924699</v>
      </c>
      <c r="BD164" s="51">
        <f>IF($AX164&lt;C$10,0,求节点(C$10:C$14,$I$19:$I$23,$AX164)*$C$2*节奏总纲!W158)+BD163</f>
        <v>432.64011766107234</v>
      </c>
      <c r="BE164" s="51">
        <f>IF($AX164&lt;D$10,0,求节点(D$10:D$14,$I$19:$I$23,$AX164)*$C$2*节奏总纲!X158)+BE163</f>
        <v>337.40557894024931</v>
      </c>
      <c r="BF164" s="51">
        <f>IF($AX164&lt;E$10,0,求节点(E$10:E$14,$I$19:$I$23,$AX164)*$C$2*节奏总纲!Y158)+BF163</f>
        <v>227.70400927063847</v>
      </c>
      <c r="BG164" s="51">
        <f>IF($AX164&lt;F$10,0,求节点(F$10:F$14,$I$19:$I$23,$AX164)*$C$2*节奏总纲!Z158)+BG163</f>
        <v>128.19904644254493</v>
      </c>
      <c r="BH164" s="51">
        <f>IF($AX164&lt;G$10,0,求节点(G$10:G$14,$I$19:$I$23,$AX164)*$C$2*节奏总纲!AA158)+BH163</f>
        <v>71.968377807145785</v>
      </c>
      <c r="BI164" s="65">
        <f>IF($AX164&lt;C$10,0,求节点(C$10:C$14,$J$19:$J$23,$AX164)*$C$2*节奏总纲!W158)+BI163+军团势力点排行奖励设计!W164-军团势力点排行奖励设计!W163</f>
        <v>4774.9912889554207</v>
      </c>
      <c r="BJ164" s="65">
        <f>IF($AX164&lt;D$10,0,求节点(D$10:D$14,$J$19:$J$23,$AX164)*$C$2*节奏总纲!X158)+BJ163+军团势力点排行奖励设计!X164-军团势力点排行奖励设计!X163</f>
        <v>5499.0609116480045</v>
      </c>
      <c r="BK164" s="65">
        <f>IF($AX164&lt;E$10,0,求节点(E$10:E$14,$J$19:$J$23,$AX164)*$C$2*节奏总纲!Y158)+BK163+军团势力点排行奖励设计!Y164-军团势力点排行奖励设计!Y163</f>
        <v>6495.5142387162068</v>
      </c>
      <c r="BL164" s="65">
        <f>IF($AX164&lt;F$10,0,求节点(F$10:F$14,$J$19:$J$23,$AX164)*$C$2*节奏总纲!Z158)+BL163+军团势力点排行奖励设计!Z164-军团势力点排行奖励设计!Z163</f>
        <v>6434.4890266938146</v>
      </c>
      <c r="BM164" s="65">
        <f>IF($AX164&lt;G$10,0,求节点(G$10:G$14,$J$19:$J$23,$AX164)*$C$2*节奏总纲!AA158)+BM163+军团势力点排行奖励设计!AA164-军团势力点排行奖励设计!AA163</f>
        <v>6385.7104757730413</v>
      </c>
      <c r="BN164" s="65">
        <f>IF($AX164&lt;C$10,0,求节点(C$10:C$14,$K$19:$K$23,$AX164)*$C$2*节奏总纲!W158)+BN163</f>
        <v>1275.0877419773738</v>
      </c>
      <c r="BO164" s="65">
        <f>IF($AX164&lt;D$10,0,求节点(D$10:D$14,$K$19:$K$23,$AX164)*$C$2*节奏总纲!X158)+BO163</f>
        <v>849.12447709768514</v>
      </c>
      <c r="BP164" s="65">
        <f>IF($AX164&lt;E$10,0,求节点(E$10:E$14,$K$19:$K$23,$AX164)*$C$2*节奏总纲!Y158)+BP163</f>
        <v>583.0616071871849</v>
      </c>
      <c r="BQ164" s="65">
        <f>IF($AX164&lt;F$10,0,求节点(F$10:F$14,$K$19:$K$23,$AX164)*$C$2*节奏总纲!Z158)+BQ163</f>
        <v>412.02156334366094</v>
      </c>
      <c r="BR164" s="65">
        <f>IF($AX164&lt;G$10,0,求节点(G$10:G$14,$K$19:$K$23,$AX164)*$C$2*节奏总纲!AA158)+BR163</f>
        <v>200.60296043176282</v>
      </c>
      <c r="BS164" s="65">
        <f>IF($AX164&lt;C$10,0,求节点(C$10:C$14,$L$19:$L$23,$AX164)*$C$2*节奏总纲!W158)+BS163+军团势力点排行奖励设计!AB164-军团势力点排行奖励设计!AB163</f>
        <v>13716.183924378762</v>
      </c>
      <c r="BT164" s="65">
        <f>IF($AX164&lt;D$10,0,求节点(D$10:D$14,$L$19:$L$23,$AX164)*$C$2*节奏总纲!X158)+BT163+军团势力点排行奖励设计!AC164-军团势力点排行奖励设计!AC163</f>
        <v>13730.855173477516</v>
      </c>
      <c r="BU164" s="65">
        <f>IF($AX164&lt;E$10,0,求节点(E$10:E$14,$L$19:$L$23,$AX164)*$C$2*节奏总纲!Y158)+BU163+军团势力点排行奖励设计!AD164-军团势力点排行奖励设计!AD163</f>
        <v>14508.986178156661</v>
      </c>
      <c r="BV164" s="65">
        <f>IF($AX164&lt;F$10,0,求节点(F$10:F$14,$L$19:$L$23,$AX164)*$C$2*节奏总纲!Z158)+BV163+军团势力点排行奖励设计!AE164-军团势力点排行奖励设计!AE163</f>
        <v>14622.589611672794</v>
      </c>
      <c r="BW164" s="65">
        <f>IF($AX164&lt;G$10,0,求节点(G$10:G$14,$L$19:$L$23,$AX164)*$C$2*节奏总纲!AA158)+BW163+军团势力点排行奖励设计!AF164-军团势力点排行奖励设计!AF163</f>
        <v>14772.726698216988</v>
      </c>
      <c r="BX164" s="65">
        <f>IF($AX164&lt;C$10,0,求节点(C$10:C$14,$M$19:$M$23,$AX164)*$C$2*节奏总纲!W158)+BX163</f>
        <v>0</v>
      </c>
      <c r="BY164" s="65">
        <f>IF($AX164&lt;D$10,0,求节点(D$10:D$14,$M$19:$M$23,$AX164)*$C$2*节奏总纲!X158)+BY163</f>
        <v>0</v>
      </c>
      <c r="BZ164" s="65">
        <f>IF($AX164&lt;E$10,0,求节点(E$10:E$14,$M$19:$M$23,$AX164)*$C$2*节奏总纲!Y158)+BZ163</f>
        <v>0</v>
      </c>
      <c r="CA164" s="65">
        <f>IF($AX164&lt;F$10,0,求节点(F$10:F$14,$M$19:$M$23,$AX164)*$C$2*节奏总纲!Z158)+CA163</f>
        <v>0</v>
      </c>
      <c r="CB164" s="65">
        <f>IF($AX164&lt;G$10,0,求节点(G$10:G$14,$M$19:$M$23,$AX164)*$C$2*节奏总纲!AA158)+CB163</f>
        <v>0</v>
      </c>
      <c r="CF164" s="51">
        <v>155</v>
      </c>
      <c r="CG164" s="65">
        <f t="shared" si="263"/>
        <v>804.18564111893329</v>
      </c>
      <c r="CH164" s="65">
        <f t="shared" si="264"/>
        <v>662.1940843176119</v>
      </c>
      <c r="CI164" s="65">
        <f t="shared" si="265"/>
        <v>474.92946284913205</v>
      </c>
      <c r="CJ164" s="65">
        <f t="shared" si="266"/>
        <v>264.33334080902091</v>
      </c>
      <c r="CK164" s="65">
        <f t="shared" si="267"/>
        <v>141.04563777962349</v>
      </c>
      <c r="CL164" s="65">
        <f t="shared" si="268"/>
        <v>4326.4011766107233</v>
      </c>
      <c r="CM164" s="65">
        <f t="shared" si="269"/>
        <v>3374.0557894024932</v>
      </c>
      <c r="CN164" s="65">
        <f t="shared" si="270"/>
        <v>2277.0400927063847</v>
      </c>
      <c r="CO164" s="65">
        <f t="shared" si="271"/>
        <v>1281.9904644254493</v>
      </c>
      <c r="CP164" s="65">
        <f t="shared" si="272"/>
        <v>719.68377807145782</v>
      </c>
      <c r="CQ164" s="65">
        <f t="shared" si="273"/>
        <v>143249.73866866261</v>
      </c>
      <c r="CR164" s="65">
        <f t="shared" si="274"/>
        <v>164971.82734944014</v>
      </c>
      <c r="CS164" s="65">
        <f t="shared" si="275"/>
        <v>194865.42716148621</v>
      </c>
      <c r="CT164" s="65">
        <f t="shared" si="276"/>
        <v>193034.67080081443</v>
      </c>
      <c r="CU164" s="65">
        <f t="shared" si="277"/>
        <v>191571.31427319124</v>
      </c>
      <c r="CV164" s="65">
        <f t="shared" si="278"/>
        <v>38252.63225932121</v>
      </c>
      <c r="CW164" s="65">
        <f t="shared" si="279"/>
        <v>25473.734312930555</v>
      </c>
      <c r="CX164" s="65">
        <f t="shared" si="280"/>
        <v>17491.848215615548</v>
      </c>
      <c r="CY164" s="65">
        <f t="shared" si="281"/>
        <v>12360.646900309828</v>
      </c>
      <c r="CZ164" s="65">
        <f t="shared" si="282"/>
        <v>6018.0888129528848</v>
      </c>
      <c r="DA164" s="65">
        <f t="shared" si="283"/>
        <v>685809.1962189381</v>
      </c>
      <c r="DB164" s="65">
        <f t="shared" si="284"/>
        <v>686542.75867387583</v>
      </c>
      <c r="DC164" s="65">
        <f t="shared" si="285"/>
        <v>725449.30890783307</v>
      </c>
      <c r="DD164" s="65">
        <f t="shared" si="286"/>
        <v>731129.4805836397</v>
      </c>
      <c r="DE164" s="65">
        <f t="shared" si="287"/>
        <v>738636.33491084934</v>
      </c>
      <c r="DF164" s="65">
        <f t="shared" si="288"/>
        <v>0</v>
      </c>
      <c r="DG164" s="65">
        <f t="shared" si="289"/>
        <v>0</v>
      </c>
      <c r="DH164" s="65">
        <f t="shared" si="290"/>
        <v>0</v>
      </c>
      <c r="DI164" s="65">
        <f t="shared" si="291"/>
        <v>0</v>
      </c>
      <c r="DJ164" s="65">
        <f t="shared" si="292"/>
        <v>0</v>
      </c>
      <c r="DN164" s="51">
        <v>155</v>
      </c>
      <c r="DO164" s="65">
        <f t="shared" si="293"/>
        <v>6.1798537991688383</v>
      </c>
      <c r="DP164" s="65">
        <f t="shared" si="294"/>
        <v>5.8952671872317355</v>
      </c>
      <c r="DQ164" s="65">
        <f t="shared" si="295"/>
        <v>5.5944805930680239</v>
      </c>
      <c r="DR164" s="65">
        <f t="shared" si="296"/>
        <v>5.6499007370836329</v>
      </c>
      <c r="DS164" s="65">
        <f t="shared" si="297"/>
        <v>5.9024887362764566</v>
      </c>
      <c r="DT164" s="65">
        <f t="shared" si="298"/>
        <v>3.5474544808706301</v>
      </c>
      <c r="DU164" s="65">
        <f t="shared" si="299"/>
        <v>3.300697844126562</v>
      </c>
      <c r="DV164" s="65">
        <f t="shared" si="300"/>
        <v>3.1186518911215777</v>
      </c>
      <c r="DW164" s="65">
        <f t="shared" si="301"/>
        <v>3.3350399405988376</v>
      </c>
      <c r="DX164" s="65">
        <f t="shared" si="302"/>
        <v>3.1261315829257734</v>
      </c>
      <c r="DY164" s="65">
        <f t="shared" si="303"/>
        <v>1.0000000000000002</v>
      </c>
      <c r="DZ164" s="65">
        <f t="shared" si="304"/>
        <v>1</v>
      </c>
      <c r="EA164" s="65">
        <f t="shared" si="305"/>
        <v>0.99999999999999956</v>
      </c>
      <c r="EB164" s="65">
        <f t="shared" si="306"/>
        <v>0.99999999999999989</v>
      </c>
      <c r="EC164" s="65">
        <f t="shared" si="307"/>
        <v>0.99999999999999989</v>
      </c>
      <c r="ED164" s="65">
        <f t="shared" si="308"/>
        <v>18.237075504450157</v>
      </c>
      <c r="EE164" s="65">
        <f t="shared" si="309"/>
        <v>25.97615091011232</v>
      </c>
      <c r="EF164" s="65">
        <f t="shared" si="310"/>
        <v>38.127742715197897</v>
      </c>
      <c r="EG164" s="65">
        <f t="shared" si="311"/>
        <v>53.999896940835121</v>
      </c>
      <c r="EH164" s="65">
        <f t="shared" si="312"/>
        <v>111.10470047226788</v>
      </c>
      <c r="EI164" s="65">
        <f t="shared" si="313"/>
        <v>0.99999999999999944</v>
      </c>
      <c r="EJ164" s="65">
        <f t="shared" si="314"/>
        <v>1</v>
      </c>
      <c r="EK164" s="65">
        <f t="shared" si="315"/>
        <v>1</v>
      </c>
      <c r="EL164" s="65">
        <f t="shared" si="316"/>
        <v>0.99999999999999989</v>
      </c>
      <c r="EM164" s="65">
        <f t="shared" si="317"/>
        <v>0.99999999999999989</v>
      </c>
      <c r="EN164" s="65">
        <f t="shared" si="318"/>
        <v>0</v>
      </c>
      <c r="EO164" s="65">
        <f t="shared" si="319"/>
        <v>0</v>
      </c>
      <c r="EP164" s="65">
        <f t="shared" si="320"/>
        <v>0</v>
      </c>
      <c r="EQ164" s="65">
        <f t="shared" si="321"/>
        <v>0</v>
      </c>
      <c r="ER164" s="65">
        <f t="shared" si="322"/>
        <v>0</v>
      </c>
      <c r="EV164" s="51">
        <v>155</v>
      </c>
      <c r="EW164" s="65">
        <f t="shared" si="323"/>
        <v>290.62916352210834</v>
      </c>
      <c r="EX164" s="65">
        <f t="shared" si="324"/>
        <v>233.66049054559718</v>
      </c>
      <c r="EY164" s="65">
        <f t="shared" si="325"/>
        <v>163.29709535101796</v>
      </c>
      <c r="EZ164" s="65">
        <f t="shared" si="326"/>
        <v>91.326382094567663</v>
      </c>
      <c r="FA164" s="65">
        <f t="shared" si="327"/>
        <v>49.799640898068432</v>
      </c>
      <c r="FB164" s="65">
        <f t="shared" si="328"/>
        <v>3327.887597829148</v>
      </c>
      <c r="FC164" s="65">
        <f t="shared" si="329"/>
        <v>3410.2765996310195</v>
      </c>
      <c r="FD164" s="65">
        <f t="shared" si="330"/>
        <v>3698.680729441141</v>
      </c>
      <c r="FE164" s="65">
        <f t="shared" si="331"/>
        <v>3512.9946275285188</v>
      </c>
      <c r="FF164" s="65">
        <f t="shared" si="332"/>
        <v>3343.5345825674035</v>
      </c>
      <c r="FG164" s="65">
        <f t="shared" si="333"/>
        <v>6646.1275799367777</v>
      </c>
      <c r="FH164" s="65">
        <f t="shared" si="334"/>
        <v>6848.5713054141615</v>
      </c>
      <c r="FI164" s="65">
        <f t="shared" si="335"/>
        <v>7450.5957430254457</v>
      </c>
      <c r="FJ164" s="65">
        <f t="shared" si="336"/>
        <v>7405.9034145171527</v>
      </c>
      <c r="FK164" s="65">
        <f t="shared" si="337"/>
        <v>7365.5686116924917</v>
      </c>
      <c r="FL164" s="65">
        <f t="shared" si="338"/>
        <v>3237.003897718997</v>
      </c>
      <c r="FM164" s="65">
        <f t="shared" si="339"/>
        <v>3190.9489756974408</v>
      </c>
      <c r="FN164" s="65">
        <f t="shared" si="340"/>
        <v>3343.1852690045798</v>
      </c>
      <c r="FO164" s="65">
        <f t="shared" si="341"/>
        <v>3328.6466863379815</v>
      </c>
      <c r="FP164" s="65">
        <f t="shared" si="342"/>
        <v>3313.9514555184019</v>
      </c>
      <c r="FQ164" s="65">
        <f t="shared" si="343"/>
        <v>6172.2827659704399</v>
      </c>
      <c r="FR164" s="65">
        <f t="shared" si="344"/>
        <v>6178.8848280648817</v>
      </c>
      <c r="FS164" s="65">
        <f t="shared" si="345"/>
        <v>6529.0437801704975</v>
      </c>
      <c r="FT164" s="65">
        <f t="shared" si="346"/>
        <v>6580.1653252527567</v>
      </c>
      <c r="FU164" s="65">
        <f t="shared" si="347"/>
        <v>6647.7270141976442</v>
      </c>
      <c r="FV164" s="65">
        <f t="shared" si="348"/>
        <v>685.80919621893781</v>
      </c>
      <c r="FW164" s="65">
        <f t="shared" si="349"/>
        <v>686.54275867387582</v>
      </c>
      <c r="FX164" s="65">
        <f t="shared" si="350"/>
        <v>725.44930890783314</v>
      </c>
      <c r="FY164" s="65">
        <f t="shared" si="351"/>
        <v>731.12948058363963</v>
      </c>
      <c r="FZ164" s="65">
        <f t="shared" si="352"/>
        <v>738.63633491084931</v>
      </c>
      <c r="GB164" s="65">
        <f t="shared" si="353"/>
        <v>290.62916352210834</v>
      </c>
      <c r="GC164" s="65">
        <f t="shared" si="354"/>
        <v>3327.887597829148</v>
      </c>
      <c r="GD164" s="65">
        <f t="shared" si="355"/>
        <v>6646.1275799367777</v>
      </c>
      <c r="GE164" s="65">
        <f t="shared" si="356"/>
        <v>3237.003897718997</v>
      </c>
      <c r="GF164" s="65">
        <f t="shared" si="357"/>
        <v>6172.2827659704399</v>
      </c>
      <c r="GG164" s="65">
        <f t="shared" si="358"/>
        <v>685.80919621893781</v>
      </c>
      <c r="GH164" s="65">
        <f t="shared" si="359"/>
        <v>233.66049054559718</v>
      </c>
      <c r="GI164" s="65">
        <f t="shared" si="360"/>
        <v>3410.2765996310195</v>
      </c>
      <c r="GJ164" s="65">
        <f t="shared" si="361"/>
        <v>6848.5713054141615</v>
      </c>
      <c r="GK164" s="65">
        <f t="shared" si="362"/>
        <v>3190.9489756974408</v>
      </c>
      <c r="GL164" s="65">
        <f t="shared" si="363"/>
        <v>6178.8848280648817</v>
      </c>
      <c r="GM164" s="65">
        <f t="shared" si="364"/>
        <v>686.54275867387582</v>
      </c>
      <c r="GN164" s="65">
        <f t="shared" si="365"/>
        <v>163.29709535101796</v>
      </c>
      <c r="GO164" s="65">
        <f t="shared" si="366"/>
        <v>3698.680729441141</v>
      </c>
      <c r="GP164" s="65">
        <f t="shared" si="367"/>
        <v>7450.5957430254457</v>
      </c>
      <c r="GQ164" s="65">
        <f t="shared" si="368"/>
        <v>3343.1852690045798</v>
      </c>
      <c r="GR164" s="65">
        <f t="shared" si="369"/>
        <v>6529.0437801704975</v>
      </c>
      <c r="GS164" s="65">
        <f t="shared" si="370"/>
        <v>725.44930890783314</v>
      </c>
      <c r="GT164" s="65">
        <f t="shared" si="371"/>
        <v>91.326382094567663</v>
      </c>
      <c r="GU164" s="65">
        <f t="shared" si="372"/>
        <v>3512.9946275285188</v>
      </c>
      <c r="GV164" s="65">
        <f t="shared" si="373"/>
        <v>7405.9034145171527</v>
      </c>
      <c r="GW164" s="65">
        <f t="shared" si="374"/>
        <v>3328.6466863379815</v>
      </c>
      <c r="GX164" s="65">
        <f t="shared" si="375"/>
        <v>6580.1653252527567</v>
      </c>
      <c r="GY164" s="65">
        <f t="shared" si="376"/>
        <v>731.12948058363963</v>
      </c>
      <c r="GZ164" s="65">
        <f t="shared" si="377"/>
        <v>49.799640898068432</v>
      </c>
      <c r="HA164" s="65">
        <f t="shared" si="378"/>
        <v>3343.5345825674035</v>
      </c>
      <c r="HB164" s="65">
        <f t="shared" si="379"/>
        <v>7365.5686116924917</v>
      </c>
      <c r="HC164" s="65">
        <f t="shared" si="380"/>
        <v>3313.9514555184019</v>
      </c>
      <c r="HD164" s="65">
        <f t="shared" si="381"/>
        <v>6647.7270141976442</v>
      </c>
      <c r="HE164" s="65">
        <f t="shared" si="382"/>
        <v>738.63633491084931</v>
      </c>
      <c r="HM164" s="51">
        <v>155</v>
      </c>
      <c r="HN164" s="72">
        <f>(EW164-EW163)*$D$46+(FB164-FB163)*$D$47+(FG164-FG163)*$D$48+(FL164-FL163)*$D$49+IF($HM164&lt;C$10,0,求节点(C$10:C$14,$H$28:$H$32,$HM164)*$C$2*节奏总纲!W158)+HN163</f>
        <v>5928150.1134890923</v>
      </c>
      <c r="HO164" s="72">
        <f>(EX164-EX163)*$D$46+(FC164-FC163)*$D$47+(FH164-FH163)*$D$48+(FM164-FM163)*$D$49+IF($HM164&lt;D$10,0,求节点(D$10:D$14,$H$28:$H$32,$HM164)*$C$2*节奏总纲!X158)+HO163</f>
        <v>5680628.5863518147</v>
      </c>
      <c r="HP164" s="72">
        <f>(EY164-EY163)*$D$46+(FD164-FD163)*$D$47+(FI164-FI163)*$D$48+(FN164-FN163)*$D$49+IF($HM164&lt;E$10,0,求节点(E$10:E$14,$H$28:$H$32,$HM164)*$C$2*节奏总纲!Y158)+HP163</f>
        <v>5767504.3526658202</v>
      </c>
      <c r="HQ164" s="72">
        <f>(EZ164-EZ163)*$D$46+(FE164-FE163)*$D$47+(FJ164-FJ163)*$D$48+(FO164-FO163)*$D$49+IF($HM164&lt;F$10,0,求节点(F$10:F$14,$H$28:$H$32,$HM164)*$C$2*节奏总纲!Z158)+HQ163</f>
        <v>5774024.9079045113</v>
      </c>
      <c r="HR164" s="72">
        <f>(FA164-FA163)*$D$46+(FF164-FF163)*$D$47+(FK164-FK163)*$D$48+(FP164-FP163)*$D$49+IF($HM164&lt;G$10,0,求节点(G$10:G$14,$H$28:$H$32,$HM164)*$C$2*节奏总纲!AA158)+HR163</f>
        <v>5795940.3982320689</v>
      </c>
      <c r="HV164" s="72">
        <v>155</v>
      </c>
      <c r="HW164" s="72">
        <f>IF($HV164&lt;C$10,0,求节点(C$10:C$14,$I$28:$I$32,$HV164)*$C$2*节奏总纲!W158)+HW163</f>
        <v>107560472509.94952</v>
      </c>
      <c r="HX164" s="72">
        <f>IF($HV164&lt;D$10,0,求节点(D$10:D$14,$I$28:$I$32,$HV164)*$C$2*节奏总纲!X158)+HX163</f>
        <v>103198644159.05443</v>
      </c>
      <c r="HY164" s="72">
        <f>IF($HV164&lt;E$10,0,求节点(E$10:E$14,$I$28:$I$32,$HV164)*$C$2*节奏总纲!Y158)+HY163</f>
        <v>104850288945.22551</v>
      </c>
      <c r="HZ164" s="72">
        <f>IF($HV164&lt;F$10,0,求节点(F$10:F$14,$I$28:$I$32,$HV164)*$C$2*节奏总纲!Z158)+HZ163</f>
        <v>105459473537.01761</v>
      </c>
      <c r="IA164" s="72">
        <f>IF($HV164&lt;G$10,0,求节点(G$10:G$14,$I$28:$I$32,$HV164)*$C$2*节奏总纲!AA158)+IA163</f>
        <v>106336347784.82669</v>
      </c>
    </row>
    <row r="165" spans="16:235" x14ac:dyDescent="0.15">
      <c r="P165" s="49">
        <v>156</v>
      </c>
      <c r="Q165" s="51">
        <f>IF($P165&lt;C$10,0,求节点(C$10:C$14,$H$10:$H$14,$P165)*$C$2*节奏总纲!W159)+Q164</f>
        <v>4969.7496895058675</v>
      </c>
      <c r="R165" s="51">
        <f>IF($P165&lt;D$10,0,求节点(D$10:D$14,$H$10:$H$14,$P165)*$C$2*节奏总纲!X159)+R164</f>
        <v>3903.8110568565826</v>
      </c>
      <c r="S165" s="51">
        <f>IF($P165&lt;E$10,0,求节点(E$10:E$14,$H$10:$H$14,$P165)*$C$2*节奏总纲!Y159)+S164</f>
        <v>2656.9836629856904</v>
      </c>
      <c r="T165" s="51">
        <f>IF($P165&lt;F$10,0,求节点(F$10:F$14,$H$10:$H$14,$P165)*$C$2*节奏总纲!Z159)+T164</f>
        <v>1493.4571370726665</v>
      </c>
      <c r="U165" s="51">
        <f>IF($P165&lt;G$10,0,求节点(G$10:G$14,$H$10:$H$14,$P165)*$C$2*节奏总纲!AA159)+U164</f>
        <v>832.52028829515666</v>
      </c>
      <c r="V165" s="51">
        <f>IF($P165&lt;C$10,0,求节点(C$10:C$14,$I$10:$I$14,$P165)*$C$2*节奏总纲!W159)+V164</f>
        <v>15347.711240011677</v>
      </c>
      <c r="W165" s="51">
        <f>IF($P165&lt;D$10,0,求节点(D$10:D$14,$I$10:$I$14,$P165)*$C$2*节奏总纲!X159)+W164</f>
        <v>11136.738670043555</v>
      </c>
      <c r="X165" s="51">
        <f>IF($P165&lt;E$10,0,求节点(E$10:E$14,$I$10:$I$14,$P165)*$C$2*节奏总纲!Y159)+X164</f>
        <v>7101.2953912784196</v>
      </c>
      <c r="Y165" s="51">
        <f>IF($P165&lt;F$10,0,求节点(F$10:F$14,$I$10:$I$14,$P165)*$C$2*节奏总纲!Z159)+Y164</f>
        <v>4275.4894023257266</v>
      </c>
      <c r="Z165" s="51">
        <f>IF($P165&lt;G$10,0,求节点(G$10:G$14,$I$10:$I$14,$P165)*$C$2*节奏总纲!AA159)+Z164</f>
        <v>2249.8261883485275</v>
      </c>
      <c r="AA165" s="65">
        <f>IF($P165&lt;C$10,0,求节点(C$10:C$14,$J$10:$J$14,$P165)*$C$2*节奏总纲!W159)+AA164+军团势力点排行奖励设计!M165-军团势力点排行奖励设计!M164</f>
        <v>152752.73992458009</v>
      </c>
      <c r="AB165" s="65">
        <f>IF($P165&lt;D$10,0,求节点(D$10:D$14,$J$10:$J$14,$P165)*$C$2*节奏总纲!X159)+AB164+军团势力点排行奖励设计!N165-军团势力点排行奖励设计!N164</f>
        <v>184926.97020711499</v>
      </c>
      <c r="AC165" s="65">
        <f>IF($P165&lt;E$10,0,求节点(E$10:E$14,$J$10:$J$14,$P165)*$C$2*节奏总纲!Y159)+AC164+军团势力点排行奖励设计!O165-军团势力点排行奖励设计!O164</f>
        <v>219549.94296682987</v>
      </c>
      <c r="AD165" s="65">
        <f>IF($P165&lt;F$10,0,求节点(F$10:F$14,$J$10:$J$14,$P165)*$C$2*节奏总纲!Z159)+AD164+军团势力点排行奖励设计!P165-军团势力点排行奖励设计!P164</f>
        <v>217719.18660615815</v>
      </c>
      <c r="AE165" s="65">
        <f>IF($P165&lt;G$10,0,求节点(G$10:G$14,$J$10:$J$14,$P165)*$C$2*节奏总纲!AA159)+AE164+军团势力点排行奖励设计!Q165-军团势力点排行奖励设计!Q164</f>
        <v>216255.8300785349</v>
      </c>
      <c r="AF165" s="65">
        <f>IF($P165&lt;C$10,0,求节点(C$10:C$14,$K$10:$K$14,$P165)*$C$2*节奏总纲!W159)+AF164</f>
        <v>747506.89935077319</v>
      </c>
      <c r="AG165" s="65">
        <f>IF($P165&lt;D$10,0,求节点(D$10:D$14,$K$10:$K$14,$P165)*$C$2*节奏总纲!X159)+AG164</f>
        <v>745521.16675902507</v>
      </c>
      <c r="AH165" s="65">
        <f>IF($P165&lt;E$10,0,求节点(E$10:E$14,$K$10:$K$14,$P165)*$C$2*节奏总纲!Y159)+AH164</f>
        <v>753320.49369698612</v>
      </c>
      <c r="AI165" s="65">
        <f>IF($P165&lt;F$10,0,求节点(F$10:F$14,$K$10:$K$14,$P165)*$C$2*节奏总纲!Z159)+AI164</f>
        <v>753869.46405748685</v>
      </c>
      <c r="AJ165" s="65">
        <f>IF($P165&lt;G$10,0,求节点(G$10:G$14,$K$10:$K$14,$P165)*$C$2*节奏总纲!AA159)+AJ164</f>
        <v>755183.43256712018</v>
      </c>
      <c r="AK165" s="65">
        <f>IF($P165&lt;C$10,0,求节点(C$10:C$14,$L$10:$L$14,$P165)*$C$2*节奏总纲!W159)+AK164+军团势力点排行奖励设计!R165-军团势力点排行奖励设计!R164</f>
        <v>737600.55306368775</v>
      </c>
      <c r="AL165" s="65">
        <f>IF($P165&lt;D$10,0,求节点(D$10:D$14,$L$10:$L$14,$P165)*$C$2*节奏总纲!X159)+AL164+军团势力点排行奖励设计!S165-军团势力点排行奖励设计!S164</f>
        <v>776740.00439056638</v>
      </c>
      <c r="AM165" s="65">
        <f>IF($P165&lt;E$10,0,求节点(E$10:E$14,$L$10:$L$14,$P165)*$C$2*节奏总纲!Y159)+AM164+军团势力点排行奖励设计!T165-军团势力点排行奖励设计!T164</f>
        <v>821718.9205486736</v>
      </c>
      <c r="AN165" s="65">
        <f>IF($P165&lt;F$10,0,求节点(F$10:F$14,$L$10:$L$14,$P165)*$C$2*节奏总纲!Z159)+AN164+军团势力点排行奖励设计!U165-军团势力点排行奖励设计!U164</f>
        <v>827399.09222448012</v>
      </c>
      <c r="AO165" s="65">
        <f>IF($P165&lt;G$10,0,求节点(G$10:G$14,$L$10:$L$14,$P165)*$C$2*节奏总纲!AA159)+AO164+军团势力点排行奖励设计!V165-军团势力点排行奖励设计!V164</f>
        <v>835055.61882147042</v>
      </c>
      <c r="AP165" s="65">
        <f>IF($P165&lt;C$10,0,求节点(C$10:C$14,$M$10:$M$14,$P165)*$C$2*节奏总纲!W159)+AP164</f>
        <v>0</v>
      </c>
      <c r="AQ165" s="65">
        <f>IF($P165&lt;D$10,0,求节点(D$10:D$14,$M$10:$M$14,$P165)*$C$2*节奏总纲!X159)+AQ164</f>
        <v>0</v>
      </c>
      <c r="AR165" s="65">
        <f>IF($P165&lt;E$10,0,求节点(E$10:E$14,$M$10:$M$14,$P165)*$C$2*节奏总纲!Y159)+AR164</f>
        <v>0</v>
      </c>
      <c r="AS165" s="65">
        <f>IF($P165&lt;F$10,0,求节点(F$10:F$14,$M$10:$M$14,$P165)*$C$2*节奏总纲!Z159)+AS164</f>
        <v>0</v>
      </c>
      <c r="AT165" s="65">
        <f>IF($P165&lt;G$10,0,求节点(G$10:G$14,$M$10:$M$14,$P165)*$C$2*节奏总纲!AA159)+AT164</f>
        <v>0</v>
      </c>
      <c r="AX165" s="51">
        <v>156</v>
      </c>
      <c r="AY165" s="51">
        <f>IF($AX165&lt;C$10,0,求节点(C$10:C$14,$H$19:$H$23,$AX165)*$C$2*节奏总纲!W159)+AY164</f>
        <v>160.83712822378666</v>
      </c>
      <c r="AZ165" s="51">
        <f>IF($AX165&lt;D$10,0,求节点(D$10:D$14,$H$19:$H$23,$AX165)*$C$2*节奏总纲!X159)+AZ164</f>
        <v>132.43881686352239</v>
      </c>
      <c r="BA165" s="51">
        <f>IF($AX165&lt;E$10,0,求节点(E$10:E$14,$H$19:$H$23,$AX165)*$C$2*节奏总纲!Y159)+BA164</f>
        <v>94.985892569826404</v>
      </c>
      <c r="BB165" s="51">
        <f>IF($AX165&lt;F$10,0,求节点(F$10:F$14,$H$19:$H$23,$AX165)*$C$2*节奏总纲!Z159)+BB164</f>
        <v>52.866668161804185</v>
      </c>
      <c r="BC165" s="51">
        <f>IF($AX165&lt;G$10,0,求节点(G$10:G$14,$H$19:$H$23,$AX165)*$C$2*节奏总纲!AA159)+BC164</f>
        <v>28.209127555924699</v>
      </c>
      <c r="BD165" s="51">
        <f>IF($AX165&lt;C$10,0,求节点(C$10:C$14,$I$19:$I$23,$AX165)*$C$2*节奏总纲!W159)+BD164</f>
        <v>432.64011766107234</v>
      </c>
      <c r="BE165" s="51">
        <f>IF($AX165&lt;D$10,0,求节点(D$10:D$14,$I$19:$I$23,$AX165)*$C$2*节奏总纲!X159)+BE164</f>
        <v>337.40557894024931</v>
      </c>
      <c r="BF165" s="51">
        <f>IF($AX165&lt;E$10,0,求节点(E$10:E$14,$I$19:$I$23,$AX165)*$C$2*节奏总纲!Y159)+BF164</f>
        <v>227.70400927063847</v>
      </c>
      <c r="BG165" s="51">
        <f>IF($AX165&lt;F$10,0,求节点(F$10:F$14,$I$19:$I$23,$AX165)*$C$2*节奏总纲!Z159)+BG164</f>
        <v>128.19904644254493</v>
      </c>
      <c r="BH165" s="51">
        <f>IF($AX165&lt;G$10,0,求节点(G$10:G$14,$I$19:$I$23,$AX165)*$C$2*节奏总纲!AA159)+BH164</f>
        <v>71.968377807145785</v>
      </c>
      <c r="BI165" s="65">
        <f>IF($AX165&lt;C$10,0,求节点(C$10:C$14,$J$19:$J$23,$AX165)*$C$2*节奏总纲!W159)+BI164+军团势力点排行奖励设计!W165-军团势力点排行奖励设计!W164</f>
        <v>5091.7579974860018</v>
      </c>
      <c r="BJ165" s="65">
        <f>IF($AX165&lt;D$10,0,求节点(D$10:D$14,$J$19:$J$23,$AX165)*$C$2*节奏总纲!X159)+BJ164+军团势力点排行奖励设计!X165-军团势力点排行奖励设计!X164</f>
        <v>6164.2323402371676</v>
      </c>
      <c r="BK165" s="65">
        <f>IF($AX165&lt;E$10,0,求节点(E$10:E$14,$J$19:$J$23,$AX165)*$C$2*节奏总纲!Y159)+BK164+军团势力点排行奖励设计!Y165-军团势力点排行奖励设计!Y164</f>
        <v>7318.3314322276656</v>
      </c>
      <c r="BL165" s="65">
        <f>IF($AX165&lt;F$10,0,求节点(F$10:F$14,$J$19:$J$23,$AX165)*$C$2*节奏总纲!Z159)+BL164+军团势力点排行奖励设计!Z165-军团势力点排行奖励设计!Z164</f>
        <v>7257.3062202052733</v>
      </c>
      <c r="BM165" s="65">
        <f>IF($AX165&lt;G$10,0,求节点(G$10:G$14,$J$19:$J$23,$AX165)*$C$2*节奏总纲!AA159)+BM164+军团势力点排行奖励设计!AA165-军团势力点排行奖励设计!AA164</f>
        <v>7208.5276692844982</v>
      </c>
      <c r="BN165" s="65">
        <f>IF($AX165&lt;C$10,0,求节点(C$10:C$14,$K$19:$K$23,$AX165)*$C$2*节奏总纲!W159)+BN164</f>
        <v>1275.0877419773738</v>
      </c>
      <c r="BO165" s="65">
        <f>IF($AX165&lt;D$10,0,求节点(D$10:D$14,$K$19:$K$23,$AX165)*$C$2*节奏总纲!X159)+BO164</f>
        <v>849.12447709768514</v>
      </c>
      <c r="BP165" s="65">
        <f>IF($AX165&lt;E$10,0,求节点(E$10:E$14,$K$19:$K$23,$AX165)*$C$2*节奏总纲!Y159)+BP164</f>
        <v>583.0616071871849</v>
      </c>
      <c r="BQ165" s="65">
        <f>IF($AX165&lt;F$10,0,求节点(F$10:F$14,$K$19:$K$23,$AX165)*$C$2*节奏总纲!Z159)+BQ164</f>
        <v>412.02156334366094</v>
      </c>
      <c r="BR165" s="65">
        <f>IF($AX165&lt;G$10,0,求节点(G$10:G$14,$K$19:$K$23,$AX165)*$C$2*节奏总纲!AA159)+BR164</f>
        <v>200.60296043176282</v>
      </c>
      <c r="BS165" s="65">
        <f>IF($AX165&lt;C$10,0,求节点(C$10:C$14,$L$19:$L$23,$AX165)*$C$2*节奏总纲!W159)+BS164+军团势力点排行奖励设计!AB165-军团势力点排行奖励设计!AB164</f>
        <v>14752.011061273763</v>
      </c>
      <c r="BT165" s="65">
        <f>IF($AX165&lt;D$10,0,求节点(D$10:D$14,$L$19:$L$23,$AX165)*$C$2*节奏总纲!X159)+BT164+军团势力点排行奖励设计!AC165-军团势力点排行奖励设计!AC164</f>
        <v>15534.800087811325</v>
      </c>
      <c r="BU165" s="65">
        <f>IF($AX165&lt;E$10,0,求节点(E$10:E$14,$L$19:$L$23,$AX165)*$C$2*节奏总纲!Y159)+BU164+军团势力点排行奖励设计!AD165-军团势力点排行奖励设计!AD164</f>
        <v>16434.37841097347</v>
      </c>
      <c r="BV165" s="65">
        <f>IF($AX165&lt;F$10,0,求节点(F$10:F$14,$L$19:$L$23,$AX165)*$C$2*节奏总纲!Z159)+BV164+军团势力点排行奖励设计!AE165-军团势力点排行奖励设计!AE164</f>
        <v>16547.981844489608</v>
      </c>
      <c r="BW165" s="65">
        <f>IF($AX165&lt;G$10,0,求节点(G$10:G$14,$L$19:$L$23,$AX165)*$C$2*节奏总纲!AA159)+BW164+军团势力点排行奖励设计!AF165-军团势力点排行奖励设计!AF164</f>
        <v>16701.11237642941</v>
      </c>
      <c r="BX165" s="65">
        <f>IF($AX165&lt;C$10,0,求节点(C$10:C$14,$M$19:$M$23,$AX165)*$C$2*节奏总纲!W159)+BX164</f>
        <v>0</v>
      </c>
      <c r="BY165" s="65">
        <f>IF($AX165&lt;D$10,0,求节点(D$10:D$14,$M$19:$M$23,$AX165)*$C$2*节奏总纲!X159)+BY164</f>
        <v>0</v>
      </c>
      <c r="BZ165" s="65">
        <f>IF($AX165&lt;E$10,0,求节点(E$10:E$14,$M$19:$M$23,$AX165)*$C$2*节奏总纲!Y159)+BZ164</f>
        <v>0</v>
      </c>
      <c r="CA165" s="65">
        <f>IF($AX165&lt;F$10,0,求节点(F$10:F$14,$M$19:$M$23,$AX165)*$C$2*节奏总纲!Z159)+CA164</f>
        <v>0</v>
      </c>
      <c r="CB165" s="65">
        <f>IF($AX165&lt;G$10,0,求节点(G$10:G$14,$M$19:$M$23,$AX165)*$C$2*节奏总纲!AA159)+CB164</f>
        <v>0</v>
      </c>
      <c r="CF165" s="51">
        <v>156</v>
      </c>
      <c r="CG165" s="65">
        <f t="shared" si="263"/>
        <v>804.18564111893329</v>
      </c>
      <c r="CH165" s="65">
        <f t="shared" si="264"/>
        <v>662.1940843176119</v>
      </c>
      <c r="CI165" s="65">
        <f t="shared" si="265"/>
        <v>474.92946284913205</v>
      </c>
      <c r="CJ165" s="65">
        <f t="shared" si="266"/>
        <v>264.33334080902091</v>
      </c>
      <c r="CK165" s="65">
        <f t="shared" si="267"/>
        <v>141.04563777962349</v>
      </c>
      <c r="CL165" s="65">
        <f t="shared" si="268"/>
        <v>4326.4011766107233</v>
      </c>
      <c r="CM165" s="65">
        <f t="shared" si="269"/>
        <v>3374.0557894024932</v>
      </c>
      <c r="CN165" s="65">
        <f t="shared" si="270"/>
        <v>2277.0400927063847</v>
      </c>
      <c r="CO165" s="65">
        <f t="shared" si="271"/>
        <v>1281.9904644254493</v>
      </c>
      <c r="CP165" s="65">
        <f t="shared" si="272"/>
        <v>719.68377807145782</v>
      </c>
      <c r="CQ165" s="65">
        <f t="shared" si="273"/>
        <v>152752.73992458006</v>
      </c>
      <c r="CR165" s="65">
        <f t="shared" si="274"/>
        <v>184926.97020711502</v>
      </c>
      <c r="CS165" s="65">
        <f t="shared" si="275"/>
        <v>219549.94296682996</v>
      </c>
      <c r="CT165" s="65">
        <f t="shared" si="276"/>
        <v>217719.18660615821</v>
      </c>
      <c r="CU165" s="65">
        <f t="shared" si="277"/>
        <v>216255.83007853496</v>
      </c>
      <c r="CV165" s="65">
        <f t="shared" si="278"/>
        <v>38252.63225932121</v>
      </c>
      <c r="CW165" s="65">
        <f t="shared" si="279"/>
        <v>25473.734312930555</v>
      </c>
      <c r="CX165" s="65">
        <f t="shared" si="280"/>
        <v>17491.848215615548</v>
      </c>
      <c r="CY165" s="65">
        <f t="shared" si="281"/>
        <v>12360.646900309828</v>
      </c>
      <c r="CZ165" s="65">
        <f t="shared" si="282"/>
        <v>6018.0888129528848</v>
      </c>
      <c r="DA165" s="65">
        <f t="shared" si="283"/>
        <v>737600.5530636881</v>
      </c>
      <c r="DB165" s="65">
        <f t="shared" si="284"/>
        <v>776740.00439056626</v>
      </c>
      <c r="DC165" s="65">
        <f t="shared" si="285"/>
        <v>821718.92054867349</v>
      </c>
      <c r="DD165" s="65">
        <f t="shared" si="286"/>
        <v>827399.09222448035</v>
      </c>
      <c r="DE165" s="65">
        <f t="shared" si="287"/>
        <v>835055.61882147053</v>
      </c>
      <c r="DF165" s="65">
        <f t="shared" si="288"/>
        <v>0</v>
      </c>
      <c r="DG165" s="65">
        <f t="shared" si="289"/>
        <v>0</v>
      </c>
      <c r="DH165" s="65">
        <f t="shared" si="290"/>
        <v>0</v>
      </c>
      <c r="DI165" s="65">
        <f t="shared" si="291"/>
        <v>0</v>
      </c>
      <c r="DJ165" s="65">
        <f t="shared" si="292"/>
        <v>0</v>
      </c>
      <c r="DN165" s="51">
        <v>156</v>
      </c>
      <c r="DO165" s="65">
        <f t="shared" si="293"/>
        <v>6.1798537991688383</v>
      </c>
      <c r="DP165" s="65">
        <f t="shared" si="294"/>
        <v>5.8952671872317355</v>
      </c>
      <c r="DQ165" s="65">
        <f t="shared" si="295"/>
        <v>5.5944805930680239</v>
      </c>
      <c r="DR165" s="65">
        <f t="shared" si="296"/>
        <v>5.6499007370836329</v>
      </c>
      <c r="DS165" s="65">
        <f t="shared" si="297"/>
        <v>5.9024887362764566</v>
      </c>
      <c r="DT165" s="65">
        <f t="shared" si="298"/>
        <v>3.5474544808706301</v>
      </c>
      <c r="DU165" s="65">
        <f t="shared" si="299"/>
        <v>3.300697844126562</v>
      </c>
      <c r="DV165" s="65">
        <f t="shared" si="300"/>
        <v>3.1186518911215777</v>
      </c>
      <c r="DW165" s="65">
        <f t="shared" si="301"/>
        <v>3.3350399405988376</v>
      </c>
      <c r="DX165" s="65">
        <f t="shared" si="302"/>
        <v>3.1261315829257734</v>
      </c>
      <c r="DY165" s="65">
        <f t="shared" si="303"/>
        <v>1.0000000000000002</v>
      </c>
      <c r="DZ165" s="65">
        <f t="shared" si="304"/>
        <v>0.99999999999999989</v>
      </c>
      <c r="EA165" s="65">
        <f t="shared" si="305"/>
        <v>0.99999999999999956</v>
      </c>
      <c r="EB165" s="65">
        <f t="shared" si="306"/>
        <v>0.99999999999999978</v>
      </c>
      <c r="EC165" s="65">
        <f t="shared" si="307"/>
        <v>0.99999999999999978</v>
      </c>
      <c r="ED165" s="65">
        <f t="shared" si="308"/>
        <v>19.541319255712775</v>
      </c>
      <c r="EE165" s="65">
        <f t="shared" si="309"/>
        <v>29.266269232485321</v>
      </c>
      <c r="EF165" s="65">
        <f t="shared" si="310"/>
        <v>43.066946637718488</v>
      </c>
      <c r="EG165" s="65">
        <f t="shared" si="311"/>
        <v>60.989483005018982</v>
      </c>
      <c r="EH165" s="65">
        <f t="shared" si="312"/>
        <v>125.48559119661374</v>
      </c>
      <c r="EI165" s="65">
        <f t="shared" si="313"/>
        <v>0.99999999999999956</v>
      </c>
      <c r="EJ165" s="65">
        <f t="shared" si="314"/>
        <v>1.0000000000000002</v>
      </c>
      <c r="EK165" s="65">
        <f t="shared" si="315"/>
        <v>1.0000000000000002</v>
      </c>
      <c r="EL165" s="65">
        <f t="shared" si="316"/>
        <v>0.99999999999999967</v>
      </c>
      <c r="EM165" s="65">
        <f t="shared" si="317"/>
        <v>0.99999999999999989</v>
      </c>
      <c r="EN165" s="65">
        <f t="shared" si="318"/>
        <v>0</v>
      </c>
      <c r="EO165" s="65">
        <f t="shared" si="319"/>
        <v>0</v>
      </c>
      <c r="EP165" s="65">
        <f t="shared" si="320"/>
        <v>0</v>
      </c>
      <c r="EQ165" s="65">
        <f t="shared" si="321"/>
        <v>0</v>
      </c>
      <c r="ER165" s="65">
        <f t="shared" si="322"/>
        <v>0</v>
      </c>
      <c r="EV165" s="51">
        <v>156</v>
      </c>
      <c r="EW165" s="65">
        <f t="shared" si="323"/>
        <v>290.62916352210834</v>
      </c>
      <c r="EX165" s="65">
        <f t="shared" si="324"/>
        <v>233.66049054559718</v>
      </c>
      <c r="EY165" s="65">
        <f t="shared" si="325"/>
        <v>163.29709535101796</v>
      </c>
      <c r="EZ165" s="65">
        <f t="shared" si="326"/>
        <v>91.326382094567663</v>
      </c>
      <c r="FA165" s="65">
        <f t="shared" si="327"/>
        <v>49.799640898068432</v>
      </c>
      <c r="FB165" s="65">
        <f t="shared" si="328"/>
        <v>3486.2709520944381</v>
      </c>
      <c r="FC165" s="65">
        <f t="shared" si="329"/>
        <v>3742.8623139256006</v>
      </c>
      <c r="FD165" s="65">
        <f t="shared" si="330"/>
        <v>4110.0893261968704</v>
      </c>
      <c r="FE165" s="65">
        <f t="shared" si="331"/>
        <v>3924.4032242842477</v>
      </c>
      <c r="FF165" s="65">
        <f t="shared" si="332"/>
        <v>3754.9431793231315</v>
      </c>
      <c r="FG165" s="65">
        <f t="shared" si="333"/>
        <v>7099.4207398440394</v>
      </c>
      <c r="FH165" s="65">
        <f t="shared" si="334"/>
        <v>7689.0819225794276</v>
      </c>
      <c r="FI165" s="65">
        <f t="shared" si="335"/>
        <v>8398.4811499506432</v>
      </c>
      <c r="FJ165" s="65">
        <f t="shared" si="336"/>
        <v>8353.788821442351</v>
      </c>
      <c r="FK165" s="65">
        <f t="shared" si="337"/>
        <v>8314.3520522363742</v>
      </c>
      <c r="FL165" s="65">
        <f t="shared" si="338"/>
        <v>3460.0076605245263</v>
      </c>
      <c r="FM165" s="65">
        <f t="shared" si="339"/>
        <v>3584.9965299936607</v>
      </c>
      <c r="FN165" s="65">
        <f t="shared" si="340"/>
        <v>3769.404575243514</v>
      </c>
      <c r="FO165" s="65">
        <f t="shared" si="341"/>
        <v>3754.8659925769161</v>
      </c>
      <c r="FP165" s="65">
        <f t="shared" si="342"/>
        <v>3740.7694508364589</v>
      </c>
      <c r="FQ165" s="65">
        <f t="shared" si="343"/>
        <v>6638.4049775731901</v>
      </c>
      <c r="FR165" s="65">
        <f t="shared" si="344"/>
        <v>6990.6600395150963</v>
      </c>
      <c r="FS165" s="65">
        <f t="shared" si="345"/>
        <v>7395.4702849380619</v>
      </c>
      <c r="FT165" s="65">
        <f t="shared" si="346"/>
        <v>7446.5918300203202</v>
      </c>
      <c r="FU165" s="65">
        <f t="shared" si="347"/>
        <v>7515.5005693932326</v>
      </c>
      <c r="FV165" s="65">
        <f t="shared" si="348"/>
        <v>737.60055306368781</v>
      </c>
      <c r="FW165" s="65">
        <f t="shared" si="349"/>
        <v>776.74000439056636</v>
      </c>
      <c r="FX165" s="65">
        <f t="shared" si="350"/>
        <v>821.71892054867351</v>
      </c>
      <c r="FY165" s="65">
        <f t="shared" si="351"/>
        <v>827.39909222448011</v>
      </c>
      <c r="FZ165" s="65">
        <f t="shared" si="352"/>
        <v>835.05561882147038</v>
      </c>
      <c r="GB165" s="65">
        <f t="shared" si="353"/>
        <v>290.62916352210834</v>
      </c>
      <c r="GC165" s="65">
        <f t="shared" si="354"/>
        <v>3486.2709520944381</v>
      </c>
      <c r="GD165" s="65">
        <f t="shared" si="355"/>
        <v>7099.4207398440394</v>
      </c>
      <c r="GE165" s="65">
        <f t="shared" si="356"/>
        <v>3460.0076605245263</v>
      </c>
      <c r="GF165" s="65">
        <f t="shared" si="357"/>
        <v>6638.4049775731901</v>
      </c>
      <c r="GG165" s="65">
        <f t="shared" si="358"/>
        <v>737.60055306368781</v>
      </c>
      <c r="GH165" s="65">
        <f t="shared" si="359"/>
        <v>233.66049054559718</v>
      </c>
      <c r="GI165" s="65">
        <f t="shared" si="360"/>
        <v>3742.8623139256006</v>
      </c>
      <c r="GJ165" s="65">
        <f t="shared" si="361"/>
        <v>7689.0819225794276</v>
      </c>
      <c r="GK165" s="65">
        <f t="shared" si="362"/>
        <v>3584.9965299936607</v>
      </c>
      <c r="GL165" s="65">
        <f t="shared" si="363"/>
        <v>6990.6600395150963</v>
      </c>
      <c r="GM165" s="65">
        <f t="shared" si="364"/>
        <v>776.74000439056636</v>
      </c>
      <c r="GN165" s="65">
        <f t="shared" si="365"/>
        <v>163.29709535101796</v>
      </c>
      <c r="GO165" s="65">
        <f t="shared" si="366"/>
        <v>4110.0893261968704</v>
      </c>
      <c r="GP165" s="65">
        <f t="shared" si="367"/>
        <v>8398.4811499506432</v>
      </c>
      <c r="GQ165" s="65">
        <f t="shared" si="368"/>
        <v>3769.404575243514</v>
      </c>
      <c r="GR165" s="65">
        <f t="shared" si="369"/>
        <v>7395.4702849380619</v>
      </c>
      <c r="GS165" s="65">
        <f t="shared" si="370"/>
        <v>821.71892054867351</v>
      </c>
      <c r="GT165" s="65">
        <f t="shared" si="371"/>
        <v>91.326382094567663</v>
      </c>
      <c r="GU165" s="65">
        <f t="shared" si="372"/>
        <v>3924.4032242842477</v>
      </c>
      <c r="GV165" s="65">
        <f t="shared" si="373"/>
        <v>8353.788821442351</v>
      </c>
      <c r="GW165" s="65">
        <f t="shared" si="374"/>
        <v>3754.8659925769161</v>
      </c>
      <c r="GX165" s="65">
        <f t="shared" si="375"/>
        <v>7446.5918300203202</v>
      </c>
      <c r="GY165" s="65">
        <f t="shared" si="376"/>
        <v>827.39909222448011</v>
      </c>
      <c r="GZ165" s="65">
        <f t="shared" si="377"/>
        <v>49.799640898068432</v>
      </c>
      <c r="HA165" s="65">
        <f t="shared" si="378"/>
        <v>3754.9431793231315</v>
      </c>
      <c r="HB165" s="65">
        <f t="shared" si="379"/>
        <v>8314.3520522363742</v>
      </c>
      <c r="HC165" s="65">
        <f t="shared" si="380"/>
        <v>3740.7694508364589</v>
      </c>
      <c r="HD165" s="65">
        <f t="shared" si="381"/>
        <v>7515.5005693932326</v>
      </c>
      <c r="HE165" s="65">
        <f t="shared" si="382"/>
        <v>835.05561882147038</v>
      </c>
      <c r="HM165" s="51">
        <v>156</v>
      </c>
      <c r="HN165" s="72">
        <f>(EW165-EW164)*$D$46+(FB165-FB164)*$D$47+(FG165-FG164)*$D$48+(FL165-FL164)*$D$49+IF($HM165&lt;C$10,0,求节点(C$10:C$14,$H$28:$H$32,$HM165)*$C$2*节奏总纲!W159)+HN164</f>
        <v>6355911.8766887896</v>
      </c>
      <c r="HO165" s="72">
        <f>(EX165-EX164)*$D$46+(FC165-FC164)*$D$47+(FH165-FH164)*$D$48+(FM165-FM164)*$D$49+IF($HM165&lt;D$10,0,求节点(D$10:D$14,$H$28:$H$32,$HM165)*$C$2*节奏总纲!X159)+HO164</f>
        <v>6403829.570371096</v>
      </c>
      <c r="HP165" s="72">
        <f>(EY165-EY164)*$D$46+(FD165-FD164)*$D$47+(FI165-FI164)*$D$48+(FN165-FN164)*$D$49+IF($HM165&lt;E$10,0,求节点(E$10:E$14,$H$28:$H$32,$HM165)*$C$2*节奏总纲!Y159)+HP164</f>
        <v>6517749.0697095674</v>
      </c>
      <c r="HQ165" s="72">
        <f>(EZ165-EZ164)*$D$46+(FE165-FE164)*$D$47+(FJ165-FJ164)*$D$48+(FO165-FO164)*$D$49+IF($HM165&lt;F$10,0,求节点(F$10:F$14,$H$28:$H$32,$HM165)*$C$2*节奏总纲!Z159)+HQ164</f>
        <v>6524269.6249482585</v>
      </c>
      <c r="HR165" s="72">
        <f>(FA165-FA164)*$D$46+(FF165-FF164)*$D$47+(FK165-FK164)*$D$48+(FP165-FP164)*$D$49+IF($HM165&lt;G$10,0,求节点(G$10:G$14,$H$28:$H$32,$HM165)*$C$2*节奏总纲!AA159)+HR164</f>
        <v>6547442.3623419739</v>
      </c>
      <c r="HV165" s="72">
        <v>156</v>
      </c>
      <c r="HW165" s="72">
        <f>IF($HV165&lt;C$10,0,求节点(C$10:C$14,$I$28:$I$32,$HV165)*$C$2*节奏总纲!W159)+HW164</f>
        <v>115542993564.92017</v>
      </c>
      <c r="HX165" s="72">
        <f>IF($HV165&lt;D$10,0,求节点(D$10:D$14,$I$28:$I$32,$HV165)*$C$2*节奏总纲!X159)+HX164</f>
        <v>116608500159.41196</v>
      </c>
      <c r="HY165" s="72">
        <f>IF($HV165&lt;E$10,0,求节点(E$10:E$14,$I$28:$I$32,$HV165)*$C$2*节奏总纲!Y159)+HY164</f>
        <v>118673617796.218</v>
      </c>
      <c r="HZ165" s="72">
        <f>IF($HV165&lt;F$10,0,求节点(F$10:F$14,$I$28:$I$32,$HV165)*$C$2*节奏总纲!Z159)+HZ164</f>
        <v>119282802388.0101</v>
      </c>
      <c r="IA165" s="72">
        <f>IF($HV165&lt;G$10,0,求节点(G$10:G$14,$I$28:$I$32,$HV165)*$C$2*节奏总纲!AA159)+IA164</f>
        <v>120183624198.98409</v>
      </c>
    </row>
    <row r="166" spans="16:235" x14ac:dyDescent="0.15">
      <c r="P166" s="49">
        <v>157</v>
      </c>
      <c r="Q166" s="51">
        <f>IF($P166&lt;C$10,0,求节点(C$10:C$14,$H$10:$H$14,$P166)*$C$2*节奏总纲!W160)+Q165</f>
        <v>4969.7496895058675</v>
      </c>
      <c r="R166" s="51">
        <f>IF($P166&lt;D$10,0,求节点(D$10:D$14,$H$10:$H$14,$P166)*$C$2*节奏总纲!X160)+R165</f>
        <v>3903.8110568565826</v>
      </c>
      <c r="S166" s="51">
        <f>IF($P166&lt;E$10,0,求节点(E$10:E$14,$H$10:$H$14,$P166)*$C$2*节奏总纲!Y160)+S165</f>
        <v>2656.9836629856904</v>
      </c>
      <c r="T166" s="51">
        <f>IF($P166&lt;F$10,0,求节点(F$10:F$14,$H$10:$H$14,$P166)*$C$2*节奏总纲!Z160)+T165</f>
        <v>1493.4571370726665</v>
      </c>
      <c r="U166" s="51">
        <f>IF($P166&lt;G$10,0,求节点(G$10:G$14,$H$10:$H$14,$P166)*$C$2*节奏总纲!AA160)+U165</f>
        <v>832.52028829515666</v>
      </c>
      <c r="V166" s="51">
        <f>IF($P166&lt;C$10,0,求节点(C$10:C$14,$I$10:$I$14,$P166)*$C$2*节奏总纲!W160)+V165</f>
        <v>15347.711240011677</v>
      </c>
      <c r="W166" s="51">
        <f>IF($P166&lt;D$10,0,求节点(D$10:D$14,$I$10:$I$14,$P166)*$C$2*节奏总纲!X160)+W165</f>
        <v>11136.738670043555</v>
      </c>
      <c r="X166" s="51">
        <f>IF($P166&lt;E$10,0,求节点(E$10:E$14,$I$10:$I$14,$P166)*$C$2*节奏总纲!Y160)+X165</f>
        <v>7101.2953912784196</v>
      </c>
      <c r="Y166" s="51">
        <f>IF($P166&lt;F$10,0,求节点(F$10:F$14,$I$10:$I$14,$P166)*$C$2*节奏总纲!Z160)+Y165</f>
        <v>4275.4894023257266</v>
      </c>
      <c r="Z166" s="51">
        <f>IF($P166&lt;G$10,0,求节点(G$10:G$14,$I$10:$I$14,$P166)*$C$2*节奏总纲!AA160)+Z165</f>
        <v>2249.8261883485275</v>
      </c>
      <c r="AA166" s="65">
        <f>IF($P166&lt;C$10,0,求节点(C$10:C$14,$J$10:$J$14,$P166)*$C$2*节奏总纲!W160)+AA165+军团势力点排行奖励设计!M166-军团势力点排行奖励设计!M165</f>
        <v>162937.80448512142</v>
      </c>
      <c r="AB166" s="65">
        <f>IF($P166&lt;D$10,0,求节点(D$10:D$14,$J$10:$J$14,$P166)*$C$2*节奏总纲!X160)+AB165+军团势力点排行奖励设计!N166-军团势力点排行奖励设计!N165</f>
        <v>197658.30090779174</v>
      </c>
      <c r="AC166" s="65">
        <f>IF($P166&lt;E$10,0,求节点(E$10:E$14,$J$10:$J$14,$P166)*$C$2*节奏总纲!Y160)+AC165+军团势力点排行奖励设计!O166-军团势力点排行奖励设计!O165</f>
        <v>234980.31577605006</v>
      </c>
      <c r="AD166" s="65">
        <f>IF($P166&lt;F$10,0,求节点(F$10:F$14,$J$10:$J$14,$P166)*$C$2*节奏总纲!Z160)+AD165+军团势力点排行奖励设计!P166-军团势力点排行奖励设计!P165</f>
        <v>233149.55941537835</v>
      </c>
      <c r="AE166" s="65">
        <f>IF($P166&lt;G$10,0,求节点(G$10:G$14,$J$10:$J$14,$P166)*$C$2*节奏总纲!AA160)+AE165+军团势力点排行奖励设计!Q166-军团势力点排行奖励设计!Q165</f>
        <v>231686.20288775509</v>
      </c>
      <c r="AF166" s="65">
        <f>IF($P166&lt;C$10,0,求节点(C$10:C$14,$K$10:$K$14,$P166)*$C$2*节奏总纲!W160)+AF165</f>
        <v>800978.48829361529</v>
      </c>
      <c r="AG166" s="65">
        <f>IF($P166&lt;D$10,0,求节点(D$10:D$14,$K$10:$K$14,$P166)*$C$2*节奏总纲!X160)+AG165</f>
        <v>798992.75570186717</v>
      </c>
      <c r="AH166" s="65">
        <f>IF($P166&lt;E$10,0,求节点(E$10:E$14,$K$10:$K$14,$P166)*$C$2*节奏总纲!Y160)+AH165</f>
        <v>807326.79852925672</v>
      </c>
      <c r="AI166" s="65">
        <f>IF($P166&lt;F$10,0,求节点(F$10:F$14,$K$10:$K$14,$P166)*$C$2*节奏总纲!Z160)+AI165</f>
        <v>807875.76888975746</v>
      </c>
      <c r="AJ166" s="65">
        <f>IF($P166&lt;G$10,0,求节点(G$10:G$14,$K$10:$K$14,$P166)*$C$2*节奏总纲!AA160)+AJ165</f>
        <v>806954.76737907727</v>
      </c>
      <c r="AK166" s="65">
        <f>IF($P166&lt;C$10,0,求节点(C$10:C$14,$L$10:$L$14,$P166)*$C$2*节奏总纲!W160)+AK165+军团势力点排行奖励设计!R166-军团势力点排行奖励设计!R165</f>
        <v>793109.15491863806</v>
      </c>
      <c r="AL166" s="65">
        <f>IF($P166&lt;D$10,0,求节点(D$10:D$14,$L$10:$L$14,$P166)*$C$2*节奏总纲!X160)+AL165+军团势力点排行奖励设计!S166-军团势力点排行奖励设计!S165</f>
        <v>834285.61915762501</v>
      </c>
      <c r="AM166" s="65">
        <f>IF($P166&lt;E$10,0,求节点(E$10:E$14,$L$10:$L$14,$P166)*$C$2*节奏总纲!Y160)+AM165+军团势力点排行奖励设计!T166-军团势力点排行奖励设计!T165</f>
        <v>881897.37450463232</v>
      </c>
      <c r="AN166" s="65">
        <f>IF($P166&lt;F$10,0,求节点(F$10:F$14,$L$10:$L$14,$P166)*$C$2*节奏总纲!Z160)+AN165+军团势力点排行奖励设计!U166-军团势力点排行奖励设计!U165</f>
        <v>887577.54618043883</v>
      </c>
      <c r="AO166" s="65">
        <f>IF($P166&lt;G$10,0,求节点(G$10:G$14,$L$10:$L$14,$P166)*$C$2*节奏总纲!AA160)+AO165+军团势力点排行奖励设计!V166-军团势力点排行奖励设计!V165</f>
        <v>892999.10275711562</v>
      </c>
      <c r="AP166" s="65">
        <f>IF($P166&lt;C$10,0,求节点(C$10:C$14,$M$10:$M$14,$P166)*$C$2*节奏总纲!W160)+AP165</f>
        <v>0</v>
      </c>
      <c r="AQ166" s="65">
        <f>IF($P166&lt;D$10,0,求节点(D$10:D$14,$M$10:$M$14,$P166)*$C$2*节奏总纲!X160)+AQ165</f>
        <v>0</v>
      </c>
      <c r="AR166" s="65">
        <f>IF($P166&lt;E$10,0,求节点(E$10:E$14,$M$10:$M$14,$P166)*$C$2*节奏总纲!Y160)+AR165</f>
        <v>0</v>
      </c>
      <c r="AS166" s="65">
        <f>IF($P166&lt;F$10,0,求节点(F$10:F$14,$M$10:$M$14,$P166)*$C$2*节奏总纲!Z160)+AS165</f>
        <v>0</v>
      </c>
      <c r="AT166" s="65">
        <f>IF($P166&lt;G$10,0,求节点(G$10:G$14,$M$10:$M$14,$P166)*$C$2*节奏总纲!AA160)+AT165</f>
        <v>0</v>
      </c>
      <c r="AX166" s="51">
        <v>157</v>
      </c>
      <c r="AY166" s="51">
        <f>IF($AX166&lt;C$10,0,求节点(C$10:C$14,$H$19:$H$23,$AX166)*$C$2*节奏总纲!W160)+AY165</f>
        <v>160.83712822378666</v>
      </c>
      <c r="AZ166" s="51">
        <f>IF($AX166&lt;D$10,0,求节点(D$10:D$14,$H$19:$H$23,$AX166)*$C$2*节奏总纲!X160)+AZ165</f>
        <v>132.43881686352239</v>
      </c>
      <c r="BA166" s="51">
        <f>IF($AX166&lt;E$10,0,求节点(E$10:E$14,$H$19:$H$23,$AX166)*$C$2*节奏总纲!Y160)+BA165</f>
        <v>94.985892569826404</v>
      </c>
      <c r="BB166" s="51">
        <f>IF($AX166&lt;F$10,0,求节点(F$10:F$14,$H$19:$H$23,$AX166)*$C$2*节奏总纲!Z160)+BB165</f>
        <v>52.866668161804185</v>
      </c>
      <c r="BC166" s="51">
        <f>IF($AX166&lt;G$10,0,求节点(G$10:G$14,$H$19:$H$23,$AX166)*$C$2*节奏总纲!AA160)+BC165</f>
        <v>28.209127555924699</v>
      </c>
      <c r="BD166" s="51">
        <f>IF($AX166&lt;C$10,0,求节点(C$10:C$14,$I$19:$I$23,$AX166)*$C$2*节奏总纲!W160)+BD165</f>
        <v>432.64011766107234</v>
      </c>
      <c r="BE166" s="51">
        <f>IF($AX166&lt;D$10,0,求节点(D$10:D$14,$I$19:$I$23,$AX166)*$C$2*节奏总纲!X160)+BE165</f>
        <v>337.40557894024931</v>
      </c>
      <c r="BF166" s="51">
        <f>IF($AX166&lt;E$10,0,求节点(E$10:E$14,$I$19:$I$23,$AX166)*$C$2*节奏总纲!Y160)+BF165</f>
        <v>227.70400927063847</v>
      </c>
      <c r="BG166" s="51">
        <f>IF($AX166&lt;F$10,0,求节点(F$10:F$14,$I$19:$I$23,$AX166)*$C$2*节奏总纲!Z160)+BG165</f>
        <v>128.19904644254493</v>
      </c>
      <c r="BH166" s="51">
        <f>IF($AX166&lt;G$10,0,求节点(G$10:G$14,$I$19:$I$23,$AX166)*$C$2*节奏总纲!AA160)+BH165</f>
        <v>71.968377807145785</v>
      </c>
      <c r="BI166" s="65">
        <f>IF($AX166&lt;C$10,0,求节点(C$10:C$14,$J$19:$J$23,$AX166)*$C$2*节奏总纲!W160)+BI165+军团势力点排行奖励设计!W166-军团势力点排行奖励设计!W165</f>
        <v>5431.2601495040462</v>
      </c>
      <c r="BJ166" s="65">
        <f>IF($AX166&lt;D$10,0,求节点(D$10:D$14,$J$19:$J$23,$AX166)*$C$2*节奏总纲!X160)+BJ165+军团势力点排行奖励设计!X166-军团势力点排行奖励设计!X165</f>
        <v>6588.6100302597242</v>
      </c>
      <c r="BK166" s="65">
        <f>IF($AX166&lt;E$10,0,求节点(E$10:E$14,$J$19:$J$23,$AX166)*$C$2*节奏总纲!Y160)+BK165+军团势力点排行奖励设计!Y166-军团势力点排行奖励设计!Y165</f>
        <v>7832.6771925350049</v>
      </c>
      <c r="BL166" s="65">
        <f>IF($AX166&lt;F$10,0,求节点(F$10:F$14,$J$19:$J$23,$AX166)*$C$2*节奏总纲!Z160)+BL165+军团势力点排行奖励设计!Z166-军团势力点排行奖励设计!Z165</f>
        <v>7771.6519805126127</v>
      </c>
      <c r="BM166" s="65">
        <f>IF($AX166&lt;G$10,0,求节点(G$10:G$14,$J$19:$J$23,$AX166)*$C$2*节奏总纲!AA160)+BM165+军团势力点排行奖励设计!AA166-军团势力点排行奖励设计!AA165</f>
        <v>7722.8734295918375</v>
      </c>
      <c r="BN166" s="65">
        <f>IF($AX166&lt;C$10,0,求节点(C$10:C$14,$K$19:$K$23,$AX166)*$C$2*节奏总纲!W160)+BN165</f>
        <v>1275.0877419773738</v>
      </c>
      <c r="BO166" s="65">
        <f>IF($AX166&lt;D$10,0,求节点(D$10:D$14,$K$19:$K$23,$AX166)*$C$2*节奏总纲!X160)+BO165</f>
        <v>849.12447709768514</v>
      </c>
      <c r="BP166" s="65">
        <f>IF($AX166&lt;E$10,0,求节点(E$10:E$14,$K$19:$K$23,$AX166)*$C$2*节奏总纲!Y160)+BP165</f>
        <v>583.0616071871849</v>
      </c>
      <c r="BQ166" s="65">
        <f>IF($AX166&lt;F$10,0,求节点(F$10:F$14,$K$19:$K$23,$AX166)*$C$2*节奏总纲!Z160)+BQ165</f>
        <v>412.02156334366094</v>
      </c>
      <c r="BR166" s="65">
        <f>IF($AX166&lt;G$10,0,求节点(G$10:G$14,$K$19:$K$23,$AX166)*$C$2*节奏总纲!AA160)+BR165</f>
        <v>200.60296043176282</v>
      </c>
      <c r="BS166" s="65">
        <f>IF($AX166&lt;C$10,0,求节点(C$10:C$14,$L$19:$L$23,$AX166)*$C$2*节奏总纲!W160)+BS165+军团势力点排行奖励设计!AB166-军团势力点排行奖励设计!AB165</f>
        <v>15862.18309837277</v>
      </c>
      <c r="BT166" s="65">
        <f>IF($AX166&lt;D$10,0,求节点(D$10:D$14,$L$19:$L$23,$AX166)*$C$2*节奏总纲!X160)+BT165+军团势力点排行奖励设计!AC166-军团势力点排行奖励设计!AC165</f>
        <v>16685.712383152499</v>
      </c>
      <c r="BU166" s="65">
        <f>IF($AX166&lt;E$10,0,求节点(E$10:E$14,$L$19:$L$23,$AX166)*$C$2*节奏总纲!Y160)+BU165+军团势力点排行奖励设计!AD166-军团势力点排行奖励设计!AD165</f>
        <v>17637.947490092647</v>
      </c>
      <c r="BV166" s="65">
        <f>IF($AX166&lt;F$10,0,求节点(F$10:F$14,$L$19:$L$23,$AX166)*$C$2*节奏总纲!Z160)+BV165+军团势力点排行奖励设计!AE166-军团势力点排行奖励设计!AE165</f>
        <v>17751.550923608786</v>
      </c>
      <c r="BW166" s="65">
        <f>IF($AX166&lt;G$10,0,求节点(G$10:G$14,$L$19:$L$23,$AX166)*$C$2*节奏总纲!AA160)+BW165+军团势力点排行奖励设计!AF166-军团势力点排行奖励设计!AF165</f>
        <v>17859.982055142314</v>
      </c>
      <c r="BX166" s="65">
        <f>IF($AX166&lt;C$10,0,求节点(C$10:C$14,$M$19:$M$23,$AX166)*$C$2*节奏总纲!W160)+BX165</f>
        <v>0</v>
      </c>
      <c r="BY166" s="65">
        <f>IF($AX166&lt;D$10,0,求节点(D$10:D$14,$M$19:$M$23,$AX166)*$C$2*节奏总纲!X160)+BY165</f>
        <v>0</v>
      </c>
      <c r="BZ166" s="65">
        <f>IF($AX166&lt;E$10,0,求节点(E$10:E$14,$M$19:$M$23,$AX166)*$C$2*节奏总纲!Y160)+BZ165</f>
        <v>0</v>
      </c>
      <c r="CA166" s="65">
        <f>IF($AX166&lt;F$10,0,求节点(F$10:F$14,$M$19:$M$23,$AX166)*$C$2*节奏总纲!Z160)+CA165</f>
        <v>0</v>
      </c>
      <c r="CB166" s="65">
        <f>IF($AX166&lt;G$10,0,求节点(G$10:G$14,$M$19:$M$23,$AX166)*$C$2*节奏总纲!AA160)+CB165</f>
        <v>0</v>
      </c>
      <c r="CF166" s="51">
        <v>157</v>
      </c>
      <c r="CG166" s="65">
        <f t="shared" si="263"/>
        <v>804.18564111893329</v>
      </c>
      <c r="CH166" s="65">
        <f t="shared" si="264"/>
        <v>662.1940843176119</v>
      </c>
      <c r="CI166" s="65">
        <f t="shared" si="265"/>
        <v>474.92946284913205</v>
      </c>
      <c r="CJ166" s="65">
        <f t="shared" si="266"/>
        <v>264.33334080902091</v>
      </c>
      <c r="CK166" s="65">
        <f t="shared" si="267"/>
        <v>141.04563777962349</v>
      </c>
      <c r="CL166" s="65">
        <f t="shared" si="268"/>
        <v>4326.4011766107233</v>
      </c>
      <c r="CM166" s="65">
        <f t="shared" si="269"/>
        <v>3374.0557894024932</v>
      </c>
      <c r="CN166" s="65">
        <f t="shared" si="270"/>
        <v>2277.0400927063847</v>
      </c>
      <c r="CO166" s="65">
        <f t="shared" si="271"/>
        <v>1281.9904644254493</v>
      </c>
      <c r="CP166" s="65">
        <f t="shared" si="272"/>
        <v>719.68377807145782</v>
      </c>
      <c r="CQ166" s="65">
        <f t="shared" si="273"/>
        <v>162937.80448512139</v>
      </c>
      <c r="CR166" s="65">
        <f t="shared" si="274"/>
        <v>197658.30090779174</v>
      </c>
      <c r="CS166" s="65">
        <f t="shared" si="275"/>
        <v>234980.31577605015</v>
      </c>
      <c r="CT166" s="65">
        <f t="shared" si="276"/>
        <v>233149.55941537837</v>
      </c>
      <c r="CU166" s="65">
        <f t="shared" si="277"/>
        <v>231686.20288775512</v>
      </c>
      <c r="CV166" s="65">
        <f t="shared" si="278"/>
        <v>38252.63225932121</v>
      </c>
      <c r="CW166" s="65">
        <f t="shared" si="279"/>
        <v>25473.734312930555</v>
      </c>
      <c r="CX166" s="65">
        <f t="shared" si="280"/>
        <v>17491.848215615548</v>
      </c>
      <c r="CY166" s="65">
        <f t="shared" si="281"/>
        <v>12360.646900309828</v>
      </c>
      <c r="CZ166" s="65">
        <f t="shared" si="282"/>
        <v>6018.0888129528848</v>
      </c>
      <c r="DA166" s="65">
        <f t="shared" si="283"/>
        <v>793109.15491863852</v>
      </c>
      <c r="DB166" s="65">
        <f t="shared" si="284"/>
        <v>834285.6191576249</v>
      </c>
      <c r="DC166" s="65">
        <f t="shared" si="285"/>
        <v>881897.37450463232</v>
      </c>
      <c r="DD166" s="65">
        <f t="shared" si="286"/>
        <v>887577.5461804393</v>
      </c>
      <c r="DE166" s="65">
        <f t="shared" si="287"/>
        <v>892999.10275711573</v>
      </c>
      <c r="DF166" s="65">
        <f t="shared" si="288"/>
        <v>0</v>
      </c>
      <c r="DG166" s="65">
        <f t="shared" si="289"/>
        <v>0</v>
      </c>
      <c r="DH166" s="65">
        <f t="shared" si="290"/>
        <v>0</v>
      </c>
      <c r="DI166" s="65">
        <f t="shared" si="291"/>
        <v>0</v>
      </c>
      <c r="DJ166" s="65">
        <f t="shared" si="292"/>
        <v>0</v>
      </c>
      <c r="DN166" s="51">
        <v>157</v>
      </c>
      <c r="DO166" s="65">
        <f t="shared" si="293"/>
        <v>6.1798537991688383</v>
      </c>
      <c r="DP166" s="65">
        <f t="shared" si="294"/>
        <v>5.8952671872317355</v>
      </c>
      <c r="DQ166" s="65">
        <f t="shared" si="295"/>
        <v>5.5944805930680239</v>
      </c>
      <c r="DR166" s="65">
        <f t="shared" si="296"/>
        <v>5.6499007370836329</v>
      </c>
      <c r="DS166" s="65">
        <f t="shared" si="297"/>
        <v>5.9024887362764566</v>
      </c>
      <c r="DT166" s="65">
        <f t="shared" si="298"/>
        <v>3.5474544808706301</v>
      </c>
      <c r="DU166" s="65">
        <f t="shared" si="299"/>
        <v>3.300697844126562</v>
      </c>
      <c r="DV166" s="65">
        <f t="shared" si="300"/>
        <v>3.1186518911215777</v>
      </c>
      <c r="DW166" s="65">
        <f t="shared" si="301"/>
        <v>3.3350399405988376</v>
      </c>
      <c r="DX166" s="65">
        <f t="shared" si="302"/>
        <v>3.1261315829257734</v>
      </c>
      <c r="DY166" s="65">
        <f t="shared" si="303"/>
        <v>1.0000000000000002</v>
      </c>
      <c r="DZ166" s="65">
        <f t="shared" si="304"/>
        <v>1</v>
      </c>
      <c r="EA166" s="65">
        <f t="shared" si="305"/>
        <v>0.99999999999999967</v>
      </c>
      <c r="EB166" s="65">
        <f t="shared" si="306"/>
        <v>0.99999999999999989</v>
      </c>
      <c r="EC166" s="65">
        <f t="shared" si="307"/>
        <v>0.99999999999999989</v>
      </c>
      <c r="ED166" s="65">
        <f t="shared" si="308"/>
        <v>20.939173096994832</v>
      </c>
      <c r="EE166" s="65">
        <f t="shared" si="309"/>
        <v>31.365356405413074</v>
      </c>
      <c r="EF166" s="65">
        <f t="shared" si="310"/>
        <v>46.154459413187084</v>
      </c>
      <c r="EG166" s="65">
        <f t="shared" si="311"/>
        <v>65.358696466728418</v>
      </c>
      <c r="EH166" s="65">
        <f t="shared" si="312"/>
        <v>134.08821179944172</v>
      </c>
      <c r="EI166" s="65">
        <f t="shared" si="313"/>
        <v>0.99999999999999944</v>
      </c>
      <c r="EJ166" s="65">
        <f t="shared" si="314"/>
        <v>1.0000000000000002</v>
      </c>
      <c r="EK166" s="65">
        <f t="shared" si="315"/>
        <v>1</v>
      </c>
      <c r="EL166" s="65">
        <f t="shared" si="316"/>
        <v>0.99999999999999944</v>
      </c>
      <c r="EM166" s="65">
        <f t="shared" si="317"/>
        <v>0.99999999999999989</v>
      </c>
      <c r="EN166" s="65">
        <f t="shared" si="318"/>
        <v>0</v>
      </c>
      <c r="EO166" s="65">
        <f t="shared" si="319"/>
        <v>0</v>
      </c>
      <c r="EP166" s="65">
        <f t="shared" si="320"/>
        <v>0</v>
      </c>
      <c r="EQ166" s="65">
        <f t="shared" si="321"/>
        <v>0</v>
      </c>
      <c r="ER166" s="65">
        <f t="shared" si="322"/>
        <v>0</v>
      </c>
      <c r="EV166" s="51">
        <v>157</v>
      </c>
      <c r="EW166" s="65">
        <f t="shared" si="323"/>
        <v>290.62916352210834</v>
      </c>
      <c r="EX166" s="65">
        <f t="shared" si="324"/>
        <v>233.66049054559718</v>
      </c>
      <c r="EY166" s="65">
        <f t="shared" si="325"/>
        <v>163.29709535101796</v>
      </c>
      <c r="EZ166" s="65">
        <f t="shared" si="326"/>
        <v>91.326382094567663</v>
      </c>
      <c r="FA166" s="65">
        <f t="shared" si="327"/>
        <v>49.799640898068432</v>
      </c>
      <c r="FB166" s="65">
        <f t="shared" si="328"/>
        <v>3656.0220281034608</v>
      </c>
      <c r="FC166" s="65">
        <f t="shared" si="329"/>
        <v>3955.0511589368793</v>
      </c>
      <c r="FD166" s="65">
        <f t="shared" si="330"/>
        <v>4367.2622063505405</v>
      </c>
      <c r="FE166" s="65">
        <f t="shared" si="331"/>
        <v>4181.5761044379178</v>
      </c>
      <c r="FF166" s="65">
        <f t="shared" si="332"/>
        <v>4012.1160594768016</v>
      </c>
      <c r="FG166" s="65">
        <f t="shared" si="333"/>
        <v>7585.2483193818616</v>
      </c>
      <c r="FH166" s="65">
        <f t="shared" si="334"/>
        <v>8225.3255716919302</v>
      </c>
      <c r="FI166" s="65">
        <f t="shared" si="335"/>
        <v>8991.0074658246995</v>
      </c>
      <c r="FJ166" s="65">
        <f t="shared" si="336"/>
        <v>8946.3151373164073</v>
      </c>
      <c r="FK166" s="65">
        <f t="shared" si="337"/>
        <v>8893.4685479885484</v>
      </c>
      <c r="FL166" s="65">
        <f t="shared" si="338"/>
        <v>3699.0171755452293</v>
      </c>
      <c r="FM166" s="65">
        <f t="shared" si="339"/>
        <v>3836.397873563023</v>
      </c>
      <c r="FN166" s="65">
        <f t="shared" si="340"/>
        <v>4035.8356790827165</v>
      </c>
      <c r="FO166" s="65">
        <f t="shared" si="341"/>
        <v>4021.2970964161177</v>
      </c>
      <c r="FP166" s="65">
        <f t="shared" si="342"/>
        <v>3998.2606745944067</v>
      </c>
      <c r="FQ166" s="65">
        <f t="shared" si="343"/>
        <v>7137.9823942677431</v>
      </c>
      <c r="FR166" s="65">
        <f t="shared" si="344"/>
        <v>7508.5705724186246</v>
      </c>
      <c r="FS166" s="65">
        <f t="shared" si="345"/>
        <v>7937.0763705416912</v>
      </c>
      <c r="FT166" s="65">
        <f t="shared" si="346"/>
        <v>7988.1979156239486</v>
      </c>
      <c r="FU166" s="65">
        <f t="shared" si="347"/>
        <v>8036.9919248140404</v>
      </c>
      <c r="FV166" s="65">
        <f t="shared" si="348"/>
        <v>793.10915491863807</v>
      </c>
      <c r="FW166" s="65">
        <f t="shared" si="349"/>
        <v>834.28561915762498</v>
      </c>
      <c r="FX166" s="65">
        <f t="shared" si="350"/>
        <v>881.89737450463235</v>
      </c>
      <c r="FY166" s="65">
        <f t="shared" si="351"/>
        <v>887.57754618043873</v>
      </c>
      <c r="FZ166" s="65">
        <f t="shared" si="352"/>
        <v>892.99910275711557</v>
      </c>
      <c r="GB166" s="65">
        <f t="shared" si="353"/>
        <v>290.62916352210834</v>
      </c>
      <c r="GC166" s="65">
        <f t="shared" si="354"/>
        <v>3656.0220281034608</v>
      </c>
      <c r="GD166" s="65">
        <f t="shared" si="355"/>
        <v>7585.2483193818616</v>
      </c>
      <c r="GE166" s="65">
        <f t="shared" si="356"/>
        <v>3699.0171755452293</v>
      </c>
      <c r="GF166" s="65">
        <f t="shared" si="357"/>
        <v>7137.9823942677431</v>
      </c>
      <c r="GG166" s="65">
        <f t="shared" si="358"/>
        <v>793.10915491863807</v>
      </c>
      <c r="GH166" s="65">
        <f t="shared" si="359"/>
        <v>233.66049054559718</v>
      </c>
      <c r="GI166" s="65">
        <f t="shared" si="360"/>
        <v>3955.0511589368793</v>
      </c>
      <c r="GJ166" s="65">
        <f t="shared" si="361"/>
        <v>8225.3255716919302</v>
      </c>
      <c r="GK166" s="65">
        <f t="shared" si="362"/>
        <v>3836.397873563023</v>
      </c>
      <c r="GL166" s="65">
        <f t="shared" si="363"/>
        <v>7508.5705724186246</v>
      </c>
      <c r="GM166" s="65">
        <f t="shared" si="364"/>
        <v>834.28561915762498</v>
      </c>
      <c r="GN166" s="65">
        <f t="shared" si="365"/>
        <v>163.29709535101796</v>
      </c>
      <c r="GO166" s="65">
        <f t="shared" si="366"/>
        <v>4367.2622063505405</v>
      </c>
      <c r="GP166" s="65">
        <f t="shared" si="367"/>
        <v>8991.0074658246995</v>
      </c>
      <c r="GQ166" s="65">
        <f t="shared" si="368"/>
        <v>4035.8356790827165</v>
      </c>
      <c r="GR166" s="65">
        <f t="shared" si="369"/>
        <v>7937.0763705416912</v>
      </c>
      <c r="GS166" s="65">
        <f t="shared" si="370"/>
        <v>881.89737450463235</v>
      </c>
      <c r="GT166" s="65">
        <f t="shared" si="371"/>
        <v>91.326382094567663</v>
      </c>
      <c r="GU166" s="65">
        <f t="shared" si="372"/>
        <v>4181.5761044379178</v>
      </c>
      <c r="GV166" s="65">
        <f t="shared" si="373"/>
        <v>8946.3151373164073</v>
      </c>
      <c r="GW166" s="65">
        <f t="shared" si="374"/>
        <v>4021.2970964161177</v>
      </c>
      <c r="GX166" s="65">
        <f t="shared" si="375"/>
        <v>7988.1979156239486</v>
      </c>
      <c r="GY166" s="65">
        <f t="shared" si="376"/>
        <v>887.57754618043873</v>
      </c>
      <c r="GZ166" s="65">
        <f t="shared" si="377"/>
        <v>49.799640898068432</v>
      </c>
      <c r="HA166" s="65">
        <f t="shared" si="378"/>
        <v>4012.1160594768016</v>
      </c>
      <c r="HB166" s="65">
        <f t="shared" si="379"/>
        <v>8893.4685479885484</v>
      </c>
      <c r="HC166" s="65">
        <f t="shared" si="380"/>
        <v>3998.2606745944067</v>
      </c>
      <c r="HD166" s="65">
        <f t="shared" si="381"/>
        <v>8036.9919248140404</v>
      </c>
      <c r="HE166" s="65">
        <f t="shared" si="382"/>
        <v>892.99910275711557</v>
      </c>
      <c r="HM166" s="51">
        <v>157</v>
      </c>
      <c r="HN166" s="72">
        <f>(EW166-EW165)*$D$46+(FB166-FB165)*$D$47+(FG166-FG165)*$D$48+(FL166-FL165)*$D$49+IF($HM166&lt;C$10,0,求节点(C$10:C$14,$H$28:$H$32,$HM166)*$C$2*节奏总纲!W160)+HN165</f>
        <v>6814375.5827739583</v>
      </c>
      <c r="HO166" s="72">
        <f>(EX166-EX165)*$D$46+(FC166-FC165)*$D$47+(FH166-FH165)*$D$48+(FM166-FM165)*$D$49+IF($HM166&lt;D$10,0,求节点(D$10:D$14,$H$28:$H$32,$HM166)*$C$2*节奏总纲!X160)+HO165</f>
        <v>6865229.9700712208</v>
      </c>
      <c r="HP166" s="72">
        <f>(EY166-EY165)*$D$46+(FD166-FD165)*$D$47+(FI166-FI165)*$D$48+(FN166-FN165)*$D$49+IF($HM166&lt;E$10,0,求节点(E$10:E$14,$H$28:$H$32,$HM166)*$C$2*节奏总纲!Y160)+HP165</f>
        <v>6986729.533957799</v>
      </c>
      <c r="HQ166" s="72">
        <f>(EZ166-EZ165)*$D$46+(FE166-FE165)*$D$47+(FJ166-FJ165)*$D$48+(FO166-FO165)*$D$49+IF($HM166&lt;F$10,0,求节点(F$10:F$14,$H$28:$H$32,$HM166)*$C$2*节奏总纲!Z160)+HQ165</f>
        <v>6993250.0891964901</v>
      </c>
      <c r="HR166" s="72">
        <f>(FA166-FA165)*$D$46+(FF166-FF165)*$D$47+(FK166-FK165)*$D$48+(FP166-FP165)*$D$49+IF($HM166&lt;G$10,0,求节点(G$10:G$14,$H$28:$H$32,$HM166)*$C$2*节奏总纲!AA160)+HR165</f>
        <v>6997649.0784195717</v>
      </c>
      <c r="HV166" s="72">
        <v>157</v>
      </c>
      <c r="HW166" s="72">
        <f>IF($HV166&lt;C$10,0,求节点(C$10:C$14,$I$28:$I$32,$HV166)*$C$2*节奏总纲!W160)+HW165</f>
        <v>124098447795.7749</v>
      </c>
      <c r="HX166" s="72">
        <f>IF($HV166&lt;D$10,0,求节点(D$10:D$14,$I$28:$I$32,$HV166)*$C$2*节奏总纲!X160)+HX165</f>
        <v>125163954390.26669</v>
      </c>
      <c r="HY166" s="72">
        <f>IF($HV166&lt;E$10,0,求节点(E$10:E$14,$I$28:$I$32,$HV166)*$C$2*节奏总纲!Y160)+HY165</f>
        <v>127314626569.3813</v>
      </c>
      <c r="HZ166" s="72">
        <f>IF($HV166&lt;F$10,0,求节点(F$10:F$14,$I$28:$I$32,$HV166)*$C$2*节奏总纲!Z160)+HZ165</f>
        <v>127923811161.1734</v>
      </c>
      <c r="IA166" s="72">
        <f>IF($HV166&lt;G$10,0,求节点(G$10:G$14,$I$28:$I$32,$HV166)*$C$2*节奏总纲!AA160)+IA165</f>
        <v>128467037768.89722</v>
      </c>
    </row>
    <row r="167" spans="16:235" x14ac:dyDescent="0.15">
      <c r="P167" s="49">
        <v>158</v>
      </c>
      <c r="Q167" s="51">
        <f>IF($P167&lt;C$10,0,求节点(C$10:C$14,$H$10:$H$14,$P167)*$C$2*节奏总纲!W161)+Q166</f>
        <v>4969.7496895058675</v>
      </c>
      <c r="R167" s="51">
        <f>IF($P167&lt;D$10,0,求节点(D$10:D$14,$H$10:$H$14,$P167)*$C$2*节奏总纲!X161)+R166</f>
        <v>3903.8110568565826</v>
      </c>
      <c r="S167" s="51">
        <f>IF($P167&lt;E$10,0,求节点(E$10:E$14,$H$10:$H$14,$P167)*$C$2*节奏总纲!Y161)+S166</f>
        <v>2656.9836629856904</v>
      </c>
      <c r="T167" s="51">
        <f>IF($P167&lt;F$10,0,求节点(F$10:F$14,$H$10:$H$14,$P167)*$C$2*节奏总纲!Z161)+T166</f>
        <v>1493.4571370726665</v>
      </c>
      <c r="U167" s="51">
        <f>IF($P167&lt;G$10,0,求节点(G$10:G$14,$H$10:$H$14,$P167)*$C$2*节奏总纲!AA161)+U166</f>
        <v>832.52028829515666</v>
      </c>
      <c r="V167" s="51">
        <f>IF($P167&lt;C$10,0,求节点(C$10:C$14,$I$10:$I$14,$P167)*$C$2*节奏总纲!W161)+V166</f>
        <v>15347.711240011677</v>
      </c>
      <c r="W167" s="51">
        <f>IF($P167&lt;D$10,0,求节点(D$10:D$14,$I$10:$I$14,$P167)*$C$2*节奏总纲!X161)+W166</f>
        <v>11136.738670043555</v>
      </c>
      <c r="X167" s="51">
        <f>IF($P167&lt;E$10,0,求节点(E$10:E$14,$I$10:$I$14,$P167)*$C$2*节奏总纲!Y161)+X166</f>
        <v>7101.2953912784196</v>
      </c>
      <c r="Y167" s="51">
        <f>IF($P167&lt;F$10,0,求节点(F$10:F$14,$I$10:$I$14,$P167)*$C$2*节奏总纲!Z161)+Y166</f>
        <v>4275.4894023257266</v>
      </c>
      <c r="Z167" s="51">
        <f>IF($P167&lt;G$10,0,求节点(G$10:G$14,$I$10:$I$14,$P167)*$C$2*节奏总纲!AA161)+Z166</f>
        <v>2249.8261883485275</v>
      </c>
      <c r="AA167" s="65">
        <f>IF($P167&lt;C$10,0,求节点(C$10:C$14,$J$10:$J$14,$P167)*$C$2*节奏总纲!W161)+AA166+军团势力点排行奖励设计!M167-军团势力点排行奖励设计!M166</f>
        <v>173853.88639532877</v>
      </c>
      <c r="AB167" s="65">
        <f>IF($P167&lt;D$10,0,求节点(D$10:D$14,$J$10:$J$14,$P167)*$C$2*节奏总纲!X161)+AB166+军团势力点排行奖励设计!N167-军团势力点排行奖励设计!N166</f>
        <v>211303.40329555093</v>
      </c>
      <c r="AC167" s="65">
        <f>IF($P167&lt;E$10,0,求节点(E$10:E$14,$J$10:$J$14,$P167)*$C$2*节奏总纲!Y161)+AC166+军团势力点排行奖励设计!O167-军团势力点排行奖励设计!O166</f>
        <v>251518.17987001425</v>
      </c>
      <c r="AD167" s="65">
        <f>IF($P167&lt;F$10,0,求节点(F$10:F$14,$J$10:$J$14,$P167)*$C$2*节奏总纲!Z161)+AD166+军团势力点排行奖励设计!P167-军团势力点排行奖励设计!P166</f>
        <v>249687.42350934254</v>
      </c>
      <c r="AE167" s="65">
        <f>IF($P167&lt;G$10,0,求节点(G$10:G$14,$J$10:$J$14,$P167)*$C$2*节奏总纲!AA161)+AE166+军团势力点排行奖励设计!Q167-军团势力点排行奖励设计!Q166</f>
        <v>248224.06698171928</v>
      </c>
      <c r="AF167" s="65">
        <f>IF($P167&lt;C$10,0,求节点(C$10:C$14,$K$10:$K$14,$P167)*$C$2*节奏总纲!W161)+AF166</f>
        <v>858287.91832220403</v>
      </c>
      <c r="AG167" s="65">
        <f>IF($P167&lt;D$10,0,求节点(D$10:D$14,$K$10:$K$14,$P167)*$C$2*节奏总纲!X161)+AG166</f>
        <v>856302.18573045591</v>
      </c>
      <c r="AH167" s="65">
        <f>IF($P167&lt;E$10,0,求节点(E$10:E$14,$K$10:$K$14,$P167)*$C$2*节奏总纲!Y161)+AH166</f>
        <v>865209.32285813137</v>
      </c>
      <c r="AI167" s="65">
        <f>IF($P167&lt;F$10,0,求节点(F$10:F$14,$K$10:$K$14,$P167)*$C$2*节奏总纲!Z161)+AI166</f>
        <v>865758.29321863211</v>
      </c>
      <c r="AJ167" s="65">
        <f>IF($P167&lt;G$10,0,求节点(G$10:G$14,$K$10:$K$14,$P167)*$C$2*节奏总纲!AA161)+AJ166</f>
        <v>864837.29170795192</v>
      </c>
      <c r="AK167" s="65">
        <f>IF($P167&lt;C$10,0,求节点(C$10:C$14,$L$10:$L$14,$P167)*$C$2*节奏总纲!W161)+AK166+军团势力点排行奖励设计!R167-军团势力点排行奖励设计!R166</f>
        <v>852601.80132926838</v>
      </c>
      <c r="AL167" s="65">
        <f>IF($P167&lt;D$10,0,求节点(D$10:D$14,$L$10:$L$14,$P167)*$C$2*节奏总纲!X161)+AL166+军团势力点排行奖励设计!S167-军团势力点排行奖励设计!S166</f>
        <v>895961.48195029667</v>
      </c>
      <c r="AM167" s="65">
        <f>IF($P167&lt;E$10,0,求节点(E$10:E$14,$L$10:$L$14,$P167)*$C$2*节奏总纲!Y161)+AM166+军团势力点排行奖励设计!T167-军团势力点排行奖励设计!T166</f>
        <v>946395.04447109264</v>
      </c>
      <c r="AN167" s="65">
        <f>IF($P167&lt;F$10,0,求节点(F$10:F$14,$L$10:$L$14,$P167)*$C$2*节奏总纲!Z161)+AN166+军团势力点排行奖励设计!U167-军团势力点排行奖励设计!U166</f>
        <v>952075.21614689915</v>
      </c>
      <c r="AO167" s="65">
        <f>IF($P167&lt;G$10,0,求节点(G$10:G$14,$L$10:$L$14,$P167)*$C$2*节奏总纲!AA161)+AO166+军团势力点排行奖励设计!V167-军团势力点排行奖励设计!V166</f>
        <v>957496.77272357594</v>
      </c>
      <c r="AP167" s="65">
        <f>IF($P167&lt;C$10,0,求节点(C$10:C$14,$M$10:$M$14,$P167)*$C$2*节奏总纲!W161)+AP166</f>
        <v>0</v>
      </c>
      <c r="AQ167" s="65">
        <f>IF($P167&lt;D$10,0,求节点(D$10:D$14,$M$10:$M$14,$P167)*$C$2*节奏总纲!X161)+AQ166</f>
        <v>0</v>
      </c>
      <c r="AR167" s="65">
        <f>IF($P167&lt;E$10,0,求节点(E$10:E$14,$M$10:$M$14,$P167)*$C$2*节奏总纲!Y161)+AR166</f>
        <v>0</v>
      </c>
      <c r="AS167" s="65">
        <f>IF($P167&lt;F$10,0,求节点(F$10:F$14,$M$10:$M$14,$P167)*$C$2*节奏总纲!Z161)+AS166</f>
        <v>0</v>
      </c>
      <c r="AT167" s="65">
        <f>IF($P167&lt;G$10,0,求节点(G$10:G$14,$M$10:$M$14,$P167)*$C$2*节奏总纲!AA161)+AT166</f>
        <v>0</v>
      </c>
      <c r="AX167" s="51">
        <v>158</v>
      </c>
      <c r="AY167" s="51">
        <f>IF($AX167&lt;C$10,0,求节点(C$10:C$14,$H$19:$H$23,$AX167)*$C$2*节奏总纲!W161)+AY166</f>
        <v>160.83712822378666</v>
      </c>
      <c r="AZ167" s="51">
        <f>IF($AX167&lt;D$10,0,求节点(D$10:D$14,$H$19:$H$23,$AX167)*$C$2*节奏总纲!X161)+AZ166</f>
        <v>132.43881686352239</v>
      </c>
      <c r="BA167" s="51">
        <f>IF($AX167&lt;E$10,0,求节点(E$10:E$14,$H$19:$H$23,$AX167)*$C$2*节奏总纲!Y161)+BA166</f>
        <v>94.985892569826404</v>
      </c>
      <c r="BB167" s="51">
        <f>IF($AX167&lt;F$10,0,求节点(F$10:F$14,$H$19:$H$23,$AX167)*$C$2*节奏总纲!Z161)+BB166</f>
        <v>52.866668161804185</v>
      </c>
      <c r="BC167" s="51">
        <f>IF($AX167&lt;G$10,0,求节点(G$10:G$14,$H$19:$H$23,$AX167)*$C$2*节奏总纲!AA161)+BC166</f>
        <v>28.209127555924699</v>
      </c>
      <c r="BD167" s="51">
        <f>IF($AX167&lt;C$10,0,求节点(C$10:C$14,$I$19:$I$23,$AX167)*$C$2*节奏总纲!W161)+BD166</f>
        <v>432.64011766107234</v>
      </c>
      <c r="BE167" s="51">
        <f>IF($AX167&lt;D$10,0,求节点(D$10:D$14,$I$19:$I$23,$AX167)*$C$2*节奏总纲!X161)+BE166</f>
        <v>337.40557894024931</v>
      </c>
      <c r="BF167" s="51">
        <f>IF($AX167&lt;E$10,0,求节点(E$10:E$14,$I$19:$I$23,$AX167)*$C$2*节奏总纲!Y161)+BF166</f>
        <v>227.70400927063847</v>
      </c>
      <c r="BG167" s="51">
        <f>IF($AX167&lt;F$10,0,求节点(F$10:F$14,$I$19:$I$23,$AX167)*$C$2*节奏总纲!Z161)+BG166</f>
        <v>128.19904644254493</v>
      </c>
      <c r="BH167" s="51">
        <f>IF($AX167&lt;G$10,0,求节点(G$10:G$14,$I$19:$I$23,$AX167)*$C$2*节奏总纲!AA161)+BH166</f>
        <v>71.968377807145785</v>
      </c>
      <c r="BI167" s="65">
        <f>IF($AX167&lt;C$10,0,求节点(C$10:C$14,$J$19:$J$23,$AX167)*$C$2*节奏总纲!W161)+BI166+军团势力点排行奖励设计!W167-军团势力点排行奖励设计!W166</f>
        <v>5795.1295465109588</v>
      </c>
      <c r="BJ167" s="65">
        <f>IF($AX167&lt;D$10,0,求节点(D$10:D$14,$J$19:$J$23,$AX167)*$C$2*节奏总纲!X161)+BJ166+军团势力点排行奖励设计!X167-军团势力点排行奖励设计!X166</f>
        <v>7043.4467765183654</v>
      </c>
      <c r="BK167" s="65">
        <f>IF($AX167&lt;E$10,0,求节点(E$10:E$14,$J$19:$J$23,$AX167)*$C$2*节奏总纲!Y161)+BK166+军团势力点排行奖励设计!Y167-军团势力点排行奖励设计!Y166</f>
        <v>8383.9393290004773</v>
      </c>
      <c r="BL167" s="65">
        <f>IF($AX167&lt;F$10,0,求节点(F$10:F$14,$J$19:$J$23,$AX167)*$C$2*节奏总纲!Z161)+BL166+军团势力点排行奖励设计!Z167-军团势力点排行奖励设计!Z166</f>
        <v>8322.9141169780851</v>
      </c>
      <c r="BM167" s="65">
        <f>IF($AX167&lt;G$10,0,求节点(G$10:G$14,$J$19:$J$23,$AX167)*$C$2*节奏总纲!AA161)+BM166+军团势力点排行奖励设计!AA167-军团势力点排行奖励设计!AA166</f>
        <v>8274.1355660573099</v>
      </c>
      <c r="BN167" s="65">
        <f>IF($AX167&lt;C$10,0,求节点(C$10:C$14,$K$19:$K$23,$AX167)*$C$2*节奏总纲!W161)+BN166</f>
        <v>1275.0877419773738</v>
      </c>
      <c r="BO167" s="65">
        <f>IF($AX167&lt;D$10,0,求节点(D$10:D$14,$K$19:$K$23,$AX167)*$C$2*节奏总纲!X161)+BO166</f>
        <v>849.12447709768514</v>
      </c>
      <c r="BP167" s="65">
        <f>IF($AX167&lt;E$10,0,求节点(E$10:E$14,$K$19:$K$23,$AX167)*$C$2*节奏总纲!Y161)+BP166</f>
        <v>583.0616071871849</v>
      </c>
      <c r="BQ167" s="65">
        <f>IF($AX167&lt;F$10,0,求节点(F$10:F$14,$K$19:$K$23,$AX167)*$C$2*节奏总纲!Z161)+BQ166</f>
        <v>412.02156334366094</v>
      </c>
      <c r="BR167" s="65">
        <f>IF($AX167&lt;G$10,0,求节点(G$10:G$14,$K$19:$K$23,$AX167)*$C$2*节奏总纲!AA161)+BR166</f>
        <v>200.60296043176282</v>
      </c>
      <c r="BS167" s="65">
        <f>IF($AX167&lt;C$10,0,求节点(C$10:C$14,$L$19:$L$23,$AX167)*$C$2*节奏总纲!W161)+BS166+军团势力点排行奖励设计!AB167-军团势力点排行奖励设计!AB166</f>
        <v>17052.036026585374</v>
      </c>
      <c r="BT167" s="65">
        <f>IF($AX167&lt;D$10,0,求节点(D$10:D$14,$L$19:$L$23,$AX167)*$C$2*节奏总纲!X161)+BT166+军团势力点排行奖励设计!AC167-军团势力点排行奖励设计!AC166</f>
        <v>17919.229639005935</v>
      </c>
      <c r="BU167" s="65">
        <f>IF($AX167&lt;E$10,0,求节点(E$10:E$14,$L$19:$L$23,$AX167)*$C$2*节奏总纲!Y161)+BU166+军团势力点排行奖励设计!AD167-军团势力点排行奖励设计!AD166</f>
        <v>18927.90088942185</v>
      </c>
      <c r="BV167" s="65">
        <f>IF($AX167&lt;F$10,0,求节点(F$10:F$14,$L$19:$L$23,$AX167)*$C$2*节奏总纲!Z161)+BV166+军团势力点排行奖励设计!AE167-军团势力点排行奖励设计!AE166</f>
        <v>19041.504322937988</v>
      </c>
      <c r="BW167" s="65">
        <f>IF($AX167&lt;G$10,0,求节点(G$10:G$14,$L$19:$L$23,$AX167)*$C$2*节奏总纲!AA161)+BW166+军团势力点排行奖励设计!AF167-军团势力点排行奖励设计!AF166</f>
        <v>19149.935454471517</v>
      </c>
      <c r="BX167" s="65">
        <f>IF($AX167&lt;C$10,0,求节点(C$10:C$14,$M$19:$M$23,$AX167)*$C$2*节奏总纲!W161)+BX166</f>
        <v>0</v>
      </c>
      <c r="BY167" s="65">
        <f>IF($AX167&lt;D$10,0,求节点(D$10:D$14,$M$19:$M$23,$AX167)*$C$2*节奏总纲!X161)+BY166</f>
        <v>0</v>
      </c>
      <c r="BZ167" s="65">
        <f>IF($AX167&lt;E$10,0,求节点(E$10:E$14,$M$19:$M$23,$AX167)*$C$2*节奏总纲!Y161)+BZ166</f>
        <v>0</v>
      </c>
      <c r="CA167" s="65">
        <f>IF($AX167&lt;F$10,0,求节点(F$10:F$14,$M$19:$M$23,$AX167)*$C$2*节奏总纲!Z161)+CA166</f>
        <v>0</v>
      </c>
      <c r="CB167" s="65">
        <f>IF($AX167&lt;G$10,0,求节点(G$10:G$14,$M$19:$M$23,$AX167)*$C$2*节奏总纲!AA161)+CB166</f>
        <v>0</v>
      </c>
      <c r="CF167" s="51">
        <v>158</v>
      </c>
      <c r="CG167" s="65">
        <f t="shared" si="263"/>
        <v>804.18564111893329</v>
      </c>
      <c r="CH167" s="65">
        <f t="shared" si="264"/>
        <v>662.1940843176119</v>
      </c>
      <c r="CI167" s="65">
        <f t="shared" si="265"/>
        <v>474.92946284913205</v>
      </c>
      <c r="CJ167" s="65">
        <f t="shared" si="266"/>
        <v>264.33334080902091</v>
      </c>
      <c r="CK167" s="65">
        <f t="shared" si="267"/>
        <v>141.04563777962349</v>
      </c>
      <c r="CL167" s="65">
        <f t="shared" si="268"/>
        <v>4326.4011766107233</v>
      </c>
      <c r="CM167" s="65">
        <f t="shared" si="269"/>
        <v>3374.0557894024932</v>
      </c>
      <c r="CN167" s="65">
        <f t="shared" si="270"/>
        <v>2277.0400927063847</v>
      </c>
      <c r="CO167" s="65">
        <f t="shared" si="271"/>
        <v>1281.9904644254493</v>
      </c>
      <c r="CP167" s="65">
        <f t="shared" si="272"/>
        <v>719.68377807145782</v>
      </c>
      <c r="CQ167" s="65">
        <f t="shared" si="273"/>
        <v>173853.88639532877</v>
      </c>
      <c r="CR167" s="65">
        <f t="shared" si="274"/>
        <v>211303.40329555096</v>
      </c>
      <c r="CS167" s="65">
        <f t="shared" si="275"/>
        <v>251518.17987001431</v>
      </c>
      <c r="CT167" s="65">
        <f t="shared" si="276"/>
        <v>249687.42350934254</v>
      </c>
      <c r="CU167" s="65">
        <f t="shared" si="277"/>
        <v>248224.06698171928</v>
      </c>
      <c r="CV167" s="65">
        <f t="shared" si="278"/>
        <v>38252.63225932121</v>
      </c>
      <c r="CW167" s="65">
        <f t="shared" si="279"/>
        <v>25473.734312930555</v>
      </c>
      <c r="CX167" s="65">
        <f t="shared" si="280"/>
        <v>17491.848215615548</v>
      </c>
      <c r="CY167" s="65">
        <f t="shared" si="281"/>
        <v>12360.646900309828</v>
      </c>
      <c r="CZ167" s="65">
        <f t="shared" si="282"/>
        <v>6018.0888129528848</v>
      </c>
      <c r="DA167" s="65">
        <f t="shared" si="283"/>
        <v>852601.80132926872</v>
      </c>
      <c r="DB167" s="65">
        <f t="shared" si="284"/>
        <v>895961.48195029679</v>
      </c>
      <c r="DC167" s="65">
        <f t="shared" si="285"/>
        <v>946395.04447109252</v>
      </c>
      <c r="DD167" s="65">
        <f t="shared" si="286"/>
        <v>952075.21614689939</v>
      </c>
      <c r="DE167" s="65">
        <f t="shared" si="287"/>
        <v>957496.77272357582</v>
      </c>
      <c r="DF167" s="65">
        <f t="shared" si="288"/>
        <v>0</v>
      </c>
      <c r="DG167" s="65">
        <f t="shared" si="289"/>
        <v>0</v>
      </c>
      <c r="DH167" s="65">
        <f t="shared" si="290"/>
        <v>0</v>
      </c>
      <c r="DI167" s="65">
        <f t="shared" si="291"/>
        <v>0</v>
      </c>
      <c r="DJ167" s="65">
        <f t="shared" si="292"/>
        <v>0</v>
      </c>
      <c r="DN167" s="51">
        <v>158</v>
      </c>
      <c r="DO167" s="65">
        <f t="shared" si="293"/>
        <v>6.1798537991688383</v>
      </c>
      <c r="DP167" s="65">
        <f t="shared" si="294"/>
        <v>5.8952671872317355</v>
      </c>
      <c r="DQ167" s="65">
        <f t="shared" si="295"/>
        <v>5.5944805930680239</v>
      </c>
      <c r="DR167" s="65">
        <f t="shared" si="296"/>
        <v>5.6499007370836329</v>
      </c>
      <c r="DS167" s="65">
        <f t="shared" si="297"/>
        <v>5.9024887362764566</v>
      </c>
      <c r="DT167" s="65">
        <f t="shared" si="298"/>
        <v>3.5474544808706301</v>
      </c>
      <c r="DU167" s="65">
        <f t="shared" si="299"/>
        <v>3.300697844126562</v>
      </c>
      <c r="DV167" s="65">
        <f t="shared" si="300"/>
        <v>3.1186518911215777</v>
      </c>
      <c r="DW167" s="65">
        <f t="shared" si="301"/>
        <v>3.3350399405988376</v>
      </c>
      <c r="DX167" s="65">
        <f t="shared" si="302"/>
        <v>3.1261315829257734</v>
      </c>
      <c r="DY167" s="65">
        <f t="shared" si="303"/>
        <v>1</v>
      </c>
      <c r="DZ167" s="65">
        <f t="shared" si="304"/>
        <v>0.99999999999999989</v>
      </c>
      <c r="EA167" s="65">
        <f t="shared" si="305"/>
        <v>0.99999999999999978</v>
      </c>
      <c r="EB167" s="65">
        <f t="shared" si="306"/>
        <v>1</v>
      </c>
      <c r="EC167" s="65">
        <f t="shared" si="307"/>
        <v>1</v>
      </c>
      <c r="ED167" s="65">
        <f t="shared" si="308"/>
        <v>22.4373557485854</v>
      </c>
      <c r="EE167" s="65">
        <f t="shared" si="309"/>
        <v>33.615102332907426</v>
      </c>
      <c r="EF167" s="65">
        <f t="shared" si="310"/>
        <v>49.463573671176185</v>
      </c>
      <c r="EG167" s="65">
        <f t="shared" si="311"/>
        <v>70.041503507145023</v>
      </c>
      <c r="EH167" s="65">
        <f t="shared" si="312"/>
        <v>143.70630254683857</v>
      </c>
      <c r="EI167" s="65">
        <f t="shared" si="313"/>
        <v>0.99999999999999956</v>
      </c>
      <c r="EJ167" s="65">
        <f t="shared" si="314"/>
        <v>0.99999999999999989</v>
      </c>
      <c r="EK167" s="65">
        <f t="shared" si="315"/>
        <v>1.0000000000000002</v>
      </c>
      <c r="EL167" s="65">
        <f t="shared" si="316"/>
        <v>0.99999999999999978</v>
      </c>
      <c r="EM167" s="65">
        <f t="shared" si="317"/>
        <v>1.0000000000000002</v>
      </c>
      <c r="EN167" s="65">
        <f t="shared" si="318"/>
        <v>0</v>
      </c>
      <c r="EO167" s="65">
        <f t="shared" si="319"/>
        <v>0</v>
      </c>
      <c r="EP167" s="65">
        <f t="shared" si="320"/>
        <v>0</v>
      </c>
      <c r="EQ167" s="65">
        <f t="shared" si="321"/>
        <v>0</v>
      </c>
      <c r="ER167" s="65">
        <f t="shared" si="322"/>
        <v>0</v>
      </c>
      <c r="EV167" s="51">
        <v>158</v>
      </c>
      <c r="EW167" s="65">
        <f t="shared" si="323"/>
        <v>290.62916352210834</v>
      </c>
      <c r="EX167" s="65">
        <f t="shared" si="324"/>
        <v>233.66049054559718</v>
      </c>
      <c r="EY167" s="65">
        <f t="shared" si="325"/>
        <v>163.29709535101796</v>
      </c>
      <c r="EZ167" s="65">
        <f t="shared" si="326"/>
        <v>91.326382094567663</v>
      </c>
      <c r="FA167" s="65">
        <f t="shared" si="327"/>
        <v>49.799640898068432</v>
      </c>
      <c r="FB167" s="65">
        <f t="shared" si="328"/>
        <v>3837.9567266069171</v>
      </c>
      <c r="FC167" s="65">
        <f t="shared" si="329"/>
        <v>4182.4695320661995</v>
      </c>
      <c r="FD167" s="65">
        <f t="shared" si="330"/>
        <v>4642.8932745832772</v>
      </c>
      <c r="FE167" s="65">
        <f t="shared" si="331"/>
        <v>4457.2071726706545</v>
      </c>
      <c r="FF167" s="65">
        <f t="shared" si="332"/>
        <v>4287.7471277095383</v>
      </c>
      <c r="FG167" s="65">
        <f t="shared" si="333"/>
        <v>8105.9454264987526</v>
      </c>
      <c r="FH167" s="65">
        <f t="shared" si="334"/>
        <v>8800.0572842643487</v>
      </c>
      <c r="FI167" s="65">
        <f t="shared" si="335"/>
        <v>9626.0614470329238</v>
      </c>
      <c r="FJ167" s="65">
        <f t="shared" si="336"/>
        <v>9581.3691185246316</v>
      </c>
      <c r="FK167" s="65">
        <f t="shared" si="337"/>
        <v>9528.5225291967727</v>
      </c>
      <c r="FL167" s="65">
        <f t="shared" si="338"/>
        <v>3955.1812310380965</v>
      </c>
      <c r="FM167" s="65">
        <f t="shared" si="339"/>
        <v>4105.8431620466417</v>
      </c>
      <c r="FN167" s="65">
        <f t="shared" si="340"/>
        <v>4321.3894657718311</v>
      </c>
      <c r="FO167" s="65">
        <f t="shared" si="341"/>
        <v>4306.8508831052332</v>
      </c>
      <c r="FP167" s="65">
        <f t="shared" si="342"/>
        <v>4283.8144612835213</v>
      </c>
      <c r="FQ167" s="65">
        <f t="shared" si="343"/>
        <v>7673.4162119634157</v>
      </c>
      <c r="FR167" s="65">
        <f t="shared" si="344"/>
        <v>8063.6533375526687</v>
      </c>
      <c r="FS167" s="65">
        <f t="shared" si="345"/>
        <v>8517.555400239833</v>
      </c>
      <c r="FT167" s="65">
        <f t="shared" si="346"/>
        <v>8568.6769453220932</v>
      </c>
      <c r="FU167" s="65">
        <f t="shared" si="347"/>
        <v>8617.4709545121823</v>
      </c>
      <c r="FV167" s="65">
        <f t="shared" si="348"/>
        <v>852.60180132926837</v>
      </c>
      <c r="FW167" s="65">
        <f t="shared" si="349"/>
        <v>895.96148195029662</v>
      </c>
      <c r="FX167" s="65">
        <f t="shared" si="350"/>
        <v>946.39504447109255</v>
      </c>
      <c r="FY167" s="65">
        <f t="shared" si="351"/>
        <v>952.07521614689927</v>
      </c>
      <c r="FZ167" s="65">
        <f t="shared" si="352"/>
        <v>957.49677272357587</v>
      </c>
      <c r="GB167" s="65">
        <f t="shared" si="353"/>
        <v>290.62916352210834</v>
      </c>
      <c r="GC167" s="65">
        <f t="shared" si="354"/>
        <v>3837.9567266069171</v>
      </c>
      <c r="GD167" s="65">
        <f t="shared" si="355"/>
        <v>8105.9454264987526</v>
      </c>
      <c r="GE167" s="65">
        <f t="shared" si="356"/>
        <v>3955.1812310380965</v>
      </c>
      <c r="GF167" s="65">
        <f t="shared" si="357"/>
        <v>7673.4162119634157</v>
      </c>
      <c r="GG167" s="65">
        <f t="shared" si="358"/>
        <v>852.60180132926837</v>
      </c>
      <c r="GH167" s="65">
        <f t="shared" si="359"/>
        <v>233.66049054559718</v>
      </c>
      <c r="GI167" s="65">
        <f t="shared" si="360"/>
        <v>4182.4695320661995</v>
      </c>
      <c r="GJ167" s="65">
        <f t="shared" si="361"/>
        <v>8800.0572842643487</v>
      </c>
      <c r="GK167" s="65">
        <f t="shared" si="362"/>
        <v>4105.8431620466417</v>
      </c>
      <c r="GL167" s="65">
        <f t="shared" si="363"/>
        <v>8063.6533375526687</v>
      </c>
      <c r="GM167" s="65">
        <f t="shared" si="364"/>
        <v>895.96148195029662</v>
      </c>
      <c r="GN167" s="65">
        <f t="shared" si="365"/>
        <v>163.29709535101796</v>
      </c>
      <c r="GO167" s="65">
        <f t="shared" si="366"/>
        <v>4642.8932745832772</v>
      </c>
      <c r="GP167" s="65">
        <f t="shared" si="367"/>
        <v>9626.0614470329238</v>
      </c>
      <c r="GQ167" s="65">
        <f t="shared" si="368"/>
        <v>4321.3894657718311</v>
      </c>
      <c r="GR167" s="65">
        <f t="shared" si="369"/>
        <v>8517.555400239833</v>
      </c>
      <c r="GS167" s="65">
        <f t="shared" si="370"/>
        <v>946.39504447109255</v>
      </c>
      <c r="GT167" s="65">
        <f t="shared" si="371"/>
        <v>91.326382094567663</v>
      </c>
      <c r="GU167" s="65">
        <f t="shared" si="372"/>
        <v>4457.2071726706545</v>
      </c>
      <c r="GV167" s="65">
        <f t="shared" si="373"/>
        <v>9581.3691185246316</v>
      </c>
      <c r="GW167" s="65">
        <f t="shared" si="374"/>
        <v>4306.8508831052332</v>
      </c>
      <c r="GX167" s="65">
        <f t="shared" si="375"/>
        <v>8568.6769453220932</v>
      </c>
      <c r="GY167" s="65">
        <f t="shared" si="376"/>
        <v>952.07521614689927</v>
      </c>
      <c r="GZ167" s="65">
        <f t="shared" si="377"/>
        <v>49.799640898068432</v>
      </c>
      <c r="HA167" s="65">
        <f t="shared" si="378"/>
        <v>4287.7471277095383</v>
      </c>
      <c r="HB167" s="65">
        <f t="shared" si="379"/>
        <v>9528.5225291967727</v>
      </c>
      <c r="HC167" s="65">
        <f t="shared" si="380"/>
        <v>4283.8144612835213</v>
      </c>
      <c r="HD167" s="65">
        <f t="shared" si="381"/>
        <v>8617.4709545121823</v>
      </c>
      <c r="HE167" s="65">
        <f t="shared" si="382"/>
        <v>957.49677272357587</v>
      </c>
      <c r="HM167" s="51">
        <v>158</v>
      </c>
      <c r="HN167" s="72">
        <f>(EW167-EW166)*$D$46+(FB167-FB166)*$D$47+(FG167-FG166)*$D$48+(FL167-FL166)*$D$49+IF($HM167&lt;C$10,0,求节点(C$10:C$14,$H$28:$H$32,$HM167)*$C$2*节奏总纲!W161)+HN166</f>
        <v>7305744.8164920937</v>
      </c>
      <c r="HO167" s="72">
        <f>(EX167-EX166)*$D$46+(FC167-FC166)*$D$47+(FH167-FH166)*$D$48+(FM167-FM166)*$D$49+IF($HM167&lt;D$10,0,求节点(D$10:D$14,$H$28:$H$32,$HM167)*$C$2*节奏总纲!X161)+HO166</f>
        <v>7359746.6740734661</v>
      </c>
      <c r="HP167" s="72">
        <f>(EY167-EY166)*$D$46+(FD167-FD166)*$D$47+(FI167-FI166)*$D$48+(FN167-FN166)*$D$49+IF($HM167&lt;E$10,0,求节点(E$10:E$14,$H$28:$H$32,$HM167)*$C$2*节奏总纲!Y161)+HP166</f>
        <v>7489370.349987017</v>
      </c>
      <c r="HQ167" s="72">
        <f>(EZ167-EZ166)*$D$46+(FE167-FE166)*$D$47+(FJ167-FJ166)*$D$48+(FO167-FO166)*$D$49+IF($HM167&lt;F$10,0,求节点(F$10:F$14,$H$28:$H$32,$HM167)*$C$2*节奏总纲!Z161)+HQ166</f>
        <v>7495890.9052257081</v>
      </c>
      <c r="HR167" s="72">
        <f>(FA167-FA166)*$D$46+(FF167-FF166)*$D$47+(FK167-FK166)*$D$48+(FP167-FP166)*$D$49+IF($HM167&lt;G$10,0,求节点(G$10:G$14,$H$28:$H$32,$HM167)*$C$2*节奏总纲!AA161)+HR166</f>
        <v>7500289.8944487898</v>
      </c>
      <c r="HV167" s="72">
        <v>158</v>
      </c>
      <c r="HW167" s="72">
        <f>IF($HV167&lt;C$10,0,求节点(C$10:C$14,$I$28:$I$32,$HV167)*$C$2*节奏总纲!W161)+HW166</f>
        <v>133267956600.34911</v>
      </c>
      <c r="HX167" s="72">
        <f>IF($HV167&lt;D$10,0,求节点(D$10:D$14,$I$28:$I$32,$HV167)*$C$2*节奏总纲!X161)+HX166</f>
        <v>134333463194.8409</v>
      </c>
      <c r="HY167" s="72">
        <f>IF($HV167&lt;E$10,0,求节点(E$10:E$14,$I$28:$I$32,$HV167)*$C$2*节奏总纲!Y161)+HY166</f>
        <v>136575830462.00125</v>
      </c>
      <c r="HZ167" s="72">
        <f>IF($HV167&lt;F$10,0,求节点(F$10:F$14,$I$28:$I$32,$HV167)*$C$2*节奏总纲!Z161)+HZ166</f>
        <v>137185015053.79335</v>
      </c>
      <c r="IA167" s="72">
        <f>IF($HV167&lt;G$10,0,求节点(G$10:G$14,$I$28:$I$32,$HV167)*$C$2*节奏总纲!AA161)+IA166</f>
        <v>137728241661.51715</v>
      </c>
    </row>
    <row r="168" spans="16:235" x14ac:dyDescent="0.15">
      <c r="P168" s="49">
        <v>159</v>
      </c>
      <c r="Q168" s="51">
        <f>IF($P168&lt;C$10,0,求节点(C$10:C$14,$H$10:$H$14,$P168)*$C$2*节奏总纲!W162)+Q167</f>
        <v>4969.7496895058675</v>
      </c>
      <c r="R168" s="51">
        <f>IF($P168&lt;D$10,0,求节点(D$10:D$14,$H$10:$H$14,$P168)*$C$2*节奏总纲!X162)+R167</f>
        <v>3903.8110568565826</v>
      </c>
      <c r="S168" s="51">
        <f>IF($P168&lt;E$10,0,求节点(E$10:E$14,$H$10:$H$14,$P168)*$C$2*节奏总纲!Y162)+S167</f>
        <v>2656.9836629856904</v>
      </c>
      <c r="T168" s="51">
        <f>IF($P168&lt;F$10,0,求节点(F$10:F$14,$H$10:$H$14,$P168)*$C$2*节奏总纲!Z162)+T167</f>
        <v>1493.4571370726665</v>
      </c>
      <c r="U168" s="51">
        <f>IF($P168&lt;G$10,0,求节点(G$10:G$14,$H$10:$H$14,$P168)*$C$2*节奏总纲!AA162)+U167</f>
        <v>832.52028829515666</v>
      </c>
      <c r="V168" s="51">
        <f>IF($P168&lt;C$10,0,求节点(C$10:C$14,$I$10:$I$14,$P168)*$C$2*节奏总纲!W162)+V167</f>
        <v>15347.711240011677</v>
      </c>
      <c r="W168" s="51">
        <f>IF($P168&lt;D$10,0,求节点(D$10:D$14,$I$10:$I$14,$P168)*$C$2*节奏总纲!X162)+W167</f>
        <v>11136.738670043555</v>
      </c>
      <c r="X168" s="51">
        <f>IF($P168&lt;E$10,0,求节点(E$10:E$14,$I$10:$I$14,$P168)*$C$2*节奏总纲!Y162)+X167</f>
        <v>7101.2953912784196</v>
      </c>
      <c r="Y168" s="51">
        <f>IF($P168&lt;F$10,0,求节点(F$10:F$14,$I$10:$I$14,$P168)*$C$2*节奏总纲!Z162)+Y167</f>
        <v>4275.4894023257266</v>
      </c>
      <c r="Z168" s="51">
        <f>IF($P168&lt;G$10,0,求节点(G$10:G$14,$I$10:$I$14,$P168)*$C$2*节奏总纲!AA162)+Z167</f>
        <v>2249.8261883485275</v>
      </c>
      <c r="AA168" s="65">
        <f>IF($P168&lt;C$10,0,求节点(C$10:C$14,$J$10:$J$14,$P168)*$C$2*节奏总纲!W162)+AA167+军团势力点排行奖励设计!M168-军团势力点排行奖励设计!M167</f>
        <v>185553.45330156153</v>
      </c>
      <c r="AB168" s="65">
        <f>IF($P168&lt;D$10,0,求节点(D$10:D$14,$J$10:$J$14,$P168)*$C$2*节奏总纲!X162)+AB167+军团势力点排行奖励设计!N168-军团势力点排行奖励设计!N167</f>
        <v>225927.86192834191</v>
      </c>
      <c r="AC168" s="65">
        <f>IF($P168&lt;E$10,0,求节点(E$10:E$14,$J$10:$J$14,$P168)*$C$2*节奏总纲!Y162)+AC167+军团势力点排行奖励设计!O168-军团势力点排行奖励设计!O167</f>
        <v>269243.02373295696</v>
      </c>
      <c r="AD168" s="65">
        <f>IF($P168&lt;F$10,0,求节点(F$10:F$14,$J$10:$J$14,$P168)*$C$2*节奏总纲!Z162)+AD167+军团势力点排行奖励设计!P168-军团势力点排行奖励设计!P167</f>
        <v>267412.26737228525</v>
      </c>
      <c r="AE168" s="65">
        <f>IF($P168&lt;G$10,0,求节点(G$10:G$14,$J$10:$J$14,$P168)*$C$2*节奏总纲!AA162)+AE167+军团势力点排行奖励设计!Q168-军团势力点排行奖励设计!Q167</f>
        <v>265948.91084466199</v>
      </c>
      <c r="AF168" s="65">
        <f>IF($P168&lt;C$10,0,求节点(C$10:C$14,$K$10:$K$14,$P168)*$C$2*节奏总纲!W162)+AF167</f>
        <v>919710.64457992604</v>
      </c>
      <c r="AG168" s="65">
        <f>IF($P168&lt;D$10,0,求节点(D$10:D$14,$K$10:$K$14,$P168)*$C$2*节奏总纲!X162)+AG167</f>
        <v>917724.91198817792</v>
      </c>
      <c r="AH168" s="65">
        <f>IF($P168&lt;E$10,0,求节点(E$10:E$14,$K$10:$K$14,$P168)*$C$2*节奏总纲!Y162)+AH167</f>
        <v>927246.27637843066</v>
      </c>
      <c r="AI168" s="65">
        <f>IF($P168&lt;F$10,0,求节点(F$10:F$14,$K$10:$K$14,$P168)*$C$2*节奏总纲!Z162)+AI167</f>
        <v>927795.2467389314</v>
      </c>
      <c r="AJ168" s="65">
        <f>IF($P168&lt;G$10,0,求节点(G$10:G$14,$K$10:$K$14,$P168)*$C$2*节奏总纲!AA162)+AJ167</f>
        <v>926874.24522825121</v>
      </c>
      <c r="AK168" s="65">
        <f>IF($P168&lt;C$10,0,求节点(C$10:C$14,$L$10:$L$14,$P168)*$C$2*节奏总纲!W162)+AK167+军团势力点排行奖励设计!R168-军团势力点排行奖励设计!R167</f>
        <v>916364.44096823689</v>
      </c>
      <c r="AL168" s="65">
        <f>IF($P168&lt;D$10,0,求节点(D$10:D$14,$L$10:$L$14,$P168)*$C$2*节奏总纲!X162)+AL167+军团势力点排行奖励设计!S168-军团势力点排行奖励设计!S167</f>
        <v>962064.0349705118</v>
      </c>
      <c r="AM168" s="65">
        <f>IF($P168&lt;E$10,0,求节点(E$10:E$14,$L$10:$L$14,$P168)*$C$2*节奏总纲!Y162)+AM167+军团势力点排行奖励设计!T168-军团势力点排行奖励设计!T167</f>
        <v>1015521.935536569</v>
      </c>
      <c r="AN168" s="65">
        <f>IF($P168&lt;F$10,0,求节点(F$10:F$14,$L$10:$L$14,$P168)*$C$2*节奏总纲!Z162)+AN167+军团势力点排行奖励设计!U168-军团势力点排行奖励设计!U167</f>
        <v>1021202.1072123756</v>
      </c>
      <c r="AO168" s="65">
        <f>IF($P168&lt;G$10,0,求节点(G$10:G$14,$L$10:$L$14,$P168)*$C$2*节奏总纲!AA162)+AO167+军团势力点排行奖励设计!V168-军团势力点排行奖励设计!V167</f>
        <v>1026623.6637890523</v>
      </c>
      <c r="AP168" s="65">
        <f>IF($P168&lt;C$10,0,求节点(C$10:C$14,$M$10:$M$14,$P168)*$C$2*节奏总纲!W162)+AP167</f>
        <v>0</v>
      </c>
      <c r="AQ168" s="65">
        <f>IF($P168&lt;D$10,0,求节点(D$10:D$14,$M$10:$M$14,$P168)*$C$2*节奏总纲!X162)+AQ167</f>
        <v>0</v>
      </c>
      <c r="AR168" s="65">
        <f>IF($P168&lt;E$10,0,求节点(E$10:E$14,$M$10:$M$14,$P168)*$C$2*节奏总纲!Y162)+AR167</f>
        <v>0</v>
      </c>
      <c r="AS168" s="65">
        <f>IF($P168&lt;F$10,0,求节点(F$10:F$14,$M$10:$M$14,$P168)*$C$2*节奏总纲!Z162)+AS167</f>
        <v>0</v>
      </c>
      <c r="AT168" s="65">
        <f>IF($P168&lt;G$10,0,求节点(G$10:G$14,$M$10:$M$14,$P168)*$C$2*节奏总纲!AA162)+AT167</f>
        <v>0</v>
      </c>
      <c r="AX168" s="51">
        <v>159</v>
      </c>
      <c r="AY168" s="51">
        <f>IF($AX168&lt;C$10,0,求节点(C$10:C$14,$H$19:$H$23,$AX168)*$C$2*节奏总纲!W162)+AY167</f>
        <v>160.83712822378666</v>
      </c>
      <c r="AZ168" s="51">
        <f>IF($AX168&lt;D$10,0,求节点(D$10:D$14,$H$19:$H$23,$AX168)*$C$2*节奏总纲!X162)+AZ167</f>
        <v>132.43881686352239</v>
      </c>
      <c r="BA168" s="51">
        <f>IF($AX168&lt;E$10,0,求节点(E$10:E$14,$H$19:$H$23,$AX168)*$C$2*节奏总纲!Y162)+BA167</f>
        <v>94.985892569826404</v>
      </c>
      <c r="BB168" s="51">
        <f>IF($AX168&lt;F$10,0,求节点(F$10:F$14,$H$19:$H$23,$AX168)*$C$2*节奏总纲!Z162)+BB167</f>
        <v>52.866668161804185</v>
      </c>
      <c r="BC168" s="51">
        <f>IF($AX168&lt;G$10,0,求节点(G$10:G$14,$H$19:$H$23,$AX168)*$C$2*节奏总纲!AA162)+BC167</f>
        <v>28.209127555924699</v>
      </c>
      <c r="BD168" s="51">
        <f>IF($AX168&lt;C$10,0,求节点(C$10:C$14,$I$19:$I$23,$AX168)*$C$2*节奏总纲!W162)+BD167</f>
        <v>432.64011766107234</v>
      </c>
      <c r="BE168" s="51">
        <f>IF($AX168&lt;D$10,0,求节点(D$10:D$14,$I$19:$I$23,$AX168)*$C$2*节奏总纲!X162)+BE167</f>
        <v>337.40557894024931</v>
      </c>
      <c r="BF168" s="51">
        <f>IF($AX168&lt;E$10,0,求节点(E$10:E$14,$I$19:$I$23,$AX168)*$C$2*节奏总纲!Y162)+BF167</f>
        <v>227.70400927063847</v>
      </c>
      <c r="BG168" s="51">
        <f>IF($AX168&lt;F$10,0,求节点(F$10:F$14,$I$19:$I$23,$AX168)*$C$2*节奏总纲!Z162)+BG167</f>
        <v>128.19904644254493</v>
      </c>
      <c r="BH168" s="51">
        <f>IF($AX168&lt;G$10,0,求节点(G$10:G$14,$I$19:$I$23,$AX168)*$C$2*节奏总纲!AA162)+BH167</f>
        <v>71.968377807145785</v>
      </c>
      <c r="BI168" s="65">
        <f>IF($AX168&lt;C$10,0,求节点(C$10:C$14,$J$19:$J$23,$AX168)*$C$2*节奏总纲!W162)+BI167+军团势力点排行奖励设计!W168-军团势力点排行奖励设计!W167</f>
        <v>6185.1151100520519</v>
      </c>
      <c r="BJ168" s="65">
        <f>IF($AX168&lt;D$10,0,求节点(D$10:D$14,$J$19:$J$23,$AX168)*$C$2*节奏总纲!X162)+BJ167+军团势力点排行奖励设计!X168-军团势力点排行奖励设计!X167</f>
        <v>7530.9287309447309</v>
      </c>
      <c r="BK168" s="65">
        <f>IF($AX168&lt;E$10,0,求节点(E$10:E$14,$J$19:$J$23,$AX168)*$C$2*节奏总纲!Y162)+BK167+军团势力点排行奖励设计!Y168-军团势力点排行奖励设计!Y167</f>
        <v>8974.7674577652324</v>
      </c>
      <c r="BL168" s="65">
        <f>IF($AX168&lt;F$10,0,求节点(F$10:F$14,$J$19:$J$23,$AX168)*$C$2*节奏总纲!Z162)+BL167+军团势力点排行奖励设计!Z168-军团势力点排行奖励设计!Z167</f>
        <v>8913.7422457428402</v>
      </c>
      <c r="BM168" s="65">
        <f>IF($AX168&lt;G$10,0,求节点(G$10:G$14,$J$19:$J$23,$AX168)*$C$2*节奏总纲!AA162)+BM167+军团势力点排行奖励设计!AA168-军团势力点排行奖励设计!AA167</f>
        <v>8864.963694822065</v>
      </c>
      <c r="BN168" s="65">
        <f>IF($AX168&lt;C$10,0,求节点(C$10:C$14,$K$19:$K$23,$AX168)*$C$2*节奏总纲!W162)+BN167</f>
        <v>1275.0877419773738</v>
      </c>
      <c r="BO168" s="65">
        <f>IF($AX168&lt;D$10,0,求节点(D$10:D$14,$K$19:$K$23,$AX168)*$C$2*节奏总纲!X162)+BO167</f>
        <v>849.12447709768514</v>
      </c>
      <c r="BP168" s="65">
        <f>IF($AX168&lt;E$10,0,求节点(E$10:E$14,$K$19:$K$23,$AX168)*$C$2*节奏总纲!Y162)+BP167</f>
        <v>583.0616071871849</v>
      </c>
      <c r="BQ168" s="65">
        <f>IF($AX168&lt;F$10,0,求节点(F$10:F$14,$K$19:$K$23,$AX168)*$C$2*节奏总纲!Z162)+BQ167</f>
        <v>412.02156334366094</v>
      </c>
      <c r="BR168" s="65">
        <f>IF($AX168&lt;G$10,0,求节点(G$10:G$14,$K$19:$K$23,$AX168)*$C$2*节奏总纲!AA162)+BR167</f>
        <v>200.60296043176282</v>
      </c>
      <c r="BS168" s="65">
        <f>IF($AX168&lt;C$10,0,求节点(C$10:C$14,$L$19:$L$23,$AX168)*$C$2*节奏总纲!W162)+BS167+军团势力点排行奖励设计!AB168-军团势力点排行奖励设计!AB167</f>
        <v>18327.288819364745</v>
      </c>
      <c r="BT168" s="65">
        <f>IF($AX168&lt;D$10,0,求节点(D$10:D$14,$L$19:$L$23,$AX168)*$C$2*节奏总纲!X162)+BT167+军团势力点排行奖励设计!AC168-军团势力点排行奖励设计!AC167</f>
        <v>19241.280699410236</v>
      </c>
      <c r="BU168" s="65">
        <f>IF($AX168&lt;E$10,0,求节点(E$10:E$14,$L$19:$L$23,$AX168)*$C$2*节奏总纲!Y162)+BU167+军团势力点排行奖励设计!AD168-军团势力点排行奖励设计!AD167</f>
        <v>20310.438710731378</v>
      </c>
      <c r="BV168" s="65">
        <f>IF($AX168&lt;F$10,0,求节点(F$10:F$14,$L$19:$L$23,$AX168)*$C$2*节奏总纲!Z162)+BV167+军团势力点排行奖励设计!AE168-军团势力点排行奖励设计!AE167</f>
        <v>20424.042144247516</v>
      </c>
      <c r="BW168" s="65">
        <f>IF($AX168&lt;G$10,0,求节点(G$10:G$14,$L$19:$L$23,$AX168)*$C$2*节奏总纲!AA162)+BW167+军团势力点排行奖励设计!AF168-军团势力点排行奖励设计!AF167</f>
        <v>20532.473275781045</v>
      </c>
      <c r="BX168" s="65">
        <f>IF($AX168&lt;C$10,0,求节点(C$10:C$14,$M$19:$M$23,$AX168)*$C$2*节奏总纲!W162)+BX167</f>
        <v>0</v>
      </c>
      <c r="BY168" s="65">
        <f>IF($AX168&lt;D$10,0,求节点(D$10:D$14,$M$19:$M$23,$AX168)*$C$2*节奏总纲!X162)+BY167</f>
        <v>0</v>
      </c>
      <c r="BZ168" s="65">
        <f>IF($AX168&lt;E$10,0,求节点(E$10:E$14,$M$19:$M$23,$AX168)*$C$2*节奏总纲!Y162)+BZ167</f>
        <v>0</v>
      </c>
      <c r="CA168" s="65">
        <f>IF($AX168&lt;F$10,0,求节点(F$10:F$14,$M$19:$M$23,$AX168)*$C$2*节奏总纲!Z162)+CA167</f>
        <v>0</v>
      </c>
      <c r="CB168" s="65">
        <f>IF($AX168&lt;G$10,0,求节点(G$10:G$14,$M$19:$M$23,$AX168)*$C$2*节奏总纲!AA162)+CB167</f>
        <v>0</v>
      </c>
      <c r="CF168" s="51">
        <v>159</v>
      </c>
      <c r="CG168" s="65">
        <f t="shared" si="263"/>
        <v>804.18564111893329</v>
      </c>
      <c r="CH168" s="65">
        <f t="shared" si="264"/>
        <v>662.1940843176119</v>
      </c>
      <c r="CI168" s="65">
        <f t="shared" si="265"/>
        <v>474.92946284913205</v>
      </c>
      <c r="CJ168" s="65">
        <f t="shared" si="266"/>
        <v>264.33334080902091</v>
      </c>
      <c r="CK168" s="65">
        <f t="shared" si="267"/>
        <v>141.04563777962349</v>
      </c>
      <c r="CL168" s="65">
        <f t="shared" si="268"/>
        <v>4326.4011766107233</v>
      </c>
      <c r="CM168" s="65">
        <f t="shared" si="269"/>
        <v>3374.0557894024932</v>
      </c>
      <c r="CN168" s="65">
        <f t="shared" si="270"/>
        <v>2277.0400927063847</v>
      </c>
      <c r="CO168" s="65">
        <f t="shared" si="271"/>
        <v>1281.9904644254493</v>
      </c>
      <c r="CP168" s="65">
        <f t="shared" si="272"/>
        <v>719.68377807145782</v>
      </c>
      <c r="CQ168" s="65">
        <f t="shared" si="273"/>
        <v>185553.45330156156</v>
      </c>
      <c r="CR168" s="65">
        <f t="shared" si="274"/>
        <v>225927.86192834194</v>
      </c>
      <c r="CS168" s="65">
        <f t="shared" si="275"/>
        <v>269243.02373295696</v>
      </c>
      <c r="CT168" s="65">
        <f t="shared" si="276"/>
        <v>267412.26737228519</v>
      </c>
      <c r="CU168" s="65">
        <f t="shared" si="277"/>
        <v>265948.91084466194</v>
      </c>
      <c r="CV168" s="65">
        <f t="shared" si="278"/>
        <v>38252.63225932121</v>
      </c>
      <c r="CW168" s="65">
        <f t="shared" si="279"/>
        <v>25473.734312930555</v>
      </c>
      <c r="CX168" s="65">
        <f t="shared" si="280"/>
        <v>17491.848215615548</v>
      </c>
      <c r="CY168" s="65">
        <f t="shared" si="281"/>
        <v>12360.646900309828</v>
      </c>
      <c r="CZ168" s="65">
        <f t="shared" si="282"/>
        <v>6018.0888129528848</v>
      </c>
      <c r="DA168" s="65">
        <f t="shared" si="283"/>
        <v>916364.44096823724</v>
      </c>
      <c r="DB168" s="65">
        <f t="shared" si="284"/>
        <v>962064.0349705118</v>
      </c>
      <c r="DC168" s="65">
        <f t="shared" si="285"/>
        <v>1015521.9355365689</v>
      </c>
      <c r="DD168" s="65">
        <f t="shared" si="286"/>
        <v>1021202.1072123758</v>
      </c>
      <c r="DE168" s="65">
        <f t="shared" si="287"/>
        <v>1026623.6637890523</v>
      </c>
      <c r="DF168" s="65">
        <f t="shared" si="288"/>
        <v>0</v>
      </c>
      <c r="DG168" s="65">
        <f t="shared" si="289"/>
        <v>0</v>
      </c>
      <c r="DH168" s="65">
        <f t="shared" si="290"/>
        <v>0</v>
      </c>
      <c r="DI168" s="65">
        <f t="shared" si="291"/>
        <v>0</v>
      </c>
      <c r="DJ168" s="65">
        <f t="shared" si="292"/>
        <v>0</v>
      </c>
      <c r="DN168" s="51">
        <v>159</v>
      </c>
      <c r="DO168" s="65">
        <f t="shared" si="293"/>
        <v>6.1798537991688383</v>
      </c>
      <c r="DP168" s="65">
        <f t="shared" si="294"/>
        <v>5.8952671872317355</v>
      </c>
      <c r="DQ168" s="65">
        <f t="shared" si="295"/>
        <v>5.5944805930680239</v>
      </c>
      <c r="DR168" s="65">
        <f t="shared" si="296"/>
        <v>5.6499007370836329</v>
      </c>
      <c r="DS168" s="65">
        <f t="shared" si="297"/>
        <v>5.9024887362764566</v>
      </c>
      <c r="DT168" s="65">
        <f t="shared" si="298"/>
        <v>3.5474544808706301</v>
      </c>
      <c r="DU168" s="65">
        <f t="shared" si="299"/>
        <v>3.300697844126562</v>
      </c>
      <c r="DV168" s="65">
        <f t="shared" si="300"/>
        <v>3.1186518911215777</v>
      </c>
      <c r="DW168" s="65">
        <f t="shared" si="301"/>
        <v>3.3350399405988376</v>
      </c>
      <c r="DX168" s="65">
        <f t="shared" si="302"/>
        <v>3.1261315829257734</v>
      </c>
      <c r="DY168" s="65">
        <f t="shared" si="303"/>
        <v>0.99999999999999989</v>
      </c>
      <c r="DZ168" s="65">
        <f t="shared" si="304"/>
        <v>0.99999999999999989</v>
      </c>
      <c r="EA168" s="65">
        <f t="shared" si="305"/>
        <v>1</v>
      </c>
      <c r="EB168" s="65">
        <f t="shared" si="306"/>
        <v>1.0000000000000002</v>
      </c>
      <c r="EC168" s="65">
        <f t="shared" si="307"/>
        <v>1.0000000000000002</v>
      </c>
      <c r="ED168" s="65">
        <f t="shared" si="308"/>
        <v>24.04306815659243</v>
      </c>
      <c r="EE168" s="65">
        <f t="shared" si="309"/>
        <v>36.026320315444977</v>
      </c>
      <c r="EF168" s="65">
        <f t="shared" si="310"/>
        <v>53.010194517389387</v>
      </c>
      <c r="EG168" s="65">
        <f t="shared" si="311"/>
        <v>75.060411823241679</v>
      </c>
      <c r="EH168" s="65">
        <f t="shared" si="312"/>
        <v>154.01471697016441</v>
      </c>
      <c r="EI168" s="65">
        <f t="shared" si="313"/>
        <v>0.99999999999999967</v>
      </c>
      <c r="EJ168" s="65">
        <f t="shared" si="314"/>
        <v>1</v>
      </c>
      <c r="EK168" s="65">
        <f t="shared" si="315"/>
        <v>1.0000000000000002</v>
      </c>
      <c r="EL168" s="65">
        <f t="shared" si="316"/>
        <v>0.99999999999999978</v>
      </c>
      <c r="EM168" s="65">
        <f t="shared" si="317"/>
        <v>1</v>
      </c>
      <c r="EN168" s="65">
        <f t="shared" si="318"/>
        <v>0</v>
      </c>
      <c r="EO168" s="65">
        <f t="shared" si="319"/>
        <v>0</v>
      </c>
      <c r="EP168" s="65">
        <f t="shared" si="320"/>
        <v>0</v>
      </c>
      <c r="EQ168" s="65">
        <f t="shared" si="321"/>
        <v>0</v>
      </c>
      <c r="ER168" s="65">
        <f t="shared" si="322"/>
        <v>0</v>
      </c>
      <c r="EV168" s="51">
        <v>159</v>
      </c>
      <c r="EW168" s="65">
        <f t="shared" si="323"/>
        <v>290.62916352210834</v>
      </c>
      <c r="EX168" s="65">
        <f t="shared" si="324"/>
        <v>233.66049054559718</v>
      </c>
      <c r="EY168" s="65">
        <f t="shared" si="325"/>
        <v>163.29709535101796</v>
      </c>
      <c r="EZ168" s="65">
        <f t="shared" si="326"/>
        <v>91.326382094567663</v>
      </c>
      <c r="FA168" s="65">
        <f t="shared" si="327"/>
        <v>49.799640898068432</v>
      </c>
      <c r="FB168" s="65">
        <f t="shared" si="328"/>
        <v>4032.9495083774627</v>
      </c>
      <c r="FC168" s="65">
        <f t="shared" si="329"/>
        <v>4426.2105092793818</v>
      </c>
      <c r="FD168" s="65">
        <f t="shared" si="330"/>
        <v>4938.3073389656556</v>
      </c>
      <c r="FE168" s="65">
        <f t="shared" si="331"/>
        <v>4752.621237053032</v>
      </c>
      <c r="FF168" s="65">
        <f t="shared" si="332"/>
        <v>4583.1611920919158</v>
      </c>
      <c r="FG168" s="65">
        <f t="shared" si="333"/>
        <v>8664.0147679260554</v>
      </c>
      <c r="FH168" s="65">
        <f t="shared" si="334"/>
        <v>9416.0394818775058</v>
      </c>
      <c r="FI168" s="65">
        <f t="shared" si="335"/>
        <v>10306.695451369924</v>
      </c>
      <c r="FJ168" s="65">
        <f t="shared" si="336"/>
        <v>10262.00312286163</v>
      </c>
      <c r="FK168" s="65">
        <f t="shared" si="337"/>
        <v>10209.156533533773</v>
      </c>
      <c r="FL168" s="65">
        <f t="shared" si="338"/>
        <v>4229.7310677710248</v>
      </c>
      <c r="FM168" s="65">
        <f t="shared" si="339"/>
        <v>4394.6274718488203</v>
      </c>
      <c r="FN168" s="65">
        <f t="shared" si="340"/>
        <v>4627.4384364719745</v>
      </c>
      <c r="FO168" s="65">
        <f t="shared" si="341"/>
        <v>4612.8998538053775</v>
      </c>
      <c r="FP168" s="65">
        <f t="shared" si="342"/>
        <v>4589.8634319836647</v>
      </c>
      <c r="FQ168" s="65">
        <f t="shared" si="343"/>
        <v>8247.2799687141323</v>
      </c>
      <c r="FR168" s="65">
        <f t="shared" si="344"/>
        <v>8658.5763147346061</v>
      </c>
      <c r="FS168" s="65">
        <f t="shared" si="345"/>
        <v>9139.6974198291209</v>
      </c>
      <c r="FT168" s="65">
        <f t="shared" si="346"/>
        <v>9190.818964911381</v>
      </c>
      <c r="FU168" s="65">
        <f t="shared" si="347"/>
        <v>9239.6129741014702</v>
      </c>
      <c r="FV168" s="65">
        <f t="shared" si="348"/>
        <v>916.36444096823698</v>
      </c>
      <c r="FW168" s="65">
        <f t="shared" si="349"/>
        <v>962.06403497051178</v>
      </c>
      <c r="FX168" s="65">
        <f t="shared" si="350"/>
        <v>1015.5219355365689</v>
      </c>
      <c r="FY168" s="65">
        <f t="shared" si="351"/>
        <v>1021.2021072123757</v>
      </c>
      <c r="FZ168" s="65">
        <f t="shared" si="352"/>
        <v>1026.6236637890522</v>
      </c>
      <c r="GB168" s="65">
        <f t="shared" si="353"/>
        <v>290.62916352210834</v>
      </c>
      <c r="GC168" s="65">
        <f t="shared" si="354"/>
        <v>4032.9495083774627</v>
      </c>
      <c r="GD168" s="65">
        <f t="shared" si="355"/>
        <v>8664.0147679260554</v>
      </c>
      <c r="GE168" s="65">
        <f t="shared" si="356"/>
        <v>4229.7310677710248</v>
      </c>
      <c r="GF168" s="65">
        <f t="shared" si="357"/>
        <v>8247.2799687141323</v>
      </c>
      <c r="GG168" s="65">
        <f t="shared" si="358"/>
        <v>916.36444096823698</v>
      </c>
      <c r="GH168" s="65">
        <f t="shared" si="359"/>
        <v>233.66049054559718</v>
      </c>
      <c r="GI168" s="65">
        <f t="shared" si="360"/>
        <v>4426.2105092793818</v>
      </c>
      <c r="GJ168" s="65">
        <f t="shared" si="361"/>
        <v>9416.0394818775058</v>
      </c>
      <c r="GK168" s="65">
        <f t="shared" si="362"/>
        <v>4394.6274718488203</v>
      </c>
      <c r="GL168" s="65">
        <f t="shared" si="363"/>
        <v>8658.5763147346061</v>
      </c>
      <c r="GM168" s="65">
        <f t="shared" si="364"/>
        <v>962.06403497051178</v>
      </c>
      <c r="GN168" s="65">
        <f t="shared" si="365"/>
        <v>163.29709535101796</v>
      </c>
      <c r="GO168" s="65">
        <f t="shared" si="366"/>
        <v>4938.3073389656556</v>
      </c>
      <c r="GP168" s="65">
        <f t="shared" si="367"/>
        <v>10306.695451369924</v>
      </c>
      <c r="GQ168" s="65">
        <f t="shared" si="368"/>
        <v>4627.4384364719745</v>
      </c>
      <c r="GR168" s="65">
        <f t="shared" si="369"/>
        <v>9139.6974198291209</v>
      </c>
      <c r="GS168" s="65">
        <f t="shared" si="370"/>
        <v>1015.5219355365689</v>
      </c>
      <c r="GT168" s="65">
        <f t="shared" si="371"/>
        <v>91.326382094567663</v>
      </c>
      <c r="GU168" s="65">
        <f t="shared" si="372"/>
        <v>4752.621237053032</v>
      </c>
      <c r="GV168" s="65">
        <f t="shared" si="373"/>
        <v>10262.00312286163</v>
      </c>
      <c r="GW168" s="65">
        <f t="shared" si="374"/>
        <v>4612.8998538053775</v>
      </c>
      <c r="GX168" s="65">
        <f t="shared" si="375"/>
        <v>9190.818964911381</v>
      </c>
      <c r="GY168" s="65">
        <f t="shared" si="376"/>
        <v>1021.2021072123757</v>
      </c>
      <c r="GZ168" s="65">
        <f t="shared" si="377"/>
        <v>49.799640898068432</v>
      </c>
      <c r="HA168" s="65">
        <f t="shared" si="378"/>
        <v>4583.1611920919158</v>
      </c>
      <c r="HB168" s="65">
        <f t="shared" si="379"/>
        <v>10209.156533533773</v>
      </c>
      <c r="HC168" s="65">
        <f t="shared" si="380"/>
        <v>4589.8634319836647</v>
      </c>
      <c r="HD168" s="65">
        <f t="shared" si="381"/>
        <v>9239.6129741014702</v>
      </c>
      <c r="HE168" s="65">
        <f t="shared" si="382"/>
        <v>1026.6236637890522</v>
      </c>
      <c r="HM168" s="51">
        <v>159</v>
      </c>
      <c r="HN168" s="72">
        <f>(EW168-EW167)*$D$46+(FB168-FB167)*$D$47+(FG168-FG167)*$D$48+(FL168-FL167)*$D$49+IF($HM168&lt;C$10,0,求节点(C$10:C$14,$H$28:$H$32,$HM168)*$C$2*节奏总纲!W162)+HN167</f>
        <v>7832381.3214979852</v>
      </c>
      <c r="HO168" s="72">
        <f>(EX168-EX167)*$D$46+(FC168-FC167)*$D$47+(FH168-FH167)*$D$48+(FM168-FM167)*$D$49+IF($HM168&lt;D$10,0,求节点(D$10:D$14,$H$28:$H$32,$HM168)*$C$2*节奏总纲!X162)+HO167</f>
        <v>7889756.5542039881</v>
      </c>
      <c r="HP168" s="72">
        <f>(EY168-EY167)*$D$46+(FD168-FD167)*$D$47+(FI168-FI167)*$D$48+(FN168-FN167)*$D$49+IF($HM168&lt;E$10,0,求节点(E$10:E$14,$H$28:$H$32,$HM168)*$C$2*节奏总纲!Y162)+HP167</f>
        <v>8028087.4377947208</v>
      </c>
      <c r="HQ168" s="72">
        <f>(EZ168-EZ167)*$D$46+(FE168-FE167)*$D$47+(FJ168-FJ167)*$D$48+(FO168-FO167)*$D$49+IF($HM168&lt;F$10,0,求节点(F$10:F$14,$H$28:$H$32,$HM168)*$C$2*节奏总纲!Z162)+HQ167</f>
        <v>8034607.9930334119</v>
      </c>
      <c r="HR168" s="72">
        <f>(FA168-FA167)*$D$46+(FF168-FF167)*$D$47+(FK168-FK167)*$D$48+(FP168-FP167)*$D$49+IF($HM168&lt;G$10,0,求节点(G$10:G$14,$H$28:$H$32,$HM168)*$C$2*节奏总纲!AA162)+HR167</f>
        <v>8039006.9822564935</v>
      </c>
      <c r="HV168" s="72">
        <v>159</v>
      </c>
      <c r="HW168" s="72">
        <f>IF($HV168&lt;C$10,0,求节点(C$10:C$14,$I$28:$I$32,$HV168)*$C$2*节奏总纲!W162)+HW167</f>
        <v>143095592801.58463</v>
      </c>
      <c r="HX168" s="72">
        <f>IF($HV168&lt;D$10,0,求节点(D$10:D$14,$I$28:$I$32,$HV168)*$C$2*节奏总纲!X162)+HX167</f>
        <v>144161099396.07642</v>
      </c>
      <c r="HY168" s="72">
        <f>IF($HV168&lt;E$10,0,求节点(E$10:E$14,$I$28:$I$32,$HV168)*$C$2*节奏总纲!Y162)+HY167</f>
        <v>146501743025.24915</v>
      </c>
      <c r="HZ168" s="72">
        <f>IF($HV168&lt;F$10,0,求节点(F$10:F$14,$I$28:$I$32,$HV168)*$C$2*节奏总纲!Z162)+HZ167</f>
        <v>147110927617.04123</v>
      </c>
      <c r="IA168" s="72">
        <f>IF($HV168&lt;G$10,0,求节点(G$10:G$14,$I$28:$I$32,$HV168)*$C$2*节奏总纲!AA162)+IA167</f>
        <v>147654154224.76505</v>
      </c>
    </row>
    <row r="169" spans="16:235" x14ac:dyDescent="0.15">
      <c r="P169" s="49">
        <v>160</v>
      </c>
      <c r="Q169" s="51">
        <f>IF($P169&lt;C$10,0,求节点(C$10:C$14,$H$10:$H$14,$P169)*$C$2*节奏总纲!W163)+Q168</f>
        <v>4969.7496895058675</v>
      </c>
      <c r="R169" s="51">
        <f>IF($P169&lt;D$10,0,求节点(D$10:D$14,$H$10:$H$14,$P169)*$C$2*节奏总纲!X163)+R168</f>
        <v>3903.8110568565826</v>
      </c>
      <c r="S169" s="51">
        <f>IF($P169&lt;E$10,0,求节点(E$10:E$14,$H$10:$H$14,$P169)*$C$2*节奏总纲!Y163)+S168</f>
        <v>2656.9836629856904</v>
      </c>
      <c r="T169" s="51">
        <f>IF($P169&lt;F$10,0,求节点(F$10:F$14,$H$10:$H$14,$P169)*$C$2*节奏总纲!Z163)+T168</f>
        <v>1493.4571370726665</v>
      </c>
      <c r="U169" s="51">
        <f>IF($P169&lt;G$10,0,求节点(G$10:G$14,$H$10:$H$14,$P169)*$C$2*节奏总纲!AA163)+U168</f>
        <v>832.52028829515666</v>
      </c>
      <c r="V169" s="51">
        <f>IF($P169&lt;C$10,0,求节点(C$10:C$14,$I$10:$I$14,$P169)*$C$2*节奏总纲!W163)+V168</f>
        <v>15347.711240011677</v>
      </c>
      <c r="W169" s="51">
        <f>IF($P169&lt;D$10,0,求节点(D$10:D$14,$I$10:$I$14,$P169)*$C$2*节奏总纲!X163)+W168</f>
        <v>11136.738670043555</v>
      </c>
      <c r="X169" s="51">
        <f>IF($P169&lt;E$10,0,求节点(E$10:E$14,$I$10:$I$14,$P169)*$C$2*节奏总纲!Y163)+X168</f>
        <v>7101.2953912784196</v>
      </c>
      <c r="Y169" s="51">
        <f>IF($P169&lt;F$10,0,求节点(F$10:F$14,$I$10:$I$14,$P169)*$C$2*节奏总纲!Z163)+Y168</f>
        <v>4275.4894023257266</v>
      </c>
      <c r="Z169" s="51">
        <f>IF($P169&lt;G$10,0,求节点(G$10:G$14,$I$10:$I$14,$P169)*$C$2*节奏总纲!AA163)+Z168</f>
        <v>2249.8261883485275</v>
      </c>
      <c r="AA169" s="65">
        <f>IF($P169&lt;C$10,0,求节点(C$10:C$14,$J$10:$J$14,$P169)*$C$2*节奏总纲!W163)+AA168+军团势力点排行奖励设计!M169-军团势力点排行奖励设计!M168</f>
        <v>198092.73863482944</v>
      </c>
      <c r="AB169" s="65">
        <f>IF($P169&lt;D$10,0,求节点(D$10:D$14,$J$10:$J$14,$P169)*$C$2*节奏总纲!X163)+AB168+军团势力点排行奖励设计!N169-军团势力点排行奖励设计!N168</f>
        <v>241601.96859492679</v>
      </c>
      <c r="AC169" s="65">
        <f>IF($P169&lt;E$10,0,求节点(E$10:E$14,$J$10:$J$14,$P169)*$C$2*节奏总纲!Y163)+AC168+军团势力点排行奖励设计!O169-军团势力点排行奖励设计!O168</f>
        <v>288240.04101285775</v>
      </c>
      <c r="AD169" s="65">
        <f>IF($P169&lt;F$10,0,求节点(F$10:F$14,$J$10:$J$14,$P169)*$C$2*节奏总纲!Z163)+AD168+军团势力点排行奖励设计!P169-军团势力点排行奖励设计!P168</f>
        <v>286409.28465218603</v>
      </c>
      <c r="AE169" s="65">
        <f>IF($P169&lt;G$10,0,求节点(G$10:G$14,$J$10:$J$14,$P169)*$C$2*节奏总纲!AA163)+AE168+军团势力点排行奖励设计!Q169-军团势力点排行奖励设计!Q168</f>
        <v>284945.92812456278</v>
      </c>
      <c r="AF169" s="65">
        <f>IF($P169&lt;C$10,0,求节点(C$10:C$14,$K$10:$K$14,$P169)*$C$2*节奏总纲!W163)+AF168</f>
        <v>985541.8925795824</v>
      </c>
      <c r="AG169" s="65">
        <f>IF($P169&lt;D$10,0,求节点(D$10:D$14,$K$10:$K$14,$P169)*$C$2*节奏总纲!X163)+AG168</f>
        <v>983556.15998783428</v>
      </c>
      <c r="AH169" s="65">
        <f>IF($P169&lt;E$10,0,求节点(E$10:E$14,$K$10:$K$14,$P169)*$C$2*节奏总纲!Y163)+AH168</f>
        <v>993735.83685808373</v>
      </c>
      <c r="AI169" s="65">
        <f>IF($P169&lt;F$10,0,求节点(F$10:F$14,$K$10:$K$14,$P169)*$C$2*节奏总纲!Z163)+AI168</f>
        <v>994284.80721858446</v>
      </c>
      <c r="AJ169" s="65">
        <f>IF($P169&lt;G$10,0,求节点(G$10:G$14,$K$10:$K$14,$P169)*$C$2*节奏总纲!AA163)+AJ168</f>
        <v>993363.80570790428</v>
      </c>
      <c r="AK169" s="65">
        <f>IF($P169&lt;C$10,0,求节点(C$10:C$14,$L$10:$L$14,$P169)*$C$2*节奏总纲!W163)+AK168+军团势力点排行奖励设计!R169-军团势力点排行奖励设计!R168</f>
        <v>984703.5460345468</v>
      </c>
      <c r="AL169" s="65">
        <f>IF($P169&lt;D$10,0,求节点(D$10:D$14,$L$10:$L$14,$P169)*$C$2*节奏总纲!X163)+AL168+军团势力点排行奖励设计!S169-军团势力点排行奖励设计!S168</f>
        <v>1032910.9971034753</v>
      </c>
      <c r="AM169" s="65">
        <f>IF($P169&lt;E$10,0,求节点(E$10:E$14,$L$10:$L$14,$P169)*$C$2*节奏总纲!Y163)+AM168+军团势力点排行奖励设计!T169-军团势力点排行奖励设计!T168</f>
        <v>1089610.3029281823</v>
      </c>
      <c r="AN169" s="65">
        <f>IF($P169&lt;F$10,0,求节点(F$10:F$14,$L$10:$L$14,$P169)*$C$2*节奏总纲!Z163)+AN168+军团势力点排行奖励设计!U169-军团势力点排行奖励设计!U168</f>
        <v>1095290.4746039892</v>
      </c>
      <c r="AO169" s="65">
        <f>IF($P169&lt;G$10,0,求节点(G$10:G$14,$L$10:$L$14,$P169)*$C$2*节奏总纲!AA163)+AO168+军团势力点排行奖励设计!V169-军团势力点排行奖励设计!V168</f>
        <v>1100712.0311806658</v>
      </c>
      <c r="AP169" s="65">
        <f>IF($P169&lt;C$10,0,求节点(C$10:C$14,$M$10:$M$14,$P169)*$C$2*节奏总纲!W163)+AP168</f>
        <v>0</v>
      </c>
      <c r="AQ169" s="65">
        <f>IF($P169&lt;D$10,0,求节点(D$10:D$14,$M$10:$M$14,$P169)*$C$2*节奏总纲!X163)+AQ168</f>
        <v>0</v>
      </c>
      <c r="AR169" s="65">
        <f>IF($P169&lt;E$10,0,求节点(E$10:E$14,$M$10:$M$14,$P169)*$C$2*节奏总纲!Y163)+AR168</f>
        <v>0</v>
      </c>
      <c r="AS169" s="65">
        <f>IF($P169&lt;F$10,0,求节点(F$10:F$14,$M$10:$M$14,$P169)*$C$2*节奏总纲!Z163)+AS168</f>
        <v>0</v>
      </c>
      <c r="AT169" s="65">
        <f>IF($P169&lt;G$10,0,求节点(G$10:G$14,$M$10:$M$14,$P169)*$C$2*节奏总纲!AA163)+AT168</f>
        <v>0</v>
      </c>
      <c r="AX169" s="51">
        <v>160</v>
      </c>
      <c r="AY169" s="51">
        <f>IF($AX169&lt;C$10,0,求节点(C$10:C$14,$H$19:$H$23,$AX169)*$C$2*节奏总纲!W163)+AY168</f>
        <v>160.83712822378666</v>
      </c>
      <c r="AZ169" s="51">
        <f>IF($AX169&lt;D$10,0,求节点(D$10:D$14,$H$19:$H$23,$AX169)*$C$2*节奏总纲!X163)+AZ168</f>
        <v>132.43881686352239</v>
      </c>
      <c r="BA169" s="51">
        <f>IF($AX169&lt;E$10,0,求节点(E$10:E$14,$H$19:$H$23,$AX169)*$C$2*节奏总纲!Y163)+BA168</f>
        <v>94.985892569826404</v>
      </c>
      <c r="BB169" s="51">
        <f>IF($AX169&lt;F$10,0,求节点(F$10:F$14,$H$19:$H$23,$AX169)*$C$2*节奏总纲!Z163)+BB168</f>
        <v>52.866668161804185</v>
      </c>
      <c r="BC169" s="51">
        <f>IF($AX169&lt;G$10,0,求节点(G$10:G$14,$H$19:$H$23,$AX169)*$C$2*节奏总纲!AA163)+BC168</f>
        <v>28.209127555924699</v>
      </c>
      <c r="BD169" s="51">
        <f>IF($AX169&lt;C$10,0,求节点(C$10:C$14,$I$19:$I$23,$AX169)*$C$2*节奏总纲!W163)+BD168</f>
        <v>432.64011766107234</v>
      </c>
      <c r="BE169" s="51">
        <f>IF($AX169&lt;D$10,0,求节点(D$10:D$14,$I$19:$I$23,$AX169)*$C$2*节奏总纲!X163)+BE168</f>
        <v>337.40557894024931</v>
      </c>
      <c r="BF169" s="51">
        <f>IF($AX169&lt;E$10,0,求节点(E$10:E$14,$I$19:$I$23,$AX169)*$C$2*节奏总纲!Y163)+BF168</f>
        <v>227.70400927063847</v>
      </c>
      <c r="BG169" s="51">
        <f>IF($AX169&lt;F$10,0,求节点(F$10:F$14,$I$19:$I$23,$AX169)*$C$2*节奏总纲!Z163)+BG168</f>
        <v>128.19904644254493</v>
      </c>
      <c r="BH169" s="51">
        <f>IF($AX169&lt;G$10,0,求节点(G$10:G$14,$I$19:$I$23,$AX169)*$C$2*节奏总纲!AA163)+BH168</f>
        <v>71.968377807145785</v>
      </c>
      <c r="BI169" s="65">
        <f>IF($AX169&lt;C$10,0,求节点(C$10:C$14,$J$19:$J$23,$AX169)*$C$2*节奏总纲!W163)+BI168+军团势力点排行奖励设计!W169-军团势力点排行奖励设计!W168</f>
        <v>6603.0912878276486</v>
      </c>
      <c r="BJ169" s="65">
        <f>IF($AX169&lt;D$10,0,求节点(D$10:D$14,$J$19:$J$23,$AX169)*$C$2*节奏总纲!X163)+BJ168+军团势力点排行奖励设计!X169-军团势力点排行奖励设计!X168</f>
        <v>8053.3989531642264</v>
      </c>
      <c r="BK169" s="65">
        <f>IF($AX169&lt;E$10,0,求节点(E$10:E$14,$J$19:$J$23,$AX169)*$C$2*节奏总纲!Y163)+BK168+军团势力点排行奖励设计!Y169-军团势力点排行奖励设计!Y168</f>
        <v>9608.0013670952612</v>
      </c>
      <c r="BL169" s="65">
        <f>IF($AX169&lt;F$10,0,求节点(F$10:F$14,$J$19:$J$23,$AX169)*$C$2*节奏总纲!Z163)+BL168+军团势力点排行奖励设计!Z169-军团势力点排行奖励设计!Z168</f>
        <v>9546.976155072869</v>
      </c>
      <c r="BM169" s="65">
        <f>IF($AX169&lt;G$10,0,求节点(G$10:G$14,$J$19:$J$23,$AX169)*$C$2*节奏总纲!AA163)+BM168+军团势力点排行奖励设计!AA169-军团势力点排行奖励设计!AA168</f>
        <v>9498.1976041520938</v>
      </c>
      <c r="BN169" s="65">
        <f>IF($AX169&lt;C$10,0,求节点(C$10:C$14,$K$19:$K$23,$AX169)*$C$2*节奏总纲!W163)+BN168</f>
        <v>1275.0877419773738</v>
      </c>
      <c r="BO169" s="65">
        <f>IF($AX169&lt;D$10,0,求节点(D$10:D$14,$K$19:$K$23,$AX169)*$C$2*节奏总纲!X163)+BO168</f>
        <v>849.12447709768514</v>
      </c>
      <c r="BP169" s="65">
        <f>IF($AX169&lt;E$10,0,求节点(E$10:E$14,$K$19:$K$23,$AX169)*$C$2*节奏总纲!Y163)+BP168</f>
        <v>583.0616071871849</v>
      </c>
      <c r="BQ169" s="65">
        <f>IF($AX169&lt;F$10,0,求节点(F$10:F$14,$K$19:$K$23,$AX169)*$C$2*节奏总纲!Z163)+BQ168</f>
        <v>412.02156334366094</v>
      </c>
      <c r="BR169" s="65">
        <f>IF($AX169&lt;G$10,0,求节点(G$10:G$14,$K$19:$K$23,$AX169)*$C$2*节奏总纲!AA163)+BR168</f>
        <v>200.60296043176282</v>
      </c>
      <c r="BS169" s="65">
        <f>IF($AX169&lt;C$10,0,求节点(C$10:C$14,$L$19:$L$23,$AX169)*$C$2*节奏总纲!W163)+BS168+军团势力点排行奖励设计!AB169-军团势力点排行奖励设计!AB168</f>
        <v>19694.070920690945</v>
      </c>
      <c r="BT169" s="65">
        <f>IF($AX169&lt;D$10,0,求节点(D$10:D$14,$L$19:$L$23,$AX169)*$C$2*节奏总纲!X163)+BT168+军团势力点排行奖励设计!AC169-军团势力点排行奖励设计!AC168</f>
        <v>20658.219942069507</v>
      </c>
      <c r="BU169" s="65">
        <f>IF($AX169&lt;E$10,0,求节点(E$10:E$14,$L$19:$L$23,$AX169)*$C$2*节奏总纲!Y163)+BU168+军团势力点排行奖励设计!AD169-军团势力点排行奖励设计!AD168</f>
        <v>21792.20605856365</v>
      </c>
      <c r="BV169" s="65">
        <f>IF($AX169&lt;F$10,0,求节点(F$10:F$14,$L$19:$L$23,$AX169)*$C$2*节奏总纲!Z163)+BV168+军团势力点排行奖励设计!AE169-军团势力点排行奖励设计!AE168</f>
        <v>21905.809492079788</v>
      </c>
      <c r="BW169" s="65">
        <f>IF($AX169&lt;G$10,0,求节点(G$10:G$14,$L$19:$L$23,$AX169)*$C$2*节奏总纲!AA163)+BW168+军团势力点排行奖励设计!AF169-军团势力点排行奖励设计!AF168</f>
        <v>22014.240623613317</v>
      </c>
      <c r="BX169" s="65">
        <f>IF($AX169&lt;C$10,0,求节点(C$10:C$14,$M$19:$M$23,$AX169)*$C$2*节奏总纲!W163)+BX168</f>
        <v>0</v>
      </c>
      <c r="BY169" s="65">
        <f>IF($AX169&lt;D$10,0,求节点(D$10:D$14,$M$19:$M$23,$AX169)*$C$2*节奏总纲!X163)+BY168</f>
        <v>0</v>
      </c>
      <c r="BZ169" s="65">
        <f>IF($AX169&lt;E$10,0,求节点(E$10:E$14,$M$19:$M$23,$AX169)*$C$2*节奏总纲!Y163)+BZ168</f>
        <v>0</v>
      </c>
      <c r="CA169" s="65">
        <f>IF($AX169&lt;F$10,0,求节点(F$10:F$14,$M$19:$M$23,$AX169)*$C$2*节奏总纲!Z163)+CA168</f>
        <v>0</v>
      </c>
      <c r="CB169" s="65">
        <f>IF($AX169&lt;G$10,0,求节点(G$10:G$14,$M$19:$M$23,$AX169)*$C$2*节奏总纲!AA163)+CB168</f>
        <v>0</v>
      </c>
      <c r="CF169" s="51">
        <v>160</v>
      </c>
      <c r="CG169" s="65">
        <f t="shared" si="263"/>
        <v>804.18564111893329</v>
      </c>
      <c r="CH169" s="65">
        <f t="shared" si="264"/>
        <v>662.1940843176119</v>
      </c>
      <c r="CI169" s="65">
        <f t="shared" si="265"/>
        <v>474.92946284913205</v>
      </c>
      <c r="CJ169" s="65">
        <f t="shared" si="266"/>
        <v>264.33334080902091</v>
      </c>
      <c r="CK169" s="65">
        <f t="shared" si="267"/>
        <v>141.04563777962349</v>
      </c>
      <c r="CL169" s="65">
        <f t="shared" si="268"/>
        <v>4326.4011766107233</v>
      </c>
      <c r="CM169" s="65">
        <f t="shared" si="269"/>
        <v>3374.0557894024932</v>
      </c>
      <c r="CN169" s="65">
        <f t="shared" si="270"/>
        <v>2277.0400927063847</v>
      </c>
      <c r="CO169" s="65">
        <f t="shared" si="271"/>
        <v>1281.9904644254493</v>
      </c>
      <c r="CP169" s="65">
        <f t="shared" si="272"/>
        <v>719.68377807145782</v>
      </c>
      <c r="CQ169" s="65">
        <f t="shared" si="273"/>
        <v>198092.73863482947</v>
      </c>
      <c r="CR169" s="65">
        <f t="shared" si="274"/>
        <v>241601.96859492679</v>
      </c>
      <c r="CS169" s="65">
        <f t="shared" si="275"/>
        <v>288240.04101285781</v>
      </c>
      <c r="CT169" s="65">
        <f t="shared" si="276"/>
        <v>286409.28465218609</v>
      </c>
      <c r="CU169" s="65">
        <f t="shared" si="277"/>
        <v>284945.92812456284</v>
      </c>
      <c r="CV169" s="65">
        <f t="shared" si="278"/>
        <v>38252.63225932121</v>
      </c>
      <c r="CW169" s="65">
        <f t="shared" si="279"/>
        <v>25473.734312930555</v>
      </c>
      <c r="CX169" s="65">
        <f t="shared" si="280"/>
        <v>17491.848215615548</v>
      </c>
      <c r="CY169" s="65">
        <f t="shared" si="281"/>
        <v>12360.646900309828</v>
      </c>
      <c r="CZ169" s="65">
        <f t="shared" si="282"/>
        <v>6018.0888129528848</v>
      </c>
      <c r="DA169" s="65">
        <f t="shared" si="283"/>
        <v>984703.54603454727</v>
      </c>
      <c r="DB169" s="65">
        <f t="shared" si="284"/>
        <v>1032910.9971034754</v>
      </c>
      <c r="DC169" s="65">
        <f t="shared" si="285"/>
        <v>1089610.3029281825</v>
      </c>
      <c r="DD169" s="65">
        <f t="shared" si="286"/>
        <v>1095290.4746039894</v>
      </c>
      <c r="DE169" s="65">
        <f t="shared" si="287"/>
        <v>1100712.0311806658</v>
      </c>
      <c r="DF169" s="65">
        <f t="shared" si="288"/>
        <v>0</v>
      </c>
      <c r="DG169" s="65">
        <f t="shared" si="289"/>
        <v>0</v>
      </c>
      <c r="DH169" s="65">
        <f t="shared" si="290"/>
        <v>0</v>
      </c>
      <c r="DI169" s="65">
        <f t="shared" si="291"/>
        <v>0</v>
      </c>
      <c r="DJ169" s="65">
        <f t="shared" si="292"/>
        <v>0</v>
      </c>
      <c r="DN169" s="51">
        <v>160</v>
      </c>
      <c r="DO169" s="65">
        <f t="shared" si="293"/>
        <v>6.1798537991688383</v>
      </c>
      <c r="DP169" s="65">
        <f t="shared" si="294"/>
        <v>5.8952671872317355</v>
      </c>
      <c r="DQ169" s="65">
        <f t="shared" si="295"/>
        <v>5.5944805930680239</v>
      </c>
      <c r="DR169" s="65">
        <f t="shared" si="296"/>
        <v>5.6499007370836329</v>
      </c>
      <c r="DS169" s="65">
        <f t="shared" si="297"/>
        <v>5.9024887362764566</v>
      </c>
      <c r="DT169" s="65">
        <f t="shared" si="298"/>
        <v>3.5474544808706301</v>
      </c>
      <c r="DU169" s="65">
        <f t="shared" si="299"/>
        <v>3.300697844126562</v>
      </c>
      <c r="DV169" s="65">
        <f t="shared" si="300"/>
        <v>3.1186518911215777</v>
      </c>
      <c r="DW169" s="65">
        <f t="shared" si="301"/>
        <v>3.3350399405988376</v>
      </c>
      <c r="DX169" s="65">
        <f t="shared" si="302"/>
        <v>3.1261315829257734</v>
      </c>
      <c r="DY169" s="65">
        <f t="shared" si="303"/>
        <v>0.99999999999999989</v>
      </c>
      <c r="DZ169" s="65">
        <f t="shared" si="304"/>
        <v>1</v>
      </c>
      <c r="EA169" s="65">
        <f t="shared" si="305"/>
        <v>0.99999999999999978</v>
      </c>
      <c r="EB169" s="65">
        <f t="shared" si="306"/>
        <v>0.99999999999999978</v>
      </c>
      <c r="EC169" s="65">
        <f t="shared" si="307"/>
        <v>0.99999999999999978</v>
      </c>
      <c r="ED169" s="65">
        <f t="shared" si="308"/>
        <v>25.764028103959578</v>
      </c>
      <c r="EE169" s="65">
        <f t="shared" si="309"/>
        <v>38.610599761518976</v>
      </c>
      <c r="EF169" s="65">
        <f t="shared" si="310"/>
        <v>56.811368622038643</v>
      </c>
      <c r="EG169" s="65">
        <f t="shared" si="311"/>
        <v>80.439544567336682</v>
      </c>
      <c r="EH169" s="65">
        <f t="shared" si="312"/>
        <v>165.06300198991119</v>
      </c>
      <c r="EI169" s="65">
        <f t="shared" si="313"/>
        <v>0.99999999999999956</v>
      </c>
      <c r="EJ169" s="65">
        <f t="shared" si="314"/>
        <v>0.99999999999999989</v>
      </c>
      <c r="EK169" s="65">
        <f t="shared" si="315"/>
        <v>0.99999999999999978</v>
      </c>
      <c r="EL169" s="65">
        <f t="shared" si="316"/>
        <v>0.99999999999999978</v>
      </c>
      <c r="EM169" s="65">
        <f t="shared" si="317"/>
        <v>1</v>
      </c>
      <c r="EN169" s="65">
        <f t="shared" si="318"/>
        <v>0</v>
      </c>
      <c r="EO169" s="65">
        <f t="shared" si="319"/>
        <v>0</v>
      </c>
      <c r="EP169" s="65">
        <f t="shared" si="320"/>
        <v>0</v>
      </c>
      <c r="EQ169" s="65">
        <f t="shared" si="321"/>
        <v>0</v>
      </c>
      <c r="ER169" s="65">
        <f t="shared" si="322"/>
        <v>0</v>
      </c>
      <c r="EV169" s="51">
        <v>160</v>
      </c>
      <c r="EW169" s="65">
        <f t="shared" si="323"/>
        <v>290.62916352210834</v>
      </c>
      <c r="EX169" s="65">
        <f t="shared" si="324"/>
        <v>233.66049054559718</v>
      </c>
      <c r="EY169" s="65">
        <f t="shared" si="325"/>
        <v>163.29709535101796</v>
      </c>
      <c r="EZ169" s="65">
        <f t="shared" si="326"/>
        <v>91.326382094567663</v>
      </c>
      <c r="FA169" s="65">
        <f t="shared" si="327"/>
        <v>49.799640898068432</v>
      </c>
      <c r="FB169" s="65">
        <f t="shared" si="328"/>
        <v>4241.9375972652615</v>
      </c>
      <c r="FC169" s="65">
        <f t="shared" si="329"/>
        <v>4687.4456203891295</v>
      </c>
      <c r="FD169" s="65">
        <f t="shared" si="330"/>
        <v>5254.9242936306691</v>
      </c>
      <c r="FE169" s="65">
        <f t="shared" si="331"/>
        <v>5069.2381917180455</v>
      </c>
      <c r="FF169" s="65">
        <f t="shared" si="332"/>
        <v>4899.7781467569293</v>
      </c>
      <c r="FG169" s="65">
        <f t="shared" si="333"/>
        <v>9262.1386783229354</v>
      </c>
      <c r="FH169" s="65">
        <f t="shared" si="334"/>
        <v>10076.232854674057</v>
      </c>
      <c r="FI169" s="65">
        <f t="shared" si="335"/>
        <v>11036.180914918117</v>
      </c>
      <c r="FJ169" s="65">
        <f t="shared" si="336"/>
        <v>10991.488586409825</v>
      </c>
      <c r="FK169" s="65">
        <f t="shared" si="337"/>
        <v>10938.641997081966</v>
      </c>
      <c r="FL169" s="65">
        <f t="shared" si="338"/>
        <v>4523.9862969250444</v>
      </c>
      <c r="FM169" s="65">
        <f t="shared" si="339"/>
        <v>4704.1388314916494</v>
      </c>
      <c r="FN169" s="65">
        <f t="shared" si="340"/>
        <v>4955.4536015049298</v>
      </c>
      <c r="FO169" s="65">
        <f t="shared" si="341"/>
        <v>4940.9150188383319</v>
      </c>
      <c r="FP169" s="65">
        <f t="shared" si="342"/>
        <v>4917.8785970166209</v>
      </c>
      <c r="FQ169" s="65">
        <f t="shared" si="343"/>
        <v>8862.331914310922</v>
      </c>
      <c r="FR169" s="65">
        <f t="shared" si="344"/>
        <v>9296.1989739312776</v>
      </c>
      <c r="FS169" s="65">
        <f t="shared" si="345"/>
        <v>9806.492726353641</v>
      </c>
      <c r="FT169" s="65">
        <f t="shared" si="346"/>
        <v>9857.614271435903</v>
      </c>
      <c r="FU169" s="65">
        <f t="shared" si="347"/>
        <v>9906.4082806259939</v>
      </c>
      <c r="FV169" s="65">
        <f t="shared" si="348"/>
        <v>984.70354603454689</v>
      </c>
      <c r="FW169" s="65">
        <f t="shared" si="349"/>
        <v>1032.9109971034752</v>
      </c>
      <c r="FX169" s="65">
        <f t="shared" si="350"/>
        <v>1089.6103029281824</v>
      </c>
      <c r="FY169" s="65">
        <f t="shared" si="351"/>
        <v>1095.2904746039892</v>
      </c>
      <c r="FZ169" s="65">
        <f t="shared" si="352"/>
        <v>1100.7120311806659</v>
      </c>
      <c r="GB169" s="65">
        <f t="shared" si="353"/>
        <v>290.62916352210834</v>
      </c>
      <c r="GC169" s="65">
        <f t="shared" si="354"/>
        <v>4241.9375972652615</v>
      </c>
      <c r="GD169" s="65">
        <f t="shared" si="355"/>
        <v>9262.1386783229354</v>
      </c>
      <c r="GE169" s="65">
        <f t="shared" si="356"/>
        <v>4523.9862969250444</v>
      </c>
      <c r="GF169" s="65">
        <f t="shared" si="357"/>
        <v>8862.331914310922</v>
      </c>
      <c r="GG169" s="65">
        <f t="shared" si="358"/>
        <v>984.70354603454689</v>
      </c>
      <c r="GH169" s="65">
        <f t="shared" si="359"/>
        <v>233.66049054559718</v>
      </c>
      <c r="GI169" s="65">
        <f t="shared" si="360"/>
        <v>4687.4456203891295</v>
      </c>
      <c r="GJ169" s="65">
        <f t="shared" si="361"/>
        <v>10076.232854674057</v>
      </c>
      <c r="GK169" s="65">
        <f t="shared" si="362"/>
        <v>4704.1388314916494</v>
      </c>
      <c r="GL169" s="65">
        <f t="shared" si="363"/>
        <v>9296.1989739312776</v>
      </c>
      <c r="GM169" s="65">
        <f t="shared" si="364"/>
        <v>1032.9109971034752</v>
      </c>
      <c r="GN169" s="65">
        <f t="shared" si="365"/>
        <v>163.29709535101796</v>
      </c>
      <c r="GO169" s="65">
        <f t="shared" si="366"/>
        <v>5254.9242936306691</v>
      </c>
      <c r="GP169" s="65">
        <f t="shared" si="367"/>
        <v>11036.180914918117</v>
      </c>
      <c r="GQ169" s="65">
        <f t="shared" si="368"/>
        <v>4955.4536015049298</v>
      </c>
      <c r="GR169" s="65">
        <f t="shared" si="369"/>
        <v>9806.492726353641</v>
      </c>
      <c r="GS169" s="65">
        <f t="shared" si="370"/>
        <v>1089.6103029281824</v>
      </c>
      <c r="GT169" s="65">
        <f t="shared" si="371"/>
        <v>91.326382094567663</v>
      </c>
      <c r="GU169" s="65">
        <f t="shared" si="372"/>
        <v>5069.2381917180455</v>
      </c>
      <c r="GV169" s="65">
        <f t="shared" si="373"/>
        <v>10991.488586409825</v>
      </c>
      <c r="GW169" s="65">
        <f t="shared" si="374"/>
        <v>4940.9150188383319</v>
      </c>
      <c r="GX169" s="65">
        <f t="shared" si="375"/>
        <v>9857.614271435903</v>
      </c>
      <c r="GY169" s="65">
        <f t="shared" si="376"/>
        <v>1095.2904746039892</v>
      </c>
      <c r="GZ169" s="65">
        <f t="shared" si="377"/>
        <v>49.799640898068432</v>
      </c>
      <c r="HA169" s="65">
        <f t="shared" si="378"/>
        <v>4899.7781467569293</v>
      </c>
      <c r="HB169" s="65">
        <f t="shared" si="379"/>
        <v>10938.641997081966</v>
      </c>
      <c r="HC169" s="65">
        <f t="shared" si="380"/>
        <v>4917.8785970166209</v>
      </c>
      <c r="HD169" s="65">
        <f t="shared" si="381"/>
        <v>9906.4082806259939</v>
      </c>
      <c r="HE169" s="65">
        <f t="shared" si="382"/>
        <v>1100.7120311806659</v>
      </c>
      <c r="HM169" s="51">
        <v>160</v>
      </c>
      <c r="HN169" s="72">
        <f>(EW169-EW168)*$D$46+(FB169-FB168)*$D$47+(FG169-FG168)*$D$48+(FL169-FL168)*$D$49+IF($HM169&lt;C$10,0,求节点(C$10:C$14,$H$28:$H$32,$HM169)*$C$2*节奏总纲!W163)+HN168</f>
        <v>8396816.3519661501</v>
      </c>
      <c r="HO169" s="72">
        <f>(EX169-EX168)*$D$46+(FC169-FC168)*$D$47+(FH169-FH168)*$D$48+(FM169-FM168)*$D$49+IF($HM169&lt;D$10,0,求节点(D$10:D$14,$H$28:$H$32,$HM169)*$C$2*节奏总纲!X163)+HO168</f>
        <v>8457807.0786099117</v>
      </c>
      <c r="HP169" s="72">
        <f>(EY169-EY168)*$D$46+(FD169-FD168)*$D$47+(FI169-FI168)*$D$48+(FN169-FN168)*$D$49+IF($HM169&lt;E$10,0,求节点(E$10:E$14,$H$28:$H$32,$HM169)*$C$2*节奏总纲!Y163)+HP168</f>
        <v>8605470.1163218413</v>
      </c>
      <c r="HQ169" s="72">
        <f>(EZ169-EZ168)*$D$46+(FE169-FE168)*$D$47+(FJ169-FJ168)*$D$48+(FO169-FO168)*$D$49+IF($HM169&lt;F$10,0,求节点(F$10:F$14,$H$28:$H$32,$HM169)*$C$2*节奏总纲!Z163)+HQ168</f>
        <v>8611990.6715605333</v>
      </c>
      <c r="HR169" s="72">
        <f>(FA169-FA168)*$D$46+(FF169-FF168)*$D$47+(FK169-FK168)*$D$48+(FP169-FP168)*$D$49+IF($HM169&lt;G$10,0,求节点(G$10:G$14,$H$28:$H$32,$HM169)*$C$2*节奏总纲!AA163)+HR168</f>
        <v>8616389.660783615</v>
      </c>
      <c r="HV169" s="72">
        <v>160</v>
      </c>
      <c r="HW169" s="72">
        <f>IF($HV169&lt;C$10,0,求节点(C$10:C$14,$I$28:$I$32,$HV169)*$C$2*节奏总纲!W163)+HW168</f>
        <v>153628592481.52966</v>
      </c>
      <c r="HX169" s="72">
        <f>IF($HV169&lt;D$10,0,求节点(D$10:D$14,$I$28:$I$32,$HV169)*$C$2*节奏总纲!X163)+HX168</f>
        <v>154694099076.02145</v>
      </c>
      <c r="HY169" s="72">
        <f>IF($HV169&lt;E$10,0,求节点(E$10:E$14,$I$28:$I$32,$HV169)*$C$2*节奏总纲!Y163)+HY168</f>
        <v>157140072701.99365</v>
      </c>
      <c r="HZ169" s="72">
        <f>IF($HV169&lt;F$10,0,求节点(F$10:F$14,$I$28:$I$32,$HV169)*$C$2*节奏总纲!Z163)+HZ168</f>
        <v>157749257293.78574</v>
      </c>
      <c r="IA169" s="72">
        <f>IF($HV169&lt;G$10,0,求节点(G$10:G$14,$I$28:$I$32,$HV169)*$C$2*节奏总纲!AA163)+IA168</f>
        <v>158292483901.50955</v>
      </c>
    </row>
  </sheetData>
  <mergeCells count="52">
    <mergeCell ref="IC1:IC7"/>
    <mergeCell ref="HW8:IA8"/>
    <mergeCell ref="EN8:ER8"/>
    <mergeCell ref="FV8:FZ8"/>
    <mergeCell ref="I35:N35"/>
    <mergeCell ref="HK1:HK7"/>
    <mergeCell ref="HT1:HT7"/>
    <mergeCell ref="HN8:HR8"/>
    <mergeCell ref="ET1:ET7"/>
    <mergeCell ref="FL8:FP8"/>
    <mergeCell ref="GB8:GG8"/>
    <mergeCell ref="GH8:GM8"/>
    <mergeCell ref="GN8:GS8"/>
    <mergeCell ref="GT8:GY8"/>
    <mergeCell ref="GZ8:HE8"/>
    <mergeCell ref="AV1:AV7"/>
    <mergeCell ref="C35:H35"/>
    <mergeCell ref="AK8:AO8"/>
    <mergeCell ref="BX8:CB8"/>
    <mergeCell ref="DF8:DJ8"/>
    <mergeCell ref="FQ8:FU8"/>
    <mergeCell ref="DT8:DX8"/>
    <mergeCell ref="DY8:EC8"/>
    <mergeCell ref="ED8:EH8"/>
    <mergeCell ref="EI8:EM8"/>
    <mergeCell ref="DO8:DS8"/>
    <mergeCell ref="AA8:AE8"/>
    <mergeCell ref="AF8:AJ8"/>
    <mergeCell ref="AP8:AT8"/>
    <mergeCell ref="EW8:FA8"/>
    <mergeCell ref="FB8:FF8"/>
    <mergeCell ref="FG8:FK8"/>
    <mergeCell ref="CD1:CD7"/>
    <mergeCell ref="DL1:DL7"/>
    <mergeCell ref="CQ8:CU8"/>
    <mergeCell ref="CV8:CZ8"/>
    <mergeCell ref="DA8:DE8"/>
    <mergeCell ref="BI8:BM8"/>
    <mergeCell ref="BN8:BR8"/>
    <mergeCell ref="BS8:BW8"/>
    <mergeCell ref="CG8:CK8"/>
    <mergeCell ref="CL8:CP8"/>
    <mergeCell ref="AY8:BC8"/>
    <mergeCell ref="BD8:BH8"/>
    <mergeCell ref="C8:G8"/>
    <mergeCell ref="C17:G17"/>
    <mergeCell ref="C26:G26"/>
    <mergeCell ref="V8:Z8"/>
    <mergeCell ref="H8:M8"/>
    <mergeCell ref="H17:M17"/>
    <mergeCell ref="H26:M26"/>
    <mergeCell ref="Q8:U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6C38-22A7-4BF8-981B-462D29981DE1}">
  <dimension ref="C4:AF169"/>
  <sheetViews>
    <sheetView tabSelected="1" workbookViewId="0">
      <selection activeCell="H11" sqref="H11"/>
    </sheetView>
  </sheetViews>
  <sheetFormatPr defaultRowHeight="11.25" x14ac:dyDescent="0.15"/>
  <cols>
    <col min="1" max="4" width="9" style="52"/>
    <col min="5" max="5" width="10.5" style="52" bestFit="1" customWidth="1"/>
    <col min="6" max="11" width="9" style="52"/>
    <col min="12" max="12" width="9" style="51"/>
    <col min="13" max="16384" width="9" style="52"/>
  </cols>
  <sheetData>
    <row r="4" spans="3:32" x14ac:dyDescent="0.15">
      <c r="C4" s="64" t="s">
        <v>261</v>
      </c>
      <c r="D4" s="52">
        <v>60</v>
      </c>
    </row>
    <row r="5" spans="3:32" x14ac:dyDescent="0.15">
      <c r="C5" s="64" t="s">
        <v>256</v>
      </c>
      <c r="D5" s="52">
        <v>7</v>
      </c>
      <c r="L5" s="43" t="s">
        <v>263</v>
      </c>
    </row>
    <row r="8" spans="3:32" x14ac:dyDescent="0.15">
      <c r="C8" s="81" t="s">
        <v>292</v>
      </c>
      <c r="D8" s="81"/>
      <c r="F8" s="81" t="s">
        <v>259</v>
      </c>
      <c r="G8" s="81"/>
      <c r="H8" s="81" t="s">
        <v>260</v>
      </c>
      <c r="I8" s="81"/>
      <c r="M8" s="85" t="s">
        <v>236</v>
      </c>
      <c r="N8" s="85"/>
      <c r="O8" s="85"/>
      <c r="P8" s="85"/>
      <c r="Q8" s="85"/>
      <c r="R8" s="85" t="s">
        <v>237</v>
      </c>
      <c r="S8" s="85"/>
      <c r="T8" s="85"/>
      <c r="U8" s="85"/>
      <c r="V8" s="85"/>
      <c r="W8" s="85" t="s">
        <v>238</v>
      </c>
      <c r="X8" s="85"/>
      <c r="Y8" s="85"/>
      <c r="Z8" s="85"/>
      <c r="AA8" s="85"/>
      <c r="AB8" s="85" t="s">
        <v>239</v>
      </c>
      <c r="AC8" s="85"/>
      <c r="AD8" s="85"/>
      <c r="AE8" s="85"/>
      <c r="AF8" s="85"/>
    </row>
    <row r="9" spans="3:32" x14ac:dyDescent="0.15">
      <c r="C9" s="52" t="s">
        <v>257</v>
      </c>
      <c r="D9" s="52" t="s">
        <v>258</v>
      </c>
      <c r="E9" s="52" t="s">
        <v>262</v>
      </c>
      <c r="F9" s="53" t="s">
        <v>114</v>
      </c>
      <c r="G9" s="53" t="s">
        <v>117</v>
      </c>
      <c r="H9" s="53" t="s">
        <v>114</v>
      </c>
      <c r="I9" s="53" t="s">
        <v>117</v>
      </c>
      <c r="L9" s="51" t="s">
        <v>180</v>
      </c>
      <c r="M9" s="51" t="s">
        <v>74</v>
      </c>
      <c r="N9" s="51" t="s">
        <v>75</v>
      </c>
      <c r="O9" s="51" t="s">
        <v>76</v>
      </c>
      <c r="P9" s="51" t="s">
        <v>77</v>
      </c>
      <c r="Q9" s="51" t="s">
        <v>78</v>
      </c>
      <c r="R9" s="51" t="s">
        <v>74</v>
      </c>
      <c r="S9" s="51" t="s">
        <v>75</v>
      </c>
      <c r="T9" s="51" t="s">
        <v>76</v>
      </c>
      <c r="U9" s="51" t="s">
        <v>77</v>
      </c>
      <c r="V9" s="51" t="s">
        <v>78</v>
      </c>
      <c r="W9" s="51" t="s">
        <v>74</v>
      </c>
      <c r="X9" s="51" t="s">
        <v>75</v>
      </c>
      <c r="Y9" s="51" t="s">
        <v>76</v>
      </c>
      <c r="Z9" s="51" t="s">
        <v>77</v>
      </c>
      <c r="AA9" s="51" t="s">
        <v>78</v>
      </c>
      <c r="AB9" s="51" t="s">
        <v>74</v>
      </c>
      <c r="AC9" s="51" t="s">
        <v>75</v>
      </c>
      <c r="AD9" s="51" t="s">
        <v>76</v>
      </c>
      <c r="AE9" s="51" t="s">
        <v>77</v>
      </c>
      <c r="AF9" s="51" t="s">
        <v>78</v>
      </c>
    </row>
    <row r="10" spans="3:32" x14ac:dyDescent="0.15">
      <c r="C10" s="52">
        <v>1</v>
      </c>
      <c r="D10" s="52">
        <v>1</v>
      </c>
      <c r="E10" s="52" t="s">
        <v>76</v>
      </c>
      <c r="F10" s="76">
        <v>30</v>
      </c>
      <c r="G10" s="52">
        <v>12</v>
      </c>
      <c r="H10" s="76">
        <f t="shared" ref="H10:H12" si="0">F10/30</f>
        <v>1</v>
      </c>
      <c r="I10" s="52">
        <f>G10/50</f>
        <v>0.24</v>
      </c>
      <c r="L10" s="51">
        <v>1</v>
      </c>
      <c r="M10" s="52">
        <f>IF(节奏总纲!P4&lt;$D$4,0,IFERROR((节奏总纲!P4-$D$4)/$D$5*INDEX($F$10:$F$17,MATCH(M$9,$E$10:$E$17,0)),L10))</f>
        <v>0</v>
      </c>
      <c r="N10" s="52">
        <f>IF(节奏总纲!Q4&lt;$D$4,0,IFERROR((节奏总纲!Q4-$D$4)/$D$5*INDEX($F$10:$F$17,MATCH(N$9,$E$10:$E$17,0)),M10))</f>
        <v>0</v>
      </c>
      <c r="O10" s="52">
        <f>IF(节奏总纲!R4&lt;$D$4,0,IFERROR((节奏总纲!R4-$D$4)/$D$5*INDEX($F$10:$F$17,MATCH(O$9,$E$10:$E$17,0)),N10))</f>
        <v>0</v>
      </c>
      <c r="P10" s="52">
        <f>IF(节奏总纲!S4&lt;$D$4,0,IFERROR((节奏总纲!S4-$D$4)/$D$5*INDEX($F$10:$F$17,MATCH(P$9,$E$10:$E$17,0)),O10))</f>
        <v>0</v>
      </c>
      <c r="Q10" s="52">
        <f>IF(节奏总纲!T4&lt;$D$4,0,IFERROR((节奏总纲!T4-$D$4)/$D$5*INDEX($F$10:$F$17,MATCH(Q$9,$E$10:$E$17,0)),P10))</f>
        <v>0</v>
      </c>
      <c r="R10" s="52">
        <f>IF(节奏总纲!P4&lt;$D$4,0,IFERROR((节奏总纲!P4-$D$4)/$D$5*INDEX($G$10:$G$17,MATCH(R$9,$E$10:$E$17,0)),Q10))</f>
        <v>0</v>
      </c>
      <c r="S10" s="52">
        <f>IF(节奏总纲!Q4&lt;$D$4,0,IFERROR((节奏总纲!Q4-$D$4)/$D$5*INDEX($G$10:$G$17,MATCH(S$9,$E$10:$E$17,0)),R10))</f>
        <v>0</v>
      </c>
      <c r="T10" s="52">
        <f>IF(节奏总纲!R4&lt;$D$4,0,IFERROR((节奏总纲!R4-$D$4)/$D$5*INDEX($G$10:$G$17,MATCH(T$9,$E$10:$E$17,0)),S10))</f>
        <v>0</v>
      </c>
      <c r="U10" s="52">
        <f>IF(节奏总纲!S4&lt;$D$4,0,IFERROR((节奏总纲!S4-$D$4)/$D$5*INDEX($G$10:$G$17,MATCH(U$9,$E$10:$E$17,0)),T10))</f>
        <v>0</v>
      </c>
      <c r="V10" s="52">
        <f>IF(节奏总纲!T4&lt;$D$4,0,IFERROR((节奏总纲!T4-$D$4)/$D$5*INDEX($G$10:$G$17,MATCH(V$9,$E$10:$E$17,0)),U10))</f>
        <v>0</v>
      </c>
      <c r="W10" s="52">
        <f>IF(节奏总纲!P4&lt;$D$4,0,IFERROR((节奏总纲!P4-$D$4)/$D$5*INDEX($H$10:$H$17,MATCH(W$9,$E$10:$E$17,0)),V10))</f>
        <v>0</v>
      </c>
      <c r="X10" s="52">
        <f>IF(节奏总纲!Q4&lt;$D$4,0,IFERROR((节奏总纲!Q4-$D$4)/$D$5*INDEX($H$10:$H$17,MATCH(X$9,$E$10:$E$17,0)),W10))</f>
        <v>0</v>
      </c>
      <c r="Y10" s="52">
        <f>IF(节奏总纲!R4&lt;$D$4,0,IFERROR((节奏总纲!R4-$D$4)/$D$5*INDEX($H$10:$H$17,MATCH(Y$9,$E$10:$E$17,0)),X10))</f>
        <v>0</v>
      </c>
      <c r="Z10" s="52">
        <f>IF(节奏总纲!S4&lt;$D$4,0,IFERROR((节奏总纲!S4-$D$4)/$D$5*INDEX($H$10:$H$17,MATCH(Z$9,$E$10:$E$17,0)),Y10))</f>
        <v>0</v>
      </c>
      <c r="AA10" s="52">
        <f>IF(节奏总纲!T4&lt;$D$4,0,IFERROR((节奏总纲!T4-$D$4)/$D$5*INDEX($H$10:$H$17,MATCH(AA$9,$E$10:$E$17,0)),Z10))</f>
        <v>0</v>
      </c>
      <c r="AB10" s="52">
        <f>IF(节奏总纲!P4&lt;$D$4,0,IFERROR((节奏总纲!P4-$D$4)/$D$5*INDEX($I$10:$I$17,MATCH(AB$9,$E$10:$E$17,0)),AA10))</f>
        <v>0</v>
      </c>
      <c r="AC10" s="52">
        <f>IF(节奏总纲!Q4&lt;$D$4,0,IFERROR((节奏总纲!Q4-$D$4)/$D$5*INDEX($I$10:$I$17,MATCH(AC$9,$E$10:$E$17,0)),AB10))</f>
        <v>0</v>
      </c>
      <c r="AD10" s="52">
        <f>IF(节奏总纲!R4&lt;$D$4,0,IFERROR((节奏总纲!R4-$D$4)/$D$5*INDEX($I$10:$I$17,MATCH(AD$9,$E$10:$E$17,0)),AC10))</f>
        <v>0</v>
      </c>
      <c r="AE10" s="52">
        <f>IF(节奏总纲!S4&lt;$D$4,0,IFERROR((节奏总纲!S4-$D$4)/$D$5*INDEX($I$10:$I$17,MATCH(AE$9,$E$10:$E$17,0)),AD10))</f>
        <v>0</v>
      </c>
      <c r="AF10" s="52">
        <f>IF(节奏总纲!T4&lt;$D$4,0,IFERROR((节奏总纲!T4-$D$4)/$D$5*INDEX($I$10:$I$17,MATCH(AF$9,$E$10:$E$17,0)),AE10))</f>
        <v>0</v>
      </c>
    </row>
    <row r="11" spans="3:32" x14ac:dyDescent="0.15">
      <c r="C11" s="52">
        <v>2</v>
      </c>
      <c r="D11" s="52">
        <v>3</v>
      </c>
      <c r="E11" s="68" t="s">
        <v>75</v>
      </c>
      <c r="F11" s="76">
        <v>25</v>
      </c>
      <c r="G11" s="52">
        <v>8</v>
      </c>
      <c r="H11" s="76">
        <f t="shared" si="0"/>
        <v>0.83333333333333337</v>
      </c>
      <c r="I11" s="52">
        <f t="shared" ref="I11:I12" si="1">G11/50</f>
        <v>0.16</v>
      </c>
      <c r="L11" s="51">
        <v>2</v>
      </c>
      <c r="M11" s="52">
        <f>IF(节奏总纲!P5&lt;$D$4,0,IFERROR((节奏总纲!P5-$D$4)/$D$5*INDEX($F$10:$F$17,MATCH(M$9,$E$10:$E$17,0)),L11))</f>
        <v>0</v>
      </c>
      <c r="N11" s="52">
        <f>IF(节奏总纲!Q5&lt;$D$4,0,IFERROR((节奏总纲!Q5-$D$4)/$D$5*INDEX($F$10:$F$17,MATCH(N$9,$E$10:$E$17,0)),M11))</f>
        <v>0</v>
      </c>
      <c r="O11" s="52">
        <f>IF(节奏总纲!R5&lt;$D$4,0,IFERROR((节奏总纲!R5-$D$4)/$D$5*INDEX($F$10:$F$17,MATCH(O$9,$E$10:$E$17,0)),N11))</f>
        <v>0</v>
      </c>
      <c r="P11" s="52">
        <f>IF(节奏总纲!S5&lt;$D$4,0,IFERROR((节奏总纲!S5-$D$4)/$D$5*INDEX($F$10:$F$17,MATCH(P$9,$E$10:$E$17,0)),O11))</f>
        <v>0</v>
      </c>
      <c r="Q11" s="52">
        <f>IF(节奏总纲!T5&lt;$D$4,0,IFERROR((节奏总纲!T5-$D$4)/$D$5*INDEX($F$10:$F$17,MATCH(Q$9,$E$10:$E$17,0)),P11))</f>
        <v>0</v>
      </c>
      <c r="R11" s="52">
        <f>IF(节奏总纲!P5&lt;$D$4,0,IFERROR((节奏总纲!P5-$D$4)/$D$5*INDEX($G$10:$G$17,MATCH(R$9,$E$10:$E$17,0)),Q11))</f>
        <v>0</v>
      </c>
      <c r="S11" s="52">
        <f>IF(节奏总纲!Q5&lt;$D$4,0,IFERROR((节奏总纲!Q5-$D$4)/$D$5*INDEX($G$10:$G$17,MATCH(S$9,$E$10:$E$17,0)),R11))</f>
        <v>0</v>
      </c>
      <c r="T11" s="52">
        <f>IF(节奏总纲!R5&lt;$D$4,0,IFERROR((节奏总纲!R5-$D$4)/$D$5*INDEX($G$10:$G$17,MATCH(T$9,$E$10:$E$17,0)),S11))</f>
        <v>0</v>
      </c>
      <c r="U11" s="52">
        <f>IF(节奏总纲!S5&lt;$D$4,0,IFERROR((节奏总纲!S5-$D$4)/$D$5*INDEX($G$10:$G$17,MATCH(U$9,$E$10:$E$17,0)),T11))</f>
        <v>0</v>
      </c>
      <c r="V11" s="52">
        <f>IF(节奏总纲!T5&lt;$D$4,0,IFERROR((节奏总纲!T5-$D$4)/$D$5*INDEX($G$10:$G$17,MATCH(V$9,$E$10:$E$17,0)),U11))</f>
        <v>0</v>
      </c>
      <c r="W11" s="52">
        <f>IF(节奏总纲!P5&lt;$D$4,0,IFERROR((节奏总纲!P5-$D$4)/$D$5*INDEX($H$10:$H$17,MATCH(W$9,$E$10:$E$17,0)),V11))</f>
        <v>0</v>
      </c>
      <c r="X11" s="52">
        <f>IF(节奏总纲!Q5&lt;$D$4,0,IFERROR((节奏总纲!Q5-$D$4)/$D$5*INDEX($H$10:$H$17,MATCH(X$9,$E$10:$E$17,0)),W11))</f>
        <v>0</v>
      </c>
      <c r="Y11" s="52">
        <f>IF(节奏总纲!R5&lt;$D$4,0,IFERROR((节奏总纲!R5-$D$4)/$D$5*INDEX($H$10:$H$17,MATCH(Y$9,$E$10:$E$17,0)),X11))</f>
        <v>0</v>
      </c>
      <c r="Z11" s="52">
        <f>IF(节奏总纲!S5&lt;$D$4,0,IFERROR((节奏总纲!S5-$D$4)/$D$5*INDEX($H$10:$H$17,MATCH(Z$9,$E$10:$E$17,0)),Y11))</f>
        <v>0</v>
      </c>
      <c r="AA11" s="52">
        <f>IF(节奏总纲!T5&lt;$D$4,0,IFERROR((节奏总纲!T5-$D$4)/$D$5*INDEX($H$10:$H$17,MATCH(AA$9,$E$10:$E$17,0)),Z11))</f>
        <v>0</v>
      </c>
      <c r="AB11" s="52">
        <f>IF(节奏总纲!P5&lt;$D$4,0,IFERROR((节奏总纲!P5-$D$4)/$D$5*INDEX($I$10:$I$17,MATCH(AB$9,$E$10:$E$17,0)),AA11))</f>
        <v>0</v>
      </c>
      <c r="AC11" s="52">
        <f>IF(节奏总纲!Q5&lt;$D$4,0,IFERROR((节奏总纲!Q5-$D$4)/$D$5*INDEX($I$10:$I$17,MATCH(AC$9,$E$10:$E$17,0)),AB11))</f>
        <v>0</v>
      </c>
      <c r="AD11" s="52">
        <f>IF(节奏总纲!R5&lt;$D$4,0,IFERROR((节奏总纲!R5-$D$4)/$D$5*INDEX($I$10:$I$17,MATCH(AD$9,$E$10:$E$17,0)),AC11))</f>
        <v>0</v>
      </c>
      <c r="AE11" s="52">
        <f>IF(节奏总纲!S5&lt;$D$4,0,IFERROR((节奏总纲!S5-$D$4)/$D$5*INDEX($I$10:$I$17,MATCH(AE$9,$E$10:$E$17,0)),AD11))</f>
        <v>0</v>
      </c>
      <c r="AF11" s="52">
        <f>IF(节奏总纲!T5&lt;$D$4,0,IFERROR((节奏总纲!T5-$D$4)/$D$5*INDEX($I$10:$I$17,MATCH(AF$9,$E$10:$E$17,0)),AE11))</f>
        <v>0</v>
      </c>
    </row>
    <row r="12" spans="3:32" x14ac:dyDescent="0.15">
      <c r="C12" s="52">
        <v>4</v>
      </c>
      <c r="D12" s="52">
        <v>5</v>
      </c>
      <c r="E12" s="68" t="s">
        <v>74</v>
      </c>
      <c r="F12" s="76">
        <v>20</v>
      </c>
      <c r="G12" s="52">
        <v>4</v>
      </c>
      <c r="H12" s="76">
        <f t="shared" si="0"/>
        <v>0.66666666666666663</v>
      </c>
      <c r="I12" s="52">
        <f t="shared" si="1"/>
        <v>0.08</v>
      </c>
      <c r="L12" s="51">
        <v>3</v>
      </c>
      <c r="M12" s="52">
        <f>IF(节奏总纲!P6&lt;$D$4,0,IFERROR((节奏总纲!P6-$D$4)/$D$5*INDEX($F$10:$F$17,MATCH(M$9,$E$10:$E$17,0)),L12))</f>
        <v>0</v>
      </c>
      <c r="N12" s="52">
        <f>IF(节奏总纲!Q6&lt;$D$4,0,IFERROR((节奏总纲!Q6-$D$4)/$D$5*INDEX($F$10:$F$17,MATCH(N$9,$E$10:$E$17,0)),M12))</f>
        <v>0</v>
      </c>
      <c r="O12" s="52">
        <f>IF(节奏总纲!R6&lt;$D$4,0,IFERROR((节奏总纲!R6-$D$4)/$D$5*INDEX($F$10:$F$17,MATCH(O$9,$E$10:$E$17,0)),N12))</f>
        <v>0</v>
      </c>
      <c r="P12" s="52">
        <f>IF(节奏总纲!S6&lt;$D$4,0,IFERROR((节奏总纲!S6-$D$4)/$D$5*INDEX($F$10:$F$17,MATCH(P$9,$E$10:$E$17,0)),O12))</f>
        <v>0</v>
      </c>
      <c r="Q12" s="52">
        <f>IF(节奏总纲!T6&lt;$D$4,0,IFERROR((节奏总纲!T6-$D$4)/$D$5*INDEX($F$10:$F$17,MATCH(Q$9,$E$10:$E$17,0)),P12))</f>
        <v>0</v>
      </c>
      <c r="R12" s="52">
        <f>IF(节奏总纲!P6&lt;$D$4,0,IFERROR((节奏总纲!P6-$D$4)/$D$5*INDEX($G$10:$G$17,MATCH(R$9,$E$10:$E$17,0)),Q12))</f>
        <v>0</v>
      </c>
      <c r="S12" s="52">
        <f>IF(节奏总纲!Q6&lt;$D$4,0,IFERROR((节奏总纲!Q6-$D$4)/$D$5*INDEX($G$10:$G$17,MATCH(S$9,$E$10:$E$17,0)),R12))</f>
        <v>0</v>
      </c>
      <c r="T12" s="52">
        <f>IF(节奏总纲!R6&lt;$D$4,0,IFERROR((节奏总纲!R6-$D$4)/$D$5*INDEX($G$10:$G$17,MATCH(T$9,$E$10:$E$17,0)),S12))</f>
        <v>0</v>
      </c>
      <c r="U12" s="52">
        <f>IF(节奏总纲!S6&lt;$D$4,0,IFERROR((节奏总纲!S6-$D$4)/$D$5*INDEX($G$10:$G$17,MATCH(U$9,$E$10:$E$17,0)),T12))</f>
        <v>0</v>
      </c>
      <c r="V12" s="52">
        <f>IF(节奏总纲!T6&lt;$D$4,0,IFERROR((节奏总纲!T6-$D$4)/$D$5*INDEX($G$10:$G$17,MATCH(V$9,$E$10:$E$17,0)),U12))</f>
        <v>0</v>
      </c>
      <c r="W12" s="52">
        <f>IF(节奏总纲!P6&lt;$D$4,0,IFERROR((节奏总纲!P6-$D$4)/$D$5*INDEX($H$10:$H$17,MATCH(W$9,$E$10:$E$17,0)),V12))</f>
        <v>0</v>
      </c>
      <c r="X12" s="52">
        <f>IF(节奏总纲!Q6&lt;$D$4,0,IFERROR((节奏总纲!Q6-$D$4)/$D$5*INDEX($H$10:$H$17,MATCH(X$9,$E$10:$E$17,0)),W12))</f>
        <v>0</v>
      </c>
      <c r="Y12" s="52">
        <f>IF(节奏总纲!R6&lt;$D$4,0,IFERROR((节奏总纲!R6-$D$4)/$D$5*INDEX($H$10:$H$17,MATCH(Y$9,$E$10:$E$17,0)),X12))</f>
        <v>0</v>
      </c>
      <c r="Z12" s="52">
        <f>IF(节奏总纲!S6&lt;$D$4,0,IFERROR((节奏总纲!S6-$D$4)/$D$5*INDEX($H$10:$H$17,MATCH(Z$9,$E$10:$E$17,0)),Y12))</f>
        <v>0</v>
      </c>
      <c r="AA12" s="52">
        <f>IF(节奏总纲!T6&lt;$D$4,0,IFERROR((节奏总纲!T6-$D$4)/$D$5*INDEX($H$10:$H$17,MATCH(AA$9,$E$10:$E$17,0)),Z12))</f>
        <v>0</v>
      </c>
      <c r="AB12" s="52">
        <f>IF(节奏总纲!P6&lt;$D$4,0,IFERROR((节奏总纲!P6-$D$4)/$D$5*INDEX($I$10:$I$17,MATCH(AB$9,$E$10:$E$17,0)),AA12))</f>
        <v>0</v>
      </c>
      <c r="AC12" s="52">
        <f>IF(节奏总纲!Q6&lt;$D$4,0,IFERROR((节奏总纲!Q6-$D$4)/$D$5*INDEX($I$10:$I$17,MATCH(AC$9,$E$10:$E$17,0)),AB12))</f>
        <v>0</v>
      </c>
      <c r="AD12" s="52">
        <f>IF(节奏总纲!R6&lt;$D$4,0,IFERROR((节奏总纲!R6-$D$4)/$D$5*INDEX($I$10:$I$17,MATCH(AD$9,$E$10:$E$17,0)),AC12))</f>
        <v>0</v>
      </c>
      <c r="AE12" s="52">
        <f>IF(节奏总纲!S6&lt;$D$4,0,IFERROR((节奏总纲!S6-$D$4)/$D$5*INDEX($I$10:$I$17,MATCH(AE$9,$E$10:$E$17,0)),AD12))</f>
        <v>0</v>
      </c>
      <c r="AF12" s="52">
        <f>IF(节奏总纲!T6&lt;$D$4,0,IFERROR((节奏总纲!T6-$D$4)/$D$5*INDEX($I$10:$I$17,MATCH(AF$9,$E$10:$E$17,0)),AE12))</f>
        <v>0</v>
      </c>
    </row>
    <row r="13" spans="3:32" x14ac:dyDescent="0.15">
      <c r="C13" s="52">
        <v>6</v>
      </c>
      <c r="D13" s="52">
        <v>10</v>
      </c>
      <c r="F13" s="52">
        <v>15</v>
      </c>
      <c r="H13" s="52">
        <f t="shared" ref="H13:H15" si="2">F13/30</f>
        <v>0.5</v>
      </c>
      <c r="L13" s="51">
        <v>4</v>
      </c>
      <c r="M13" s="52">
        <f>IF(节奏总纲!P7&lt;$D$4,0,IFERROR((节奏总纲!P7-$D$4)/$D$5*INDEX($F$10:$F$17,MATCH(M$9,$E$10:$E$17,0)),L13))</f>
        <v>0</v>
      </c>
      <c r="N13" s="52">
        <f>IF(节奏总纲!Q7&lt;$D$4,0,IFERROR((节奏总纲!Q7-$D$4)/$D$5*INDEX($F$10:$F$17,MATCH(N$9,$E$10:$E$17,0)),M13))</f>
        <v>0</v>
      </c>
      <c r="O13" s="52">
        <f>IF(节奏总纲!R7&lt;$D$4,0,IFERROR((节奏总纲!R7-$D$4)/$D$5*INDEX($F$10:$F$17,MATCH(O$9,$E$10:$E$17,0)),N13))</f>
        <v>0</v>
      </c>
      <c r="P13" s="52">
        <f>IF(节奏总纲!S7&lt;$D$4,0,IFERROR((节奏总纲!S7-$D$4)/$D$5*INDEX($F$10:$F$17,MATCH(P$9,$E$10:$E$17,0)),O13))</f>
        <v>0</v>
      </c>
      <c r="Q13" s="52">
        <f>IF(节奏总纲!T7&lt;$D$4,0,IFERROR((节奏总纲!T7-$D$4)/$D$5*INDEX($F$10:$F$17,MATCH(Q$9,$E$10:$E$17,0)),P13))</f>
        <v>0</v>
      </c>
      <c r="R13" s="52">
        <f>IF(节奏总纲!P7&lt;$D$4,0,IFERROR((节奏总纲!P7-$D$4)/$D$5*INDEX($G$10:$G$17,MATCH(R$9,$E$10:$E$17,0)),Q13))</f>
        <v>0</v>
      </c>
      <c r="S13" s="52">
        <f>IF(节奏总纲!Q7&lt;$D$4,0,IFERROR((节奏总纲!Q7-$D$4)/$D$5*INDEX($G$10:$G$17,MATCH(S$9,$E$10:$E$17,0)),R13))</f>
        <v>0</v>
      </c>
      <c r="T13" s="52">
        <f>IF(节奏总纲!R7&lt;$D$4,0,IFERROR((节奏总纲!R7-$D$4)/$D$5*INDEX($G$10:$G$17,MATCH(T$9,$E$10:$E$17,0)),S13))</f>
        <v>0</v>
      </c>
      <c r="U13" s="52">
        <f>IF(节奏总纲!S7&lt;$D$4,0,IFERROR((节奏总纲!S7-$D$4)/$D$5*INDEX($G$10:$G$17,MATCH(U$9,$E$10:$E$17,0)),T13))</f>
        <v>0</v>
      </c>
      <c r="V13" s="52">
        <f>IF(节奏总纲!T7&lt;$D$4,0,IFERROR((节奏总纲!T7-$D$4)/$D$5*INDEX($G$10:$G$17,MATCH(V$9,$E$10:$E$17,0)),U13))</f>
        <v>0</v>
      </c>
      <c r="W13" s="52">
        <f>IF(节奏总纲!P7&lt;$D$4,0,IFERROR((节奏总纲!P7-$D$4)/$D$5*INDEX($H$10:$H$17,MATCH(W$9,$E$10:$E$17,0)),V13))</f>
        <v>0</v>
      </c>
      <c r="X13" s="52">
        <f>IF(节奏总纲!Q7&lt;$D$4,0,IFERROR((节奏总纲!Q7-$D$4)/$D$5*INDEX($H$10:$H$17,MATCH(X$9,$E$10:$E$17,0)),W13))</f>
        <v>0</v>
      </c>
      <c r="Y13" s="52">
        <f>IF(节奏总纲!R7&lt;$D$4,0,IFERROR((节奏总纲!R7-$D$4)/$D$5*INDEX($H$10:$H$17,MATCH(Y$9,$E$10:$E$17,0)),X13))</f>
        <v>0</v>
      </c>
      <c r="Z13" s="52">
        <f>IF(节奏总纲!S7&lt;$D$4,0,IFERROR((节奏总纲!S7-$D$4)/$D$5*INDEX($H$10:$H$17,MATCH(Z$9,$E$10:$E$17,0)),Y13))</f>
        <v>0</v>
      </c>
      <c r="AA13" s="52">
        <f>IF(节奏总纲!T7&lt;$D$4,0,IFERROR((节奏总纲!T7-$D$4)/$D$5*INDEX($H$10:$H$17,MATCH(AA$9,$E$10:$E$17,0)),Z13))</f>
        <v>0</v>
      </c>
      <c r="AB13" s="52">
        <f>IF(节奏总纲!P7&lt;$D$4,0,IFERROR((节奏总纲!P7-$D$4)/$D$5*INDEX($I$10:$I$17,MATCH(AB$9,$E$10:$E$17,0)),AA13))</f>
        <v>0</v>
      </c>
      <c r="AC13" s="52">
        <f>IF(节奏总纲!Q7&lt;$D$4,0,IFERROR((节奏总纲!Q7-$D$4)/$D$5*INDEX($I$10:$I$17,MATCH(AC$9,$E$10:$E$17,0)),AB13))</f>
        <v>0</v>
      </c>
      <c r="AD13" s="52">
        <f>IF(节奏总纲!R7&lt;$D$4,0,IFERROR((节奏总纲!R7-$D$4)/$D$5*INDEX($I$10:$I$17,MATCH(AD$9,$E$10:$E$17,0)),AC13))</f>
        <v>0</v>
      </c>
      <c r="AE13" s="52">
        <f>IF(节奏总纲!S7&lt;$D$4,0,IFERROR((节奏总纲!S7-$D$4)/$D$5*INDEX($I$10:$I$17,MATCH(AE$9,$E$10:$E$17,0)),AD13))</f>
        <v>0</v>
      </c>
      <c r="AF13" s="52">
        <f>IF(节奏总纲!T7&lt;$D$4,0,IFERROR((节奏总纲!T7-$D$4)/$D$5*INDEX($I$10:$I$17,MATCH(AF$9,$E$10:$E$17,0)),AE13))</f>
        <v>0</v>
      </c>
    </row>
    <row r="14" spans="3:32" x14ac:dyDescent="0.15">
      <c r="C14" s="52">
        <v>11</v>
      </c>
      <c r="D14" s="52">
        <v>20</v>
      </c>
      <c r="F14" s="52">
        <v>10</v>
      </c>
      <c r="H14" s="52">
        <f t="shared" si="2"/>
        <v>0.33333333333333331</v>
      </c>
      <c r="L14" s="51">
        <v>5</v>
      </c>
      <c r="M14" s="52">
        <f>IF(节奏总纲!P8&lt;$D$4,0,IFERROR((节奏总纲!P8-$D$4)/$D$5*INDEX($F$10:$F$17,MATCH(M$9,$E$10:$E$17,0)),L14))</f>
        <v>0</v>
      </c>
      <c r="N14" s="52">
        <f>IF(节奏总纲!Q8&lt;$D$4,0,IFERROR((节奏总纲!Q8-$D$4)/$D$5*INDEX($F$10:$F$17,MATCH(N$9,$E$10:$E$17,0)),M14))</f>
        <v>0</v>
      </c>
      <c r="O14" s="52">
        <f>IF(节奏总纲!R8&lt;$D$4,0,IFERROR((节奏总纲!R8-$D$4)/$D$5*INDEX($F$10:$F$17,MATCH(O$9,$E$10:$E$17,0)),N14))</f>
        <v>0</v>
      </c>
      <c r="P14" s="52">
        <f>IF(节奏总纲!S8&lt;$D$4,0,IFERROR((节奏总纲!S8-$D$4)/$D$5*INDEX($F$10:$F$17,MATCH(P$9,$E$10:$E$17,0)),O14))</f>
        <v>0</v>
      </c>
      <c r="Q14" s="52">
        <f>IF(节奏总纲!T8&lt;$D$4,0,IFERROR((节奏总纲!T8-$D$4)/$D$5*INDEX($F$10:$F$17,MATCH(Q$9,$E$10:$E$17,0)),P14))</f>
        <v>0</v>
      </c>
      <c r="R14" s="52">
        <f>IF(节奏总纲!P8&lt;$D$4,0,IFERROR((节奏总纲!P8-$D$4)/$D$5*INDEX($G$10:$G$17,MATCH(R$9,$E$10:$E$17,0)),Q14))</f>
        <v>0</v>
      </c>
      <c r="S14" s="52">
        <f>IF(节奏总纲!Q8&lt;$D$4,0,IFERROR((节奏总纲!Q8-$D$4)/$D$5*INDEX($G$10:$G$17,MATCH(S$9,$E$10:$E$17,0)),R14))</f>
        <v>0</v>
      </c>
      <c r="T14" s="52">
        <f>IF(节奏总纲!R8&lt;$D$4,0,IFERROR((节奏总纲!R8-$D$4)/$D$5*INDEX($G$10:$G$17,MATCH(T$9,$E$10:$E$17,0)),S14))</f>
        <v>0</v>
      </c>
      <c r="U14" s="52">
        <f>IF(节奏总纲!S8&lt;$D$4,0,IFERROR((节奏总纲!S8-$D$4)/$D$5*INDEX($G$10:$G$17,MATCH(U$9,$E$10:$E$17,0)),T14))</f>
        <v>0</v>
      </c>
      <c r="V14" s="52">
        <f>IF(节奏总纲!T8&lt;$D$4,0,IFERROR((节奏总纲!T8-$D$4)/$D$5*INDEX($G$10:$G$17,MATCH(V$9,$E$10:$E$17,0)),U14))</f>
        <v>0</v>
      </c>
      <c r="W14" s="52">
        <f>IF(节奏总纲!P8&lt;$D$4,0,IFERROR((节奏总纲!P8-$D$4)/$D$5*INDEX($H$10:$H$17,MATCH(W$9,$E$10:$E$17,0)),V14))</f>
        <v>0</v>
      </c>
      <c r="X14" s="52">
        <f>IF(节奏总纲!Q8&lt;$D$4,0,IFERROR((节奏总纲!Q8-$D$4)/$D$5*INDEX($H$10:$H$17,MATCH(X$9,$E$10:$E$17,0)),W14))</f>
        <v>0</v>
      </c>
      <c r="Y14" s="52">
        <f>IF(节奏总纲!R8&lt;$D$4,0,IFERROR((节奏总纲!R8-$D$4)/$D$5*INDEX($H$10:$H$17,MATCH(Y$9,$E$10:$E$17,0)),X14))</f>
        <v>0</v>
      </c>
      <c r="Z14" s="52">
        <f>IF(节奏总纲!S8&lt;$D$4,0,IFERROR((节奏总纲!S8-$D$4)/$D$5*INDEX($H$10:$H$17,MATCH(Z$9,$E$10:$E$17,0)),Y14))</f>
        <v>0</v>
      </c>
      <c r="AA14" s="52">
        <f>IF(节奏总纲!T8&lt;$D$4,0,IFERROR((节奏总纲!T8-$D$4)/$D$5*INDEX($H$10:$H$17,MATCH(AA$9,$E$10:$E$17,0)),Z14))</f>
        <v>0</v>
      </c>
      <c r="AB14" s="52">
        <f>IF(节奏总纲!P8&lt;$D$4,0,IFERROR((节奏总纲!P8-$D$4)/$D$5*INDEX($I$10:$I$17,MATCH(AB$9,$E$10:$E$17,0)),AA14))</f>
        <v>0</v>
      </c>
      <c r="AC14" s="52">
        <f>IF(节奏总纲!Q8&lt;$D$4,0,IFERROR((节奏总纲!Q8-$D$4)/$D$5*INDEX($I$10:$I$17,MATCH(AC$9,$E$10:$E$17,0)),AB14))</f>
        <v>0</v>
      </c>
      <c r="AD14" s="52">
        <f>IF(节奏总纲!R8&lt;$D$4,0,IFERROR((节奏总纲!R8-$D$4)/$D$5*INDEX($I$10:$I$17,MATCH(AD$9,$E$10:$E$17,0)),AC14))</f>
        <v>0</v>
      </c>
      <c r="AE14" s="52">
        <f>IF(节奏总纲!S8&lt;$D$4,0,IFERROR((节奏总纲!S8-$D$4)/$D$5*INDEX($I$10:$I$17,MATCH(AE$9,$E$10:$E$17,0)),AD14))</f>
        <v>0</v>
      </c>
      <c r="AF14" s="52">
        <f>IF(节奏总纲!T8&lt;$D$4,0,IFERROR((节奏总纲!T8-$D$4)/$D$5*INDEX($I$10:$I$17,MATCH(AF$9,$E$10:$E$17,0)),AE14))</f>
        <v>0</v>
      </c>
    </row>
    <row r="15" spans="3:32" x14ac:dyDescent="0.15">
      <c r="C15" s="52">
        <v>21</v>
      </c>
      <c r="D15" s="52">
        <v>50</v>
      </c>
      <c r="F15" s="52">
        <v>5</v>
      </c>
      <c r="H15" s="52">
        <f t="shared" si="2"/>
        <v>0.16666666666666666</v>
      </c>
      <c r="L15" s="51">
        <v>6</v>
      </c>
      <c r="M15" s="52">
        <f>IF(节奏总纲!P9&lt;$D$4,0,IFERROR((节奏总纲!P9-$D$4)/$D$5*INDEX($F$10:$F$17,MATCH(M$9,$E$10:$E$17,0)),L15))</f>
        <v>0</v>
      </c>
      <c r="N15" s="52">
        <f>IF(节奏总纲!Q9&lt;$D$4,0,IFERROR((节奏总纲!Q9-$D$4)/$D$5*INDEX($F$10:$F$17,MATCH(N$9,$E$10:$E$17,0)),M15))</f>
        <v>0</v>
      </c>
      <c r="O15" s="52">
        <f>IF(节奏总纲!R9&lt;$D$4,0,IFERROR((节奏总纲!R9-$D$4)/$D$5*INDEX($F$10:$F$17,MATCH(O$9,$E$10:$E$17,0)),N15))</f>
        <v>0</v>
      </c>
      <c r="P15" s="52">
        <f>IF(节奏总纲!S9&lt;$D$4,0,IFERROR((节奏总纲!S9-$D$4)/$D$5*INDEX($F$10:$F$17,MATCH(P$9,$E$10:$E$17,0)),O15))</f>
        <v>0</v>
      </c>
      <c r="Q15" s="52">
        <f>IF(节奏总纲!T9&lt;$D$4,0,IFERROR((节奏总纲!T9-$D$4)/$D$5*INDEX($F$10:$F$17,MATCH(Q$9,$E$10:$E$17,0)),P15))</f>
        <v>0</v>
      </c>
      <c r="R15" s="52">
        <f>IF(节奏总纲!P9&lt;$D$4,0,IFERROR((节奏总纲!P9-$D$4)/$D$5*INDEX($G$10:$G$17,MATCH(R$9,$E$10:$E$17,0)),Q15))</f>
        <v>0</v>
      </c>
      <c r="S15" s="52">
        <f>IF(节奏总纲!Q9&lt;$D$4,0,IFERROR((节奏总纲!Q9-$D$4)/$D$5*INDEX($G$10:$G$17,MATCH(S$9,$E$10:$E$17,0)),R15))</f>
        <v>0</v>
      </c>
      <c r="T15" s="52">
        <f>IF(节奏总纲!R9&lt;$D$4,0,IFERROR((节奏总纲!R9-$D$4)/$D$5*INDEX($G$10:$G$17,MATCH(T$9,$E$10:$E$17,0)),S15))</f>
        <v>0</v>
      </c>
      <c r="U15" s="52">
        <f>IF(节奏总纲!S9&lt;$D$4,0,IFERROR((节奏总纲!S9-$D$4)/$D$5*INDEX($G$10:$G$17,MATCH(U$9,$E$10:$E$17,0)),T15))</f>
        <v>0</v>
      </c>
      <c r="V15" s="52">
        <f>IF(节奏总纲!T9&lt;$D$4,0,IFERROR((节奏总纲!T9-$D$4)/$D$5*INDEX($G$10:$G$17,MATCH(V$9,$E$10:$E$17,0)),U15))</f>
        <v>0</v>
      </c>
      <c r="W15" s="52">
        <f>IF(节奏总纲!P9&lt;$D$4,0,IFERROR((节奏总纲!P9-$D$4)/$D$5*INDEX($H$10:$H$17,MATCH(W$9,$E$10:$E$17,0)),V15))</f>
        <v>0</v>
      </c>
      <c r="X15" s="52">
        <f>IF(节奏总纲!Q9&lt;$D$4,0,IFERROR((节奏总纲!Q9-$D$4)/$D$5*INDEX($H$10:$H$17,MATCH(X$9,$E$10:$E$17,0)),W15))</f>
        <v>0</v>
      </c>
      <c r="Y15" s="52">
        <f>IF(节奏总纲!R9&lt;$D$4,0,IFERROR((节奏总纲!R9-$D$4)/$D$5*INDEX($H$10:$H$17,MATCH(Y$9,$E$10:$E$17,0)),X15))</f>
        <v>0</v>
      </c>
      <c r="Z15" s="52">
        <f>IF(节奏总纲!S9&lt;$D$4,0,IFERROR((节奏总纲!S9-$D$4)/$D$5*INDEX($H$10:$H$17,MATCH(Z$9,$E$10:$E$17,0)),Y15))</f>
        <v>0</v>
      </c>
      <c r="AA15" s="52">
        <f>IF(节奏总纲!T9&lt;$D$4,0,IFERROR((节奏总纲!T9-$D$4)/$D$5*INDEX($H$10:$H$17,MATCH(AA$9,$E$10:$E$17,0)),Z15))</f>
        <v>0</v>
      </c>
      <c r="AB15" s="52">
        <f>IF(节奏总纲!P9&lt;$D$4,0,IFERROR((节奏总纲!P9-$D$4)/$D$5*INDEX($I$10:$I$17,MATCH(AB$9,$E$10:$E$17,0)),AA15))</f>
        <v>0</v>
      </c>
      <c r="AC15" s="52">
        <f>IF(节奏总纲!Q9&lt;$D$4,0,IFERROR((节奏总纲!Q9-$D$4)/$D$5*INDEX($I$10:$I$17,MATCH(AC$9,$E$10:$E$17,0)),AB15))</f>
        <v>0</v>
      </c>
      <c r="AD15" s="52">
        <f>IF(节奏总纲!R9&lt;$D$4,0,IFERROR((节奏总纲!R9-$D$4)/$D$5*INDEX($I$10:$I$17,MATCH(AD$9,$E$10:$E$17,0)),AC15))</f>
        <v>0</v>
      </c>
      <c r="AE15" s="52">
        <f>IF(节奏总纲!S9&lt;$D$4,0,IFERROR((节奏总纲!S9-$D$4)/$D$5*INDEX($I$10:$I$17,MATCH(AE$9,$E$10:$E$17,0)),AD15))</f>
        <v>0</v>
      </c>
      <c r="AF15" s="52">
        <f>IF(节奏总纲!T9&lt;$D$4,0,IFERROR((节奏总纲!T9-$D$4)/$D$5*INDEX($I$10:$I$17,MATCH(AF$9,$E$10:$E$17,0)),AE15))</f>
        <v>0</v>
      </c>
    </row>
    <row r="16" spans="3:32" x14ac:dyDescent="0.15">
      <c r="L16" s="51">
        <v>7</v>
      </c>
      <c r="M16" s="52">
        <f>IF(节奏总纲!P10&lt;$D$4,0,IFERROR((节奏总纲!P10-$D$4)/$D$5*INDEX($F$10:$F$17,MATCH(M$9,$E$10:$E$17,0)),L16))</f>
        <v>0</v>
      </c>
      <c r="N16" s="52">
        <f>IF(节奏总纲!Q10&lt;$D$4,0,IFERROR((节奏总纲!Q10-$D$4)/$D$5*INDEX($F$10:$F$17,MATCH(N$9,$E$10:$E$17,0)),M16))</f>
        <v>0</v>
      </c>
      <c r="O16" s="52">
        <f>IF(节奏总纲!R10&lt;$D$4,0,IFERROR((节奏总纲!R10-$D$4)/$D$5*INDEX($F$10:$F$17,MATCH(O$9,$E$10:$E$17,0)),N16))</f>
        <v>0</v>
      </c>
      <c r="P16" s="52">
        <f>IF(节奏总纲!S10&lt;$D$4,0,IFERROR((节奏总纲!S10-$D$4)/$D$5*INDEX($F$10:$F$17,MATCH(P$9,$E$10:$E$17,0)),O16))</f>
        <v>0</v>
      </c>
      <c r="Q16" s="52">
        <f>IF(节奏总纲!T10&lt;$D$4,0,IFERROR((节奏总纲!T10-$D$4)/$D$5*INDEX($F$10:$F$17,MATCH(Q$9,$E$10:$E$17,0)),P16))</f>
        <v>0</v>
      </c>
      <c r="R16" s="52">
        <f>IF(节奏总纲!P10&lt;$D$4,0,IFERROR((节奏总纲!P10-$D$4)/$D$5*INDEX($G$10:$G$17,MATCH(R$9,$E$10:$E$17,0)),Q16))</f>
        <v>0</v>
      </c>
      <c r="S16" s="52">
        <f>IF(节奏总纲!Q10&lt;$D$4,0,IFERROR((节奏总纲!Q10-$D$4)/$D$5*INDEX($G$10:$G$17,MATCH(S$9,$E$10:$E$17,0)),R16))</f>
        <v>0</v>
      </c>
      <c r="T16" s="52">
        <f>IF(节奏总纲!R10&lt;$D$4,0,IFERROR((节奏总纲!R10-$D$4)/$D$5*INDEX($G$10:$G$17,MATCH(T$9,$E$10:$E$17,0)),S16))</f>
        <v>0</v>
      </c>
      <c r="U16" s="52">
        <f>IF(节奏总纲!S10&lt;$D$4,0,IFERROR((节奏总纲!S10-$D$4)/$D$5*INDEX($G$10:$G$17,MATCH(U$9,$E$10:$E$17,0)),T16))</f>
        <v>0</v>
      </c>
      <c r="V16" s="52">
        <f>IF(节奏总纲!T10&lt;$D$4,0,IFERROR((节奏总纲!T10-$D$4)/$D$5*INDEX($G$10:$G$17,MATCH(V$9,$E$10:$E$17,0)),U16))</f>
        <v>0</v>
      </c>
      <c r="W16" s="52">
        <f>IF(节奏总纲!P10&lt;$D$4,0,IFERROR((节奏总纲!P10-$D$4)/$D$5*INDEX($H$10:$H$17,MATCH(W$9,$E$10:$E$17,0)),V16))</f>
        <v>0</v>
      </c>
      <c r="X16" s="52">
        <f>IF(节奏总纲!Q10&lt;$D$4,0,IFERROR((节奏总纲!Q10-$D$4)/$D$5*INDEX($H$10:$H$17,MATCH(X$9,$E$10:$E$17,0)),W16))</f>
        <v>0</v>
      </c>
      <c r="Y16" s="52">
        <f>IF(节奏总纲!R10&lt;$D$4,0,IFERROR((节奏总纲!R10-$D$4)/$D$5*INDEX($H$10:$H$17,MATCH(Y$9,$E$10:$E$17,0)),X16))</f>
        <v>0</v>
      </c>
      <c r="Z16" s="52">
        <f>IF(节奏总纲!S10&lt;$D$4,0,IFERROR((节奏总纲!S10-$D$4)/$D$5*INDEX($H$10:$H$17,MATCH(Z$9,$E$10:$E$17,0)),Y16))</f>
        <v>0</v>
      </c>
      <c r="AA16" s="52">
        <f>IF(节奏总纲!T10&lt;$D$4,0,IFERROR((节奏总纲!T10-$D$4)/$D$5*INDEX($H$10:$H$17,MATCH(AA$9,$E$10:$E$17,0)),Z16))</f>
        <v>0</v>
      </c>
      <c r="AB16" s="52">
        <f>IF(节奏总纲!P10&lt;$D$4,0,IFERROR((节奏总纲!P10-$D$4)/$D$5*INDEX($I$10:$I$17,MATCH(AB$9,$E$10:$E$17,0)),AA16))</f>
        <v>0</v>
      </c>
      <c r="AC16" s="52">
        <f>IF(节奏总纲!Q10&lt;$D$4,0,IFERROR((节奏总纲!Q10-$D$4)/$D$5*INDEX($I$10:$I$17,MATCH(AC$9,$E$10:$E$17,0)),AB16))</f>
        <v>0</v>
      </c>
      <c r="AD16" s="52">
        <f>IF(节奏总纲!R10&lt;$D$4,0,IFERROR((节奏总纲!R10-$D$4)/$D$5*INDEX($I$10:$I$17,MATCH(AD$9,$E$10:$E$17,0)),AC16))</f>
        <v>0</v>
      </c>
      <c r="AE16" s="52">
        <f>IF(节奏总纲!S10&lt;$D$4,0,IFERROR((节奏总纲!S10-$D$4)/$D$5*INDEX($I$10:$I$17,MATCH(AE$9,$E$10:$E$17,0)),AD16))</f>
        <v>0</v>
      </c>
      <c r="AF16" s="52">
        <f>IF(节奏总纲!T10&lt;$D$4,0,IFERROR((节奏总纲!T10-$D$4)/$D$5*INDEX($I$10:$I$17,MATCH(AF$9,$E$10:$E$17,0)),AE16))</f>
        <v>0</v>
      </c>
    </row>
    <row r="17" spans="12:32" x14ac:dyDescent="0.15">
      <c r="L17" s="51">
        <v>8</v>
      </c>
      <c r="M17" s="52">
        <f>IF(节奏总纲!P11&lt;$D$4,0,IFERROR((节奏总纲!P11-$D$4)/$D$5*INDEX($F$10:$F$17,MATCH(M$9,$E$10:$E$17,0)),L17))</f>
        <v>0</v>
      </c>
      <c r="N17" s="52">
        <f>IF(节奏总纲!Q11&lt;$D$4,0,IFERROR((节奏总纲!Q11-$D$4)/$D$5*INDEX($F$10:$F$17,MATCH(N$9,$E$10:$E$17,0)),M17))</f>
        <v>0</v>
      </c>
      <c r="O17" s="52">
        <f>IF(节奏总纲!R11&lt;$D$4,0,IFERROR((节奏总纲!R11-$D$4)/$D$5*INDEX($F$10:$F$17,MATCH(O$9,$E$10:$E$17,0)),N17))</f>
        <v>0</v>
      </c>
      <c r="P17" s="52">
        <f>IF(节奏总纲!S11&lt;$D$4,0,IFERROR((节奏总纲!S11-$D$4)/$D$5*INDEX($F$10:$F$17,MATCH(P$9,$E$10:$E$17,0)),O17))</f>
        <v>0</v>
      </c>
      <c r="Q17" s="52">
        <f>IF(节奏总纲!T11&lt;$D$4,0,IFERROR((节奏总纲!T11-$D$4)/$D$5*INDEX($F$10:$F$17,MATCH(Q$9,$E$10:$E$17,0)),P17))</f>
        <v>0</v>
      </c>
      <c r="R17" s="52">
        <f>IF(节奏总纲!P11&lt;$D$4,0,IFERROR((节奏总纲!P11-$D$4)/$D$5*INDEX($G$10:$G$17,MATCH(R$9,$E$10:$E$17,0)),Q17))</f>
        <v>0</v>
      </c>
      <c r="S17" s="52">
        <f>IF(节奏总纲!Q11&lt;$D$4,0,IFERROR((节奏总纲!Q11-$D$4)/$D$5*INDEX($G$10:$G$17,MATCH(S$9,$E$10:$E$17,0)),R17))</f>
        <v>0</v>
      </c>
      <c r="T17" s="52">
        <f>IF(节奏总纲!R11&lt;$D$4,0,IFERROR((节奏总纲!R11-$D$4)/$D$5*INDEX($G$10:$G$17,MATCH(T$9,$E$10:$E$17,0)),S17))</f>
        <v>0</v>
      </c>
      <c r="U17" s="52">
        <f>IF(节奏总纲!S11&lt;$D$4,0,IFERROR((节奏总纲!S11-$D$4)/$D$5*INDEX($G$10:$G$17,MATCH(U$9,$E$10:$E$17,0)),T17))</f>
        <v>0</v>
      </c>
      <c r="V17" s="52">
        <f>IF(节奏总纲!T11&lt;$D$4,0,IFERROR((节奏总纲!T11-$D$4)/$D$5*INDEX($G$10:$G$17,MATCH(V$9,$E$10:$E$17,0)),U17))</f>
        <v>0</v>
      </c>
      <c r="W17" s="52">
        <f>IF(节奏总纲!P11&lt;$D$4,0,IFERROR((节奏总纲!P11-$D$4)/$D$5*INDEX($H$10:$H$17,MATCH(W$9,$E$10:$E$17,0)),V17))</f>
        <v>0</v>
      </c>
      <c r="X17" s="52">
        <f>IF(节奏总纲!Q11&lt;$D$4,0,IFERROR((节奏总纲!Q11-$D$4)/$D$5*INDEX($H$10:$H$17,MATCH(X$9,$E$10:$E$17,0)),W17))</f>
        <v>0</v>
      </c>
      <c r="Y17" s="52">
        <f>IF(节奏总纲!R11&lt;$D$4,0,IFERROR((节奏总纲!R11-$D$4)/$D$5*INDEX($H$10:$H$17,MATCH(Y$9,$E$10:$E$17,0)),X17))</f>
        <v>0</v>
      </c>
      <c r="Z17" s="52">
        <f>IF(节奏总纲!S11&lt;$D$4,0,IFERROR((节奏总纲!S11-$D$4)/$D$5*INDEX($H$10:$H$17,MATCH(Z$9,$E$10:$E$17,0)),Y17))</f>
        <v>0</v>
      </c>
      <c r="AA17" s="52">
        <f>IF(节奏总纲!T11&lt;$D$4,0,IFERROR((节奏总纲!T11-$D$4)/$D$5*INDEX($H$10:$H$17,MATCH(AA$9,$E$10:$E$17,0)),Z17))</f>
        <v>0</v>
      </c>
      <c r="AB17" s="52">
        <f>IF(节奏总纲!P11&lt;$D$4,0,IFERROR((节奏总纲!P11-$D$4)/$D$5*INDEX($I$10:$I$17,MATCH(AB$9,$E$10:$E$17,0)),AA17))</f>
        <v>0</v>
      </c>
      <c r="AC17" s="52">
        <f>IF(节奏总纲!Q11&lt;$D$4,0,IFERROR((节奏总纲!Q11-$D$4)/$D$5*INDEX($I$10:$I$17,MATCH(AC$9,$E$10:$E$17,0)),AB17))</f>
        <v>0</v>
      </c>
      <c r="AD17" s="52">
        <f>IF(节奏总纲!R11&lt;$D$4,0,IFERROR((节奏总纲!R11-$D$4)/$D$5*INDEX($I$10:$I$17,MATCH(AD$9,$E$10:$E$17,0)),AC17))</f>
        <v>0</v>
      </c>
      <c r="AE17" s="52">
        <f>IF(节奏总纲!S11&lt;$D$4,0,IFERROR((节奏总纲!S11-$D$4)/$D$5*INDEX($I$10:$I$17,MATCH(AE$9,$E$10:$E$17,0)),AD17))</f>
        <v>0</v>
      </c>
      <c r="AF17" s="52">
        <f>IF(节奏总纲!T11&lt;$D$4,0,IFERROR((节奏总纲!T11-$D$4)/$D$5*INDEX($I$10:$I$17,MATCH(AF$9,$E$10:$E$17,0)),AE17))</f>
        <v>0</v>
      </c>
    </row>
    <row r="18" spans="12:32" x14ac:dyDescent="0.15">
      <c r="L18" s="51">
        <v>9</v>
      </c>
      <c r="M18" s="52">
        <f>IF(节奏总纲!P12&lt;$D$4,0,IFERROR((节奏总纲!P12-$D$4)/$D$5*INDEX($F$10:$F$17,MATCH(M$9,$E$10:$E$17,0)),L18))</f>
        <v>0</v>
      </c>
      <c r="N18" s="52">
        <f>IF(节奏总纲!Q12&lt;$D$4,0,IFERROR((节奏总纲!Q12-$D$4)/$D$5*INDEX($F$10:$F$17,MATCH(N$9,$E$10:$E$17,0)),M18))</f>
        <v>0</v>
      </c>
      <c r="O18" s="52">
        <f>IF(节奏总纲!R12&lt;$D$4,0,IFERROR((节奏总纲!R12-$D$4)/$D$5*INDEX($F$10:$F$17,MATCH(O$9,$E$10:$E$17,0)),N18))</f>
        <v>0</v>
      </c>
      <c r="P18" s="52">
        <f>IF(节奏总纲!S12&lt;$D$4,0,IFERROR((节奏总纲!S12-$D$4)/$D$5*INDEX($F$10:$F$17,MATCH(P$9,$E$10:$E$17,0)),O18))</f>
        <v>0</v>
      </c>
      <c r="Q18" s="52">
        <f>IF(节奏总纲!T12&lt;$D$4,0,IFERROR((节奏总纲!T12-$D$4)/$D$5*INDEX($F$10:$F$17,MATCH(Q$9,$E$10:$E$17,0)),P18))</f>
        <v>0</v>
      </c>
      <c r="R18" s="52">
        <f>IF(节奏总纲!P12&lt;$D$4,0,IFERROR((节奏总纲!P12-$D$4)/$D$5*INDEX($G$10:$G$17,MATCH(R$9,$E$10:$E$17,0)),Q18))</f>
        <v>0</v>
      </c>
      <c r="S18" s="52">
        <f>IF(节奏总纲!Q12&lt;$D$4,0,IFERROR((节奏总纲!Q12-$D$4)/$D$5*INDEX($G$10:$G$17,MATCH(S$9,$E$10:$E$17,0)),R18))</f>
        <v>0</v>
      </c>
      <c r="T18" s="52">
        <f>IF(节奏总纲!R12&lt;$D$4,0,IFERROR((节奏总纲!R12-$D$4)/$D$5*INDEX($G$10:$G$17,MATCH(T$9,$E$10:$E$17,0)),S18))</f>
        <v>0</v>
      </c>
      <c r="U18" s="52">
        <f>IF(节奏总纲!S12&lt;$D$4,0,IFERROR((节奏总纲!S12-$D$4)/$D$5*INDEX($G$10:$G$17,MATCH(U$9,$E$10:$E$17,0)),T18))</f>
        <v>0</v>
      </c>
      <c r="V18" s="52">
        <f>IF(节奏总纲!T12&lt;$D$4,0,IFERROR((节奏总纲!T12-$D$4)/$D$5*INDEX($G$10:$G$17,MATCH(V$9,$E$10:$E$17,0)),U18))</f>
        <v>0</v>
      </c>
      <c r="W18" s="52">
        <f>IF(节奏总纲!P12&lt;$D$4,0,IFERROR((节奏总纲!P12-$D$4)/$D$5*INDEX($H$10:$H$17,MATCH(W$9,$E$10:$E$17,0)),V18))</f>
        <v>0</v>
      </c>
      <c r="X18" s="52">
        <f>IF(节奏总纲!Q12&lt;$D$4,0,IFERROR((节奏总纲!Q12-$D$4)/$D$5*INDEX($H$10:$H$17,MATCH(X$9,$E$10:$E$17,0)),W18))</f>
        <v>0</v>
      </c>
      <c r="Y18" s="52">
        <f>IF(节奏总纲!R12&lt;$D$4,0,IFERROR((节奏总纲!R12-$D$4)/$D$5*INDEX($H$10:$H$17,MATCH(Y$9,$E$10:$E$17,0)),X18))</f>
        <v>0</v>
      </c>
      <c r="Z18" s="52">
        <f>IF(节奏总纲!S12&lt;$D$4,0,IFERROR((节奏总纲!S12-$D$4)/$D$5*INDEX($H$10:$H$17,MATCH(Z$9,$E$10:$E$17,0)),Y18))</f>
        <v>0</v>
      </c>
      <c r="AA18" s="52">
        <f>IF(节奏总纲!T12&lt;$D$4,0,IFERROR((节奏总纲!T12-$D$4)/$D$5*INDEX($H$10:$H$17,MATCH(AA$9,$E$10:$E$17,0)),Z18))</f>
        <v>0</v>
      </c>
      <c r="AB18" s="52">
        <f>IF(节奏总纲!P12&lt;$D$4,0,IFERROR((节奏总纲!P12-$D$4)/$D$5*INDEX($I$10:$I$17,MATCH(AB$9,$E$10:$E$17,0)),AA18))</f>
        <v>0</v>
      </c>
      <c r="AC18" s="52">
        <f>IF(节奏总纲!Q12&lt;$D$4,0,IFERROR((节奏总纲!Q12-$D$4)/$D$5*INDEX($I$10:$I$17,MATCH(AC$9,$E$10:$E$17,0)),AB18))</f>
        <v>0</v>
      </c>
      <c r="AD18" s="52">
        <f>IF(节奏总纲!R12&lt;$D$4,0,IFERROR((节奏总纲!R12-$D$4)/$D$5*INDEX($I$10:$I$17,MATCH(AD$9,$E$10:$E$17,0)),AC18))</f>
        <v>0</v>
      </c>
      <c r="AE18" s="52">
        <f>IF(节奏总纲!S12&lt;$D$4,0,IFERROR((节奏总纲!S12-$D$4)/$D$5*INDEX($I$10:$I$17,MATCH(AE$9,$E$10:$E$17,0)),AD18))</f>
        <v>0</v>
      </c>
      <c r="AF18" s="52">
        <f>IF(节奏总纲!T12&lt;$D$4,0,IFERROR((节奏总纲!T12-$D$4)/$D$5*INDEX($I$10:$I$17,MATCH(AF$9,$E$10:$E$17,0)),AE18))</f>
        <v>0</v>
      </c>
    </row>
    <row r="19" spans="12:32" x14ac:dyDescent="0.15">
      <c r="L19" s="51">
        <v>10</v>
      </c>
      <c r="M19" s="52">
        <f>IF(节奏总纲!P13&lt;$D$4,0,IFERROR((节奏总纲!P13-$D$4)/$D$5*INDEX($F$10:$F$17,MATCH(M$9,$E$10:$E$17,0)),L19))</f>
        <v>0</v>
      </c>
      <c r="N19" s="52">
        <f>IF(节奏总纲!Q13&lt;$D$4,0,IFERROR((节奏总纲!Q13-$D$4)/$D$5*INDEX($F$10:$F$17,MATCH(N$9,$E$10:$E$17,0)),M19))</f>
        <v>0</v>
      </c>
      <c r="O19" s="52">
        <f>IF(节奏总纲!R13&lt;$D$4,0,IFERROR((节奏总纲!R13-$D$4)/$D$5*INDEX($F$10:$F$17,MATCH(O$9,$E$10:$E$17,0)),N19))</f>
        <v>0</v>
      </c>
      <c r="P19" s="52">
        <f>IF(节奏总纲!S13&lt;$D$4,0,IFERROR((节奏总纲!S13-$D$4)/$D$5*INDEX($F$10:$F$17,MATCH(P$9,$E$10:$E$17,0)),O19))</f>
        <v>0</v>
      </c>
      <c r="Q19" s="52">
        <f>IF(节奏总纲!T13&lt;$D$4,0,IFERROR((节奏总纲!T13-$D$4)/$D$5*INDEX($F$10:$F$17,MATCH(Q$9,$E$10:$E$17,0)),P19))</f>
        <v>0</v>
      </c>
      <c r="R19" s="52">
        <f>IF(节奏总纲!P13&lt;$D$4,0,IFERROR((节奏总纲!P13-$D$4)/$D$5*INDEX($G$10:$G$17,MATCH(R$9,$E$10:$E$17,0)),Q19))</f>
        <v>0</v>
      </c>
      <c r="S19" s="52">
        <f>IF(节奏总纲!Q13&lt;$D$4,0,IFERROR((节奏总纲!Q13-$D$4)/$D$5*INDEX($G$10:$G$17,MATCH(S$9,$E$10:$E$17,0)),R19))</f>
        <v>0</v>
      </c>
      <c r="T19" s="52">
        <f>IF(节奏总纲!R13&lt;$D$4,0,IFERROR((节奏总纲!R13-$D$4)/$D$5*INDEX($G$10:$G$17,MATCH(T$9,$E$10:$E$17,0)),S19))</f>
        <v>0</v>
      </c>
      <c r="U19" s="52">
        <f>IF(节奏总纲!S13&lt;$D$4,0,IFERROR((节奏总纲!S13-$D$4)/$D$5*INDEX($G$10:$G$17,MATCH(U$9,$E$10:$E$17,0)),T19))</f>
        <v>0</v>
      </c>
      <c r="V19" s="52">
        <f>IF(节奏总纲!T13&lt;$D$4,0,IFERROR((节奏总纲!T13-$D$4)/$D$5*INDEX($G$10:$G$17,MATCH(V$9,$E$10:$E$17,0)),U19))</f>
        <v>0</v>
      </c>
      <c r="W19" s="52">
        <f>IF(节奏总纲!P13&lt;$D$4,0,IFERROR((节奏总纲!P13-$D$4)/$D$5*INDEX($H$10:$H$17,MATCH(W$9,$E$10:$E$17,0)),V19))</f>
        <v>0</v>
      </c>
      <c r="X19" s="52">
        <f>IF(节奏总纲!Q13&lt;$D$4,0,IFERROR((节奏总纲!Q13-$D$4)/$D$5*INDEX($H$10:$H$17,MATCH(X$9,$E$10:$E$17,0)),W19))</f>
        <v>0</v>
      </c>
      <c r="Y19" s="52">
        <f>IF(节奏总纲!R13&lt;$D$4,0,IFERROR((节奏总纲!R13-$D$4)/$D$5*INDEX($H$10:$H$17,MATCH(Y$9,$E$10:$E$17,0)),X19))</f>
        <v>0</v>
      </c>
      <c r="Z19" s="52">
        <f>IF(节奏总纲!S13&lt;$D$4,0,IFERROR((节奏总纲!S13-$D$4)/$D$5*INDEX($H$10:$H$17,MATCH(Z$9,$E$10:$E$17,0)),Y19))</f>
        <v>0</v>
      </c>
      <c r="AA19" s="52">
        <f>IF(节奏总纲!T13&lt;$D$4,0,IFERROR((节奏总纲!T13-$D$4)/$D$5*INDEX($H$10:$H$17,MATCH(AA$9,$E$10:$E$17,0)),Z19))</f>
        <v>0</v>
      </c>
      <c r="AB19" s="52">
        <f>IF(节奏总纲!P13&lt;$D$4,0,IFERROR((节奏总纲!P13-$D$4)/$D$5*INDEX($I$10:$I$17,MATCH(AB$9,$E$10:$E$17,0)),AA19))</f>
        <v>0</v>
      </c>
      <c r="AC19" s="52">
        <f>IF(节奏总纲!Q13&lt;$D$4,0,IFERROR((节奏总纲!Q13-$D$4)/$D$5*INDEX($I$10:$I$17,MATCH(AC$9,$E$10:$E$17,0)),AB19))</f>
        <v>0</v>
      </c>
      <c r="AD19" s="52">
        <f>IF(节奏总纲!R13&lt;$D$4,0,IFERROR((节奏总纲!R13-$D$4)/$D$5*INDEX($I$10:$I$17,MATCH(AD$9,$E$10:$E$17,0)),AC19))</f>
        <v>0</v>
      </c>
      <c r="AE19" s="52">
        <f>IF(节奏总纲!S13&lt;$D$4,0,IFERROR((节奏总纲!S13-$D$4)/$D$5*INDEX($I$10:$I$17,MATCH(AE$9,$E$10:$E$17,0)),AD19))</f>
        <v>0</v>
      </c>
      <c r="AF19" s="52">
        <f>IF(节奏总纲!T13&lt;$D$4,0,IFERROR((节奏总纲!T13-$D$4)/$D$5*INDEX($I$10:$I$17,MATCH(AF$9,$E$10:$E$17,0)),AE19))</f>
        <v>0</v>
      </c>
    </row>
    <row r="20" spans="12:32" x14ac:dyDescent="0.15">
      <c r="L20" s="51">
        <v>11</v>
      </c>
      <c r="M20" s="52">
        <f>IF(节奏总纲!P14&lt;$D$4,0,IFERROR((节奏总纲!P14-$D$4)/$D$5*INDEX($F$10:$F$17,MATCH(M$9,$E$10:$E$17,0)),L20))</f>
        <v>0</v>
      </c>
      <c r="N20" s="52">
        <f>IF(节奏总纲!Q14&lt;$D$4,0,IFERROR((节奏总纲!Q14-$D$4)/$D$5*INDEX($F$10:$F$17,MATCH(N$9,$E$10:$E$17,0)),M20))</f>
        <v>0</v>
      </c>
      <c r="O20" s="52">
        <f>IF(节奏总纲!R14&lt;$D$4,0,IFERROR((节奏总纲!R14-$D$4)/$D$5*INDEX($F$10:$F$17,MATCH(O$9,$E$10:$E$17,0)),N20))</f>
        <v>0</v>
      </c>
      <c r="P20" s="52">
        <f>IF(节奏总纲!S14&lt;$D$4,0,IFERROR((节奏总纲!S14-$D$4)/$D$5*INDEX($F$10:$F$17,MATCH(P$9,$E$10:$E$17,0)),O20))</f>
        <v>0</v>
      </c>
      <c r="Q20" s="52">
        <f>IF(节奏总纲!T14&lt;$D$4,0,IFERROR((节奏总纲!T14-$D$4)/$D$5*INDEX($F$10:$F$17,MATCH(Q$9,$E$10:$E$17,0)),P20))</f>
        <v>0</v>
      </c>
      <c r="R20" s="52">
        <f>IF(节奏总纲!P14&lt;$D$4,0,IFERROR((节奏总纲!P14-$D$4)/$D$5*INDEX($G$10:$G$17,MATCH(R$9,$E$10:$E$17,0)),Q20))</f>
        <v>0</v>
      </c>
      <c r="S20" s="52">
        <f>IF(节奏总纲!Q14&lt;$D$4,0,IFERROR((节奏总纲!Q14-$D$4)/$D$5*INDEX($G$10:$G$17,MATCH(S$9,$E$10:$E$17,0)),R20))</f>
        <v>0</v>
      </c>
      <c r="T20" s="52">
        <f>IF(节奏总纲!R14&lt;$D$4,0,IFERROR((节奏总纲!R14-$D$4)/$D$5*INDEX($G$10:$G$17,MATCH(T$9,$E$10:$E$17,0)),S20))</f>
        <v>0</v>
      </c>
      <c r="U20" s="52">
        <f>IF(节奏总纲!S14&lt;$D$4,0,IFERROR((节奏总纲!S14-$D$4)/$D$5*INDEX($G$10:$G$17,MATCH(U$9,$E$10:$E$17,0)),T20))</f>
        <v>0</v>
      </c>
      <c r="V20" s="52">
        <f>IF(节奏总纲!T14&lt;$D$4,0,IFERROR((节奏总纲!T14-$D$4)/$D$5*INDEX($G$10:$G$17,MATCH(V$9,$E$10:$E$17,0)),U20))</f>
        <v>0</v>
      </c>
      <c r="W20" s="52">
        <f>IF(节奏总纲!P14&lt;$D$4,0,IFERROR((节奏总纲!P14-$D$4)/$D$5*INDEX($H$10:$H$17,MATCH(W$9,$E$10:$E$17,0)),V20))</f>
        <v>0</v>
      </c>
      <c r="X20" s="52">
        <f>IF(节奏总纲!Q14&lt;$D$4,0,IFERROR((节奏总纲!Q14-$D$4)/$D$5*INDEX($H$10:$H$17,MATCH(X$9,$E$10:$E$17,0)),W20))</f>
        <v>0</v>
      </c>
      <c r="Y20" s="52">
        <f>IF(节奏总纲!R14&lt;$D$4,0,IFERROR((节奏总纲!R14-$D$4)/$D$5*INDEX($H$10:$H$17,MATCH(Y$9,$E$10:$E$17,0)),X20))</f>
        <v>0</v>
      </c>
      <c r="Z20" s="52">
        <f>IF(节奏总纲!S14&lt;$D$4,0,IFERROR((节奏总纲!S14-$D$4)/$D$5*INDEX($H$10:$H$17,MATCH(Z$9,$E$10:$E$17,0)),Y20))</f>
        <v>0</v>
      </c>
      <c r="AA20" s="52">
        <f>IF(节奏总纲!T14&lt;$D$4,0,IFERROR((节奏总纲!T14-$D$4)/$D$5*INDEX($H$10:$H$17,MATCH(AA$9,$E$10:$E$17,0)),Z20))</f>
        <v>0</v>
      </c>
      <c r="AB20" s="52">
        <f>IF(节奏总纲!P14&lt;$D$4,0,IFERROR((节奏总纲!P14-$D$4)/$D$5*INDEX($I$10:$I$17,MATCH(AB$9,$E$10:$E$17,0)),AA20))</f>
        <v>0</v>
      </c>
      <c r="AC20" s="52">
        <f>IF(节奏总纲!Q14&lt;$D$4,0,IFERROR((节奏总纲!Q14-$D$4)/$D$5*INDEX($I$10:$I$17,MATCH(AC$9,$E$10:$E$17,0)),AB20))</f>
        <v>0</v>
      </c>
      <c r="AD20" s="52">
        <f>IF(节奏总纲!R14&lt;$D$4,0,IFERROR((节奏总纲!R14-$D$4)/$D$5*INDEX($I$10:$I$17,MATCH(AD$9,$E$10:$E$17,0)),AC20))</f>
        <v>0</v>
      </c>
      <c r="AE20" s="52">
        <f>IF(节奏总纲!S14&lt;$D$4,0,IFERROR((节奏总纲!S14-$D$4)/$D$5*INDEX($I$10:$I$17,MATCH(AE$9,$E$10:$E$17,0)),AD20))</f>
        <v>0</v>
      </c>
      <c r="AF20" s="52">
        <f>IF(节奏总纲!T14&lt;$D$4,0,IFERROR((节奏总纲!T14-$D$4)/$D$5*INDEX($I$10:$I$17,MATCH(AF$9,$E$10:$E$17,0)),AE20))</f>
        <v>0</v>
      </c>
    </row>
    <row r="21" spans="12:32" x14ac:dyDescent="0.15">
      <c r="L21" s="51">
        <v>12</v>
      </c>
      <c r="M21" s="52">
        <f>IF(节奏总纲!P15&lt;$D$4,0,IFERROR((节奏总纲!P15-$D$4)/$D$5*INDEX($F$10:$F$17,MATCH(M$9,$E$10:$E$17,0)),L21))</f>
        <v>0</v>
      </c>
      <c r="N21" s="52">
        <f>IF(节奏总纲!Q15&lt;$D$4,0,IFERROR((节奏总纲!Q15-$D$4)/$D$5*INDEX($F$10:$F$17,MATCH(N$9,$E$10:$E$17,0)),M21))</f>
        <v>0</v>
      </c>
      <c r="O21" s="52">
        <f>IF(节奏总纲!R15&lt;$D$4,0,IFERROR((节奏总纲!R15-$D$4)/$D$5*INDEX($F$10:$F$17,MATCH(O$9,$E$10:$E$17,0)),N21))</f>
        <v>0</v>
      </c>
      <c r="P21" s="52">
        <f>IF(节奏总纲!S15&lt;$D$4,0,IFERROR((节奏总纲!S15-$D$4)/$D$5*INDEX($F$10:$F$17,MATCH(P$9,$E$10:$E$17,0)),O21))</f>
        <v>0</v>
      </c>
      <c r="Q21" s="52">
        <f>IF(节奏总纲!T15&lt;$D$4,0,IFERROR((节奏总纲!T15-$D$4)/$D$5*INDEX($F$10:$F$17,MATCH(Q$9,$E$10:$E$17,0)),P21))</f>
        <v>0</v>
      </c>
      <c r="R21" s="52">
        <f>IF(节奏总纲!P15&lt;$D$4,0,IFERROR((节奏总纲!P15-$D$4)/$D$5*INDEX($G$10:$G$17,MATCH(R$9,$E$10:$E$17,0)),Q21))</f>
        <v>0</v>
      </c>
      <c r="S21" s="52">
        <f>IF(节奏总纲!Q15&lt;$D$4,0,IFERROR((节奏总纲!Q15-$D$4)/$D$5*INDEX($G$10:$G$17,MATCH(S$9,$E$10:$E$17,0)),R21))</f>
        <v>0</v>
      </c>
      <c r="T21" s="52">
        <f>IF(节奏总纲!R15&lt;$D$4,0,IFERROR((节奏总纲!R15-$D$4)/$D$5*INDEX($G$10:$G$17,MATCH(T$9,$E$10:$E$17,0)),S21))</f>
        <v>0</v>
      </c>
      <c r="U21" s="52">
        <f>IF(节奏总纲!S15&lt;$D$4,0,IFERROR((节奏总纲!S15-$D$4)/$D$5*INDEX($G$10:$G$17,MATCH(U$9,$E$10:$E$17,0)),T21))</f>
        <v>0</v>
      </c>
      <c r="V21" s="52">
        <f>IF(节奏总纲!T15&lt;$D$4,0,IFERROR((节奏总纲!T15-$D$4)/$D$5*INDEX($G$10:$G$17,MATCH(V$9,$E$10:$E$17,0)),U21))</f>
        <v>0</v>
      </c>
      <c r="W21" s="52">
        <f>IF(节奏总纲!P15&lt;$D$4,0,IFERROR((节奏总纲!P15-$D$4)/$D$5*INDEX($H$10:$H$17,MATCH(W$9,$E$10:$E$17,0)),V21))</f>
        <v>0</v>
      </c>
      <c r="X21" s="52">
        <f>IF(节奏总纲!Q15&lt;$D$4,0,IFERROR((节奏总纲!Q15-$D$4)/$D$5*INDEX($H$10:$H$17,MATCH(X$9,$E$10:$E$17,0)),W21))</f>
        <v>0</v>
      </c>
      <c r="Y21" s="52">
        <f>IF(节奏总纲!R15&lt;$D$4,0,IFERROR((节奏总纲!R15-$D$4)/$D$5*INDEX($H$10:$H$17,MATCH(Y$9,$E$10:$E$17,0)),X21))</f>
        <v>0</v>
      </c>
      <c r="Z21" s="52">
        <f>IF(节奏总纲!S15&lt;$D$4,0,IFERROR((节奏总纲!S15-$D$4)/$D$5*INDEX($H$10:$H$17,MATCH(Z$9,$E$10:$E$17,0)),Y21))</f>
        <v>0</v>
      </c>
      <c r="AA21" s="52">
        <f>IF(节奏总纲!T15&lt;$D$4,0,IFERROR((节奏总纲!T15-$D$4)/$D$5*INDEX($H$10:$H$17,MATCH(AA$9,$E$10:$E$17,0)),Z21))</f>
        <v>0</v>
      </c>
      <c r="AB21" s="52">
        <f>IF(节奏总纲!P15&lt;$D$4,0,IFERROR((节奏总纲!P15-$D$4)/$D$5*INDEX($I$10:$I$17,MATCH(AB$9,$E$10:$E$17,0)),AA21))</f>
        <v>0</v>
      </c>
      <c r="AC21" s="52">
        <f>IF(节奏总纲!Q15&lt;$D$4,0,IFERROR((节奏总纲!Q15-$D$4)/$D$5*INDEX($I$10:$I$17,MATCH(AC$9,$E$10:$E$17,0)),AB21))</f>
        <v>0</v>
      </c>
      <c r="AD21" s="52">
        <f>IF(节奏总纲!R15&lt;$D$4,0,IFERROR((节奏总纲!R15-$D$4)/$D$5*INDEX($I$10:$I$17,MATCH(AD$9,$E$10:$E$17,0)),AC21))</f>
        <v>0</v>
      </c>
      <c r="AE21" s="52">
        <f>IF(节奏总纲!S15&lt;$D$4,0,IFERROR((节奏总纲!S15-$D$4)/$D$5*INDEX($I$10:$I$17,MATCH(AE$9,$E$10:$E$17,0)),AD21))</f>
        <v>0</v>
      </c>
      <c r="AF21" s="52">
        <f>IF(节奏总纲!T15&lt;$D$4,0,IFERROR((节奏总纲!T15-$D$4)/$D$5*INDEX($I$10:$I$17,MATCH(AF$9,$E$10:$E$17,0)),AE21))</f>
        <v>0</v>
      </c>
    </row>
    <row r="22" spans="12:32" x14ac:dyDescent="0.15">
      <c r="L22" s="51">
        <v>13</v>
      </c>
      <c r="M22" s="52">
        <f>IF(节奏总纲!P16&lt;$D$4,0,IFERROR((节奏总纲!P16-$D$4)/$D$5*INDEX($F$10:$F$17,MATCH(M$9,$E$10:$E$17,0)),L22))</f>
        <v>0</v>
      </c>
      <c r="N22" s="52">
        <f>IF(节奏总纲!Q16&lt;$D$4,0,IFERROR((节奏总纲!Q16-$D$4)/$D$5*INDEX($F$10:$F$17,MATCH(N$9,$E$10:$E$17,0)),M22))</f>
        <v>0</v>
      </c>
      <c r="O22" s="52">
        <f>IF(节奏总纲!R16&lt;$D$4,0,IFERROR((节奏总纲!R16-$D$4)/$D$5*INDEX($F$10:$F$17,MATCH(O$9,$E$10:$E$17,0)),N22))</f>
        <v>0</v>
      </c>
      <c r="P22" s="52">
        <f>IF(节奏总纲!S16&lt;$D$4,0,IFERROR((节奏总纲!S16-$D$4)/$D$5*INDEX($F$10:$F$17,MATCH(P$9,$E$10:$E$17,0)),O22))</f>
        <v>0</v>
      </c>
      <c r="Q22" s="52">
        <f>IF(节奏总纲!T16&lt;$D$4,0,IFERROR((节奏总纲!T16-$D$4)/$D$5*INDEX($F$10:$F$17,MATCH(Q$9,$E$10:$E$17,0)),P22))</f>
        <v>0</v>
      </c>
      <c r="R22" s="52">
        <f>IF(节奏总纲!P16&lt;$D$4,0,IFERROR((节奏总纲!P16-$D$4)/$D$5*INDEX($G$10:$G$17,MATCH(R$9,$E$10:$E$17,0)),Q22))</f>
        <v>0</v>
      </c>
      <c r="S22" s="52">
        <f>IF(节奏总纲!Q16&lt;$D$4,0,IFERROR((节奏总纲!Q16-$D$4)/$D$5*INDEX($G$10:$G$17,MATCH(S$9,$E$10:$E$17,0)),R22))</f>
        <v>0</v>
      </c>
      <c r="T22" s="52">
        <f>IF(节奏总纲!R16&lt;$D$4,0,IFERROR((节奏总纲!R16-$D$4)/$D$5*INDEX($G$10:$G$17,MATCH(T$9,$E$10:$E$17,0)),S22))</f>
        <v>0</v>
      </c>
      <c r="U22" s="52">
        <f>IF(节奏总纲!S16&lt;$D$4,0,IFERROR((节奏总纲!S16-$D$4)/$D$5*INDEX($G$10:$G$17,MATCH(U$9,$E$10:$E$17,0)),T22))</f>
        <v>0</v>
      </c>
      <c r="V22" s="52">
        <f>IF(节奏总纲!T16&lt;$D$4,0,IFERROR((节奏总纲!T16-$D$4)/$D$5*INDEX($G$10:$G$17,MATCH(V$9,$E$10:$E$17,0)),U22))</f>
        <v>0</v>
      </c>
      <c r="W22" s="52">
        <f>IF(节奏总纲!P16&lt;$D$4,0,IFERROR((节奏总纲!P16-$D$4)/$D$5*INDEX($H$10:$H$17,MATCH(W$9,$E$10:$E$17,0)),V22))</f>
        <v>0</v>
      </c>
      <c r="X22" s="52">
        <f>IF(节奏总纲!Q16&lt;$D$4,0,IFERROR((节奏总纲!Q16-$D$4)/$D$5*INDEX($H$10:$H$17,MATCH(X$9,$E$10:$E$17,0)),W22))</f>
        <v>0</v>
      </c>
      <c r="Y22" s="52">
        <f>IF(节奏总纲!R16&lt;$D$4,0,IFERROR((节奏总纲!R16-$D$4)/$D$5*INDEX($H$10:$H$17,MATCH(Y$9,$E$10:$E$17,0)),X22))</f>
        <v>0</v>
      </c>
      <c r="Z22" s="52">
        <f>IF(节奏总纲!S16&lt;$D$4,0,IFERROR((节奏总纲!S16-$D$4)/$D$5*INDEX($H$10:$H$17,MATCH(Z$9,$E$10:$E$17,0)),Y22))</f>
        <v>0</v>
      </c>
      <c r="AA22" s="52">
        <f>IF(节奏总纲!T16&lt;$D$4,0,IFERROR((节奏总纲!T16-$D$4)/$D$5*INDEX($H$10:$H$17,MATCH(AA$9,$E$10:$E$17,0)),Z22))</f>
        <v>0</v>
      </c>
      <c r="AB22" s="52">
        <f>IF(节奏总纲!P16&lt;$D$4,0,IFERROR((节奏总纲!P16-$D$4)/$D$5*INDEX($I$10:$I$17,MATCH(AB$9,$E$10:$E$17,0)),AA22))</f>
        <v>0</v>
      </c>
      <c r="AC22" s="52">
        <f>IF(节奏总纲!Q16&lt;$D$4,0,IFERROR((节奏总纲!Q16-$D$4)/$D$5*INDEX($I$10:$I$17,MATCH(AC$9,$E$10:$E$17,0)),AB22))</f>
        <v>0</v>
      </c>
      <c r="AD22" s="52">
        <f>IF(节奏总纲!R16&lt;$D$4,0,IFERROR((节奏总纲!R16-$D$4)/$D$5*INDEX($I$10:$I$17,MATCH(AD$9,$E$10:$E$17,0)),AC22))</f>
        <v>0</v>
      </c>
      <c r="AE22" s="52">
        <f>IF(节奏总纲!S16&lt;$D$4,0,IFERROR((节奏总纲!S16-$D$4)/$D$5*INDEX($I$10:$I$17,MATCH(AE$9,$E$10:$E$17,0)),AD22))</f>
        <v>0</v>
      </c>
      <c r="AF22" s="52">
        <f>IF(节奏总纲!T16&lt;$D$4,0,IFERROR((节奏总纲!T16-$D$4)/$D$5*INDEX($I$10:$I$17,MATCH(AF$9,$E$10:$E$17,0)),AE22))</f>
        <v>0</v>
      </c>
    </row>
    <row r="23" spans="12:32" x14ac:dyDescent="0.15">
      <c r="L23" s="51">
        <v>14</v>
      </c>
      <c r="M23" s="52">
        <f>IF(节奏总纲!P17&lt;$D$4,0,IFERROR((节奏总纲!P17-$D$4)/$D$5*INDEX($F$10:$F$17,MATCH(M$9,$E$10:$E$17,0)),L23))</f>
        <v>0</v>
      </c>
      <c r="N23" s="52">
        <f>IF(节奏总纲!Q17&lt;$D$4,0,IFERROR((节奏总纲!Q17-$D$4)/$D$5*INDEX($F$10:$F$17,MATCH(N$9,$E$10:$E$17,0)),M23))</f>
        <v>0</v>
      </c>
      <c r="O23" s="52">
        <f>IF(节奏总纲!R17&lt;$D$4,0,IFERROR((节奏总纲!R17-$D$4)/$D$5*INDEX($F$10:$F$17,MATCH(O$9,$E$10:$E$17,0)),N23))</f>
        <v>0</v>
      </c>
      <c r="P23" s="52">
        <f>IF(节奏总纲!S17&lt;$D$4,0,IFERROR((节奏总纲!S17-$D$4)/$D$5*INDEX($F$10:$F$17,MATCH(P$9,$E$10:$E$17,0)),O23))</f>
        <v>0</v>
      </c>
      <c r="Q23" s="52">
        <f>IF(节奏总纲!T17&lt;$D$4,0,IFERROR((节奏总纲!T17-$D$4)/$D$5*INDEX($F$10:$F$17,MATCH(Q$9,$E$10:$E$17,0)),P23))</f>
        <v>0</v>
      </c>
      <c r="R23" s="52">
        <f>IF(节奏总纲!P17&lt;$D$4,0,IFERROR((节奏总纲!P17-$D$4)/$D$5*INDEX($G$10:$G$17,MATCH(R$9,$E$10:$E$17,0)),Q23))</f>
        <v>0</v>
      </c>
      <c r="S23" s="52">
        <f>IF(节奏总纲!Q17&lt;$D$4,0,IFERROR((节奏总纲!Q17-$D$4)/$D$5*INDEX($G$10:$G$17,MATCH(S$9,$E$10:$E$17,0)),R23))</f>
        <v>0</v>
      </c>
      <c r="T23" s="52">
        <f>IF(节奏总纲!R17&lt;$D$4,0,IFERROR((节奏总纲!R17-$D$4)/$D$5*INDEX($G$10:$G$17,MATCH(T$9,$E$10:$E$17,0)),S23))</f>
        <v>0</v>
      </c>
      <c r="U23" s="52">
        <f>IF(节奏总纲!S17&lt;$D$4,0,IFERROR((节奏总纲!S17-$D$4)/$D$5*INDEX($G$10:$G$17,MATCH(U$9,$E$10:$E$17,0)),T23))</f>
        <v>0</v>
      </c>
      <c r="V23" s="52">
        <f>IF(节奏总纲!T17&lt;$D$4,0,IFERROR((节奏总纲!T17-$D$4)/$D$5*INDEX($G$10:$G$17,MATCH(V$9,$E$10:$E$17,0)),U23))</f>
        <v>0</v>
      </c>
      <c r="W23" s="52">
        <f>IF(节奏总纲!P17&lt;$D$4,0,IFERROR((节奏总纲!P17-$D$4)/$D$5*INDEX($H$10:$H$17,MATCH(W$9,$E$10:$E$17,0)),V23))</f>
        <v>0</v>
      </c>
      <c r="X23" s="52">
        <f>IF(节奏总纲!Q17&lt;$D$4,0,IFERROR((节奏总纲!Q17-$D$4)/$D$5*INDEX($H$10:$H$17,MATCH(X$9,$E$10:$E$17,0)),W23))</f>
        <v>0</v>
      </c>
      <c r="Y23" s="52">
        <f>IF(节奏总纲!R17&lt;$D$4,0,IFERROR((节奏总纲!R17-$D$4)/$D$5*INDEX($H$10:$H$17,MATCH(Y$9,$E$10:$E$17,0)),X23))</f>
        <v>0</v>
      </c>
      <c r="Z23" s="52">
        <f>IF(节奏总纲!S17&lt;$D$4,0,IFERROR((节奏总纲!S17-$D$4)/$D$5*INDEX($H$10:$H$17,MATCH(Z$9,$E$10:$E$17,0)),Y23))</f>
        <v>0</v>
      </c>
      <c r="AA23" s="52">
        <f>IF(节奏总纲!T17&lt;$D$4,0,IFERROR((节奏总纲!T17-$D$4)/$D$5*INDEX($H$10:$H$17,MATCH(AA$9,$E$10:$E$17,0)),Z23))</f>
        <v>0</v>
      </c>
      <c r="AB23" s="52">
        <f>IF(节奏总纲!P17&lt;$D$4,0,IFERROR((节奏总纲!P17-$D$4)/$D$5*INDEX($I$10:$I$17,MATCH(AB$9,$E$10:$E$17,0)),AA23))</f>
        <v>0</v>
      </c>
      <c r="AC23" s="52">
        <f>IF(节奏总纲!Q17&lt;$D$4,0,IFERROR((节奏总纲!Q17-$D$4)/$D$5*INDEX($I$10:$I$17,MATCH(AC$9,$E$10:$E$17,0)),AB23))</f>
        <v>0</v>
      </c>
      <c r="AD23" s="52">
        <f>IF(节奏总纲!R17&lt;$D$4,0,IFERROR((节奏总纲!R17-$D$4)/$D$5*INDEX($I$10:$I$17,MATCH(AD$9,$E$10:$E$17,0)),AC23))</f>
        <v>0</v>
      </c>
      <c r="AE23" s="52">
        <f>IF(节奏总纲!S17&lt;$D$4,0,IFERROR((节奏总纲!S17-$D$4)/$D$5*INDEX($I$10:$I$17,MATCH(AE$9,$E$10:$E$17,0)),AD23))</f>
        <v>0</v>
      </c>
      <c r="AF23" s="52">
        <f>IF(节奏总纲!T17&lt;$D$4,0,IFERROR((节奏总纲!T17-$D$4)/$D$5*INDEX($I$10:$I$17,MATCH(AF$9,$E$10:$E$17,0)),AE23))</f>
        <v>0</v>
      </c>
    </row>
    <row r="24" spans="12:32" x14ac:dyDescent="0.15">
      <c r="L24" s="51">
        <v>15</v>
      </c>
      <c r="M24" s="52">
        <f>IF(节奏总纲!P18&lt;$D$4,0,IFERROR((节奏总纲!P18-$D$4)/$D$5*INDEX($F$10:$F$17,MATCH(M$9,$E$10:$E$17,0)),L24))</f>
        <v>0</v>
      </c>
      <c r="N24" s="52">
        <f>IF(节奏总纲!Q18&lt;$D$4,0,IFERROR((节奏总纲!Q18-$D$4)/$D$5*INDEX($F$10:$F$17,MATCH(N$9,$E$10:$E$17,0)),M24))</f>
        <v>0</v>
      </c>
      <c r="O24" s="52">
        <f>IF(节奏总纲!R18&lt;$D$4,0,IFERROR((节奏总纲!R18-$D$4)/$D$5*INDEX($F$10:$F$17,MATCH(O$9,$E$10:$E$17,0)),N24))</f>
        <v>0</v>
      </c>
      <c r="P24" s="52">
        <f>IF(节奏总纲!S18&lt;$D$4,0,IFERROR((节奏总纲!S18-$D$4)/$D$5*INDEX($F$10:$F$17,MATCH(P$9,$E$10:$E$17,0)),O24))</f>
        <v>0</v>
      </c>
      <c r="Q24" s="52">
        <f>IF(节奏总纲!T18&lt;$D$4,0,IFERROR((节奏总纲!T18-$D$4)/$D$5*INDEX($F$10:$F$17,MATCH(Q$9,$E$10:$E$17,0)),P24))</f>
        <v>0</v>
      </c>
      <c r="R24" s="52">
        <f>IF(节奏总纲!P18&lt;$D$4,0,IFERROR((节奏总纲!P18-$D$4)/$D$5*INDEX($G$10:$G$17,MATCH(R$9,$E$10:$E$17,0)),Q24))</f>
        <v>0</v>
      </c>
      <c r="S24" s="52">
        <f>IF(节奏总纲!Q18&lt;$D$4,0,IFERROR((节奏总纲!Q18-$D$4)/$D$5*INDEX($G$10:$G$17,MATCH(S$9,$E$10:$E$17,0)),R24))</f>
        <v>0</v>
      </c>
      <c r="T24" s="52">
        <f>IF(节奏总纲!R18&lt;$D$4,0,IFERROR((节奏总纲!R18-$D$4)/$D$5*INDEX($G$10:$G$17,MATCH(T$9,$E$10:$E$17,0)),S24))</f>
        <v>0</v>
      </c>
      <c r="U24" s="52">
        <f>IF(节奏总纲!S18&lt;$D$4,0,IFERROR((节奏总纲!S18-$D$4)/$D$5*INDEX($G$10:$G$17,MATCH(U$9,$E$10:$E$17,0)),T24))</f>
        <v>0</v>
      </c>
      <c r="V24" s="52">
        <f>IF(节奏总纲!T18&lt;$D$4,0,IFERROR((节奏总纲!T18-$D$4)/$D$5*INDEX($G$10:$G$17,MATCH(V$9,$E$10:$E$17,0)),U24))</f>
        <v>0</v>
      </c>
      <c r="W24" s="52">
        <f>IF(节奏总纲!P18&lt;$D$4,0,IFERROR((节奏总纲!P18-$D$4)/$D$5*INDEX($H$10:$H$17,MATCH(W$9,$E$10:$E$17,0)),V24))</f>
        <v>0</v>
      </c>
      <c r="X24" s="52">
        <f>IF(节奏总纲!Q18&lt;$D$4,0,IFERROR((节奏总纲!Q18-$D$4)/$D$5*INDEX($H$10:$H$17,MATCH(X$9,$E$10:$E$17,0)),W24))</f>
        <v>0</v>
      </c>
      <c r="Y24" s="52">
        <f>IF(节奏总纲!R18&lt;$D$4,0,IFERROR((节奏总纲!R18-$D$4)/$D$5*INDEX($H$10:$H$17,MATCH(Y$9,$E$10:$E$17,0)),X24))</f>
        <v>0</v>
      </c>
      <c r="Z24" s="52">
        <f>IF(节奏总纲!S18&lt;$D$4,0,IFERROR((节奏总纲!S18-$D$4)/$D$5*INDEX($H$10:$H$17,MATCH(Z$9,$E$10:$E$17,0)),Y24))</f>
        <v>0</v>
      </c>
      <c r="AA24" s="52">
        <f>IF(节奏总纲!T18&lt;$D$4,0,IFERROR((节奏总纲!T18-$D$4)/$D$5*INDEX($H$10:$H$17,MATCH(AA$9,$E$10:$E$17,0)),Z24))</f>
        <v>0</v>
      </c>
      <c r="AB24" s="52">
        <f>IF(节奏总纲!P18&lt;$D$4,0,IFERROR((节奏总纲!P18-$D$4)/$D$5*INDEX($I$10:$I$17,MATCH(AB$9,$E$10:$E$17,0)),AA24))</f>
        <v>0</v>
      </c>
      <c r="AC24" s="52">
        <f>IF(节奏总纲!Q18&lt;$D$4,0,IFERROR((节奏总纲!Q18-$D$4)/$D$5*INDEX($I$10:$I$17,MATCH(AC$9,$E$10:$E$17,0)),AB24))</f>
        <v>0</v>
      </c>
      <c r="AD24" s="52">
        <f>IF(节奏总纲!R18&lt;$D$4,0,IFERROR((节奏总纲!R18-$D$4)/$D$5*INDEX($I$10:$I$17,MATCH(AD$9,$E$10:$E$17,0)),AC24))</f>
        <v>0</v>
      </c>
      <c r="AE24" s="52">
        <f>IF(节奏总纲!S18&lt;$D$4,0,IFERROR((节奏总纲!S18-$D$4)/$D$5*INDEX($I$10:$I$17,MATCH(AE$9,$E$10:$E$17,0)),AD24))</f>
        <v>0</v>
      </c>
      <c r="AF24" s="52">
        <f>IF(节奏总纲!T18&lt;$D$4,0,IFERROR((节奏总纲!T18-$D$4)/$D$5*INDEX($I$10:$I$17,MATCH(AF$9,$E$10:$E$17,0)),AE24))</f>
        <v>0</v>
      </c>
    </row>
    <row r="25" spans="12:32" x14ac:dyDescent="0.15">
      <c r="L25" s="51">
        <v>16</v>
      </c>
      <c r="M25" s="52">
        <f>IF(节奏总纲!P19&lt;$D$4,0,IFERROR((节奏总纲!P19-$D$4)/$D$5*INDEX($F$10:$F$17,MATCH(M$9,$E$10:$E$17,0)),L25))</f>
        <v>0</v>
      </c>
      <c r="N25" s="52">
        <f>IF(节奏总纲!Q19&lt;$D$4,0,IFERROR((节奏总纲!Q19-$D$4)/$D$5*INDEX($F$10:$F$17,MATCH(N$9,$E$10:$E$17,0)),M25))</f>
        <v>0</v>
      </c>
      <c r="O25" s="52">
        <f>IF(节奏总纲!R19&lt;$D$4,0,IFERROR((节奏总纲!R19-$D$4)/$D$5*INDEX($F$10:$F$17,MATCH(O$9,$E$10:$E$17,0)),N25))</f>
        <v>0</v>
      </c>
      <c r="P25" s="52">
        <f>IF(节奏总纲!S19&lt;$D$4,0,IFERROR((节奏总纲!S19-$D$4)/$D$5*INDEX($F$10:$F$17,MATCH(P$9,$E$10:$E$17,0)),O25))</f>
        <v>0</v>
      </c>
      <c r="Q25" s="52">
        <f>IF(节奏总纲!T19&lt;$D$4,0,IFERROR((节奏总纲!T19-$D$4)/$D$5*INDEX($F$10:$F$17,MATCH(Q$9,$E$10:$E$17,0)),P25))</f>
        <v>0</v>
      </c>
      <c r="R25" s="52">
        <f>IF(节奏总纲!P19&lt;$D$4,0,IFERROR((节奏总纲!P19-$D$4)/$D$5*INDEX($G$10:$G$17,MATCH(R$9,$E$10:$E$17,0)),Q25))</f>
        <v>0</v>
      </c>
      <c r="S25" s="52">
        <f>IF(节奏总纲!Q19&lt;$D$4,0,IFERROR((节奏总纲!Q19-$D$4)/$D$5*INDEX($G$10:$G$17,MATCH(S$9,$E$10:$E$17,0)),R25))</f>
        <v>0</v>
      </c>
      <c r="T25" s="52">
        <f>IF(节奏总纲!R19&lt;$D$4,0,IFERROR((节奏总纲!R19-$D$4)/$D$5*INDEX($G$10:$G$17,MATCH(T$9,$E$10:$E$17,0)),S25))</f>
        <v>0</v>
      </c>
      <c r="U25" s="52">
        <f>IF(节奏总纲!S19&lt;$D$4,0,IFERROR((节奏总纲!S19-$D$4)/$D$5*INDEX($G$10:$G$17,MATCH(U$9,$E$10:$E$17,0)),T25))</f>
        <v>0</v>
      </c>
      <c r="V25" s="52">
        <f>IF(节奏总纲!T19&lt;$D$4,0,IFERROR((节奏总纲!T19-$D$4)/$D$5*INDEX($G$10:$G$17,MATCH(V$9,$E$10:$E$17,0)),U25))</f>
        <v>0</v>
      </c>
      <c r="W25" s="52">
        <f>IF(节奏总纲!P19&lt;$D$4,0,IFERROR((节奏总纲!P19-$D$4)/$D$5*INDEX($H$10:$H$17,MATCH(W$9,$E$10:$E$17,0)),V25))</f>
        <v>0</v>
      </c>
      <c r="X25" s="52">
        <f>IF(节奏总纲!Q19&lt;$D$4,0,IFERROR((节奏总纲!Q19-$D$4)/$D$5*INDEX($H$10:$H$17,MATCH(X$9,$E$10:$E$17,0)),W25))</f>
        <v>0</v>
      </c>
      <c r="Y25" s="52">
        <f>IF(节奏总纲!R19&lt;$D$4,0,IFERROR((节奏总纲!R19-$D$4)/$D$5*INDEX($H$10:$H$17,MATCH(Y$9,$E$10:$E$17,0)),X25))</f>
        <v>0</v>
      </c>
      <c r="Z25" s="52">
        <f>IF(节奏总纲!S19&lt;$D$4,0,IFERROR((节奏总纲!S19-$D$4)/$D$5*INDEX($H$10:$H$17,MATCH(Z$9,$E$10:$E$17,0)),Y25))</f>
        <v>0</v>
      </c>
      <c r="AA25" s="52">
        <f>IF(节奏总纲!T19&lt;$D$4,0,IFERROR((节奏总纲!T19-$D$4)/$D$5*INDEX($H$10:$H$17,MATCH(AA$9,$E$10:$E$17,0)),Z25))</f>
        <v>0</v>
      </c>
      <c r="AB25" s="52">
        <f>IF(节奏总纲!P19&lt;$D$4,0,IFERROR((节奏总纲!P19-$D$4)/$D$5*INDEX($I$10:$I$17,MATCH(AB$9,$E$10:$E$17,0)),AA25))</f>
        <v>0</v>
      </c>
      <c r="AC25" s="52">
        <f>IF(节奏总纲!Q19&lt;$D$4,0,IFERROR((节奏总纲!Q19-$D$4)/$D$5*INDEX($I$10:$I$17,MATCH(AC$9,$E$10:$E$17,0)),AB25))</f>
        <v>0</v>
      </c>
      <c r="AD25" s="52">
        <f>IF(节奏总纲!R19&lt;$D$4,0,IFERROR((节奏总纲!R19-$D$4)/$D$5*INDEX($I$10:$I$17,MATCH(AD$9,$E$10:$E$17,0)),AC25))</f>
        <v>0</v>
      </c>
      <c r="AE25" s="52">
        <f>IF(节奏总纲!S19&lt;$D$4,0,IFERROR((节奏总纲!S19-$D$4)/$D$5*INDEX($I$10:$I$17,MATCH(AE$9,$E$10:$E$17,0)),AD25))</f>
        <v>0</v>
      </c>
      <c r="AF25" s="52">
        <f>IF(节奏总纲!T19&lt;$D$4,0,IFERROR((节奏总纲!T19-$D$4)/$D$5*INDEX($I$10:$I$17,MATCH(AF$9,$E$10:$E$17,0)),AE25))</f>
        <v>0</v>
      </c>
    </row>
    <row r="26" spans="12:32" x14ac:dyDescent="0.15">
      <c r="L26" s="51">
        <v>17</v>
      </c>
      <c r="M26" s="52">
        <f>IF(节奏总纲!P20&lt;$D$4,0,IFERROR((节奏总纲!P20-$D$4)/$D$5*INDEX($F$10:$F$17,MATCH(M$9,$E$10:$E$17,0)),L26))</f>
        <v>0</v>
      </c>
      <c r="N26" s="52">
        <f>IF(节奏总纲!Q20&lt;$D$4,0,IFERROR((节奏总纲!Q20-$D$4)/$D$5*INDEX($F$10:$F$17,MATCH(N$9,$E$10:$E$17,0)),M26))</f>
        <v>0</v>
      </c>
      <c r="O26" s="52">
        <f>IF(节奏总纲!R20&lt;$D$4,0,IFERROR((节奏总纲!R20-$D$4)/$D$5*INDEX($F$10:$F$17,MATCH(O$9,$E$10:$E$17,0)),N26))</f>
        <v>0</v>
      </c>
      <c r="P26" s="52">
        <f>IF(节奏总纲!S20&lt;$D$4,0,IFERROR((节奏总纲!S20-$D$4)/$D$5*INDEX($F$10:$F$17,MATCH(P$9,$E$10:$E$17,0)),O26))</f>
        <v>0</v>
      </c>
      <c r="Q26" s="52">
        <f>IF(节奏总纲!T20&lt;$D$4,0,IFERROR((节奏总纲!T20-$D$4)/$D$5*INDEX($F$10:$F$17,MATCH(Q$9,$E$10:$E$17,0)),P26))</f>
        <v>0</v>
      </c>
      <c r="R26" s="52">
        <f>IF(节奏总纲!P20&lt;$D$4,0,IFERROR((节奏总纲!P20-$D$4)/$D$5*INDEX($G$10:$G$17,MATCH(R$9,$E$10:$E$17,0)),Q26))</f>
        <v>0</v>
      </c>
      <c r="S26" s="52">
        <f>IF(节奏总纲!Q20&lt;$D$4,0,IFERROR((节奏总纲!Q20-$D$4)/$D$5*INDEX($G$10:$G$17,MATCH(S$9,$E$10:$E$17,0)),R26))</f>
        <v>0</v>
      </c>
      <c r="T26" s="52">
        <f>IF(节奏总纲!R20&lt;$D$4,0,IFERROR((节奏总纲!R20-$D$4)/$D$5*INDEX($G$10:$G$17,MATCH(T$9,$E$10:$E$17,0)),S26))</f>
        <v>0</v>
      </c>
      <c r="U26" s="52">
        <f>IF(节奏总纲!S20&lt;$D$4,0,IFERROR((节奏总纲!S20-$D$4)/$D$5*INDEX($G$10:$G$17,MATCH(U$9,$E$10:$E$17,0)),T26))</f>
        <v>0</v>
      </c>
      <c r="V26" s="52">
        <f>IF(节奏总纲!T20&lt;$D$4,0,IFERROR((节奏总纲!T20-$D$4)/$D$5*INDEX($G$10:$G$17,MATCH(V$9,$E$10:$E$17,0)),U26))</f>
        <v>0</v>
      </c>
      <c r="W26" s="52">
        <f>IF(节奏总纲!P20&lt;$D$4,0,IFERROR((节奏总纲!P20-$D$4)/$D$5*INDEX($H$10:$H$17,MATCH(W$9,$E$10:$E$17,0)),V26))</f>
        <v>0</v>
      </c>
      <c r="X26" s="52">
        <f>IF(节奏总纲!Q20&lt;$D$4,0,IFERROR((节奏总纲!Q20-$D$4)/$D$5*INDEX($H$10:$H$17,MATCH(X$9,$E$10:$E$17,0)),W26))</f>
        <v>0</v>
      </c>
      <c r="Y26" s="52">
        <f>IF(节奏总纲!R20&lt;$D$4,0,IFERROR((节奏总纲!R20-$D$4)/$D$5*INDEX($H$10:$H$17,MATCH(Y$9,$E$10:$E$17,0)),X26))</f>
        <v>0</v>
      </c>
      <c r="Z26" s="52">
        <f>IF(节奏总纲!S20&lt;$D$4,0,IFERROR((节奏总纲!S20-$D$4)/$D$5*INDEX($H$10:$H$17,MATCH(Z$9,$E$10:$E$17,0)),Y26))</f>
        <v>0</v>
      </c>
      <c r="AA26" s="52">
        <f>IF(节奏总纲!T20&lt;$D$4,0,IFERROR((节奏总纲!T20-$D$4)/$D$5*INDEX($H$10:$H$17,MATCH(AA$9,$E$10:$E$17,0)),Z26))</f>
        <v>0</v>
      </c>
      <c r="AB26" s="52">
        <f>IF(节奏总纲!P20&lt;$D$4,0,IFERROR((节奏总纲!P20-$D$4)/$D$5*INDEX($I$10:$I$17,MATCH(AB$9,$E$10:$E$17,0)),AA26))</f>
        <v>0</v>
      </c>
      <c r="AC26" s="52">
        <f>IF(节奏总纲!Q20&lt;$D$4,0,IFERROR((节奏总纲!Q20-$D$4)/$D$5*INDEX($I$10:$I$17,MATCH(AC$9,$E$10:$E$17,0)),AB26))</f>
        <v>0</v>
      </c>
      <c r="AD26" s="52">
        <f>IF(节奏总纲!R20&lt;$D$4,0,IFERROR((节奏总纲!R20-$D$4)/$D$5*INDEX($I$10:$I$17,MATCH(AD$9,$E$10:$E$17,0)),AC26))</f>
        <v>0</v>
      </c>
      <c r="AE26" s="52">
        <f>IF(节奏总纲!S20&lt;$D$4,0,IFERROR((节奏总纲!S20-$D$4)/$D$5*INDEX($I$10:$I$17,MATCH(AE$9,$E$10:$E$17,0)),AD26))</f>
        <v>0</v>
      </c>
      <c r="AF26" s="52">
        <f>IF(节奏总纲!T20&lt;$D$4,0,IFERROR((节奏总纲!T20-$D$4)/$D$5*INDEX($I$10:$I$17,MATCH(AF$9,$E$10:$E$17,0)),AE26))</f>
        <v>0</v>
      </c>
    </row>
    <row r="27" spans="12:32" x14ac:dyDescent="0.15">
      <c r="L27" s="51">
        <v>18</v>
      </c>
      <c r="M27" s="52">
        <f>IF(节奏总纲!P21&lt;$D$4,0,IFERROR((节奏总纲!P21-$D$4)/$D$5*INDEX($F$10:$F$17,MATCH(M$9,$E$10:$E$17,0)),L27))</f>
        <v>0</v>
      </c>
      <c r="N27" s="52">
        <f>IF(节奏总纲!Q21&lt;$D$4,0,IFERROR((节奏总纲!Q21-$D$4)/$D$5*INDEX($F$10:$F$17,MATCH(N$9,$E$10:$E$17,0)),M27))</f>
        <v>0</v>
      </c>
      <c r="O27" s="52">
        <f>IF(节奏总纲!R21&lt;$D$4,0,IFERROR((节奏总纲!R21-$D$4)/$D$5*INDEX($F$10:$F$17,MATCH(O$9,$E$10:$E$17,0)),N27))</f>
        <v>0</v>
      </c>
      <c r="P27" s="52">
        <f>IF(节奏总纲!S21&lt;$D$4,0,IFERROR((节奏总纲!S21-$D$4)/$D$5*INDEX($F$10:$F$17,MATCH(P$9,$E$10:$E$17,0)),O27))</f>
        <v>0</v>
      </c>
      <c r="Q27" s="52">
        <f>IF(节奏总纲!T21&lt;$D$4,0,IFERROR((节奏总纲!T21-$D$4)/$D$5*INDEX($F$10:$F$17,MATCH(Q$9,$E$10:$E$17,0)),P27))</f>
        <v>0</v>
      </c>
      <c r="R27" s="52">
        <f>IF(节奏总纲!P21&lt;$D$4,0,IFERROR((节奏总纲!P21-$D$4)/$D$5*INDEX($G$10:$G$17,MATCH(R$9,$E$10:$E$17,0)),Q27))</f>
        <v>0</v>
      </c>
      <c r="S27" s="52">
        <f>IF(节奏总纲!Q21&lt;$D$4,0,IFERROR((节奏总纲!Q21-$D$4)/$D$5*INDEX($G$10:$G$17,MATCH(S$9,$E$10:$E$17,0)),R27))</f>
        <v>0</v>
      </c>
      <c r="T27" s="52">
        <f>IF(节奏总纲!R21&lt;$D$4,0,IFERROR((节奏总纲!R21-$D$4)/$D$5*INDEX($G$10:$G$17,MATCH(T$9,$E$10:$E$17,0)),S27))</f>
        <v>0</v>
      </c>
      <c r="U27" s="52">
        <f>IF(节奏总纲!S21&lt;$D$4,0,IFERROR((节奏总纲!S21-$D$4)/$D$5*INDEX($G$10:$G$17,MATCH(U$9,$E$10:$E$17,0)),T27))</f>
        <v>0</v>
      </c>
      <c r="V27" s="52">
        <f>IF(节奏总纲!T21&lt;$D$4,0,IFERROR((节奏总纲!T21-$D$4)/$D$5*INDEX($G$10:$G$17,MATCH(V$9,$E$10:$E$17,0)),U27))</f>
        <v>0</v>
      </c>
      <c r="W27" s="52">
        <f>IF(节奏总纲!P21&lt;$D$4,0,IFERROR((节奏总纲!P21-$D$4)/$D$5*INDEX($H$10:$H$17,MATCH(W$9,$E$10:$E$17,0)),V27))</f>
        <v>0</v>
      </c>
      <c r="X27" s="52">
        <f>IF(节奏总纲!Q21&lt;$D$4,0,IFERROR((节奏总纲!Q21-$D$4)/$D$5*INDEX($H$10:$H$17,MATCH(X$9,$E$10:$E$17,0)),W27))</f>
        <v>0</v>
      </c>
      <c r="Y27" s="52">
        <f>IF(节奏总纲!R21&lt;$D$4,0,IFERROR((节奏总纲!R21-$D$4)/$D$5*INDEX($H$10:$H$17,MATCH(Y$9,$E$10:$E$17,0)),X27))</f>
        <v>0</v>
      </c>
      <c r="Z27" s="52">
        <f>IF(节奏总纲!S21&lt;$D$4,0,IFERROR((节奏总纲!S21-$D$4)/$D$5*INDEX($H$10:$H$17,MATCH(Z$9,$E$10:$E$17,0)),Y27))</f>
        <v>0</v>
      </c>
      <c r="AA27" s="52">
        <f>IF(节奏总纲!T21&lt;$D$4,0,IFERROR((节奏总纲!T21-$D$4)/$D$5*INDEX($H$10:$H$17,MATCH(AA$9,$E$10:$E$17,0)),Z27))</f>
        <v>0</v>
      </c>
      <c r="AB27" s="52">
        <f>IF(节奏总纲!P21&lt;$D$4,0,IFERROR((节奏总纲!P21-$D$4)/$D$5*INDEX($I$10:$I$17,MATCH(AB$9,$E$10:$E$17,0)),AA27))</f>
        <v>0</v>
      </c>
      <c r="AC27" s="52">
        <f>IF(节奏总纲!Q21&lt;$D$4,0,IFERROR((节奏总纲!Q21-$D$4)/$D$5*INDEX($I$10:$I$17,MATCH(AC$9,$E$10:$E$17,0)),AB27))</f>
        <v>0</v>
      </c>
      <c r="AD27" s="52">
        <f>IF(节奏总纲!R21&lt;$D$4,0,IFERROR((节奏总纲!R21-$D$4)/$D$5*INDEX($I$10:$I$17,MATCH(AD$9,$E$10:$E$17,0)),AC27))</f>
        <v>0</v>
      </c>
      <c r="AE27" s="52">
        <f>IF(节奏总纲!S21&lt;$D$4,0,IFERROR((节奏总纲!S21-$D$4)/$D$5*INDEX($I$10:$I$17,MATCH(AE$9,$E$10:$E$17,0)),AD27))</f>
        <v>0</v>
      </c>
      <c r="AF27" s="52">
        <f>IF(节奏总纲!T21&lt;$D$4,0,IFERROR((节奏总纲!T21-$D$4)/$D$5*INDEX($I$10:$I$17,MATCH(AF$9,$E$10:$E$17,0)),AE27))</f>
        <v>0</v>
      </c>
    </row>
    <row r="28" spans="12:32" x14ac:dyDescent="0.15">
      <c r="L28" s="51">
        <v>19</v>
      </c>
      <c r="M28" s="52">
        <f>IF(节奏总纲!P22&lt;$D$4,0,IFERROR((节奏总纲!P22-$D$4)/$D$5*INDEX($F$10:$F$17,MATCH(M$9,$E$10:$E$17,0)),L28))</f>
        <v>0</v>
      </c>
      <c r="N28" s="52">
        <f>IF(节奏总纲!Q22&lt;$D$4,0,IFERROR((节奏总纲!Q22-$D$4)/$D$5*INDEX($F$10:$F$17,MATCH(N$9,$E$10:$E$17,0)),M28))</f>
        <v>0</v>
      </c>
      <c r="O28" s="52">
        <f>IF(节奏总纲!R22&lt;$D$4,0,IFERROR((节奏总纲!R22-$D$4)/$D$5*INDEX($F$10:$F$17,MATCH(O$9,$E$10:$E$17,0)),N28))</f>
        <v>0</v>
      </c>
      <c r="P28" s="52">
        <f>IF(节奏总纲!S22&lt;$D$4,0,IFERROR((节奏总纲!S22-$D$4)/$D$5*INDEX($F$10:$F$17,MATCH(P$9,$E$10:$E$17,0)),O28))</f>
        <v>0</v>
      </c>
      <c r="Q28" s="52">
        <f>IF(节奏总纲!T22&lt;$D$4,0,IFERROR((节奏总纲!T22-$D$4)/$D$5*INDEX($F$10:$F$17,MATCH(Q$9,$E$10:$E$17,0)),P28))</f>
        <v>0</v>
      </c>
      <c r="R28" s="52">
        <f>IF(节奏总纲!P22&lt;$D$4,0,IFERROR((节奏总纲!P22-$D$4)/$D$5*INDEX($G$10:$G$17,MATCH(R$9,$E$10:$E$17,0)),Q28))</f>
        <v>0</v>
      </c>
      <c r="S28" s="52">
        <f>IF(节奏总纲!Q22&lt;$D$4,0,IFERROR((节奏总纲!Q22-$D$4)/$D$5*INDEX($G$10:$G$17,MATCH(S$9,$E$10:$E$17,0)),R28))</f>
        <v>0</v>
      </c>
      <c r="T28" s="52">
        <f>IF(节奏总纲!R22&lt;$D$4,0,IFERROR((节奏总纲!R22-$D$4)/$D$5*INDEX($G$10:$G$17,MATCH(T$9,$E$10:$E$17,0)),S28))</f>
        <v>0</v>
      </c>
      <c r="U28" s="52">
        <f>IF(节奏总纲!S22&lt;$D$4,0,IFERROR((节奏总纲!S22-$D$4)/$D$5*INDEX($G$10:$G$17,MATCH(U$9,$E$10:$E$17,0)),T28))</f>
        <v>0</v>
      </c>
      <c r="V28" s="52">
        <f>IF(节奏总纲!T22&lt;$D$4,0,IFERROR((节奏总纲!T22-$D$4)/$D$5*INDEX($G$10:$G$17,MATCH(V$9,$E$10:$E$17,0)),U28))</f>
        <v>0</v>
      </c>
      <c r="W28" s="52">
        <f>IF(节奏总纲!P22&lt;$D$4,0,IFERROR((节奏总纲!P22-$D$4)/$D$5*INDEX($H$10:$H$17,MATCH(W$9,$E$10:$E$17,0)),V28))</f>
        <v>0</v>
      </c>
      <c r="X28" s="52">
        <f>IF(节奏总纲!Q22&lt;$D$4,0,IFERROR((节奏总纲!Q22-$D$4)/$D$5*INDEX($H$10:$H$17,MATCH(X$9,$E$10:$E$17,0)),W28))</f>
        <v>0</v>
      </c>
      <c r="Y28" s="52">
        <f>IF(节奏总纲!R22&lt;$D$4,0,IFERROR((节奏总纲!R22-$D$4)/$D$5*INDEX($H$10:$H$17,MATCH(Y$9,$E$10:$E$17,0)),X28))</f>
        <v>0</v>
      </c>
      <c r="Z28" s="52">
        <f>IF(节奏总纲!S22&lt;$D$4,0,IFERROR((节奏总纲!S22-$D$4)/$D$5*INDEX($H$10:$H$17,MATCH(Z$9,$E$10:$E$17,0)),Y28))</f>
        <v>0</v>
      </c>
      <c r="AA28" s="52">
        <f>IF(节奏总纲!T22&lt;$D$4,0,IFERROR((节奏总纲!T22-$D$4)/$D$5*INDEX($H$10:$H$17,MATCH(AA$9,$E$10:$E$17,0)),Z28))</f>
        <v>0</v>
      </c>
      <c r="AB28" s="52">
        <f>IF(节奏总纲!P22&lt;$D$4,0,IFERROR((节奏总纲!P22-$D$4)/$D$5*INDEX($I$10:$I$17,MATCH(AB$9,$E$10:$E$17,0)),AA28))</f>
        <v>0</v>
      </c>
      <c r="AC28" s="52">
        <f>IF(节奏总纲!Q22&lt;$D$4,0,IFERROR((节奏总纲!Q22-$D$4)/$D$5*INDEX($I$10:$I$17,MATCH(AC$9,$E$10:$E$17,0)),AB28))</f>
        <v>0</v>
      </c>
      <c r="AD28" s="52">
        <f>IF(节奏总纲!R22&lt;$D$4,0,IFERROR((节奏总纲!R22-$D$4)/$D$5*INDEX($I$10:$I$17,MATCH(AD$9,$E$10:$E$17,0)),AC28))</f>
        <v>0</v>
      </c>
      <c r="AE28" s="52">
        <f>IF(节奏总纲!S22&lt;$D$4,0,IFERROR((节奏总纲!S22-$D$4)/$D$5*INDEX($I$10:$I$17,MATCH(AE$9,$E$10:$E$17,0)),AD28))</f>
        <v>0</v>
      </c>
      <c r="AF28" s="52">
        <f>IF(节奏总纲!T22&lt;$D$4,0,IFERROR((节奏总纲!T22-$D$4)/$D$5*INDEX($I$10:$I$17,MATCH(AF$9,$E$10:$E$17,0)),AE28))</f>
        <v>0</v>
      </c>
    </row>
    <row r="29" spans="12:32" x14ac:dyDescent="0.15">
      <c r="L29" s="51">
        <v>20</v>
      </c>
      <c r="M29" s="52">
        <f>IF(节奏总纲!P23&lt;$D$4,0,IFERROR((节奏总纲!P23-$D$4)/$D$5*INDEX($F$10:$F$17,MATCH(M$9,$E$10:$E$17,0)),L29))</f>
        <v>0</v>
      </c>
      <c r="N29" s="52">
        <f>IF(节奏总纲!Q23&lt;$D$4,0,IFERROR((节奏总纲!Q23-$D$4)/$D$5*INDEX($F$10:$F$17,MATCH(N$9,$E$10:$E$17,0)),M29))</f>
        <v>0</v>
      </c>
      <c r="O29" s="52">
        <f>IF(节奏总纲!R23&lt;$D$4,0,IFERROR((节奏总纲!R23-$D$4)/$D$5*INDEX($F$10:$F$17,MATCH(O$9,$E$10:$E$17,0)),N29))</f>
        <v>0</v>
      </c>
      <c r="P29" s="52">
        <f>IF(节奏总纲!S23&lt;$D$4,0,IFERROR((节奏总纲!S23-$D$4)/$D$5*INDEX($F$10:$F$17,MATCH(P$9,$E$10:$E$17,0)),O29))</f>
        <v>0</v>
      </c>
      <c r="Q29" s="52">
        <f>IF(节奏总纲!T23&lt;$D$4,0,IFERROR((节奏总纲!T23-$D$4)/$D$5*INDEX($F$10:$F$17,MATCH(Q$9,$E$10:$E$17,0)),P29))</f>
        <v>0</v>
      </c>
      <c r="R29" s="52">
        <f>IF(节奏总纲!P23&lt;$D$4,0,IFERROR((节奏总纲!P23-$D$4)/$D$5*INDEX($G$10:$G$17,MATCH(R$9,$E$10:$E$17,0)),Q29))</f>
        <v>0</v>
      </c>
      <c r="S29" s="52">
        <f>IF(节奏总纲!Q23&lt;$D$4,0,IFERROR((节奏总纲!Q23-$D$4)/$D$5*INDEX($G$10:$G$17,MATCH(S$9,$E$10:$E$17,0)),R29))</f>
        <v>0</v>
      </c>
      <c r="T29" s="52">
        <f>IF(节奏总纲!R23&lt;$D$4,0,IFERROR((节奏总纲!R23-$D$4)/$D$5*INDEX($G$10:$G$17,MATCH(T$9,$E$10:$E$17,0)),S29))</f>
        <v>0</v>
      </c>
      <c r="U29" s="52">
        <f>IF(节奏总纲!S23&lt;$D$4,0,IFERROR((节奏总纲!S23-$D$4)/$D$5*INDEX($G$10:$G$17,MATCH(U$9,$E$10:$E$17,0)),T29))</f>
        <v>0</v>
      </c>
      <c r="V29" s="52">
        <f>IF(节奏总纲!T23&lt;$D$4,0,IFERROR((节奏总纲!T23-$D$4)/$D$5*INDEX($G$10:$G$17,MATCH(V$9,$E$10:$E$17,0)),U29))</f>
        <v>0</v>
      </c>
      <c r="W29" s="52">
        <f>IF(节奏总纲!P23&lt;$D$4,0,IFERROR((节奏总纲!P23-$D$4)/$D$5*INDEX($H$10:$H$17,MATCH(W$9,$E$10:$E$17,0)),V29))</f>
        <v>0</v>
      </c>
      <c r="X29" s="52">
        <f>IF(节奏总纲!Q23&lt;$D$4,0,IFERROR((节奏总纲!Q23-$D$4)/$D$5*INDEX($H$10:$H$17,MATCH(X$9,$E$10:$E$17,0)),W29))</f>
        <v>0</v>
      </c>
      <c r="Y29" s="52">
        <f>IF(节奏总纲!R23&lt;$D$4,0,IFERROR((节奏总纲!R23-$D$4)/$D$5*INDEX($H$10:$H$17,MATCH(Y$9,$E$10:$E$17,0)),X29))</f>
        <v>0</v>
      </c>
      <c r="Z29" s="52">
        <f>IF(节奏总纲!S23&lt;$D$4,0,IFERROR((节奏总纲!S23-$D$4)/$D$5*INDEX($H$10:$H$17,MATCH(Z$9,$E$10:$E$17,0)),Y29))</f>
        <v>0</v>
      </c>
      <c r="AA29" s="52">
        <f>IF(节奏总纲!T23&lt;$D$4,0,IFERROR((节奏总纲!T23-$D$4)/$D$5*INDEX($H$10:$H$17,MATCH(AA$9,$E$10:$E$17,0)),Z29))</f>
        <v>0</v>
      </c>
      <c r="AB29" s="52">
        <f>IF(节奏总纲!P23&lt;$D$4,0,IFERROR((节奏总纲!P23-$D$4)/$D$5*INDEX($I$10:$I$17,MATCH(AB$9,$E$10:$E$17,0)),AA29))</f>
        <v>0</v>
      </c>
      <c r="AC29" s="52">
        <f>IF(节奏总纲!Q23&lt;$D$4,0,IFERROR((节奏总纲!Q23-$D$4)/$D$5*INDEX($I$10:$I$17,MATCH(AC$9,$E$10:$E$17,0)),AB29))</f>
        <v>0</v>
      </c>
      <c r="AD29" s="52">
        <f>IF(节奏总纲!R23&lt;$D$4,0,IFERROR((节奏总纲!R23-$D$4)/$D$5*INDEX($I$10:$I$17,MATCH(AD$9,$E$10:$E$17,0)),AC29))</f>
        <v>0</v>
      </c>
      <c r="AE29" s="52">
        <f>IF(节奏总纲!S23&lt;$D$4,0,IFERROR((节奏总纲!S23-$D$4)/$D$5*INDEX($I$10:$I$17,MATCH(AE$9,$E$10:$E$17,0)),AD29))</f>
        <v>0</v>
      </c>
      <c r="AF29" s="52">
        <f>IF(节奏总纲!T23&lt;$D$4,0,IFERROR((节奏总纲!T23-$D$4)/$D$5*INDEX($I$10:$I$17,MATCH(AF$9,$E$10:$E$17,0)),AE29))</f>
        <v>0</v>
      </c>
    </row>
    <row r="30" spans="12:32" x14ac:dyDescent="0.15">
      <c r="L30" s="51">
        <v>21</v>
      </c>
      <c r="M30" s="52">
        <f>IF(节奏总纲!P24&lt;$D$4,0,IFERROR((节奏总纲!P24-$D$4)/$D$5*INDEX($F$10:$F$17,MATCH(M$9,$E$10:$E$17,0)),L30))</f>
        <v>0</v>
      </c>
      <c r="N30" s="52">
        <f>IF(节奏总纲!Q24&lt;$D$4,0,IFERROR((节奏总纲!Q24-$D$4)/$D$5*INDEX($F$10:$F$17,MATCH(N$9,$E$10:$E$17,0)),M30))</f>
        <v>0</v>
      </c>
      <c r="O30" s="52">
        <f>IF(节奏总纲!R24&lt;$D$4,0,IFERROR((节奏总纲!R24-$D$4)/$D$5*INDEX($F$10:$F$17,MATCH(O$9,$E$10:$E$17,0)),N30))</f>
        <v>0</v>
      </c>
      <c r="P30" s="52">
        <f>IF(节奏总纲!S24&lt;$D$4,0,IFERROR((节奏总纲!S24-$D$4)/$D$5*INDEX($F$10:$F$17,MATCH(P$9,$E$10:$E$17,0)),O30))</f>
        <v>0</v>
      </c>
      <c r="Q30" s="52">
        <f>IF(节奏总纲!T24&lt;$D$4,0,IFERROR((节奏总纲!T24-$D$4)/$D$5*INDEX($F$10:$F$17,MATCH(Q$9,$E$10:$E$17,0)),P30))</f>
        <v>0</v>
      </c>
      <c r="R30" s="52">
        <f>IF(节奏总纲!P24&lt;$D$4,0,IFERROR((节奏总纲!P24-$D$4)/$D$5*INDEX($G$10:$G$17,MATCH(R$9,$E$10:$E$17,0)),Q30))</f>
        <v>0</v>
      </c>
      <c r="S30" s="52">
        <f>IF(节奏总纲!Q24&lt;$D$4,0,IFERROR((节奏总纲!Q24-$D$4)/$D$5*INDEX($G$10:$G$17,MATCH(S$9,$E$10:$E$17,0)),R30))</f>
        <v>0</v>
      </c>
      <c r="T30" s="52">
        <f>IF(节奏总纲!R24&lt;$D$4,0,IFERROR((节奏总纲!R24-$D$4)/$D$5*INDEX($G$10:$G$17,MATCH(T$9,$E$10:$E$17,0)),S30))</f>
        <v>0</v>
      </c>
      <c r="U30" s="52">
        <f>IF(节奏总纲!S24&lt;$D$4,0,IFERROR((节奏总纲!S24-$D$4)/$D$5*INDEX($G$10:$G$17,MATCH(U$9,$E$10:$E$17,0)),T30))</f>
        <v>0</v>
      </c>
      <c r="V30" s="52">
        <f>IF(节奏总纲!T24&lt;$D$4,0,IFERROR((节奏总纲!T24-$D$4)/$D$5*INDEX($G$10:$G$17,MATCH(V$9,$E$10:$E$17,0)),U30))</f>
        <v>0</v>
      </c>
      <c r="W30" s="52">
        <f>IF(节奏总纲!P24&lt;$D$4,0,IFERROR((节奏总纲!P24-$D$4)/$D$5*INDEX($H$10:$H$17,MATCH(W$9,$E$10:$E$17,0)),V30))</f>
        <v>0</v>
      </c>
      <c r="X30" s="52">
        <f>IF(节奏总纲!Q24&lt;$D$4,0,IFERROR((节奏总纲!Q24-$D$4)/$D$5*INDEX($H$10:$H$17,MATCH(X$9,$E$10:$E$17,0)),W30))</f>
        <v>0</v>
      </c>
      <c r="Y30" s="52">
        <f>IF(节奏总纲!R24&lt;$D$4,0,IFERROR((节奏总纲!R24-$D$4)/$D$5*INDEX($H$10:$H$17,MATCH(Y$9,$E$10:$E$17,0)),X30))</f>
        <v>0</v>
      </c>
      <c r="Z30" s="52">
        <f>IF(节奏总纲!S24&lt;$D$4,0,IFERROR((节奏总纲!S24-$D$4)/$D$5*INDEX($H$10:$H$17,MATCH(Z$9,$E$10:$E$17,0)),Y30))</f>
        <v>0</v>
      </c>
      <c r="AA30" s="52">
        <f>IF(节奏总纲!T24&lt;$D$4,0,IFERROR((节奏总纲!T24-$D$4)/$D$5*INDEX($H$10:$H$17,MATCH(AA$9,$E$10:$E$17,0)),Z30))</f>
        <v>0</v>
      </c>
      <c r="AB30" s="52">
        <f>IF(节奏总纲!P24&lt;$D$4,0,IFERROR((节奏总纲!P24-$D$4)/$D$5*INDEX($I$10:$I$17,MATCH(AB$9,$E$10:$E$17,0)),AA30))</f>
        <v>0</v>
      </c>
      <c r="AC30" s="52">
        <f>IF(节奏总纲!Q24&lt;$D$4,0,IFERROR((节奏总纲!Q24-$D$4)/$D$5*INDEX($I$10:$I$17,MATCH(AC$9,$E$10:$E$17,0)),AB30))</f>
        <v>0</v>
      </c>
      <c r="AD30" s="52">
        <f>IF(节奏总纲!R24&lt;$D$4,0,IFERROR((节奏总纲!R24-$D$4)/$D$5*INDEX($I$10:$I$17,MATCH(AD$9,$E$10:$E$17,0)),AC30))</f>
        <v>0</v>
      </c>
      <c r="AE30" s="52">
        <f>IF(节奏总纲!S24&lt;$D$4,0,IFERROR((节奏总纲!S24-$D$4)/$D$5*INDEX($I$10:$I$17,MATCH(AE$9,$E$10:$E$17,0)),AD30))</f>
        <v>0</v>
      </c>
      <c r="AF30" s="52">
        <f>IF(节奏总纲!T24&lt;$D$4,0,IFERROR((节奏总纲!T24-$D$4)/$D$5*INDEX($I$10:$I$17,MATCH(AF$9,$E$10:$E$17,0)),AE30))</f>
        <v>0</v>
      </c>
    </row>
    <row r="31" spans="12:32" x14ac:dyDescent="0.15">
      <c r="L31" s="51">
        <v>22</v>
      </c>
      <c r="M31" s="52">
        <f>IF(节奏总纲!P25&lt;$D$4,0,IFERROR((节奏总纲!P25-$D$4)/$D$5*INDEX($F$10:$F$17,MATCH(M$9,$E$10:$E$17,0)),L31))</f>
        <v>0</v>
      </c>
      <c r="N31" s="52">
        <f>IF(节奏总纲!Q25&lt;$D$4,0,IFERROR((节奏总纲!Q25-$D$4)/$D$5*INDEX($F$10:$F$17,MATCH(N$9,$E$10:$E$17,0)),M31))</f>
        <v>0</v>
      </c>
      <c r="O31" s="52">
        <f>IF(节奏总纲!R25&lt;$D$4,0,IFERROR((节奏总纲!R25-$D$4)/$D$5*INDEX($F$10:$F$17,MATCH(O$9,$E$10:$E$17,0)),N31))</f>
        <v>0</v>
      </c>
      <c r="P31" s="52">
        <f>IF(节奏总纲!S25&lt;$D$4,0,IFERROR((节奏总纲!S25-$D$4)/$D$5*INDEX($F$10:$F$17,MATCH(P$9,$E$10:$E$17,0)),O31))</f>
        <v>0</v>
      </c>
      <c r="Q31" s="52">
        <f>IF(节奏总纲!T25&lt;$D$4,0,IFERROR((节奏总纲!T25-$D$4)/$D$5*INDEX($F$10:$F$17,MATCH(Q$9,$E$10:$E$17,0)),P31))</f>
        <v>0</v>
      </c>
      <c r="R31" s="52">
        <f>IF(节奏总纲!P25&lt;$D$4,0,IFERROR((节奏总纲!P25-$D$4)/$D$5*INDEX($G$10:$G$17,MATCH(R$9,$E$10:$E$17,0)),Q31))</f>
        <v>0</v>
      </c>
      <c r="S31" s="52">
        <f>IF(节奏总纲!Q25&lt;$D$4,0,IFERROR((节奏总纲!Q25-$D$4)/$D$5*INDEX($G$10:$G$17,MATCH(S$9,$E$10:$E$17,0)),R31))</f>
        <v>0</v>
      </c>
      <c r="T31" s="52">
        <f>IF(节奏总纲!R25&lt;$D$4,0,IFERROR((节奏总纲!R25-$D$4)/$D$5*INDEX($G$10:$G$17,MATCH(T$9,$E$10:$E$17,0)),S31))</f>
        <v>0</v>
      </c>
      <c r="U31" s="52">
        <f>IF(节奏总纲!S25&lt;$D$4,0,IFERROR((节奏总纲!S25-$D$4)/$D$5*INDEX($G$10:$G$17,MATCH(U$9,$E$10:$E$17,0)),T31))</f>
        <v>0</v>
      </c>
      <c r="V31" s="52">
        <f>IF(节奏总纲!T25&lt;$D$4,0,IFERROR((节奏总纲!T25-$D$4)/$D$5*INDEX($G$10:$G$17,MATCH(V$9,$E$10:$E$17,0)),U31))</f>
        <v>0</v>
      </c>
      <c r="W31" s="52">
        <f>IF(节奏总纲!P25&lt;$D$4,0,IFERROR((节奏总纲!P25-$D$4)/$D$5*INDEX($H$10:$H$17,MATCH(W$9,$E$10:$E$17,0)),V31))</f>
        <v>0</v>
      </c>
      <c r="X31" s="52">
        <f>IF(节奏总纲!Q25&lt;$D$4,0,IFERROR((节奏总纲!Q25-$D$4)/$D$5*INDEX($H$10:$H$17,MATCH(X$9,$E$10:$E$17,0)),W31))</f>
        <v>0</v>
      </c>
      <c r="Y31" s="52">
        <f>IF(节奏总纲!R25&lt;$D$4,0,IFERROR((节奏总纲!R25-$D$4)/$D$5*INDEX($H$10:$H$17,MATCH(Y$9,$E$10:$E$17,0)),X31))</f>
        <v>0</v>
      </c>
      <c r="Z31" s="52">
        <f>IF(节奏总纲!S25&lt;$D$4,0,IFERROR((节奏总纲!S25-$D$4)/$D$5*INDEX($H$10:$H$17,MATCH(Z$9,$E$10:$E$17,0)),Y31))</f>
        <v>0</v>
      </c>
      <c r="AA31" s="52">
        <f>IF(节奏总纲!T25&lt;$D$4,0,IFERROR((节奏总纲!T25-$D$4)/$D$5*INDEX($H$10:$H$17,MATCH(AA$9,$E$10:$E$17,0)),Z31))</f>
        <v>0</v>
      </c>
      <c r="AB31" s="52">
        <f>IF(节奏总纲!P25&lt;$D$4,0,IFERROR((节奏总纲!P25-$D$4)/$D$5*INDEX($I$10:$I$17,MATCH(AB$9,$E$10:$E$17,0)),AA31))</f>
        <v>0</v>
      </c>
      <c r="AC31" s="52">
        <f>IF(节奏总纲!Q25&lt;$D$4,0,IFERROR((节奏总纲!Q25-$D$4)/$D$5*INDEX($I$10:$I$17,MATCH(AC$9,$E$10:$E$17,0)),AB31))</f>
        <v>0</v>
      </c>
      <c r="AD31" s="52">
        <f>IF(节奏总纲!R25&lt;$D$4,0,IFERROR((节奏总纲!R25-$D$4)/$D$5*INDEX($I$10:$I$17,MATCH(AD$9,$E$10:$E$17,0)),AC31))</f>
        <v>0</v>
      </c>
      <c r="AE31" s="52">
        <f>IF(节奏总纲!S25&lt;$D$4,0,IFERROR((节奏总纲!S25-$D$4)/$D$5*INDEX($I$10:$I$17,MATCH(AE$9,$E$10:$E$17,0)),AD31))</f>
        <v>0</v>
      </c>
      <c r="AF31" s="52">
        <f>IF(节奏总纲!T25&lt;$D$4,0,IFERROR((节奏总纲!T25-$D$4)/$D$5*INDEX($I$10:$I$17,MATCH(AF$9,$E$10:$E$17,0)),AE31))</f>
        <v>0</v>
      </c>
    </row>
    <row r="32" spans="12:32" x14ac:dyDescent="0.15">
      <c r="L32" s="51">
        <v>23</v>
      </c>
      <c r="M32" s="52">
        <f>IF(节奏总纲!P26&lt;$D$4,0,IFERROR((节奏总纲!P26-$D$4)/$D$5*INDEX($F$10:$F$17,MATCH(M$9,$E$10:$E$17,0)),L32))</f>
        <v>0</v>
      </c>
      <c r="N32" s="52">
        <f>IF(节奏总纲!Q26&lt;$D$4,0,IFERROR((节奏总纲!Q26-$D$4)/$D$5*INDEX($F$10:$F$17,MATCH(N$9,$E$10:$E$17,0)),M32))</f>
        <v>0</v>
      </c>
      <c r="O32" s="52">
        <f>IF(节奏总纲!R26&lt;$D$4,0,IFERROR((节奏总纲!R26-$D$4)/$D$5*INDEX($F$10:$F$17,MATCH(O$9,$E$10:$E$17,0)),N32))</f>
        <v>0</v>
      </c>
      <c r="P32" s="52">
        <f>IF(节奏总纲!S26&lt;$D$4,0,IFERROR((节奏总纲!S26-$D$4)/$D$5*INDEX($F$10:$F$17,MATCH(P$9,$E$10:$E$17,0)),O32))</f>
        <v>0</v>
      </c>
      <c r="Q32" s="52">
        <f>IF(节奏总纲!T26&lt;$D$4,0,IFERROR((节奏总纲!T26-$D$4)/$D$5*INDEX($F$10:$F$17,MATCH(Q$9,$E$10:$E$17,0)),P32))</f>
        <v>0</v>
      </c>
      <c r="R32" s="52">
        <f>IF(节奏总纲!P26&lt;$D$4,0,IFERROR((节奏总纲!P26-$D$4)/$D$5*INDEX($G$10:$G$17,MATCH(R$9,$E$10:$E$17,0)),Q32))</f>
        <v>0</v>
      </c>
      <c r="S32" s="52">
        <f>IF(节奏总纲!Q26&lt;$D$4,0,IFERROR((节奏总纲!Q26-$D$4)/$D$5*INDEX($G$10:$G$17,MATCH(S$9,$E$10:$E$17,0)),R32))</f>
        <v>0</v>
      </c>
      <c r="T32" s="52">
        <f>IF(节奏总纲!R26&lt;$D$4,0,IFERROR((节奏总纲!R26-$D$4)/$D$5*INDEX($G$10:$G$17,MATCH(T$9,$E$10:$E$17,0)),S32))</f>
        <v>0</v>
      </c>
      <c r="U32" s="52">
        <f>IF(节奏总纲!S26&lt;$D$4,0,IFERROR((节奏总纲!S26-$D$4)/$D$5*INDEX($G$10:$G$17,MATCH(U$9,$E$10:$E$17,0)),T32))</f>
        <v>0</v>
      </c>
      <c r="V32" s="52">
        <f>IF(节奏总纲!T26&lt;$D$4,0,IFERROR((节奏总纲!T26-$D$4)/$D$5*INDEX($G$10:$G$17,MATCH(V$9,$E$10:$E$17,0)),U32))</f>
        <v>0</v>
      </c>
      <c r="W32" s="52">
        <f>IF(节奏总纲!P26&lt;$D$4,0,IFERROR((节奏总纲!P26-$D$4)/$D$5*INDEX($H$10:$H$17,MATCH(W$9,$E$10:$E$17,0)),V32))</f>
        <v>0</v>
      </c>
      <c r="X32" s="52">
        <f>IF(节奏总纲!Q26&lt;$D$4,0,IFERROR((节奏总纲!Q26-$D$4)/$D$5*INDEX($H$10:$H$17,MATCH(X$9,$E$10:$E$17,0)),W32))</f>
        <v>0</v>
      </c>
      <c r="Y32" s="52">
        <f>IF(节奏总纲!R26&lt;$D$4,0,IFERROR((节奏总纲!R26-$D$4)/$D$5*INDEX($H$10:$H$17,MATCH(Y$9,$E$10:$E$17,0)),X32))</f>
        <v>0</v>
      </c>
      <c r="Z32" s="52">
        <f>IF(节奏总纲!S26&lt;$D$4,0,IFERROR((节奏总纲!S26-$D$4)/$D$5*INDEX($H$10:$H$17,MATCH(Z$9,$E$10:$E$17,0)),Y32))</f>
        <v>0</v>
      </c>
      <c r="AA32" s="52">
        <f>IF(节奏总纲!T26&lt;$D$4,0,IFERROR((节奏总纲!T26-$D$4)/$D$5*INDEX($H$10:$H$17,MATCH(AA$9,$E$10:$E$17,0)),Z32))</f>
        <v>0</v>
      </c>
      <c r="AB32" s="52">
        <f>IF(节奏总纲!P26&lt;$D$4,0,IFERROR((节奏总纲!P26-$D$4)/$D$5*INDEX($I$10:$I$17,MATCH(AB$9,$E$10:$E$17,0)),AA32))</f>
        <v>0</v>
      </c>
      <c r="AC32" s="52">
        <f>IF(节奏总纲!Q26&lt;$D$4,0,IFERROR((节奏总纲!Q26-$D$4)/$D$5*INDEX($I$10:$I$17,MATCH(AC$9,$E$10:$E$17,0)),AB32))</f>
        <v>0</v>
      </c>
      <c r="AD32" s="52">
        <f>IF(节奏总纲!R26&lt;$D$4,0,IFERROR((节奏总纲!R26-$D$4)/$D$5*INDEX($I$10:$I$17,MATCH(AD$9,$E$10:$E$17,0)),AC32))</f>
        <v>0</v>
      </c>
      <c r="AE32" s="52">
        <f>IF(节奏总纲!S26&lt;$D$4,0,IFERROR((节奏总纲!S26-$D$4)/$D$5*INDEX($I$10:$I$17,MATCH(AE$9,$E$10:$E$17,0)),AD32))</f>
        <v>0</v>
      </c>
      <c r="AF32" s="52">
        <f>IF(节奏总纲!T26&lt;$D$4,0,IFERROR((节奏总纲!T26-$D$4)/$D$5*INDEX($I$10:$I$17,MATCH(AF$9,$E$10:$E$17,0)),AE32))</f>
        <v>0</v>
      </c>
    </row>
    <row r="33" spans="12:32" x14ac:dyDescent="0.15">
      <c r="L33" s="51">
        <v>24</v>
      </c>
      <c r="M33" s="52">
        <f>IF(节奏总纲!P27&lt;$D$4,0,IFERROR((节奏总纲!P27-$D$4)/$D$5*INDEX($F$10:$F$17,MATCH(M$9,$E$10:$E$17,0)),L33))</f>
        <v>0</v>
      </c>
      <c r="N33" s="52">
        <f>IF(节奏总纲!Q27&lt;$D$4,0,IFERROR((节奏总纲!Q27-$D$4)/$D$5*INDEX($F$10:$F$17,MATCH(N$9,$E$10:$E$17,0)),M33))</f>
        <v>0</v>
      </c>
      <c r="O33" s="52">
        <f>IF(节奏总纲!R27&lt;$D$4,0,IFERROR((节奏总纲!R27-$D$4)/$D$5*INDEX($F$10:$F$17,MATCH(O$9,$E$10:$E$17,0)),N33))</f>
        <v>0</v>
      </c>
      <c r="P33" s="52">
        <f>IF(节奏总纲!S27&lt;$D$4,0,IFERROR((节奏总纲!S27-$D$4)/$D$5*INDEX($F$10:$F$17,MATCH(P$9,$E$10:$E$17,0)),O33))</f>
        <v>0</v>
      </c>
      <c r="Q33" s="52">
        <f>IF(节奏总纲!T27&lt;$D$4,0,IFERROR((节奏总纲!T27-$D$4)/$D$5*INDEX($F$10:$F$17,MATCH(Q$9,$E$10:$E$17,0)),P33))</f>
        <v>0</v>
      </c>
      <c r="R33" s="52">
        <f>IF(节奏总纲!P27&lt;$D$4,0,IFERROR((节奏总纲!P27-$D$4)/$D$5*INDEX($G$10:$G$17,MATCH(R$9,$E$10:$E$17,0)),Q33))</f>
        <v>0</v>
      </c>
      <c r="S33" s="52">
        <f>IF(节奏总纲!Q27&lt;$D$4,0,IFERROR((节奏总纲!Q27-$D$4)/$D$5*INDEX($G$10:$G$17,MATCH(S$9,$E$10:$E$17,0)),R33))</f>
        <v>0</v>
      </c>
      <c r="T33" s="52">
        <f>IF(节奏总纲!R27&lt;$D$4,0,IFERROR((节奏总纲!R27-$D$4)/$D$5*INDEX($G$10:$G$17,MATCH(T$9,$E$10:$E$17,0)),S33))</f>
        <v>0</v>
      </c>
      <c r="U33" s="52">
        <f>IF(节奏总纲!S27&lt;$D$4,0,IFERROR((节奏总纲!S27-$D$4)/$D$5*INDEX($G$10:$G$17,MATCH(U$9,$E$10:$E$17,0)),T33))</f>
        <v>0</v>
      </c>
      <c r="V33" s="52">
        <f>IF(节奏总纲!T27&lt;$D$4,0,IFERROR((节奏总纲!T27-$D$4)/$D$5*INDEX($G$10:$G$17,MATCH(V$9,$E$10:$E$17,0)),U33))</f>
        <v>0</v>
      </c>
      <c r="W33" s="52">
        <f>IF(节奏总纲!P27&lt;$D$4,0,IFERROR((节奏总纲!P27-$D$4)/$D$5*INDEX($H$10:$H$17,MATCH(W$9,$E$10:$E$17,0)),V33))</f>
        <v>0</v>
      </c>
      <c r="X33" s="52">
        <f>IF(节奏总纲!Q27&lt;$D$4,0,IFERROR((节奏总纲!Q27-$D$4)/$D$5*INDEX($H$10:$H$17,MATCH(X$9,$E$10:$E$17,0)),W33))</f>
        <v>0</v>
      </c>
      <c r="Y33" s="52">
        <f>IF(节奏总纲!R27&lt;$D$4,0,IFERROR((节奏总纲!R27-$D$4)/$D$5*INDEX($H$10:$H$17,MATCH(Y$9,$E$10:$E$17,0)),X33))</f>
        <v>0</v>
      </c>
      <c r="Z33" s="52">
        <f>IF(节奏总纲!S27&lt;$D$4,0,IFERROR((节奏总纲!S27-$D$4)/$D$5*INDEX($H$10:$H$17,MATCH(Z$9,$E$10:$E$17,0)),Y33))</f>
        <v>0</v>
      </c>
      <c r="AA33" s="52">
        <f>IF(节奏总纲!T27&lt;$D$4,0,IFERROR((节奏总纲!T27-$D$4)/$D$5*INDEX($H$10:$H$17,MATCH(AA$9,$E$10:$E$17,0)),Z33))</f>
        <v>0</v>
      </c>
      <c r="AB33" s="52">
        <f>IF(节奏总纲!P27&lt;$D$4,0,IFERROR((节奏总纲!P27-$D$4)/$D$5*INDEX($I$10:$I$17,MATCH(AB$9,$E$10:$E$17,0)),AA33))</f>
        <v>0</v>
      </c>
      <c r="AC33" s="52">
        <f>IF(节奏总纲!Q27&lt;$D$4,0,IFERROR((节奏总纲!Q27-$D$4)/$D$5*INDEX($I$10:$I$17,MATCH(AC$9,$E$10:$E$17,0)),AB33))</f>
        <v>0</v>
      </c>
      <c r="AD33" s="52">
        <f>IF(节奏总纲!R27&lt;$D$4,0,IFERROR((节奏总纲!R27-$D$4)/$D$5*INDEX($I$10:$I$17,MATCH(AD$9,$E$10:$E$17,0)),AC33))</f>
        <v>0</v>
      </c>
      <c r="AE33" s="52">
        <f>IF(节奏总纲!S27&lt;$D$4,0,IFERROR((节奏总纲!S27-$D$4)/$D$5*INDEX($I$10:$I$17,MATCH(AE$9,$E$10:$E$17,0)),AD33))</f>
        <v>0</v>
      </c>
      <c r="AF33" s="52">
        <f>IF(节奏总纲!T27&lt;$D$4,0,IFERROR((节奏总纲!T27-$D$4)/$D$5*INDEX($I$10:$I$17,MATCH(AF$9,$E$10:$E$17,0)),AE33))</f>
        <v>0</v>
      </c>
    </row>
    <row r="34" spans="12:32" x14ac:dyDescent="0.15">
      <c r="L34" s="51">
        <v>25</v>
      </c>
      <c r="M34" s="52">
        <f>IF(节奏总纲!P28&lt;$D$4,0,IFERROR((节奏总纲!P28-$D$4)/$D$5*INDEX($F$10:$F$17,MATCH(M$9,$E$10:$E$17,0)),L34))</f>
        <v>0</v>
      </c>
      <c r="N34" s="52">
        <f>IF(节奏总纲!Q28&lt;$D$4,0,IFERROR((节奏总纲!Q28-$D$4)/$D$5*INDEX($F$10:$F$17,MATCH(N$9,$E$10:$E$17,0)),M34))</f>
        <v>0</v>
      </c>
      <c r="O34" s="52">
        <f>IF(节奏总纲!R28&lt;$D$4,0,IFERROR((节奏总纲!R28-$D$4)/$D$5*INDEX($F$10:$F$17,MATCH(O$9,$E$10:$E$17,0)),N34))</f>
        <v>0</v>
      </c>
      <c r="P34" s="52">
        <f>IF(节奏总纲!S28&lt;$D$4,0,IFERROR((节奏总纲!S28-$D$4)/$D$5*INDEX($F$10:$F$17,MATCH(P$9,$E$10:$E$17,0)),O34))</f>
        <v>0</v>
      </c>
      <c r="Q34" s="52">
        <f>IF(节奏总纲!T28&lt;$D$4,0,IFERROR((节奏总纲!T28-$D$4)/$D$5*INDEX($F$10:$F$17,MATCH(Q$9,$E$10:$E$17,0)),P34))</f>
        <v>0</v>
      </c>
      <c r="R34" s="52">
        <f>IF(节奏总纲!P28&lt;$D$4,0,IFERROR((节奏总纲!P28-$D$4)/$D$5*INDEX($G$10:$G$17,MATCH(R$9,$E$10:$E$17,0)),Q34))</f>
        <v>0</v>
      </c>
      <c r="S34" s="52">
        <f>IF(节奏总纲!Q28&lt;$D$4,0,IFERROR((节奏总纲!Q28-$D$4)/$D$5*INDEX($G$10:$G$17,MATCH(S$9,$E$10:$E$17,0)),R34))</f>
        <v>0</v>
      </c>
      <c r="T34" s="52">
        <f>IF(节奏总纲!R28&lt;$D$4,0,IFERROR((节奏总纲!R28-$D$4)/$D$5*INDEX($G$10:$G$17,MATCH(T$9,$E$10:$E$17,0)),S34))</f>
        <v>0</v>
      </c>
      <c r="U34" s="52">
        <f>IF(节奏总纲!S28&lt;$D$4,0,IFERROR((节奏总纲!S28-$D$4)/$D$5*INDEX($G$10:$G$17,MATCH(U$9,$E$10:$E$17,0)),T34))</f>
        <v>0</v>
      </c>
      <c r="V34" s="52">
        <f>IF(节奏总纲!T28&lt;$D$4,0,IFERROR((节奏总纲!T28-$D$4)/$D$5*INDEX($G$10:$G$17,MATCH(V$9,$E$10:$E$17,0)),U34))</f>
        <v>0</v>
      </c>
      <c r="W34" s="52">
        <f>IF(节奏总纲!P28&lt;$D$4,0,IFERROR((节奏总纲!P28-$D$4)/$D$5*INDEX($H$10:$H$17,MATCH(W$9,$E$10:$E$17,0)),V34))</f>
        <v>0</v>
      </c>
      <c r="X34" s="52">
        <f>IF(节奏总纲!Q28&lt;$D$4,0,IFERROR((节奏总纲!Q28-$D$4)/$D$5*INDEX($H$10:$H$17,MATCH(X$9,$E$10:$E$17,0)),W34))</f>
        <v>0</v>
      </c>
      <c r="Y34" s="52">
        <f>IF(节奏总纲!R28&lt;$D$4,0,IFERROR((节奏总纲!R28-$D$4)/$D$5*INDEX($H$10:$H$17,MATCH(Y$9,$E$10:$E$17,0)),X34))</f>
        <v>0</v>
      </c>
      <c r="Z34" s="52">
        <f>IF(节奏总纲!S28&lt;$D$4,0,IFERROR((节奏总纲!S28-$D$4)/$D$5*INDEX($H$10:$H$17,MATCH(Z$9,$E$10:$E$17,0)),Y34))</f>
        <v>0</v>
      </c>
      <c r="AA34" s="52">
        <f>IF(节奏总纲!T28&lt;$D$4,0,IFERROR((节奏总纲!T28-$D$4)/$D$5*INDEX($H$10:$H$17,MATCH(AA$9,$E$10:$E$17,0)),Z34))</f>
        <v>0</v>
      </c>
      <c r="AB34" s="52">
        <f>IF(节奏总纲!P28&lt;$D$4,0,IFERROR((节奏总纲!P28-$D$4)/$D$5*INDEX($I$10:$I$17,MATCH(AB$9,$E$10:$E$17,0)),AA34))</f>
        <v>0</v>
      </c>
      <c r="AC34" s="52">
        <f>IF(节奏总纲!Q28&lt;$D$4,0,IFERROR((节奏总纲!Q28-$D$4)/$D$5*INDEX($I$10:$I$17,MATCH(AC$9,$E$10:$E$17,0)),AB34))</f>
        <v>0</v>
      </c>
      <c r="AD34" s="52">
        <f>IF(节奏总纲!R28&lt;$D$4,0,IFERROR((节奏总纲!R28-$D$4)/$D$5*INDEX($I$10:$I$17,MATCH(AD$9,$E$10:$E$17,0)),AC34))</f>
        <v>0</v>
      </c>
      <c r="AE34" s="52">
        <f>IF(节奏总纲!S28&lt;$D$4,0,IFERROR((节奏总纲!S28-$D$4)/$D$5*INDEX($I$10:$I$17,MATCH(AE$9,$E$10:$E$17,0)),AD34))</f>
        <v>0</v>
      </c>
      <c r="AF34" s="52">
        <f>IF(节奏总纲!T28&lt;$D$4,0,IFERROR((节奏总纲!T28-$D$4)/$D$5*INDEX($I$10:$I$17,MATCH(AF$9,$E$10:$E$17,0)),AE34))</f>
        <v>0</v>
      </c>
    </row>
    <row r="35" spans="12:32" x14ac:dyDescent="0.15">
      <c r="L35" s="51">
        <v>26</v>
      </c>
      <c r="M35" s="52">
        <f>IF(节奏总纲!P29&lt;$D$4,0,IFERROR((节奏总纲!P29-$D$4)/$D$5*INDEX($F$10:$F$17,MATCH(M$9,$E$10:$E$17,0)),L35))</f>
        <v>0</v>
      </c>
      <c r="N35" s="52">
        <f>IF(节奏总纲!Q29&lt;$D$4,0,IFERROR((节奏总纲!Q29-$D$4)/$D$5*INDEX($F$10:$F$17,MATCH(N$9,$E$10:$E$17,0)),M35))</f>
        <v>0</v>
      </c>
      <c r="O35" s="52">
        <f>IF(节奏总纲!R29&lt;$D$4,0,IFERROR((节奏总纲!R29-$D$4)/$D$5*INDEX($F$10:$F$17,MATCH(O$9,$E$10:$E$17,0)),N35))</f>
        <v>0</v>
      </c>
      <c r="P35" s="52">
        <f>IF(节奏总纲!S29&lt;$D$4,0,IFERROR((节奏总纲!S29-$D$4)/$D$5*INDEX($F$10:$F$17,MATCH(P$9,$E$10:$E$17,0)),O35))</f>
        <v>0</v>
      </c>
      <c r="Q35" s="52">
        <f>IF(节奏总纲!T29&lt;$D$4,0,IFERROR((节奏总纲!T29-$D$4)/$D$5*INDEX($F$10:$F$17,MATCH(Q$9,$E$10:$E$17,0)),P35))</f>
        <v>0</v>
      </c>
      <c r="R35" s="52">
        <f>IF(节奏总纲!P29&lt;$D$4,0,IFERROR((节奏总纲!P29-$D$4)/$D$5*INDEX($G$10:$G$17,MATCH(R$9,$E$10:$E$17,0)),Q35))</f>
        <v>0</v>
      </c>
      <c r="S35" s="52">
        <f>IF(节奏总纲!Q29&lt;$D$4,0,IFERROR((节奏总纲!Q29-$D$4)/$D$5*INDEX($G$10:$G$17,MATCH(S$9,$E$10:$E$17,0)),R35))</f>
        <v>0</v>
      </c>
      <c r="T35" s="52">
        <f>IF(节奏总纲!R29&lt;$D$4,0,IFERROR((节奏总纲!R29-$D$4)/$D$5*INDEX($G$10:$G$17,MATCH(T$9,$E$10:$E$17,0)),S35))</f>
        <v>0</v>
      </c>
      <c r="U35" s="52">
        <f>IF(节奏总纲!S29&lt;$D$4,0,IFERROR((节奏总纲!S29-$D$4)/$D$5*INDEX($G$10:$G$17,MATCH(U$9,$E$10:$E$17,0)),T35))</f>
        <v>0</v>
      </c>
      <c r="V35" s="52">
        <f>IF(节奏总纲!T29&lt;$D$4,0,IFERROR((节奏总纲!T29-$D$4)/$D$5*INDEX($G$10:$G$17,MATCH(V$9,$E$10:$E$17,0)),U35))</f>
        <v>0</v>
      </c>
      <c r="W35" s="52">
        <f>IF(节奏总纲!P29&lt;$D$4,0,IFERROR((节奏总纲!P29-$D$4)/$D$5*INDEX($H$10:$H$17,MATCH(W$9,$E$10:$E$17,0)),V35))</f>
        <v>0</v>
      </c>
      <c r="X35" s="52">
        <f>IF(节奏总纲!Q29&lt;$D$4,0,IFERROR((节奏总纲!Q29-$D$4)/$D$5*INDEX($H$10:$H$17,MATCH(X$9,$E$10:$E$17,0)),W35))</f>
        <v>0</v>
      </c>
      <c r="Y35" s="52">
        <f>IF(节奏总纲!R29&lt;$D$4,0,IFERROR((节奏总纲!R29-$D$4)/$D$5*INDEX($H$10:$H$17,MATCH(Y$9,$E$10:$E$17,0)),X35))</f>
        <v>0</v>
      </c>
      <c r="Z35" s="52">
        <f>IF(节奏总纲!S29&lt;$D$4,0,IFERROR((节奏总纲!S29-$D$4)/$D$5*INDEX($H$10:$H$17,MATCH(Z$9,$E$10:$E$17,0)),Y35))</f>
        <v>0</v>
      </c>
      <c r="AA35" s="52">
        <f>IF(节奏总纲!T29&lt;$D$4,0,IFERROR((节奏总纲!T29-$D$4)/$D$5*INDEX($H$10:$H$17,MATCH(AA$9,$E$10:$E$17,0)),Z35))</f>
        <v>0</v>
      </c>
      <c r="AB35" s="52">
        <f>IF(节奏总纲!P29&lt;$D$4,0,IFERROR((节奏总纲!P29-$D$4)/$D$5*INDEX($I$10:$I$17,MATCH(AB$9,$E$10:$E$17,0)),AA35))</f>
        <v>0</v>
      </c>
      <c r="AC35" s="52">
        <f>IF(节奏总纲!Q29&lt;$D$4,0,IFERROR((节奏总纲!Q29-$D$4)/$D$5*INDEX($I$10:$I$17,MATCH(AC$9,$E$10:$E$17,0)),AB35))</f>
        <v>0</v>
      </c>
      <c r="AD35" s="52">
        <f>IF(节奏总纲!R29&lt;$D$4,0,IFERROR((节奏总纲!R29-$D$4)/$D$5*INDEX($I$10:$I$17,MATCH(AD$9,$E$10:$E$17,0)),AC35))</f>
        <v>0</v>
      </c>
      <c r="AE35" s="52">
        <f>IF(节奏总纲!S29&lt;$D$4,0,IFERROR((节奏总纲!S29-$D$4)/$D$5*INDEX($I$10:$I$17,MATCH(AE$9,$E$10:$E$17,0)),AD35))</f>
        <v>0</v>
      </c>
      <c r="AF35" s="52">
        <f>IF(节奏总纲!T29&lt;$D$4,0,IFERROR((节奏总纲!T29-$D$4)/$D$5*INDEX($I$10:$I$17,MATCH(AF$9,$E$10:$E$17,0)),AE35))</f>
        <v>0</v>
      </c>
    </row>
    <row r="36" spans="12:32" x14ac:dyDescent="0.15">
      <c r="L36" s="51">
        <v>27</v>
      </c>
      <c r="M36" s="52">
        <f>IF(节奏总纲!P30&lt;$D$4,0,IFERROR((节奏总纲!P30-$D$4)/$D$5*INDEX($F$10:$F$17,MATCH(M$9,$E$10:$E$17,0)),L36))</f>
        <v>0</v>
      </c>
      <c r="N36" s="52">
        <f>IF(节奏总纲!Q30&lt;$D$4,0,IFERROR((节奏总纲!Q30-$D$4)/$D$5*INDEX($F$10:$F$17,MATCH(N$9,$E$10:$E$17,0)),M36))</f>
        <v>0</v>
      </c>
      <c r="O36" s="52">
        <f>IF(节奏总纲!R30&lt;$D$4,0,IFERROR((节奏总纲!R30-$D$4)/$D$5*INDEX($F$10:$F$17,MATCH(O$9,$E$10:$E$17,0)),N36))</f>
        <v>0</v>
      </c>
      <c r="P36" s="52">
        <f>IF(节奏总纲!S30&lt;$D$4,0,IFERROR((节奏总纲!S30-$D$4)/$D$5*INDEX($F$10:$F$17,MATCH(P$9,$E$10:$E$17,0)),O36))</f>
        <v>0</v>
      </c>
      <c r="Q36" s="52">
        <f>IF(节奏总纲!T30&lt;$D$4,0,IFERROR((节奏总纲!T30-$D$4)/$D$5*INDEX($F$10:$F$17,MATCH(Q$9,$E$10:$E$17,0)),P36))</f>
        <v>0</v>
      </c>
      <c r="R36" s="52">
        <f>IF(节奏总纲!P30&lt;$D$4,0,IFERROR((节奏总纲!P30-$D$4)/$D$5*INDEX($G$10:$G$17,MATCH(R$9,$E$10:$E$17,0)),Q36))</f>
        <v>0</v>
      </c>
      <c r="S36" s="52">
        <f>IF(节奏总纲!Q30&lt;$D$4,0,IFERROR((节奏总纲!Q30-$D$4)/$D$5*INDEX($G$10:$G$17,MATCH(S$9,$E$10:$E$17,0)),R36))</f>
        <v>0</v>
      </c>
      <c r="T36" s="52">
        <f>IF(节奏总纲!R30&lt;$D$4,0,IFERROR((节奏总纲!R30-$D$4)/$D$5*INDEX($G$10:$G$17,MATCH(T$9,$E$10:$E$17,0)),S36))</f>
        <v>0</v>
      </c>
      <c r="U36" s="52">
        <f>IF(节奏总纲!S30&lt;$D$4,0,IFERROR((节奏总纲!S30-$D$4)/$D$5*INDEX($G$10:$G$17,MATCH(U$9,$E$10:$E$17,0)),T36))</f>
        <v>0</v>
      </c>
      <c r="V36" s="52">
        <f>IF(节奏总纲!T30&lt;$D$4,0,IFERROR((节奏总纲!T30-$D$4)/$D$5*INDEX($G$10:$G$17,MATCH(V$9,$E$10:$E$17,0)),U36))</f>
        <v>0</v>
      </c>
      <c r="W36" s="52">
        <f>IF(节奏总纲!P30&lt;$D$4,0,IFERROR((节奏总纲!P30-$D$4)/$D$5*INDEX($H$10:$H$17,MATCH(W$9,$E$10:$E$17,0)),V36))</f>
        <v>0</v>
      </c>
      <c r="X36" s="52">
        <f>IF(节奏总纲!Q30&lt;$D$4,0,IFERROR((节奏总纲!Q30-$D$4)/$D$5*INDEX($H$10:$H$17,MATCH(X$9,$E$10:$E$17,0)),W36))</f>
        <v>0</v>
      </c>
      <c r="Y36" s="52">
        <f>IF(节奏总纲!R30&lt;$D$4,0,IFERROR((节奏总纲!R30-$D$4)/$D$5*INDEX($H$10:$H$17,MATCH(Y$9,$E$10:$E$17,0)),X36))</f>
        <v>0</v>
      </c>
      <c r="Z36" s="52">
        <f>IF(节奏总纲!S30&lt;$D$4,0,IFERROR((节奏总纲!S30-$D$4)/$D$5*INDEX($H$10:$H$17,MATCH(Z$9,$E$10:$E$17,0)),Y36))</f>
        <v>0</v>
      </c>
      <c r="AA36" s="52">
        <f>IF(节奏总纲!T30&lt;$D$4,0,IFERROR((节奏总纲!T30-$D$4)/$D$5*INDEX($H$10:$H$17,MATCH(AA$9,$E$10:$E$17,0)),Z36))</f>
        <v>0</v>
      </c>
      <c r="AB36" s="52">
        <f>IF(节奏总纲!P30&lt;$D$4,0,IFERROR((节奏总纲!P30-$D$4)/$D$5*INDEX($I$10:$I$17,MATCH(AB$9,$E$10:$E$17,0)),AA36))</f>
        <v>0</v>
      </c>
      <c r="AC36" s="52">
        <f>IF(节奏总纲!Q30&lt;$D$4,0,IFERROR((节奏总纲!Q30-$D$4)/$D$5*INDEX($I$10:$I$17,MATCH(AC$9,$E$10:$E$17,0)),AB36))</f>
        <v>0</v>
      </c>
      <c r="AD36" s="52">
        <f>IF(节奏总纲!R30&lt;$D$4,0,IFERROR((节奏总纲!R30-$D$4)/$D$5*INDEX($I$10:$I$17,MATCH(AD$9,$E$10:$E$17,0)),AC36))</f>
        <v>0</v>
      </c>
      <c r="AE36" s="52">
        <f>IF(节奏总纲!S30&lt;$D$4,0,IFERROR((节奏总纲!S30-$D$4)/$D$5*INDEX($I$10:$I$17,MATCH(AE$9,$E$10:$E$17,0)),AD36))</f>
        <v>0</v>
      </c>
      <c r="AF36" s="52">
        <f>IF(节奏总纲!T30&lt;$D$4,0,IFERROR((节奏总纲!T30-$D$4)/$D$5*INDEX($I$10:$I$17,MATCH(AF$9,$E$10:$E$17,0)),AE36))</f>
        <v>0</v>
      </c>
    </row>
    <row r="37" spans="12:32" x14ac:dyDescent="0.15">
      <c r="L37" s="51">
        <v>28</v>
      </c>
      <c r="M37" s="52">
        <f>IF(节奏总纲!P31&lt;$D$4,0,IFERROR((节奏总纲!P31-$D$4)/$D$5*INDEX($F$10:$F$17,MATCH(M$9,$E$10:$E$17,0)),L37))</f>
        <v>0</v>
      </c>
      <c r="N37" s="52">
        <f>IF(节奏总纲!Q31&lt;$D$4,0,IFERROR((节奏总纲!Q31-$D$4)/$D$5*INDEX($F$10:$F$17,MATCH(N$9,$E$10:$E$17,0)),M37))</f>
        <v>0</v>
      </c>
      <c r="O37" s="52">
        <f>IF(节奏总纲!R31&lt;$D$4,0,IFERROR((节奏总纲!R31-$D$4)/$D$5*INDEX($F$10:$F$17,MATCH(O$9,$E$10:$E$17,0)),N37))</f>
        <v>0</v>
      </c>
      <c r="P37" s="52">
        <f>IF(节奏总纲!S31&lt;$D$4,0,IFERROR((节奏总纲!S31-$D$4)/$D$5*INDEX($F$10:$F$17,MATCH(P$9,$E$10:$E$17,0)),O37))</f>
        <v>0</v>
      </c>
      <c r="Q37" s="52">
        <f>IF(节奏总纲!T31&lt;$D$4,0,IFERROR((节奏总纲!T31-$D$4)/$D$5*INDEX($F$10:$F$17,MATCH(Q$9,$E$10:$E$17,0)),P37))</f>
        <v>0</v>
      </c>
      <c r="R37" s="52">
        <f>IF(节奏总纲!P31&lt;$D$4,0,IFERROR((节奏总纲!P31-$D$4)/$D$5*INDEX($G$10:$G$17,MATCH(R$9,$E$10:$E$17,0)),Q37))</f>
        <v>0</v>
      </c>
      <c r="S37" s="52">
        <f>IF(节奏总纲!Q31&lt;$D$4,0,IFERROR((节奏总纲!Q31-$D$4)/$D$5*INDEX($G$10:$G$17,MATCH(S$9,$E$10:$E$17,0)),R37))</f>
        <v>0</v>
      </c>
      <c r="T37" s="52">
        <f>IF(节奏总纲!R31&lt;$D$4,0,IFERROR((节奏总纲!R31-$D$4)/$D$5*INDEX($G$10:$G$17,MATCH(T$9,$E$10:$E$17,0)),S37))</f>
        <v>0</v>
      </c>
      <c r="U37" s="52">
        <f>IF(节奏总纲!S31&lt;$D$4,0,IFERROR((节奏总纲!S31-$D$4)/$D$5*INDEX($G$10:$G$17,MATCH(U$9,$E$10:$E$17,0)),T37))</f>
        <v>0</v>
      </c>
      <c r="V37" s="52">
        <f>IF(节奏总纲!T31&lt;$D$4,0,IFERROR((节奏总纲!T31-$D$4)/$D$5*INDEX($G$10:$G$17,MATCH(V$9,$E$10:$E$17,0)),U37))</f>
        <v>0</v>
      </c>
      <c r="W37" s="52">
        <f>IF(节奏总纲!P31&lt;$D$4,0,IFERROR((节奏总纲!P31-$D$4)/$D$5*INDEX($H$10:$H$17,MATCH(W$9,$E$10:$E$17,0)),V37))</f>
        <v>0</v>
      </c>
      <c r="X37" s="52">
        <f>IF(节奏总纲!Q31&lt;$D$4,0,IFERROR((节奏总纲!Q31-$D$4)/$D$5*INDEX($H$10:$H$17,MATCH(X$9,$E$10:$E$17,0)),W37))</f>
        <v>0</v>
      </c>
      <c r="Y37" s="52">
        <f>IF(节奏总纲!R31&lt;$D$4,0,IFERROR((节奏总纲!R31-$D$4)/$D$5*INDEX($H$10:$H$17,MATCH(Y$9,$E$10:$E$17,0)),X37))</f>
        <v>0</v>
      </c>
      <c r="Z37" s="52">
        <f>IF(节奏总纲!S31&lt;$D$4,0,IFERROR((节奏总纲!S31-$D$4)/$D$5*INDEX($H$10:$H$17,MATCH(Z$9,$E$10:$E$17,0)),Y37))</f>
        <v>0</v>
      </c>
      <c r="AA37" s="52">
        <f>IF(节奏总纲!T31&lt;$D$4,0,IFERROR((节奏总纲!T31-$D$4)/$D$5*INDEX($H$10:$H$17,MATCH(AA$9,$E$10:$E$17,0)),Z37))</f>
        <v>0</v>
      </c>
      <c r="AB37" s="52">
        <f>IF(节奏总纲!P31&lt;$D$4,0,IFERROR((节奏总纲!P31-$D$4)/$D$5*INDEX($I$10:$I$17,MATCH(AB$9,$E$10:$E$17,0)),AA37))</f>
        <v>0</v>
      </c>
      <c r="AC37" s="52">
        <f>IF(节奏总纲!Q31&lt;$D$4,0,IFERROR((节奏总纲!Q31-$D$4)/$D$5*INDEX($I$10:$I$17,MATCH(AC$9,$E$10:$E$17,0)),AB37))</f>
        <v>0</v>
      </c>
      <c r="AD37" s="52">
        <f>IF(节奏总纲!R31&lt;$D$4,0,IFERROR((节奏总纲!R31-$D$4)/$D$5*INDEX($I$10:$I$17,MATCH(AD$9,$E$10:$E$17,0)),AC37))</f>
        <v>0</v>
      </c>
      <c r="AE37" s="52">
        <f>IF(节奏总纲!S31&lt;$D$4,0,IFERROR((节奏总纲!S31-$D$4)/$D$5*INDEX($I$10:$I$17,MATCH(AE$9,$E$10:$E$17,0)),AD37))</f>
        <v>0</v>
      </c>
      <c r="AF37" s="52">
        <f>IF(节奏总纲!T31&lt;$D$4,0,IFERROR((节奏总纲!T31-$D$4)/$D$5*INDEX($I$10:$I$17,MATCH(AF$9,$E$10:$E$17,0)),AE37))</f>
        <v>0</v>
      </c>
    </row>
    <row r="38" spans="12:32" x14ac:dyDescent="0.15">
      <c r="L38" s="51">
        <v>29</v>
      </c>
      <c r="M38" s="52">
        <f>IF(节奏总纲!P32&lt;$D$4,0,IFERROR((节奏总纲!P32-$D$4)/$D$5*INDEX($F$10:$F$17,MATCH(M$9,$E$10:$E$17,0)),L38))</f>
        <v>0</v>
      </c>
      <c r="N38" s="52">
        <f>IF(节奏总纲!Q32&lt;$D$4,0,IFERROR((节奏总纲!Q32-$D$4)/$D$5*INDEX($F$10:$F$17,MATCH(N$9,$E$10:$E$17,0)),M38))</f>
        <v>0</v>
      </c>
      <c r="O38" s="52">
        <f>IF(节奏总纲!R32&lt;$D$4,0,IFERROR((节奏总纲!R32-$D$4)/$D$5*INDEX($F$10:$F$17,MATCH(O$9,$E$10:$E$17,0)),N38))</f>
        <v>0</v>
      </c>
      <c r="P38" s="52">
        <f>IF(节奏总纲!S32&lt;$D$4,0,IFERROR((节奏总纲!S32-$D$4)/$D$5*INDEX($F$10:$F$17,MATCH(P$9,$E$10:$E$17,0)),O38))</f>
        <v>0</v>
      </c>
      <c r="Q38" s="52">
        <f>IF(节奏总纲!T32&lt;$D$4,0,IFERROR((节奏总纲!T32-$D$4)/$D$5*INDEX($F$10:$F$17,MATCH(Q$9,$E$10:$E$17,0)),P38))</f>
        <v>0</v>
      </c>
      <c r="R38" s="52">
        <f>IF(节奏总纲!P32&lt;$D$4,0,IFERROR((节奏总纲!P32-$D$4)/$D$5*INDEX($G$10:$G$17,MATCH(R$9,$E$10:$E$17,0)),Q38))</f>
        <v>0</v>
      </c>
      <c r="S38" s="52">
        <f>IF(节奏总纲!Q32&lt;$D$4,0,IFERROR((节奏总纲!Q32-$D$4)/$D$5*INDEX($G$10:$G$17,MATCH(S$9,$E$10:$E$17,0)),R38))</f>
        <v>0</v>
      </c>
      <c r="T38" s="52">
        <f>IF(节奏总纲!R32&lt;$D$4,0,IFERROR((节奏总纲!R32-$D$4)/$D$5*INDEX($G$10:$G$17,MATCH(T$9,$E$10:$E$17,0)),S38))</f>
        <v>0</v>
      </c>
      <c r="U38" s="52">
        <f>IF(节奏总纲!S32&lt;$D$4,0,IFERROR((节奏总纲!S32-$D$4)/$D$5*INDEX($G$10:$G$17,MATCH(U$9,$E$10:$E$17,0)),T38))</f>
        <v>0</v>
      </c>
      <c r="V38" s="52">
        <f>IF(节奏总纲!T32&lt;$D$4,0,IFERROR((节奏总纲!T32-$D$4)/$D$5*INDEX($G$10:$G$17,MATCH(V$9,$E$10:$E$17,0)),U38))</f>
        <v>0</v>
      </c>
      <c r="W38" s="52">
        <f>IF(节奏总纲!P32&lt;$D$4,0,IFERROR((节奏总纲!P32-$D$4)/$D$5*INDEX($H$10:$H$17,MATCH(W$9,$E$10:$E$17,0)),V38))</f>
        <v>0</v>
      </c>
      <c r="X38" s="52">
        <f>IF(节奏总纲!Q32&lt;$D$4,0,IFERROR((节奏总纲!Q32-$D$4)/$D$5*INDEX($H$10:$H$17,MATCH(X$9,$E$10:$E$17,0)),W38))</f>
        <v>0</v>
      </c>
      <c r="Y38" s="52">
        <f>IF(节奏总纲!R32&lt;$D$4,0,IFERROR((节奏总纲!R32-$D$4)/$D$5*INDEX($H$10:$H$17,MATCH(Y$9,$E$10:$E$17,0)),X38))</f>
        <v>0</v>
      </c>
      <c r="Z38" s="52">
        <f>IF(节奏总纲!S32&lt;$D$4,0,IFERROR((节奏总纲!S32-$D$4)/$D$5*INDEX($H$10:$H$17,MATCH(Z$9,$E$10:$E$17,0)),Y38))</f>
        <v>0</v>
      </c>
      <c r="AA38" s="52">
        <f>IF(节奏总纲!T32&lt;$D$4,0,IFERROR((节奏总纲!T32-$D$4)/$D$5*INDEX($H$10:$H$17,MATCH(AA$9,$E$10:$E$17,0)),Z38))</f>
        <v>0</v>
      </c>
      <c r="AB38" s="52">
        <f>IF(节奏总纲!P32&lt;$D$4,0,IFERROR((节奏总纲!P32-$D$4)/$D$5*INDEX($I$10:$I$17,MATCH(AB$9,$E$10:$E$17,0)),AA38))</f>
        <v>0</v>
      </c>
      <c r="AC38" s="52">
        <f>IF(节奏总纲!Q32&lt;$D$4,0,IFERROR((节奏总纲!Q32-$D$4)/$D$5*INDEX($I$10:$I$17,MATCH(AC$9,$E$10:$E$17,0)),AB38))</f>
        <v>0</v>
      </c>
      <c r="AD38" s="52">
        <f>IF(节奏总纲!R32&lt;$D$4,0,IFERROR((节奏总纲!R32-$D$4)/$D$5*INDEX($I$10:$I$17,MATCH(AD$9,$E$10:$E$17,0)),AC38))</f>
        <v>0</v>
      </c>
      <c r="AE38" s="52">
        <f>IF(节奏总纲!S32&lt;$D$4,0,IFERROR((节奏总纲!S32-$D$4)/$D$5*INDEX($I$10:$I$17,MATCH(AE$9,$E$10:$E$17,0)),AD38))</f>
        <v>0</v>
      </c>
      <c r="AF38" s="52">
        <f>IF(节奏总纲!T32&lt;$D$4,0,IFERROR((节奏总纲!T32-$D$4)/$D$5*INDEX($I$10:$I$17,MATCH(AF$9,$E$10:$E$17,0)),AE38))</f>
        <v>0</v>
      </c>
    </row>
    <row r="39" spans="12:32" x14ac:dyDescent="0.15">
      <c r="L39" s="51">
        <v>30</v>
      </c>
      <c r="M39" s="52">
        <f>IF(节奏总纲!P33&lt;$D$4,0,IFERROR((节奏总纲!P33-$D$4)/$D$5*INDEX($F$10:$F$17,MATCH(M$9,$E$10:$E$17,0)),L39))</f>
        <v>0</v>
      </c>
      <c r="N39" s="52">
        <f>IF(节奏总纲!Q33&lt;$D$4,0,IFERROR((节奏总纲!Q33-$D$4)/$D$5*INDEX($F$10:$F$17,MATCH(N$9,$E$10:$E$17,0)),M39))</f>
        <v>0</v>
      </c>
      <c r="O39" s="52">
        <f>IF(节奏总纲!R33&lt;$D$4,0,IFERROR((节奏总纲!R33-$D$4)/$D$5*INDEX($F$10:$F$17,MATCH(O$9,$E$10:$E$17,0)),N39))</f>
        <v>0</v>
      </c>
      <c r="P39" s="52">
        <f>IF(节奏总纲!S33&lt;$D$4,0,IFERROR((节奏总纲!S33-$D$4)/$D$5*INDEX($F$10:$F$17,MATCH(P$9,$E$10:$E$17,0)),O39))</f>
        <v>0</v>
      </c>
      <c r="Q39" s="52">
        <f>IF(节奏总纲!T33&lt;$D$4,0,IFERROR((节奏总纲!T33-$D$4)/$D$5*INDEX($F$10:$F$17,MATCH(Q$9,$E$10:$E$17,0)),P39))</f>
        <v>0</v>
      </c>
      <c r="R39" s="52">
        <f>IF(节奏总纲!P33&lt;$D$4,0,IFERROR((节奏总纲!P33-$D$4)/$D$5*INDEX($G$10:$G$17,MATCH(R$9,$E$10:$E$17,0)),Q39))</f>
        <v>0</v>
      </c>
      <c r="S39" s="52">
        <f>IF(节奏总纲!Q33&lt;$D$4,0,IFERROR((节奏总纲!Q33-$D$4)/$D$5*INDEX($G$10:$G$17,MATCH(S$9,$E$10:$E$17,0)),R39))</f>
        <v>0</v>
      </c>
      <c r="T39" s="52">
        <f>IF(节奏总纲!R33&lt;$D$4,0,IFERROR((节奏总纲!R33-$D$4)/$D$5*INDEX($G$10:$G$17,MATCH(T$9,$E$10:$E$17,0)),S39))</f>
        <v>0</v>
      </c>
      <c r="U39" s="52">
        <f>IF(节奏总纲!S33&lt;$D$4,0,IFERROR((节奏总纲!S33-$D$4)/$D$5*INDEX($G$10:$G$17,MATCH(U$9,$E$10:$E$17,0)),T39))</f>
        <v>0</v>
      </c>
      <c r="V39" s="52">
        <f>IF(节奏总纲!T33&lt;$D$4,0,IFERROR((节奏总纲!T33-$D$4)/$D$5*INDEX($G$10:$G$17,MATCH(V$9,$E$10:$E$17,0)),U39))</f>
        <v>0</v>
      </c>
      <c r="W39" s="52">
        <f>IF(节奏总纲!P33&lt;$D$4,0,IFERROR((节奏总纲!P33-$D$4)/$D$5*INDEX($H$10:$H$17,MATCH(W$9,$E$10:$E$17,0)),V39))</f>
        <v>0</v>
      </c>
      <c r="X39" s="52">
        <f>IF(节奏总纲!Q33&lt;$D$4,0,IFERROR((节奏总纲!Q33-$D$4)/$D$5*INDEX($H$10:$H$17,MATCH(X$9,$E$10:$E$17,0)),W39))</f>
        <v>0</v>
      </c>
      <c r="Y39" s="52">
        <f>IF(节奏总纲!R33&lt;$D$4,0,IFERROR((节奏总纲!R33-$D$4)/$D$5*INDEX($H$10:$H$17,MATCH(Y$9,$E$10:$E$17,0)),X39))</f>
        <v>0</v>
      </c>
      <c r="Z39" s="52">
        <f>IF(节奏总纲!S33&lt;$D$4,0,IFERROR((节奏总纲!S33-$D$4)/$D$5*INDEX($H$10:$H$17,MATCH(Z$9,$E$10:$E$17,0)),Y39))</f>
        <v>0</v>
      </c>
      <c r="AA39" s="52">
        <f>IF(节奏总纲!T33&lt;$D$4,0,IFERROR((节奏总纲!T33-$D$4)/$D$5*INDEX($H$10:$H$17,MATCH(AA$9,$E$10:$E$17,0)),Z39))</f>
        <v>0</v>
      </c>
      <c r="AB39" s="52">
        <f>IF(节奏总纲!P33&lt;$D$4,0,IFERROR((节奏总纲!P33-$D$4)/$D$5*INDEX($I$10:$I$17,MATCH(AB$9,$E$10:$E$17,0)),AA39))</f>
        <v>0</v>
      </c>
      <c r="AC39" s="52">
        <f>IF(节奏总纲!Q33&lt;$D$4,0,IFERROR((节奏总纲!Q33-$D$4)/$D$5*INDEX($I$10:$I$17,MATCH(AC$9,$E$10:$E$17,0)),AB39))</f>
        <v>0</v>
      </c>
      <c r="AD39" s="52">
        <f>IF(节奏总纲!R33&lt;$D$4,0,IFERROR((节奏总纲!R33-$D$4)/$D$5*INDEX($I$10:$I$17,MATCH(AD$9,$E$10:$E$17,0)),AC39))</f>
        <v>0</v>
      </c>
      <c r="AE39" s="52">
        <f>IF(节奏总纲!S33&lt;$D$4,0,IFERROR((节奏总纲!S33-$D$4)/$D$5*INDEX($I$10:$I$17,MATCH(AE$9,$E$10:$E$17,0)),AD39))</f>
        <v>0</v>
      </c>
      <c r="AF39" s="52">
        <f>IF(节奏总纲!T33&lt;$D$4,0,IFERROR((节奏总纲!T33-$D$4)/$D$5*INDEX($I$10:$I$17,MATCH(AF$9,$E$10:$E$17,0)),AE39))</f>
        <v>0</v>
      </c>
    </row>
    <row r="40" spans="12:32" x14ac:dyDescent="0.15">
      <c r="L40" s="51">
        <v>31</v>
      </c>
      <c r="M40" s="52">
        <f>IF(节奏总纲!P34&lt;$D$4,0,IFERROR((节奏总纲!P34-$D$4)/$D$5*INDEX($F$10:$F$17,MATCH(M$9,$E$10:$E$17,0)),L40))</f>
        <v>0</v>
      </c>
      <c r="N40" s="52">
        <f>IF(节奏总纲!Q34&lt;$D$4,0,IFERROR((节奏总纲!Q34-$D$4)/$D$5*INDEX($F$10:$F$17,MATCH(N$9,$E$10:$E$17,0)),M40))</f>
        <v>0</v>
      </c>
      <c r="O40" s="52">
        <f>IF(节奏总纲!R34&lt;$D$4,0,IFERROR((节奏总纲!R34-$D$4)/$D$5*INDEX($F$10:$F$17,MATCH(O$9,$E$10:$E$17,0)),N40))</f>
        <v>0</v>
      </c>
      <c r="P40" s="52">
        <f>IF(节奏总纲!S34&lt;$D$4,0,IFERROR((节奏总纲!S34-$D$4)/$D$5*INDEX($F$10:$F$17,MATCH(P$9,$E$10:$E$17,0)),O40))</f>
        <v>0</v>
      </c>
      <c r="Q40" s="52">
        <f>IF(节奏总纲!T34&lt;$D$4,0,IFERROR((节奏总纲!T34-$D$4)/$D$5*INDEX($F$10:$F$17,MATCH(Q$9,$E$10:$E$17,0)),P40))</f>
        <v>0</v>
      </c>
      <c r="R40" s="52">
        <f>IF(节奏总纲!P34&lt;$D$4,0,IFERROR((节奏总纲!P34-$D$4)/$D$5*INDEX($G$10:$G$17,MATCH(R$9,$E$10:$E$17,0)),Q40))</f>
        <v>0</v>
      </c>
      <c r="S40" s="52">
        <f>IF(节奏总纲!Q34&lt;$D$4,0,IFERROR((节奏总纲!Q34-$D$4)/$D$5*INDEX($G$10:$G$17,MATCH(S$9,$E$10:$E$17,0)),R40))</f>
        <v>0</v>
      </c>
      <c r="T40" s="52">
        <f>IF(节奏总纲!R34&lt;$D$4,0,IFERROR((节奏总纲!R34-$D$4)/$D$5*INDEX($G$10:$G$17,MATCH(T$9,$E$10:$E$17,0)),S40))</f>
        <v>0</v>
      </c>
      <c r="U40" s="52">
        <f>IF(节奏总纲!S34&lt;$D$4,0,IFERROR((节奏总纲!S34-$D$4)/$D$5*INDEX($G$10:$G$17,MATCH(U$9,$E$10:$E$17,0)),T40))</f>
        <v>0</v>
      </c>
      <c r="V40" s="52">
        <f>IF(节奏总纲!T34&lt;$D$4,0,IFERROR((节奏总纲!T34-$D$4)/$D$5*INDEX($G$10:$G$17,MATCH(V$9,$E$10:$E$17,0)),U40))</f>
        <v>0</v>
      </c>
      <c r="W40" s="52">
        <f>IF(节奏总纲!P34&lt;$D$4,0,IFERROR((节奏总纲!P34-$D$4)/$D$5*INDEX($H$10:$H$17,MATCH(W$9,$E$10:$E$17,0)),V40))</f>
        <v>0</v>
      </c>
      <c r="X40" s="52">
        <f>IF(节奏总纲!Q34&lt;$D$4,0,IFERROR((节奏总纲!Q34-$D$4)/$D$5*INDEX($H$10:$H$17,MATCH(X$9,$E$10:$E$17,0)),W40))</f>
        <v>0</v>
      </c>
      <c r="Y40" s="52">
        <f>IF(节奏总纲!R34&lt;$D$4,0,IFERROR((节奏总纲!R34-$D$4)/$D$5*INDEX($H$10:$H$17,MATCH(Y$9,$E$10:$E$17,0)),X40))</f>
        <v>0</v>
      </c>
      <c r="Z40" s="52">
        <f>IF(节奏总纲!S34&lt;$D$4,0,IFERROR((节奏总纲!S34-$D$4)/$D$5*INDEX($H$10:$H$17,MATCH(Z$9,$E$10:$E$17,0)),Y40))</f>
        <v>0</v>
      </c>
      <c r="AA40" s="52">
        <f>IF(节奏总纲!T34&lt;$D$4,0,IFERROR((节奏总纲!T34-$D$4)/$D$5*INDEX($H$10:$H$17,MATCH(AA$9,$E$10:$E$17,0)),Z40))</f>
        <v>0</v>
      </c>
      <c r="AB40" s="52">
        <f>IF(节奏总纲!P34&lt;$D$4,0,IFERROR((节奏总纲!P34-$D$4)/$D$5*INDEX($I$10:$I$17,MATCH(AB$9,$E$10:$E$17,0)),AA40))</f>
        <v>0</v>
      </c>
      <c r="AC40" s="52">
        <f>IF(节奏总纲!Q34&lt;$D$4,0,IFERROR((节奏总纲!Q34-$D$4)/$D$5*INDEX($I$10:$I$17,MATCH(AC$9,$E$10:$E$17,0)),AB40))</f>
        <v>0</v>
      </c>
      <c r="AD40" s="52">
        <f>IF(节奏总纲!R34&lt;$D$4,0,IFERROR((节奏总纲!R34-$D$4)/$D$5*INDEX($I$10:$I$17,MATCH(AD$9,$E$10:$E$17,0)),AC40))</f>
        <v>0</v>
      </c>
      <c r="AE40" s="52">
        <f>IF(节奏总纲!S34&lt;$D$4,0,IFERROR((节奏总纲!S34-$D$4)/$D$5*INDEX($I$10:$I$17,MATCH(AE$9,$E$10:$E$17,0)),AD40))</f>
        <v>0</v>
      </c>
      <c r="AF40" s="52">
        <f>IF(节奏总纲!T34&lt;$D$4,0,IFERROR((节奏总纲!T34-$D$4)/$D$5*INDEX($I$10:$I$17,MATCH(AF$9,$E$10:$E$17,0)),AE40))</f>
        <v>0</v>
      </c>
    </row>
    <row r="41" spans="12:32" x14ac:dyDescent="0.15">
      <c r="L41" s="51">
        <v>32</v>
      </c>
      <c r="M41" s="52">
        <f>IF(节奏总纲!P35&lt;$D$4,0,IFERROR((节奏总纲!P35-$D$4)/$D$5*INDEX($F$10:$F$17,MATCH(M$9,$E$10:$E$17,0)),L41))</f>
        <v>0</v>
      </c>
      <c r="N41" s="52">
        <f>IF(节奏总纲!Q35&lt;$D$4,0,IFERROR((节奏总纲!Q35-$D$4)/$D$5*INDEX($F$10:$F$17,MATCH(N$9,$E$10:$E$17,0)),M41))</f>
        <v>0</v>
      </c>
      <c r="O41" s="52">
        <f>IF(节奏总纲!R35&lt;$D$4,0,IFERROR((节奏总纲!R35-$D$4)/$D$5*INDEX($F$10:$F$17,MATCH(O$9,$E$10:$E$17,0)),N41))</f>
        <v>0</v>
      </c>
      <c r="P41" s="52">
        <f>IF(节奏总纲!S35&lt;$D$4,0,IFERROR((节奏总纲!S35-$D$4)/$D$5*INDEX($F$10:$F$17,MATCH(P$9,$E$10:$E$17,0)),O41))</f>
        <v>0</v>
      </c>
      <c r="Q41" s="52">
        <f>IF(节奏总纲!T35&lt;$D$4,0,IFERROR((节奏总纲!T35-$D$4)/$D$5*INDEX($F$10:$F$17,MATCH(Q$9,$E$10:$E$17,0)),P41))</f>
        <v>0</v>
      </c>
      <c r="R41" s="52">
        <f>IF(节奏总纲!P35&lt;$D$4,0,IFERROR((节奏总纲!P35-$D$4)/$D$5*INDEX($G$10:$G$17,MATCH(R$9,$E$10:$E$17,0)),Q41))</f>
        <v>0</v>
      </c>
      <c r="S41" s="52">
        <f>IF(节奏总纲!Q35&lt;$D$4,0,IFERROR((节奏总纲!Q35-$D$4)/$D$5*INDEX($G$10:$G$17,MATCH(S$9,$E$10:$E$17,0)),R41))</f>
        <v>0</v>
      </c>
      <c r="T41" s="52">
        <f>IF(节奏总纲!R35&lt;$D$4,0,IFERROR((节奏总纲!R35-$D$4)/$D$5*INDEX($G$10:$G$17,MATCH(T$9,$E$10:$E$17,0)),S41))</f>
        <v>0</v>
      </c>
      <c r="U41" s="52">
        <f>IF(节奏总纲!S35&lt;$D$4,0,IFERROR((节奏总纲!S35-$D$4)/$D$5*INDEX($G$10:$G$17,MATCH(U$9,$E$10:$E$17,0)),T41))</f>
        <v>0</v>
      </c>
      <c r="V41" s="52">
        <f>IF(节奏总纲!T35&lt;$D$4,0,IFERROR((节奏总纲!T35-$D$4)/$D$5*INDEX($G$10:$G$17,MATCH(V$9,$E$10:$E$17,0)),U41))</f>
        <v>0</v>
      </c>
      <c r="W41" s="52">
        <f>IF(节奏总纲!P35&lt;$D$4,0,IFERROR((节奏总纲!P35-$D$4)/$D$5*INDEX($H$10:$H$17,MATCH(W$9,$E$10:$E$17,0)),V41))</f>
        <v>0</v>
      </c>
      <c r="X41" s="52">
        <f>IF(节奏总纲!Q35&lt;$D$4,0,IFERROR((节奏总纲!Q35-$D$4)/$D$5*INDEX($H$10:$H$17,MATCH(X$9,$E$10:$E$17,0)),W41))</f>
        <v>0</v>
      </c>
      <c r="Y41" s="52">
        <f>IF(节奏总纲!R35&lt;$D$4,0,IFERROR((节奏总纲!R35-$D$4)/$D$5*INDEX($H$10:$H$17,MATCH(Y$9,$E$10:$E$17,0)),X41))</f>
        <v>0</v>
      </c>
      <c r="Z41" s="52">
        <f>IF(节奏总纲!S35&lt;$D$4,0,IFERROR((节奏总纲!S35-$D$4)/$D$5*INDEX($H$10:$H$17,MATCH(Z$9,$E$10:$E$17,0)),Y41))</f>
        <v>0</v>
      </c>
      <c r="AA41" s="52">
        <f>IF(节奏总纲!T35&lt;$D$4,0,IFERROR((节奏总纲!T35-$D$4)/$D$5*INDEX($H$10:$H$17,MATCH(AA$9,$E$10:$E$17,0)),Z41))</f>
        <v>0</v>
      </c>
      <c r="AB41" s="52">
        <f>IF(节奏总纲!P35&lt;$D$4,0,IFERROR((节奏总纲!P35-$D$4)/$D$5*INDEX($I$10:$I$17,MATCH(AB$9,$E$10:$E$17,0)),AA41))</f>
        <v>0</v>
      </c>
      <c r="AC41" s="52">
        <f>IF(节奏总纲!Q35&lt;$D$4,0,IFERROR((节奏总纲!Q35-$D$4)/$D$5*INDEX($I$10:$I$17,MATCH(AC$9,$E$10:$E$17,0)),AB41))</f>
        <v>0</v>
      </c>
      <c r="AD41" s="52">
        <f>IF(节奏总纲!R35&lt;$D$4,0,IFERROR((节奏总纲!R35-$D$4)/$D$5*INDEX($I$10:$I$17,MATCH(AD$9,$E$10:$E$17,0)),AC41))</f>
        <v>0</v>
      </c>
      <c r="AE41" s="52">
        <f>IF(节奏总纲!S35&lt;$D$4,0,IFERROR((节奏总纲!S35-$D$4)/$D$5*INDEX($I$10:$I$17,MATCH(AE$9,$E$10:$E$17,0)),AD41))</f>
        <v>0</v>
      </c>
      <c r="AF41" s="52">
        <f>IF(节奏总纲!T35&lt;$D$4,0,IFERROR((节奏总纲!T35-$D$4)/$D$5*INDEX($I$10:$I$17,MATCH(AF$9,$E$10:$E$17,0)),AE41))</f>
        <v>0</v>
      </c>
    </row>
    <row r="42" spans="12:32" x14ac:dyDescent="0.15">
      <c r="L42" s="51">
        <v>33</v>
      </c>
      <c r="M42" s="52">
        <f>IF(节奏总纲!P36&lt;$D$4,0,IFERROR((节奏总纲!P36-$D$4)/$D$5*INDEX($F$10:$F$17,MATCH(M$9,$E$10:$E$17,0)),L42))</f>
        <v>0</v>
      </c>
      <c r="N42" s="52">
        <f>IF(节奏总纲!Q36&lt;$D$4,0,IFERROR((节奏总纲!Q36-$D$4)/$D$5*INDEX($F$10:$F$17,MATCH(N$9,$E$10:$E$17,0)),M42))</f>
        <v>0</v>
      </c>
      <c r="O42" s="52">
        <f>IF(节奏总纲!R36&lt;$D$4,0,IFERROR((节奏总纲!R36-$D$4)/$D$5*INDEX($F$10:$F$17,MATCH(O$9,$E$10:$E$17,0)),N42))</f>
        <v>0</v>
      </c>
      <c r="P42" s="52">
        <f>IF(节奏总纲!S36&lt;$D$4,0,IFERROR((节奏总纲!S36-$D$4)/$D$5*INDEX($F$10:$F$17,MATCH(P$9,$E$10:$E$17,0)),O42))</f>
        <v>0</v>
      </c>
      <c r="Q42" s="52">
        <f>IF(节奏总纲!T36&lt;$D$4,0,IFERROR((节奏总纲!T36-$D$4)/$D$5*INDEX($F$10:$F$17,MATCH(Q$9,$E$10:$E$17,0)),P42))</f>
        <v>0</v>
      </c>
      <c r="R42" s="52">
        <f>IF(节奏总纲!P36&lt;$D$4,0,IFERROR((节奏总纲!P36-$D$4)/$D$5*INDEX($G$10:$G$17,MATCH(R$9,$E$10:$E$17,0)),Q42))</f>
        <v>0</v>
      </c>
      <c r="S42" s="52">
        <f>IF(节奏总纲!Q36&lt;$D$4,0,IFERROR((节奏总纲!Q36-$D$4)/$D$5*INDEX($G$10:$G$17,MATCH(S$9,$E$10:$E$17,0)),R42))</f>
        <v>0</v>
      </c>
      <c r="T42" s="52">
        <f>IF(节奏总纲!R36&lt;$D$4,0,IFERROR((节奏总纲!R36-$D$4)/$D$5*INDEX($G$10:$G$17,MATCH(T$9,$E$10:$E$17,0)),S42))</f>
        <v>0</v>
      </c>
      <c r="U42" s="52">
        <f>IF(节奏总纲!S36&lt;$D$4,0,IFERROR((节奏总纲!S36-$D$4)/$D$5*INDEX($G$10:$G$17,MATCH(U$9,$E$10:$E$17,0)),T42))</f>
        <v>0</v>
      </c>
      <c r="V42" s="52">
        <f>IF(节奏总纲!T36&lt;$D$4,0,IFERROR((节奏总纲!T36-$D$4)/$D$5*INDEX($G$10:$G$17,MATCH(V$9,$E$10:$E$17,0)),U42))</f>
        <v>0</v>
      </c>
      <c r="W42" s="52">
        <f>IF(节奏总纲!P36&lt;$D$4,0,IFERROR((节奏总纲!P36-$D$4)/$D$5*INDEX($H$10:$H$17,MATCH(W$9,$E$10:$E$17,0)),V42))</f>
        <v>0</v>
      </c>
      <c r="X42" s="52">
        <f>IF(节奏总纲!Q36&lt;$D$4,0,IFERROR((节奏总纲!Q36-$D$4)/$D$5*INDEX($H$10:$H$17,MATCH(X$9,$E$10:$E$17,0)),W42))</f>
        <v>0</v>
      </c>
      <c r="Y42" s="52">
        <f>IF(节奏总纲!R36&lt;$D$4,0,IFERROR((节奏总纲!R36-$D$4)/$D$5*INDEX($H$10:$H$17,MATCH(Y$9,$E$10:$E$17,0)),X42))</f>
        <v>0</v>
      </c>
      <c r="Z42" s="52">
        <f>IF(节奏总纲!S36&lt;$D$4,0,IFERROR((节奏总纲!S36-$D$4)/$D$5*INDEX($H$10:$H$17,MATCH(Z$9,$E$10:$E$17,0)),Y42))</f>
        <v>0</v>
      </c>
      <c r="AA42" s="52">
        <f>IF(节奏总纲!T36&lt;$D$4,0,IFERROR((节奏总纲!T36-$D$4)/$D$5*INDEX($H$10:$H$17,MATCH(AA$9,$E$10:$E$17,0)),Z42))</f>
        <v>0</v>
      </c>
      <c r="AB42" s="52">
        <f>IF(节奏总纲!P36&lt;$D$4,0,IFERROR((节奏总纲!P36-$D$4)/$D$5*INDEX($I$10:$I$17,MATCH(AB$9,$E$10:$E$17,0)),AA42))</f>
        <v>0</v>
      </c>
      <c r="AC42" s="52">
        <f>IF(节奏总纲!Q36&lt;$D$4,0,IFERROR((节奏总纲!Q36-$D$4)/$D$5*INDEX($I$10:$I$17,MATCH(AC$9,$E$10:$E$17,0)),AB42))</f>
        <v>0</v>
      </c>
      <c r="AD42" s="52">
        <f>IF(节奏总纲!R36&lt;$D$4,0,IFERROR((节奏总纲!R36-$D$4)/$D$5*INDEX($I$10:$I$17,MATCH(AD$9,$E$10:$E$17,0)),AC42))</f>
        <v>0</v>
      </c>
      <c r="AE42" s="52">
        <f>IF(节奏总纲!S36&lt;$D$4,0,IFERROR((节奏总纲!S36-$D$4)/$D$5*INDEX($I$10:$I$17,MATCH(AE$9,$E$10:$E$17,0)),AD42))</f>
        <v>0</v>
      </c>
      <c r="AF42" s="52">
        <f>IF(节奏总纲!T36&lt;$D$4,0,IFERROR((节奏总纲!T36-$D$4)/$D$5*INDEX($I$10:$I$17,MATCH(AF$9,$E$10:$E$17,0)),AE42))</f>
        <v>0</v>
      </c>
    </row>
    <row r="43" spans="12:32" x14ac:dyDescent="0.15">
      <c r="L43" s="51">
        <v>34</v>
      </c>
      <c r="M43" s="52">
        <f>IF(节奏总纲!P37&lt;$D$4,0,IFERROR((节奏总纲!P37-$D$4)/$D$5*INDEX($F$10:$F$17,MATCH(M$9,$E$10:$E$17,0)),L43))</f>
        <v>0</v>
      </c>
      <c r="N43" s="52">
        <f>IF(节奏总纲!Q37&lt;$D$4,0,IFERROR((节奏总纲!Q37-$D$4)/$D$5*INDEX($F$10:$F$17,MATCH(N$9,$E$10:$E$17,0)),M43))</f>
        <v>0</v>
      </c>
      <c r="O43" s="52">
        <f>IF(节奏总纲!R37&lt;$D$4,0,IFERROR((节奏总纲!R37-$D$4)/$D$5*INDEX($F$10:$F$17,MATCH(O$9,$E$10:$E$17,0)),N43))</f>
        <v>0</v>
      </c>
      <c r="P43" s="52">
        <f>IF(节奏总纲!S37&lt;$D$4,0,IFERROR((节奏总纲!S37-$D$4)/$D$5*INDEX($F$10:$F$17,MATCH(P$9,$E$10:$E$17,0)),O43))</f>
        <v>0</v>
      </c>
      <c r="Q43" s="52">
        <f>IF(节奏总纲!T37&lt;$D$4,0,IFERROR((节奏总纲!T37-$D$4)/$D$5*INDEX($F$10:$F$17,MATCH(Q$9,$E$10:$E$17,0)),P43))</f>
        <v>0</v>
      </c>
      <c r="R43" s="52">
        <f>IF(节奏总纲!P37&lt;$D$4,0,IFERROR((节奏总纲!P37-$D$4)/$D$5*INDEX($G$10:$G$17,MATCH(R$9,$E$10:$E$17,0)),Q43))</f>
        <v>0</v>
      </c>
      <c r="S43" s="52">
        <f>IF(节奏总纲!Q37&lt;$D$4,0,IFERROR((节奏总纲!Q37-$D$4)/$D$5*INDEX($G$10:$G$17,MATCH(S$9,$E$10:$E$17,0)),R43))</f>
        <v>0</v>
      </c>
      <c r="T43" s="52">
        <f>IF(节奏总纲!R37&lt;$D$4,0,IFERROR((节奏总纲!R37-$D$4)/$D$5*INDEX($G$10:$G$17,MATCH(T$9,$E$10:$E$17,0)),S43))</f>
        <v>0</v>
      </c>
      <c r="U43" s="52">
        <f>IF(节奏总纲!S37&lt;$D$4,0,IFERROR((节奏总纲!S37-$D$4)/$D$5*INDEX($G$10:$G$17,MATCH(U$9,$E$10:$E$17,0)),T43))</f>
        <v>0</v>
      </c>
      <c r="V43" s="52">
        <f>IF(节奏总纲!T37&lt;$D$4,0,IFERROR((节奏总纲!T37-$D$4)/$D$5*INDEX($G$10:$G$17,MATCH(V$9,$E$10:$E$17,0)),U43))</f>
        <v>0</v>
      </c>
      <c r="W43" s="52">
        <f>IF(节奏总纲!P37&lt;$D$4,0,IFERROR((节奏总纲!P37-$D$4)/$D$5*INDEX($H$10:$H$17,MATCH(W$9,$E$10:$E$17,0)),V43))</f>
        <v>0</v>
      </c>
      <c r="X43" s="52">
        <f>IF(节奏总纲!Q37&lt;$D$4,0,IFERROR((节奏总纲!Q37-$D$4)/$D$5*INDEX($H$10:$H$17,MATCH(X$9,$E$10:$E$17,0)),W43))</f>
        <v>0</v>
      </c>
      <c r="Y43" s="52">
        <f>IF(节奏总纲!R37&lt;$D$4,0,IFERROR((节奏总纲!R37-$D$4)/$D$5*INDEX($H$10:$H$17,MATCH(Y$9,$E$10:$E$17,0)),X43))</f>
        <v>0</v>
      </c>
      <c r="Z43" s="52">
        <f>IF(节奏总纲!S37&lt;$D$4,0,IFERROR((节奏总纲!S37-$D$4)/$D$5*INDEX($H$10:$H$17,MATCH(Z$9,$E$10:$E$17,0)),Y43))</f>
        <v>0</v>
      </c>
      <c r="AA43" s="52">
        <f>IF(节奏总纲!T37&lt;$D$4,0,IFERROR((节奏总纲!T37-$D$4)/$D$5*INDEX($H$10:$H$17,MATCH(AA$9,$E$10:$E$17,0)),Z43))</f>
        <v>0</v>
      </c>
      <c r="AB43" s="52">
        <f>IF(节奏总纲!P37&lt;$D$4,0,IFERROR((节奏总纲!P37-$D$4)/$D$5*INDEX($I$10:$I$17,MATCH(AB$9,$E$10:$E$17,0)),AA43))</f>
        <v>0</v>
      </c>
      <c r="AC43" s="52">
        <f>IF(节奏总纲!Q37&lt;$D$4,0,IFERROR((节奏总纲!Q37-$D$4)/$D$5*INDEX($I$10:$I$17,MATCH(AC$9,$E$10:$E$17,0)),AB43))</f>
        <v>0</v>
      </c>
      <c r="AD43" s="52">
        <f>IF(节奏总纲!R37&lt;$D$4,0,IFERROR((节奏总纲!R37-$D$4)/$D$5*INDEX($I$10:$I$17,MATCH(AD$9,$E$10:$E$17,0)),AC43))</f>
        <v>0</v>
      </c>
      <c r="AE43" s="52">
        <f>IF(节奏总纲!S37&lt;$D$4,0,IFERROR((节奏总纲!S37-$D$4)/$D$5*INDEX($I$10:$I$17,MATCH(AE$9,$E$10:$E$17,0)),AD43))</f>
        <v>0</v>
      </c>
      <c r="AF43" s="52">
        <f>IF(节奏总纲!T37&lt;$D$4,0,IFERROR((节奏总纲!T37-$D$4)/$D$5*INDEX($I$10:$I$17,MATCH(AF$9,$E$10:$E$17,0)),AE43))</f>
        <v>0</v>
      </c>
    </row>
    <row r="44" spans="12:32" x14ac:dyDescent="0.15">
      <c r="L44" s="51">
        <v>35</v>
      </c>
      <c r="M44" s="52">
        <f>IF(节奏总纲!P38&lt;$D$4,0,IFERROR((节奏总纲!P38-$D$4)/$D$5*INDEX($F$10:$F$17,MATCH(M$9,$E$10:$E$17,0)),L44))</f>
        <v>0</v>
      </c>
      <c r="N44" s="52">
        <f>IF(节奏总纲!Q38&lt;$D$4,0,IFERROR((节奏总纲!Q38-$D$4)/$D$5*INDEX($F$10:$F$17,MATCH(N$9,$E$10:$E$17,0)),M44))</f>
        <v>0</v>
      </c>
      <c r="O44" s="52">
        <f>IF(节奏总纲!R38&lt;$D$4,0,IFERROR((节奏总纲!R38-$D$4)/$D$5*INDEX($F$10:$F$17,MATCH(O$9,$E$10:$E$17,0)),N44))</f>
        <v>0</v>
      </c>
      <c r="P44" s="52">
        <f>IF(节奏总纲!S38&lt;$D$4,0,IFERROR((节奏总纲!S38-$D$4)/$D$5*INDEX($F$10:$F$17,MATCH(P$9,$E$10:$E$17,0)),O44))</f>
        <v>0</v>
      </c>
      <c r="Q44" s="52">
        <f>IF(节奏总纲!T38&lt;$D$4,0,IFERROR((节奏总纲!T38-$D$4)/$D$5*INDEX($F$10:$F$17,MATCH(Q$9,$E$10:$E$17,0)),P44))</f>
        <v>0</v>
      </c>
      <c r="R44" s="52">
        <f>IF(节奏总纲!P38&lt;$D$4,0,IFERROR((节奏总纲!P38-$D$4)/$D$5*INDEX($G$10:$G$17,MATCH(R$9,$E$10:$E$17,0)),Q44))</f>
        <v>0</v>
      </c>
      <c r="S44" s="52">
        <f>IF(节奏总纲!Q38&lt;$D$4,0,IFERROR((节奏总纲!Q38-$D$4)/$D$5*INDEX($G$10:$G$17,MATCH(S$9,$E$10:$E$17,0)),R44))</f>
        <v>0</v>
      </c>
      <c r="T44" s="52">
        <f>IF(节奏总纲!R38&lt;$D$4,0,IFERROR((节奏总纲!R38-$D$4)/$D$5*INDEX($G$10:$G$17,MATCH(T$9,$E$10:$E$17,0)),S44))</f>
        <v>0</v>
      </c>
      <c r="U44" s="52">
        <f>IF(节奏总纲!S38&lt;$D$4,0,IFERROR((节奏总纲!S38-$D$4)/$D$5*INDEX($G$10:$G$17,MATCH(U$9,$E$10:$E$17,0)),T44))</f>
        <v>0</v>
      </c>
      <c r="V44" s="52">
        <f>IF(节奏总纲!T38&lt;$D$4,0,IFERROR((节奏总纲!T38-$D$4)/$D$5*INDEX($G$10:$G$17,MATCH(V$9,$E$10:$E$17,0)),U44))</f>
        <v>0</v>
      </c>
      <c r="W44" s="52">
        <f>IF(节奏总纲!P38&lt;$D$4,0,IFERROR((节奏总纲!P38-$D$4)/$D$5*INDEX($H$10:$H$17,MATCH(W$9,$E$10:$E$17,0)),V44))</f>
        <v>0</v>
      </c>
      <c r="X44" s="52">
        <f>IF(节奏总纲!Q38&lt;$D$4,0,IFERROR((节奏总纲!Q38-$D$4)/$D$5*INDEX($H$10:$H$17,MATCH(X$9,$E$10:$E$17,0)),W44))</f>
        <v>0</v>
      </c>
      <c r="Y44" s="52">
        <f>IF(节奏总纲!R38&lt;$D$4,0,IFERROR((节奏总纲!R38-$D$4)/$D$5*INDEX($H$10:$H$17,MATCH(Y$9,$E$10:$E$17,0)),X44))</f>
        <v>0</v>
      </c>
      <c r="Z44" s="52">
        <f>IF(节奏总纲!S38&lt;$D$4,0,IFERROR((节奏总纲!S38-$D$4)/$D$5*INDEX($H$10:$H$17,MATCH(Z$9,$E$10:$E$17,0)),Y44))</f>
        <v>0</v>
      </c>
      <c r="AA44" s="52">
        <f>IF(节奏总纲!T38&lt;$D$4,0,IFERROR((节奏总纲!T38-$D$4)/$D$5*INDEX($H$10:$H$17,MATCH(AA$9,$E$10:$E$17,0)),Z44))</f>
        <v>0</v>
      </c>
      <c r="AB44" s="52">
        <f>IF(节奏总纲!P38&lt;$D$4,0,IFERROR((节奏总纲!P38-$D$4)/$D$5*INDEX($I$10:$I$17,MATCH(AB$9,$E$10:$E$17,0)),AA44))</f>
        <v>0</v>
      </c>
      <c r="AC44" s="52">
        <f>IF(节奏总纲!Q38&lt;$D$4,0,IFERROR((节奏总纲!Q38-$D$4)/$D$5*INDEX($I$10:$I$17,MATCH(AC$9,$E$10:$E$17,0)),AB44))</f>
        <v>0</v>
      </c>
      <c r="AD44" s="52">
        <f>IF(节奏总纲!R38&lt;$D$4,0,IFERROR((节奏总纲!R38-$D$4)/$D$5*INDEX($I$10:$I$17,MATCH(AD$9,$E$10:$E$17,0)),AC44))</f>
        <v>0</v>
      </c>
      <c r="AE44" s="52">
        <f>IF(节奏总纲!S38&lt;$D$4,0,IFERROR((节奏总纲!S38-$D$4)/$D$5*INDEX($I$10:$I$17,MATCH(AE$9,$E$10:$E$17,0)),AD44))</f>
        <v>0</v>
      </c>
      <c r="AF44" s="52">
        <f>IF(节奏总纲!T38&lt;$D$4,0,IFERROR((节奏总纲!T38-$D$4)/$D$5*INDEX($I$10:$I$17,MATCH(AF$9,$E$10:$E$17,0)),AE44))</f>
        <v>0</v>
      </c>
    </row>
    <row r="45" spans="12:32" x14ac:dyDescent="0.15">
      <c r="L45" s="51">
        <v>36</v>
      </c>
      <c r="M45" s="52">
        <f>IF(节奏总纲!P39&lt;$D$4,0,IFERROR((节奏总纲!P39-$D$4)/$D$5*INDEX($F$10:$F$17,MATCH(M$9,$E$10:$E$17,0)),L45))</f>
        <v>0</v>
      </c>
      <c r="N45" s="52">
        <f>IF(节奏总纲!Q39&lt;$D$4,0,IFERROR((节奏总纲!Q39-$D$4)/$D$5*INDEX($F$10:$F$17,MATCH(N$9,$E$10:$E$17,0)),M45))</f>
        <v>0</v>
      </c>
      <c r="O45" s="52">
        <f>IF(节奏总纲!R39&lt;$D$4,0,IFERROR((节奏总纲!R39-$D$4)/$D$5*INDEX($F$10:$F$17,MATCH(O$9,$E$10:$E$17,0)),N45))</f>
        <v>0</v>
      </c>
      <c r="P45" s="52">
        <f>IF(节奏总纲!S39&lt;$D$4,0,IFERROR((节奏总纲!S39-$D$4)/$D$5*INDEX($F$10:$F$17,MATCH(P$9,$E$10:$E$17,0)),O45))</f>
        <v>0</v>
      </c>
      <c r="Q45" s="52">
        <f>IF(节奏总纲!T39&lt;$D$4,0,IFERROR((节奏总纲!T39-$D$4)/$D$5*INDEX($F$10:$F$17,MATCH(Q$9,$E$10:$E$17,0)),P45))</f>
        <v>0</v>
      </c>
      <c r="R45" s="52">
        <f>IF(节奏总纲!P39&lt;$D$4,0,IFERROR((节奏总纲!P39-$D$4)/$D$5*INDEX($G$10:$G$17,MATCH(R$9,$E$10:$E$17,0)),Q45))</f>
        <v>0</v>
      </c>
      <c r="S45" s="52">
        <f>IF(节奏总纲!Q39&lt;$D$4,0,IFERROR((节奏总纲!Q39-$D$4)/$D$5*INDEX($G$10:$G$17,MATCH(S$9,$E$10:$E$17,0)),R45))</f>
        <v>0</v>
      </c>
      <c r="T45" s="52">
        <f>IF(节奏总纲!R39&lt;$D$4,0,IFERROR((节奏总纲!R39-$D$4)/$D$5*INDEX($G$10:$G$17,MATCH(T$9,$E$10:$E$17,0)),S45))</f>
        <v>0</v>
      </c>
      <c r="U45" s="52">
        <f>IF(节奏总纲!S39&lt;$D$4,0,IFERROR((节奏总纲!S39-$D$4)/$D$5*INDEX($G$10:$G$17,MATCH(U$9,$E$10:$E$17,0)),T45))</f>
        <v>0</v>
      </c>
      <c r="V45" s="52">
        <f>IF(节奏总纲!T39&lt;$D$4,0,IFERROR((节奏总纲!T39-$D$4)/$D$5*INDEX($G$10:$G$17,MATCH(V$9,$E$10:$E$17,0)),U45))</f>
        <v>0</v>
      </c>
      <c r="W45" s="52">
        <f>IF(节奏总纲!P39&lt;$D$4,0,IFERROR((节奏总纲!P39-$D$4)/$D$5*INDEX($H$10:$H$17,MATCH(W$9,$E$10:$E$17,0)),V45))</f>
        <v>0</v>
      </c>
      <c r="X45" s="52">
        <f>IF(节奏总纲!Q39&lt;$D$4,0,IFERROR((节奏总纲!Q39-$D$4)/$D$5*INDEX($H$10:$H$17,MATCH(X$9,$E$10:$E$17,0)),W45))</f>
        <v>0</v>
      </c>
      <c r="Y45" s="52">
        <f>IF(节奏总纲!R39&lt;$D$4,0,IFERROR((节奏总纲!R39-$D$4)/$D$5*INDEX($H$10:$H$17,MATCH(Y$9,$E$10:$E$17,0)),X45))</f>
        <v>0</v>
      </c>
      <c r="Z45" s="52">
        <f>IF(节奏总纲!S39&lt;$D$4,0,IFERROR((节奏总纲!S39-$D$4)/$D$5*INDEX($H$10:$H$17,MATCH(Z$9,$E$10:$E$17,0)),Y45))</f>
        <v>0</v>
      </c>
      <c r="AA45" s="52">
        <f>IF(节奏总纲!T39&lt;$D$4,0,IFERROR((节奏总纲!T39-$D$4)/$D$5*INDEX($H$10:$H$17,MATCH(AA$9,$E$10:$E$17,0)),Z45))</f>
        <v>0</v>
      </c>
      <c r="AB45" s="52">
        <f>IF(节奏总纲!P39&lt;$D$4,0,IFERROR((节奏总纲!P39-$D$4)/$D$5*INDEX($I$10:$I$17,MATCH(AB$9,$E$10:$E$17,0)),AA45))</f>
        <v>0</v>
      </c>
      <c r="AC45" s="52">
        <f>IF(节奏总纲!Q39&lt;$D$4,0,IFERROR((节奏总纲!Q39-$D$4)/$D$5*INDEX($I$10:$I$17,MATCH(AC$9,$E$10:$E$17,0)),AB45))</f>
        <v>0</v>
      </c>
      <c r="AD45" s="52">
        <f>IF(节奏总纲!R39&lt;$D$4,0,IFERROR((节奏总纲!R39-$D$4)/$D$5*INDEX($I$10:$I$17,MATCH(AD$9,$E$10:$E$17,0)),AC45))</f>
        <v>0</v>
      </c>
      <c r="AE45" s="52">
        <f>IF(节奏总纲!S39&lt;$D$4,0,IFERROR((节奏总纲!S39-$D$4)/$D$5*INDEX($I$10:$I$17,MATCH(AE$9,$E$10:$E$17,0)),AD45))</f>
        <v>0</v>
      </c>
      <c r="AF45" s="52">
        <f>IF(节奏总纲!T39&lt;$D$4,0,IFERROR((节奏总纲!T39-$D$4)/$D$5*INDEX($I$10:$I$17,MATCH(AF$9,$E$10:$E$17,0)),AE45))</f>
        <v>0</v>
      </c>
    </row>
    <row r="46" spans="12:32" x14ac:dyDescent="0.15">
      <c r="L46" s="51">
        <v>37</v>
      </c>
      <c r="M46" s="52">
        <f>IF(节奏总纲!P40&lt;$D$4,0,IFERROR((节奏总纲!P40-$D$4)/$D$5*INDEX($F$10:$F$17,MATCH(M$9,$E$10:$E$17,0)),L46))</f>
        <v>0</v>
      </c>
      <c r="N46" s="52">
        <f>IF(节奏总纲!Q40&lt;$D$4,0,IFERROR((节奏总纲!Q40-$D$4)/$D$5*INDEX($F$10:$F$17,MATCH(N$9,$E$10:$E$17,0)),M46))</f>
        <v>0</v>
      </c>
      <c r="O46" s="52">
        <f>IF(节奏总纲!R40&lt;$D$4,0,IFERROR((节奏总纲!R40-$D$4)/$D$5*INDEX($F$10:$F$17,MATCH(O$9,$E$10:$E$17,0)),N46))</f>
        <v>0</v>
      </c>
      <c r="P46" s="52">
        <f>IF(节奏总纲!S40&lt;$D$4,0,IFERROR((节奏总纲!S40-$D$4)/$D$5*INDEX($F$10:$F$17,MATCH(P$9,$E$10:$E$17,0)),O46))</f>
        <v>0</v>
      </c>
      <c r="Q46" s="52">
        <f>IF(节奏总纲!T40&lt;$D$4,0,IFERROR((节奏总纲!T40-$D$4)/$D$5*INDEX($F$10:$F$17,MATCH(Q$9,$E$10:$E$17,0)),P46))</f>
        <v>0</v>
      </c>
      <c r="R46" s="52">
        <f>IF(节奏总纲!P40&lt;$D$4,0,IFERROR((节奏总纲!P40-$D$4)/$D$5*INDEX($G$10:$G$17,MATCH(R$9,$E$10:$E$17,0)),Q46))</f>
        <v>0</v>
      </c>
      <c r="S46" s="52">
        <f>IF(节奏总纲!Q40&lt;$D$4,0,IFERROR((节奏总纲!Q40-$D$4)/$D$5*INDEX($G$10:$G$17,MATCH(S$9,$E$10:$E$17,0)),R46))</f>
        <v>0</v>
      </c>
      <c r="T46" s="52">
        <f>IF(节奏总纲!R40&lt;$D$4,0,IFERROR((节奏总纲!R40-$D$4)/$D$5*INDEX($G$10:$G$17,MATCH(T$9,$E$10:$E$17,0)),S46))</f>
        <v>0</v>
      </c>
      <c r="U46" s="52">
        <f>IF(节奏总纲!S40&lt;$D$4,0,IFERROR((节奏总纲!S40-$D$4)/$D$5*INDEX($G$10:$G$17,MATCH(U$9,$E$10:$E$17,0)),T46))</f>
        <v>0</v>
      </c>
      <c r="V46" s="52">
        <f>IF(节奏总纲!T40&lt;$D$4,0,IFERROR((节奏总纲!T40-$D$4)/$D$5*INDEX($G$10:$G$17,MATCH(V$9,$E$10:$E$17,0)),U46))</f>
        <v>0</v>
      </c>
      <c r="W46" s="52">
        <f>IF(节奏总纲!P40&lt;$D$4,0,IFERROR((节奏总纲!P40-$D$4)/$D$5*INDEX($H$10:$H$17,MATCH(W$9,$E$10:$E$17,0)),V46))</f>
        <v>0</v>
      </c>
      <c r="X46" s="52">
        <f>IF(节奏总纲!Q40&lt;$D$4,0,IFERROR((节奏总纲!Q40-$D$4)/$D$5*INDEX($H$10:$H$17,MATCH(X$9,$E$10:$E$17,0)),W46))</f>
        <v>0</v>
      </c>
      <c r="Y46" s="52">
        <f>IF(节奏总纲!R40&lt;$D$4,0,IFERROR((节奏总纲!R40-$D$4)/$D$5*INDEX($H$10:$H$17,MATCH(Y$9,$E$10:$E$17,0)),X46))</f>
        <v>0</v>
      </c>
      <c r="Z46" s="52">
        <f>IF(节奏总纲!S40&lt;$D$4,0,IFERROR((节奏总纲!S40-$D$4)/$D$5*INDEX($H$10:$H$17,MATCH(Z$9,$E$10:$E$17,0)),Y46))</f>
        <v>0</v>
      </c>
      <c r="AA46" s="52">
        <f>IF(节奏总纲!T40&lt;$D$4,0,IFERROR((节奏总纲!T40-$D$4)/$D$5*INDEX($H$10:$H$17,MATCH(AA$9,$E$10:$E$17,0)),Z46))</f>
        <v>0</v>
      </c>
      <c r="AB46" s="52">
        <f>IF(节奏总纲!P40&lt;$D$4,0,IFERROR((节奏总纲!P40-$D$4)/$D$5*INDEX($I$10:$I$17,MATCH(AB$9,$E$10:$E$17,0)),AA46))</f>
        <v>0</v>
      </c>
      <c r="AC46" s="52">
        <f>IF(节奏总纲!Q40&lt;$D$4,0,IFERROR((节奏总纲!Q40-$D$4)/$D$5*INDEX($I$10:$I$17,MATCH(AC$9,$E$10:$E$17,0)),AB46))</f>
        <v>0</v>
      </c>
      <c r="AD46" s="52">
        <f>IF(节奏总纲!R40&lt;$D$4,0,IFERROR((节奏总纲!R40-$D$4)/$D$5*INDEX($I$10:$I$17,MATCH(AD$9,$E$10:$E$17,0)),AC46))</f>
        <v>0</v>
      </c>
      <c r="AE46" s="52">
        <f>IF(节奏总纲!S40&lt;$D$4,0,IFERROR((节奏总纲!S40-$D$4)/$D$5*INDEX($I$10:$I$17,MATCH(AE$9,$E$10:$E$17,0)),AD46))</f>
        <v>0</v>
      </c>
      <c r="AF46" s="52">
        <f>IF(节奏总纲!T40&lt;$D$4,0,IFERROR((节奏总纲!T40-$D$4)/$D$5*INDEX($I$10:$I$17,MATCH(AF$9,$E$10:$E$17,0)),AE46))</f>
        <v>0</v>
      </c>
    </row>
    <row r="47" spans="12:32" x14ac:dyDescent="0.15">
      <c r="L47" s="51">
        <v>38</v>
      </c>
      <c r="M47" s="52">
        <f>IF(节奏总纲!P41&lt;$D$4,0,IFERROR((节奏总纲!P41-$D$4)/$D$5*INDEX($F$10:$F$17,MATCH(M$9,$E$10:$E$17,0)),L47))</f>
        <v>0</v>
      </c>
      <c r="N47" s="52">
        <f>IF(节奏总纲!Q41&lt;$D$4,0,IFERROR((节奏总纲!Q41-$D$4)/$D$5*INDEX($F$10:$F$17,MATCH(N$9,$E$10:$E$17,0)),M47))</f>
        <v>0</v>
      </c>
      <c r="O47" s="52">
        <f>IF(节奏总纲!R41&lt;$D$4,0,IFERROR((节奏总纲!R41-$D$4)/$D$5*INDEX($F$10:$F$17,MATCH(O$9,$E$10:$E$17,0)),N47))</f>
        <v>0</v>
      </c>
      <c r="P47" s="52">
        <f>IF(节奏总纲!S41&lt;$D$4,0,IFERROR((节奏总纲!S41-$D$4)/$D$5*INDEX($F$10:$F$17,MATCH(P$9,$E$10:$E$17,0)),O47))</f>
        <v>0</v>
      </c>
      <c r="Q47" s="52">
        <f>IF(节奏总纲!T41&lt;$D$4,0,IFERROR((节奏总纲!T41-$D$4)/$D$5*INDEX($F$10:$F$17,MATCH(Q$9,$E$10:$E$17,0)),P47))</f>
        <v>0</v>
      </c>
      <c r="R47" s="52">
        <f>IF(节奏总纲!P41&lt;$D$4,0,IFERROR((节奏总纲!P41-$D$4)/$D$5*INDEX($G$10:$G$17,MATCH(R$9,$E$10:$E$17,0)),Q47))</f>
        <v>0</v>
      </c>
      <c r="S47" s="52">
        <f>IF(节奏总纲!Q41&lt;$D$4,0,IFERROR((节奏总纲!Q41-$D$4)/$D$5*INDEX($G$10:$G$17,MATCH(S$9,$E$10:$E$17,0)),R47))</f>
        <v>0</v>
      </c>
      <c r="T47" s="52">
        <f>IF(节奏总纲!R41&lt;$D$4,0,IFERROR((节奏总纲!R41-$D$4)/$D$5*INDEX($G$10:$G$17,MATCH(T$9,$E$10:$E$17,0)),S47))</f>
        <v>0</v>
      </c>
      <c r="U47" s="52">
        <f>IF(节奏总纲!S41&lt;$D$4,0,IFERROR((节奏总纲!S41-$D$4)/$D$5*INDEX($G$10:$G$17,MATCH(U$9,$E$10:$E$17,0)),T47))</f>
        <v>0</v>
      </c>
      <c r="V47" s="52">
        <f>IF(节奏总纲!T41&lt;$D$4,0,IFERROR((节奏总纲!T41-$D$4)/$D$5*INDEX($G$10:$G$17,MATCH(V$9,$E$10:$E$17,0)),U47))</f>
        <v>0</v>
      </c>
      <c r="W47" s="52">
        <f>IF(节奏总纲!P41&lt;$D$4,0,IFERROR((节奏总纲!P41-$D$4)/$D$5*INDEX($H$10:$H$17,MATCH(W$9,$E$10:$E$17,0)),V47))</f>
        <v>0</v>
      </c>
      <c r="X47" s="52">
        <f>IF(节奏总纲!Q41&lt;$D$4,0,IFERROR((节奏总纲!Q41-$D$4)/$D$5*INDEX($H$10:$H$17,MATCH(X$9,$E$10:$E$17,0)),W47))</f>
        <v>0</v>
      </c>
      <c r="Y47" s="52">
        <f>IF(节奏总纲!R41&lt;$D$4,0,IFERROR((节奏总纲!R41-$D$4)/$D$5*INDEX($H$10:$H$17,MATCH(Y$9,$E$10:$E$17,0)),X47))</f>
        <v>0</v>
      </c>
      <c r="Z47" s="52">
        <f>IF(节奏总纲!S41&lt;$D$4,0,IFERROR((节奏总纲!S41-$D$4)/$D$5*INDEX($H$10:$H$17,MATCH(Z$9,$E$10:$E$17,0)),Y47))</f>
        <v>0</v>
      </c>
      <c r="AA47" s="52">
        <f>IF(节奏总纲!T41&lt;$D$4,0,IFERROR((节奏总纲!T41-$D$4)/$D$5*INDEX($H$10:$H$17,MATCH(AA$9,$E$10:$E$17,0)),Z47))</f>
        <v>0</v>
      </c>
      <c r="AB47" s="52">
        <f>IF(节奏总纲!P41&lt;$D$4,0,IFERROR((节奏总纲!P41-$D$4)/$D$5*INDEX($I$10:$I$17,MATCH(AB$9,$E$10:$E$17,0)),AA47))</f>
        <v>0</v>
      </c>
      <c r="AC47" s="52">
        <f>IF(节奏总纲!Q41&lt;$D$4,0,IFERROR((节奏总纲!Q41-$D$4)/$D$5*INDEX($I$10:$I$17,MATCH(AC$9,$E$10:$E$17,0)),AB47))</f>
        <v>0</v>
      </c>
      <c r="AD47" s="52">
        <f>IF(节奏总纲!R41&lt;$D$4,0,IFERROR((节奏总纲!R41-$D$4)/$D$5*INDEX($I$10:$I$17,MATCH(AD$9,$E$10:$E$17,0)),AC47))</f>
        <v>0</v>
      </c>
      <c r="AE47" s="52">
        <f>IF(节奏总纲!S41&lt;$D$4,0,IFERROR((节奏总纲!S41-$D$4)/$D$5*INDEX($I$10:$I$17,MATCH(AE$9,$E$10:$E$17,0)),AD47))</f>
        <v>0</v>
      </c>
      <c r="AF47" s="52">
        <f>IF(节奏总纲!T41&lt;$D$4,0,IFERROR((节奏总纲!T41-$D$4)/$D$5*INDEX($I$10:$I$17,MATCH(AF$9,$E$10:$E$17,0)),AE47))</f>
        <v>0</v>
      </c>
    </row>
    <row r="48" spans="12:32" x14ac:dyDescent="0.15">
      <c r="L48" s="51">
        <v>39</v>
      </c>
      <c r="M48" s="52">
        <f>IF(节奏总纲!P42&lt;$D$4,0,IFERROR((节奏总纲!P42-$D$4)/$D$5*INDEX($F$10:$F$17,MATCH(M$9,$E$10:$E$17,0)),L48))</f>
        <v>0</v>
      </c>
      <c r="N48" s="52">
        <f>IF(节奏总纲!Q42&lt;$D$4,0,IFERROR((节奏总纲!Q42-$D$4)/$D$5*INDEX($F$10:$F$17,MATCH(N$9,$E$10:$E$17,0)),M48))</f>
        <v>0</v>
      </c>
      <c r="O48" s="52">
        <f>IF(节奏总纲!R42&lt;$D$4,0,IFERROR((节奏总纲!R42-$D$4)/$D$5*INDEX($F$10:$F$17,MATCH(O$9,$E$10:$E$17,0)),N48))</f>
        <v>0</v>
      </c>
      <c r="P48" s="52">
        <f>IF(节奏总纲!S42&lt;$D$4,0,IFERROR((节奏总纲!S42-$D$4)/$D$5*INDEX($F$10:$F$17,MATCH(P$9,$E$10:$E$17,0)),O48))</f>
        <v>0</v>
      </c>
      <c r="Q48" s="52">
        <f>IF(节奏总纲!T42&lt;$D$4,0,IFERROR((节奏总纲!T42-$D$4)/$D$5*INDEX($F$10:$F$17,MATCH(Q$9,$E$10:$E$17,0)),P48))</f>
        <v>0</v>
      </c>
      <c r="R48" s="52">
        <f>IF(节奏总纲!P42&lt;$D$4,0,IFERROR((节奏总纲!P42-$D$4)/$D$5*INDEX($G$10:$G$17,MATCH(R$9,$E$10:$E$17,0)),Q48))</f>
        <v>0</v>
      </c>
      <c r="S48" s="52">
        <f>IF(节奏总纲!Q42&lt;$D$4,0,IFERROR((节奏总纲!Q42-$D$4)/$D$5*INDEX($G$10:$G$17,MATCH(S$9,$E$10:$E$17,0)),R48))</f>
        <v>0</v>
      </c>
      <c r="T48" s="52">
        <f>IF(节奏总纲!R42&lt;$D$4,0,IFERROR((节奏总纲!R42-$D$4)/$D$5*INDEX($G$10:$G$17,MATCH(T$9,$E$10:$E$17,0)),S48))</f>
        <v>0</v>
      </c>
      <c r="U48" s="52">
        <f>IF(节奏总纲!S42&lt;$D$4,0,IFERROR((节奏总纲!S42-$D$4)/$D$5*INDEX($G$10:$G$17,MATCH(U$9,$E$10:$E$17,0)),T48))</f>
        <v>0</v>
      </c>
      <c r="V48" s="52">
        <f>IF(节奏总纲!T42&lt;$D$4,0,IFERROR((节奏总纲!T42-$D$4)/$D$5*INDEX($G$10:$G$17,MATCH(V$9,$E$10:$E$17,0)),U48))</f>
        <v>0</v>
      </c>
      <c r="W48" s="52">
        <f>IF(节奏总纲!P42&lt;$D$4,0,IFERROR((节奏总纲!P42-$D$4)/$D$5*INDEX($H$10:$H$17,MATCH(W$9,$E$10:$E$17,0)),V48))</f>
        <v>0</v>
      </c>
      <c r="X48" s="52">
        <f>IF(节奏总纲!Q42&lt;$D$4,0,IFERROR((节奏总纲!Q42-$D$4)/$D$5*INDEX($H$10:$H$17,MATCH(X$9,$E$10:$E$17,0)),W48))</f>
        <v>0</v>
      </c>
      <c r="Y48" s="52">
        <f>IF(节奏总纲!R42&lt;$D$4,0,IFERROR((节奏总纲!R42-$D$4)/$D$5*INDEX($H$10:$H$17,MATCH(Y$9,$E$10:$E$17,0)),X48))</f>
        <v>0</v>
      </c>
      <c r="Z48" s="52">
        <f>IF(节奏总纲!S42&lt;$D$4,0,IFERROR((节奏总纲!S42-$D$4)/$D$5*INDEX($H$10:$H$17,MATCH(Z$9,$E$10:$E$17,0)),Y48))</f>
        <v>0</v>
      </c>
      <c r="AA48" s="52">
        <f>IF(节奏总纲!T42&lt;$D$4,0,IFERROR((节奏总纲!T42-$D$4)/$D$5*INDEX($H$10:$H$17,MATCH(AA$9,$E$10:$E$17,0)),Z48))</f>
        <v>0</v>
      </c>
      <c r="AB48" s="52">
        <f>IF(节奏总纲!P42&lt;$D$4,0,IFERROR((节奏总纲!P42-$D$4)/$D$5*INDEX($I$10:$I$17,MATCH(AB$9,$E$10:$E$17,0)),AA48))</f>
        <v>0</v>
      </c>
      <c r="AC48" s="52">
        <f>IF(节奏总纲!Q42&lt;$D$4,0,IFERROR((节奏总纲!Q42-$D$4)/$D$5*INDEX($I$10:$I$17,MATCH(AC$9,$E$10:$E$17,0)),AB48))</f>
        <v>0</v>
      </c>
      <c r="AD48" s="52">
        <f>IF(节奏总纲!R42&lt;$D$4,0,IFERROR((节奏总纲!R42-$D$4)/$D$5*INDEX($I$10:$I$17,MATCH(AD$9,$E$10:$E$17,0)),AC48))</f>
        <v>0</v>
      </c>
      <c r="AE48" s="52">
        <f>IF(节奏总纲!S42&lt;$D$4,0,IFERROR((节奏总纲!S42-$D$4)/$D$5*INDEX($I$10:$I$17,MATCH(AE$9,$E$10:$E$17,0)),AD48))</f>
        <v>0</v>
      </c>
      <c r="AF48" s="52">
        <f>IF(节奏总纲!T42&lt;$D$4,0,IFERROR((节奏总纲!T42-$D$4)/$D$5*INDEX($I$10:$I$17,MATCH(AF$9,$E$10:$E$17,0)),AE48))</f>
        <v>0</v>
      </c>
    </row>
    <row r="49" spans="12:32" x14ac:dyDescent="0.15">
      <c r="L49" s="51">
        <v>40</v>
      </c>
      <c r="M49" s="52">
        <f>IF(节奏总纲!P43&lt;$D$4,0,IFERROR((节奏总纲!P43-$D$4)/$D$5*INDEX($F$10:$F$17,MATCH(M$9,$E$10:$E$17,0)),L49))</f>
        <v>0</v>
      </c>
      <c r="N49" s="52">
        <f>IF(节奏总纲!Q43&lt;$D$4,0,IFERROR((节奏总纲!Q43-$D$4)/$D$5*INDEX($F$10:$F$17,MATCH(N$9,$E$10:$E$17,0)),M49))</f>
        <v>0</v>
      </c>
      <c r="O49" s="52">
        <f>IF(节奏总纲!R43&lt;$D$4,0,IFERROR((节奏总纲!R43-$D$4)/$D$5*INDEX($F$10:$F$17,MATCH(O$9,$E$10:$E$17,0)),N49))</f>
        <v>0</v>
      </c>
      <c r="P49" s="52">
        <f>IF(节奏总纲!S43&lt;$D$4,0,IFERROR((节奏总纲!S43-$D$4)/$D$5*INDEX($F$10:$F$17,MATCH(P$9,$E$10:$E$17,0)),O49))</f>
        <v>0</v>
      </c>
      <c r="Q49" s="52">
        <f>IF(节奏总纲!T43&lt;$D$4,0,IFERROR((节奏总纲!T43-$D$4)/$D$5*INDEX($F$10:$F$17,MATCH(Q$9,$E$10:$E$17,0)),P49))</f>
        <v>0</v>
      </c>
      <c r="R49" s="52">
        <f>IF(节奏总纲!P43&lt;$D$4,0,IFERROR((节奏总纲!P43-$D$4)/$D$5*INDEX($G$10:$G$17,MATCH(R$9,$E$10:$E$17,0)),Q49))</f>
        <v>0</v>
      </c>
      <c r="S49" s="52">
        <f>IF(节奏总纲!Q43&lt;$D$4,0,IFERROR((节奏总纲!Q43-$D$4)/$D$5*INDEX($G$10:$G$17,MATCH(S$9,$E$10:$E$17,0)),R49))</f>
        <v>0</v>
      </c>
      <c r="T49" s="52">
        <f>IF(节奏总纲!R43&lt;$D$4,0,IFERROR((节奏总纲!R43-$D$4)/$D$5*INDEX($G$10:$G$17,MATCH(T$9,$E$10:$E$17,0)),S49))</f>
        <v>0</v>
      </c>
      <c r="U49" s="52">
        <f>IF(节奏总纲!S43&lt;$D$4,0,IFERROR((节奏总纲!S43-$D$4)/$D$5*INDEX($G$10:$G$17,MATCH(U$9,$E$10:$E$17,0)),T49))</f>
        <v>0</v>
      </c>
      <c r="V49" s="52">
        <f>IF(节奏总纲!T43&lt;$D$4,0,IFERROR((节奏总纲!T43-$D$4)/$D$5*INDEX($G$10:$G$17,MATCH(V$9,$E$10:$E$17,0)),U49))</f>
        <v>0</v>
      </c>
      <c r="W49" s="52">
        <f>IF(节奏总纲!P43&lt;$D$4,0,IFERROR((节奏总纲!P43-$D$4)/$D$5*INDEX($H$10:$H$17,MATCH(W$9,$E$10:$E$17,0)),V49))</f>
        <v>0</v>
      </c>
      <c r="X49" s="52">
        <f>IF(节奏总纲!Q43&lt;$D$4,0,IFERROR((节奏总纲!Q43-$D$4)/$D$5*INDEX($H$10:$H$17,MATCH(X$9,$E$10:$E$17,0)),W49))</f>
        <v>0</v>
      </c>
      <c r="Y49" s="52">
        <f>IF(节奏总纲!R43&lt;$D$4,0,IFERROR((节奏总纲!R43-$D$4)/$D$5*INDEX($H$10:$H$17,MATCH(Y$9,$E$10:$E$17,0)),X49))</f>
        <v>0</v>
      </c>
      <c r="Z49" s="52">
        <f>IF(节奏总纲!S43&lt;$D$4,0,IFERROR((节奏总纲!S43-$D$4)/$D$5*INDEX($H$10:$H$17,MATCH(Z$9,$E$10:$E$17,0)),Y49))</f>
        <v>0</v>
      </c>
      <c r="AA49" s="52">
        <f>IF(节奏总纲!T43&lt;$D$4,0,IFERROR((节奏总纲!T43-$D$4)/$D$5*INDEX($H$10:$H$17,MATCH(AA$9,$E$10:$E$17,0)),Z49))</f>
        <v>0</v>
      </c>
      <c r="AB49" s="52">
        <f>IF(节奏总纲!P43&lt;$D$4,0,IFERROR((节奏总纲!P43-$D$4)/$D$5*INDEX($I$10:$I$17,MATCH(AB$9,$E$10:$E$17,0)),AA49))</f>
        <v>0</v>
      </c>
      <c r="AC49" s="52">
        <f>IF(节奏总纲!Q43&lt;$D$4,0,IFERROR((节奏总纲!Q43-$D$4)/$D$5*INDEX($I$10:$I$17,MATCH(AC$9,$E$10:$E$17,0)),AB49))</f>
        <v>0</v>
      </c>
      <c r="AD49" s="52">
        <f>IF(节奏总纲!R43&lt;$D$4,0,IFERROR((节奏总纲!R43-$D$4)/$D$5*INDEX($I$10:$I$17,MATCH(AD$9,$E$10:$E$17,0)),AC49))</f>
        <v>0</v>
      </c>
      <c r="AE49" s="52">
        <f>IF(节奏总纲!S43&lt;$D$4,0,IFERROR((节奏总纲!S43-$D$4)/$D$5*INDEX($I$10:$I$17,MATCH(AE$9,$E$10:$E$17,0)),AD49))</f>
        <v>0</v>
      </c>
      <c r="AF49" s="52">
        <f>IF(节奏总纲!T43&lt;$D$4,0,IFERROR((节奏总纲!T43-$D$4)/$D$5*INDEX($I$10:$I$17,MATCH(AF$9,$E$10:$E$17,0)),AE49))</f>
        <v>0</v>
      </c>
    </row>
    <row r="50" spans="12:32" x14ac:dyDescent="0.15">
      <c r="L50" s="51">
        <v>41</v>
      </c>
      <c r="M50" s="52">
        <f>IF(节奏总纲!P44&lt;$D$4,0,IFERROR((节奏总纲!P44-$D$4)/$D$5*INDEX($F$10:$F$17,MATCH(M$9,$E$10:$E$17,0)),L50))</f>
        <v>0</v>
      </c>
      <c r="N50" s="52">
        <f>IF(节奏总纲!Q44&lt;$D$4,0,IFERROR((节奏总纲!Q44-$D$4)/$D$5*INDEX($F$10:$F$17,MATCH(N$9,$E$10:$E$17,0)),M50))</f>
        <v>0</v>
      </c>
      <c r="O50" s="52">
        <f>IF(节奏总纲!R44&lt;$D$4,0,IFERROR((节奏总纲!R44-$D$4)/$D$5*INDEX($F$10:$F$17,MATCH(O$9,$E$10:$E$17,0)),N50))</f>
        <v>0</v>
      </c>
      <c r="P50" s="52">
        <f>IF(节奏总纲!S44&lt;$D$4,0,IFERROR((节奏总纲!S44-$D$4)/$D$5*INDEX($F$10:$F$17,MATCH(P$9,$E$10:$E$17,0)),O50))</f>
        <v>0</v>
      </c>
      <c r="Q50" s="52">
        <f>IF(节奏总纲!T44&lt;$D$4,0,IFERROR((节奏总纲!T44-$D$4)/$D$5*INDEX($F$10:$F$17,MATCH(Q$9,$E$10:$E$17,0)),P50))</f>
        <v>0</v>
      </c>
      <c r="R50" s="52">
        <f>IF(节奏总纲!P44&lt;$D$4,0,IFERROR((节奏总纲!P44-$D$4)/$D$5*INDEX($G$10:$G$17,MATCH(R$9,$E$10:$E$17,0)),Q50))</f>
        <v>0</v>
      </c>
      <c r="S50" s="52">
        <f>IF(节奏总纲!Q44&lt;$D$4,0,IFERROR((节奏总纲!Q44-$D$4)/$D$5*INDEX($G$10:$G$17,MATCH(S$9,$E$10:$E$17,0)),R50))</f>
        <v>0</v>
      </c>
      <c r="T50" s="52">
        <f>IF(节奏总纲!R44&lt;$D$4,0,IFERROR((节奏总纲!R44-$D$4)/$D$5*INDEX($G$10:$G$17,MATCH(T$9,$E$10:$E$17,0)),S50))</f>
        <v>0</v>
      </c>
      <c r="U50" s="52">
        <f>IF(节奏总纲!S44&lt;$D$4,0,IFERROR((节奏总纲!S44-$D$4)/$D$5*INDEX($G$10:$G$17,MATCH(U$9,$E$10:$E$17,0)),T50))</f>
        <v>0</v>
      </c>
      <c r="V50" s="52">
        <f>IF(节奏总纲!T44&lt;$D$4,0,IFERROR((节奏总纲!T44-$D$4)/$D$5*INDEX($G$10:$G$17,MATCH(V$9,$E$10:$E$17,0)),U50))</f>
        <v>0</v>
      </c>
      <c r="W50" s="52">
        <f>IF(节奏总纲!P44&lt;$D$4,0,IFERROR((节奏总纲!P44-$D$4)/$D$5*INDEX($H$10:$H$17,MATCH(W$9,$E$10:$E$17,0)),V50))</f>
        <v>0</v>
      </c>
      <c r="X50" s="52">
        <f>IF(节奏总纲!Q44&lt;$D$4,0,IFERROR((节奏总纲!Q44-$D$4)/$D$5*INDEX($H$10:$H$17,MATCH(X$9,$E$10:$E$17,0)),W50))</f>
        <v>0</v>
      </c>
      <c r="Y50" s="52">
        <f>IF(节奏总纲!R44&lt;$D$4,0,IFERROR((节奏总纲!R44-$D$4)/$D$5*INDEX($H$10:$H$17,MATCH(Y$9,$E$10:$E$17,0)),X50))</f>
        <v>0</v>
      </c>
      <c r="Z50" s="52">
        <f>IF(节奏总纲!S44&lt;$D$4,0,IFERROR((节奏总纲!S44-$D$4)/$D$5*INDEX($H$10:$H$17,MATCH(Z$9,$E$10:$E$17,0)),Y50))</f>
        <v>0</v>
      </c>
      <c r="AA50" s="52">
        <f>IF(节奏总纲!T44&lt;$D$4,0,IFERROR((节奏总纲!T44-$D$4)/$D$5*INDEX($H$10:$H$17,MATCH(AA$9,$E$10:$E$17,0)),Z50))</f>
        <v>0</v>
      </c>
      <c r="AB50" s="52">
        <f>IF(节奏总纲!P44&lt;$D$4,0,IFERROR((节奏总纲!P44-$D$4)/$D$5*INDEX($I$10:$I$17,MATCH(AB$9,$E$10:$E$17,0)),AA50))</f>
        <v>0</v>
      </c>
      <c r="AC50" s="52">
        <f>IF(节奏总纲!Q44&lt;$D$4,0,IFERROR((节奏总纲!Q44-$D$4)/$D$5*INDEX($I$10:$I$17,MATCH(AC$9,$E$10:$E$17,0)),AB50))</f>
        <v>0</v>
      </c>
      <c r="AD50" s="52">
        <f>IF(节奏总纲!R44&lt;$D$4,0,IFERROR((节奏总纲!R44-$D$4)/$D$5*INDEX($I$10:$I$17,MATCH(AD$9,$E$10:$E$17,0)),AC50))</f>
        <v>0</v>
      </c>
      <c r="AE50" s="52">
        <f>IF(节奏总纲!S44&lt;$D$4,0,IFERROR((节奏总纲!S44-$D$4)/$D$5*INDEX($I$10:$I$17,MATCH(AE$9,$E$10:$E$17,0)),AD50))</f>
        <v>0</v>
      </c>
      <c r="AF50" s="52">
        <f>IF(节奏总纲!T44&lt;$D$4,0,IFERROR((节奏总纲!T44-$D$4)/$D$5*INDEX($I$10:$I$17,MATCH(AF$9,$E$10:$E$17,0)),AE50))</f>
        <v>0</v>
      </c>
    </row>
    <row r="51" spans="12:32" x14ac:dyDescent="0.15">
      <c r="L51" s="51">
        <v>42</v>
      </c>
      <c r="M51" s="52">
        <f>IF(节奏总纲!P45&lt;$D$4,0,IFERROR((节奏总纲!P45-$D$4)/$D$5*INDEX($F$10:$F$17,MATCH(M$9,$E$10:$E$17,0)),L51))</f>
        <v>0</v>
      </c>
      <c r="N51" s="52">
        <f>IF(节奏总纲!Q45&lt;$D$4,0,IFERROR((节奏总纲!Q45-$D$4)/$D$5*INDEX($F$10:$F$17,MATCH(N$9,$E$10:$E$17,0)),M51))</f>
        <v>0</v>
      </c>
      <c r="O51" s="52">
        <f>IF(节奏总纲!R45&lt;$D$4,0,IFERROR((节奏总纲!R45-$D$4)/$D$5*INDEX($F$10:$F$17,MATCH(O$9,$E$10:$E$17,0)),N51))</f>
        <v>0</v>
      </c>
      <c r="P51" s="52">
        <f>IF(节奏总纲!S45&lt;$D$4,0,IFERROR((节奏总纲!S45-$D$4)/$D$5*INDEX($F$10:$F$17,MATCH(P$9,$E$10:$E$17,0)),O51))</f>
        <v>0</v>
      </c>
      <c r="Q51" s="52">
        <f>IF(节奏总纲!T45&lt;$D$4,0,IFERROR((节奏总纲!T45-$D$4)/$D$5*INDEX($F$10:$F$17,MATCH(Q$9,$E$10:$E$17,0)),P51))</f>
        <v>0</v>
      </c>
      <c r="R51" s="52">
        <f>IF(节奏总纲!P45&lt;$D$4,0,IFERROR((节奏总纲!P45-$D$4)/$D$5*INDEX($G$10:$G$17,MATCH(R$9,$E$10:$E$17,0)),Q51))</f>
        <v>0</v>
      </c>
      <c r="S51" s="52">
        <f>IF(节奏总纲!Q45&lt;$D$4,0,IFERROR((节奏总纲!Q45-$D$4)/$D$5*INDEX($G$10:$G$17,MATCH(S$9,$E$10:$E$17,0)),R51))</f>
        <v>0</v>
      </c>
      <c r="T51" s="52">
        <f>IF(节奏总纲!R45&lt;$D$4,0,IFERROR((节奏总纲!R45-$D$4)/$D$5*INDEX($G$10:$G$17,MATCH(T$9,$E$10:$E$17,0)),S51))</f>
        <v>0</v>
      </c>
      <c r="U51" s="52">
        <f>IF(节奏总纲!S45&lt;$D$4,0,IFERROR((节奏总纲!S45-$D$4)/$D$5*INDEX($G$10:$G$17,MATCH(U$9,$E$10:$E$17,0)),T51))</f>
        <v>0</v>
      </c>
      <c r="V51" s="52">
        <f>IF(节奏总纲!T45&lt;$D$4,0,IFERROR((节奏总纲!T45-$D$4)/$D$5*INDEX($G$10:$G$17,MATCH(V$9,$E$10:$E$17,0)),U51))</f>
        <v>0</v>
      </c>
      <c r="W51" s="52">
        <f>IF(节奏总纲!P45&lt;$D$4,0,IFERROR((节奏总纲!P45-$D$4)/$D$5*INDEX($H$10:$H$17,MATCH(W$9,$E$10:$E$17,0)),V51))</f>
        <v>0</v>
      </c>
      <c r="X51" s="52">
        <f>IF(节奏总纲!Q45&lt;$D$4,0,IFERROR((节奏总纲!Q45-$D$4)/$D$5*INDEX($H$10:$H$17,MATCH(X$9,$E$10:$E$17,0)),W51))</f>
        <v>0</v>
      </c>
      <c r="Y51" s="52">
        <f>IF(节奏总纲!R45&lt;$D$4,0,IFERROR((节奏总纲!R45-$D$4)/$D$5*INDEX($H$10:$H$17,MATCH(Y$9,$E$10:$E$17,0)),X51))</f>
        <v>0</v>
      </c>
      <c r="Z51" s="52">
        <f>IF(节奏总纲!S45&lt;$D$4,0,IFERROR((节奏总纲!S45-$D$4)/$D$5*INDEX($H$10:$H$17,MATCH(Z$9,$E$10:$E$17,0)),Y51))</f>
        <v>0</v>
      </c>
      <c r="AA51" s="52">
        <f>IF(节奏总纲!T45&lt;$D$4,0,IFERROR((节奏总纲!T45-$D$4)/$D$5*INDEX($H$10:$H$17,MATCH(AA$9,$E$10:$E$17,0)),Z51))</f>
        <v>0</v>
      </c>
      <c r="AB51" s="52">
        <f>IF(节奏总纲!P45&lt;$D$4,0,IFERROR((节奏总纲!P45-$D$4)/$D$5*INDEX($I$10:$I$17,MATCH(AB$9,$E$10:$E$17,0)),AA51))</f>
        <v>0</v>
      </c>
      <c r="AC51" s="52">
        <f>IF(节奏总纲!Q45&lt;$D$4,0,IFERROR((节奏总纲!Q45-$D$4)/$D$5*INDEX($I$10:$I$17,MATCH(AC$9,$E$10:$E$17,0)),AB51))</f>
        <v>0</v>
      </c>
      <c r="AD51" s="52">
        <f>IF(节奏总纲!R45&lt;$D$4,0,IFERROR((节奏总纲!R45-$D$4)/$D$5*INDEX($I$10:$I$17,MATCH(AD$9,$E$10:$E$17,0)),AC51))</f>
        <v>0</v>
      </c>
      <c r="AE51" s="52">
        <f>IF(节奏总纲!S45&lt;$D$4,0,IFERROR((节奏总纲!S45-$D$4)/$D$5*INDEX($I$10:$I$17,MATCH(AE$9,$E$10:$E$17,0)),AD51))</f>
        <v>0</v>
      </c>
      <c r="AF51" s="52">
        <f>IF(节奏总纲!T45&lt;$D$4,0,IFERROR((节奏总纲!T45-$D$4)/$D$5*INDEX($I$10:$I$17,MATCH(AF$9,$E$10:$E$17,0)),AE51))</f>
        <v>0</v>
      </c>
    </row>
    <row r="52" spans="12:32" x14ac:dyDescent="0.15">
      <c r="L52" s="51">
        <v>43</v>
      </c>
      <c r="M52" s="52">
        <f>IF(节奏总纲!P46&lt;$D$4,0,IFERROR((节奏总纲!P46-$D$4)/$D$5*INDEX($F$10:$F$17,MATCH(M$9,$E$10:$E$17,0)),L52))</f>
        <v>0</v>
      </c>
      <c r="N52" s="52">
        <f>IF(节奏总纲!Q46&lt;$D$4,0,IFERROR((节奏总纲!Q46-$D$4)/$D$5*INDEX($F$10:$F$17,MATCH(N$9,$E$10:$E$17,0)),M52))</f>
        <v>0</v>
      </c>
      <c r="O52" s="52">
        <f>IF(节奏总纲!R46&lt;$D$4,0,IFERROR((节奏总纲!R46-$D$4)/$D$5*INDEX($F$10:$F$17,MATCH(O$9,$E$10:$E$17,0)),N52))</f>
        <v>0</v>
      </c>
      <c r="P52" s="52">
        <f>IF(节奏总纲!S46&lt;$D$4,0,IFERROR((节奏总纲!S46-$D$4)/$D$5*INDEX($F$10:$F$17,MATCH(P$9,$E$10:$E$17,0)),O52))</f>
        <v>0</v>
      </c>
      <c r="Q52" s="52">
        <f>IF(节奏总纲!T46&lt;$D$4,0,IFERROR((节奏总纲!T46-$D$4)/$D$5*INDEX($F$10:$F$17,MATCH(Q$9,$E$10:$E$17,0)),P52))</f>
        <v>0</v>
      </c>
      <c r="R52" s="52">
        <f>IF(节奏总纲!P46&lt;$D$4,0,IFERROR((节奏总纲!P46-$D$4)/$D$5*INDEX($G$10:$G$17,MATCH(R$9,$E$10:$E$17,0)),Q52))</f>
        <v>0</v>
      </c>
      <c r="S52" s="52">
        <f>IF(节奏总纲!Q46&lt;$D$4,0,IFERROR((节奏总纲!Q46-$D$4)/$D$5*INDEX($G$10:$G$17,MATCH(S$9,$E$10:$E$17,0)),R52))</f>
        <v>0</v>
      </c>
      <c r="T52" s="52">
        <f>IF(节奏总纲!R46&lt;$D$4,0,IFERROR((节奏总纲!R46-$D$4)/$D$5*INDEX($G$10:$G$17,MATCH(T$9,$E$10:$E$17,0)),S52))</f>
        <v>0</v>
      </c>
      <c r="U52" s="52">
        <f>IF(节奏总纲!S46&lt;$D$4,0,IFERROR((节奏总纲!S46-$D$4)/$D$5*INDEX($G$10:$G$17,MATCH(U$9,$E$10:$E$17,0)),T52))</f>
        <v>0</v>
      </c>
      <c r="V52" s="52">
        <f>IF(节奏总纲!T46&lt;$D$4,0,IFERROR((节奏总纲!T46-$D$4)/$D$5*INDEX($G$10:$G$17,MATCH(V$9,$E$10:$E$17,0)),U52))</f>
        <v>0</v>
      </c>
      <c r="W52" s="52">
        <f>IF(节奏总纲!P46&lt;$D$4,0,IFERROR((节奏总纲!P46-$D$4)/$D$5*INDEX($H$10:$H$17,MATCH(W$9,$E$10:$E$17,0)),V52))</f>
        <v>0</v>
      </c>
      <c r="X52" s="52">
        <f>IF(节奏总纲!Q46&lt;$D$4,0,IFERROR((节奏总纲!Q46-$D$4)/$D$5*INDEX($H$10:$H$17,MATCH(X$9,$E$10:$E$17,0)),W52))</f>
        <v>0</v>
      </c>
      <c r="Y52" s="52">
        <f>IF(节奏总纲!R46&lt;$D$4,0,IFERROR((节奏总纲!R46-$D$4)/$D$5*INDEX($H$10:$H$17,MATCH(Y$9,$E$10:$E$17,0)),X52))</f>
        <v>0</v>
      </c>
      <c r="Z52" s="52">
        <f>IF(节奏总纲!S46&lt;$D$4,0,IFERROR((节奏总纲!S46-$D$4)/$D$5*INDEX($H$10:$H$17,MATCH(Z$9,$E$10:$E$17,0)),Y52))</f>
        <v>0</v>
      </c>
      <c r="AA52" s="52">
        <f>IF(节奏总纲!T46&lt;$D$4,0,IFERROR((节奏总纲!T46-$D$4)/$D$5*INDEX($H$10:$H$17,MATCH(AA$9,$E$10:$E$17,0)),Z52))</f>
        <v>0</v>
      </c>
      <c r="AB52" s="52">
        <f>IF(节奏总纲!P46&lt;$D$4,0,IFERROR((节奏总纲!P46-$D$4)/$D$5*INDEX($I$10:$I$17,MATCH(AB$9,$E$10:$E$17,0)),AA52))</f>
        <v>0</v>
      </c>
      <c r="AC52" s="52">
        <f>IF(节奏总纲!Q46&lt;$D$4,0,IFERROR((节奏总纲!Q46-$D$4)/$D$5*INDEX($I$10:$I$17,MATCH(AC$9,$E$10:$E$17,0)),AB52))</f>
        <v>0</v>
      </c>
      <c r="AD52" s="52">
        <f>IF(节奏总纲!R46&lt;$D$4,0,IFERROR((节奏总纲!R46-$D$4)/$D$5*INDEX($I$10:$I$17,MATCH(AD$9,$E$10:$E$17,0)),AC52))</f>
        <v>0</v>
      </c>
      <c r="AE52" s="52">
        <f>IF(节奏总纲!S46&lt;$D$4,0,IFERROR((节奏总纲!S46-$D$4)/$D$5*INDEX($I$10:$I$17,MATCH(AE$9,$E$10:$E$17,0)),AD52))</f>
        <v>0</v>
      </c>
      <c r="AF52" s="52">
        <f>IF(节奏总纲!T46&lt;$D$4,0,IFERROR((节奏总纲!T46-$D$4)/$D$5*INDEX($I$10:$I$17,MATCH(AF$9,$E$10:$E$17,0)),AE52))</f>
        <v>0</v>
      </c>
    </row>
    <row r="53" spans="12:32" x14ac:dyDescent="0.15">
      <c r="L53" s="51">
        <v>44</v>
      </c>
      <c r="M53" s="52">
        <f>IF(节奏总纲!P47&lt;$D$4,0,IFERROR((节奏总纲!P47-$D$4)/$D$5*INDEX($F$10:$F$17,MATCH(M$9,$E$10:$E$17,0)),L53))</f>
        <v>0</v>
      </c>
      <c r="N53" s="52">
        <f>IF(节奏总纲!Q47&lt;$D$4,0,IFERROR((节奏总纲!Q47-$D$4)/$D$5*INDEX($F$10:$F$17,MATCH(N$9,$E$10:$E$17,0)),M53))</f>
        <v>0</v>
      </c>
      <c r="O53" s="52">
        <f>IF(节奏总纲!R47&lt;$D$4,0,IFERROR((节奏总纲!R47-$D$4)/$D$5*INDEX($F$10:$F$17,MATCH(O$9,$E$10:$E$17,0)),N53))</f>
        <v>0</v>
      </c>
      <c r="P53" s="52">
        <f>IF(节奏总纲!S47&lt;$D$4,0,IFERROR((节奏总纲!S47-$D$4)/$D$5*INDEX($F$10:$F$17,MATCH(P$9,$E$10:$E$17,0)),O53))</f>
        <v>0</v>
      </c>
      <c r="Q53" s="52">
        <f>IF(节奏总纲!T47&lt;$D$4,0,IFERROR((节奏总纲!T47-$D$4)/$D$5*INDEX($F$10:$F$17,MATCH(Q$9,$E$10:$E$17,0)),P53))</f>
        <v>0</v>
      </c>
      <c r="R53" s="52">
        <f>IF(节奏总纲!P47&lt;$D$4,0,IFERROR((节奏总纲!P47-$D$4)/$D$5*INDEX($G$10:$G$17,MATCH(R$9,$E$10:$E$17,0)),Q53))</f>
        <v>0</v>
      </c>
      <c r="S53" s="52">
        <f>IF(节奏总纲!Q47&lt;$D$4,0,IFERROR((节奏总纲!Q47-$D$4)/$D$5*INDEX($G$10:$G$17,MATCH(S$9,$E$10:$E$17,0)),R53))</f>
        <v>0</v>
      </c>
      <c r="T53" s="52">
        <f>IF(节奏总纲!R47&lt;$D$4,0,IFERROR((节奏总纲!R47-$D$4)/$D$5*INDEX($G$10:$G$17,MATCH(T$9,$E$10:$E$17,0)),S53))</f>
        <v>0</v>
      </c>
      <c r="U53" s="52">
        <f>IF(节奏总纲!S47&lt;$D$4,0,IFERROR((节奏总纲!S47-$D$4)/$D$5*INDEX($G$10:$G$17,MATCH(U$9,$E$10:$E$17,0)),T53))</f>
        <v>0</v>
      </c>
      <c r="V53" s="52">
        <f>IF(节奏总纲!T47&lt;$D$4,0,IFERROR((节奏总纲!T47-$D$4)/$D$5*INDEX($G$10:$G$17,MATCH(V$9,$E$10:$E$17,0)),U53))</f>
        <v>0</v>
      </c>
      <c r="W53" s="52">
        <f>IF(节奏总纲!P47&lt;$D$4,0,IFERROR((节奏总纲!P47-$D$4)/$D$5*INDEX($H$10:$H$17,MATCH(W$9,$E$10:$E$17,0)),V53))</f>
        <v>0</v>
      </c>
      <c r="X53" s="52">
        <f>IF(节奏总纲!Q47&lt;$D$4,0,IFERROR((节奏总纲!Q47-$D$4)/$D$5*INDEX($H$10:$H$17,MATCH(X$9,$E$10:$E$17,0)),W53))</f>
        <v>0</v>
      </c>
      <c r="Y53" s="52">
        <f>IF(节奏总纲!R47&lt;$D$4,0,IFERROR((节奏总纲!R47-$D$4)/$D$5*INDEX($H$10:$H$17,MATCH(Y$9,$E$10:$E$17,0)),X53))</f>
        <v>0</v>
      </c>
      <c r="Z53" s="52">
        <f>IF(节奏总纲!S47&lt;$D$4,0,IFERROR((节奏总纲!S47-$D$4)/$D$5*INDEX($H$10:$H$17,MATCH(Z$9,$E$10:$E$17,0)),Y53))</f>
        <v>0</v>
      </c>
      <c r="AA53" s="52">
        <f>IF(节奏总纲!T47&lt;$D$4,0,IFERROR((节奏总纲!T47-$D$4)/$D$5*INDEX($H$10:$H$17,MATCH(AA$9,$E$10:$E$17,0)),Z53))</f>
        <v>0</v>
      </c>
      <c r="AB53" s="52">
        <f>IF(节奏总纲!P47&lt;$D$4,0,IFERROR((节奏总纲!P47-$D$4)/$D$5*INDEX($I$10:$I$17,MATCH(AB$9,$E$10:$E$17,0)),AA53))</f>
        <v>0</v>
      </c>
      <c r="AC53" s="52">
        <f>IF(节奏总纲!Q47&lt;$D$4,0,IFERROR((节奏总纲!Q47-$D$4)/$D$5*INDEX($I$10:$I$17,MATCH(AC$9,$E$10:$E$17,0)),AB53))</f>
        <v>0</v>
      </c>
      <c r="AD53" s="52">
        <f>IF(节奏总纲!R47&lt;$D$4,0,IFERROR((节奏总纲!R47-$D$4)/$D$5*INDEX($I$10:$I$17,MATCH(AD$9,$E$10:$E$17,0)),AC53))</f>
        <v>0</v>
      </c>
      <c r="AE53" s="52">
        <f>IF(节奏总纲!S47&lt;$D$4,0,IFERROR((节奏总纲!S47-$D$4)/$D$5*INDEX($I$10:$I$17,MATCH(AE$9,$E$10:$E$17,0)),AD53))</f>
        <v>0</v>
      </c>
      <c r="AF53" s="52">
        <f>IF(节奏总纲!T47&lt;$D$4,0,IFERROR((节奏总纲!T47-$D$4)/$D$5*INDEX($I$10:$I$17,MATCH(AF$9,$E$10:$E$17,0)),AE53))</f>
        <v>0</v>
      </c>
    </row>
    <row r="54" spans="12:32" x14ac:dyDescent="0.15">
      <c r="L54" s="51">
        <v>45</v>
      </c>
      <c r="M54" s="52">
        <f>IF(节奏总纲!P48&lt;$D$4,0,IFERROR((节奏总纲!P48-$D$4)/$D$5*INDEX($F$10:$F$17,MATCH(M$9,$E$10:$E$17,0)),L54))</f>
        <v>0</v>
      </c>
      <c r="N54" s="52">
        <f>IF(节奏总纲!Q48&lt;$D$4,0,IFERROR((节奏总纲!Q48-$D$4)/$D$5*INDEX($F$10:$F$17,MATCH(N$9,$E$10:$E$17,0)),M54))</f>
        <v>0</v>
      </c>
      <c r="O54" s="52">
        <f>IF(节奏总纲!R48&lt;$D$4,0,IFERROR((节奏总纲!R48-$D$4)/$D$5*INDEX($F$10:$F$17,MATCH(O$9,$E$10:$E$17,0)),N54))</f>
        <v>0</v>
      </c>
      <c r="P54" s="52">
        <f>IF(节奏总纲!S48&lt;$D$4,0,IFERROR((节奏总纲!S48-$D$4)/$D$5*INDEX($F$10:$F$17,MATCH(P$9,$E$10:$E$17,0)),O54))</f>
        <v>0</v>
      </c>
      <c r="Q54" s="52">
        <f>IF(节奏总纲!T48&lt;$D$4,0,IFERROR((节奏总纲!T48-$D$4)/$D$5*INDEX($F$10:$F$17,MATCH(Q$9,$E$10:$E$17,0)),P54))</f>
        <v>0</v>
      </c>
      <c r="R54" s="52">
        <f>IF(节奏总纲!P48&lt;$D$4,0,IFERROR((节奏总纲!P48-$D$4)/$D$5*INDEX($G$10:$G$17,MATCH(R$9,$E$10:$E$17,0)),Q54))</f>
        <v>0</v>
      </c>
      <c r="S54" s="52">
        <f>IF(节奏总纲!Q48&lt;$D$4,0,IFERROR((节奏总纲!Q48-$D$4)/$D$5*INDEX($G$10:$G$17,MATCH(S$9,$E$10:$E$17,0)),R54))</f>
        <v>0</v>
      </c>
      <c r="T54" s="52">
        <f>IF(节奏总纲!R48&lt;$D$4,0,IFERROR((节奏总纲!R48-$D$4)/$D$5*INDEX($G$10:$G$17,MATCH(T$9,$E$10:$E$17,0)),S54))</f>
        <v>0</v>
      </c>
      <c r="U54" s="52">
        <f>IF(节奏总纲!S48&lt;$D$4,0,IFERROR((节奏总纲!S48-$D$4)/$D$5*INDEX($G$10:$G$17,MATCH(U$9,$E$10:$E$17,0)),T54))</f>
        <v>0</v>
      </c>
      <c r="V54" s="52">
        <f>IF(节奏总纲!T48&lt;$D$4,0,IFERROR((节奏总纲!T48-$D$4)/$D$5*INDEX($G$10:$G$17,MATCH(V$9,$E$10:$E$17,0)),U54))</f>
        <v>0</v>
      </c>
      <c r="W54" s="52">
        <f>IF(节奏总纲!P48&lt;$D$4,0,IFERROR((节奏总纲!P48-$D$4)/$D$5*INDEX($H$10:$H$17,MATCH(W$9,$E$10:$E$17,0)),V54))</f>
        <v>0</v>
      </c>
      <c r="X54" s="52">
        <f>IF(节奏总纲!Q48&lt;$D$4,0,IFERROR((节奏总纲!Q48-$D$4)/$D$5*INDEX($H$10:$H$17,MATCH(X$9,$E$10:$E$17,0)),W54))</f>
        <v>0</v>
      </c>
      <c r="Y54" s="52">
        <f>IF(节奏总纲!R48&lt;$D$4,0,IFERROR((节奏总纲!R48-$D$4)/$D$5*INDEX($H$10:$H$17,MATCH(Y$9,$E$10:$E$17,0)),X54))</f>
        <v>0</v>
      </c>
      <c r="Z54" s="52">
        <f>IF(节奏总纲!S48&lt;$D$4,0,IFERROR((节奏总纲!S48-$D$4)/$D$5*INDEX($H$10:$H$17,MATCH(Z$9,$E$10:$E$17,0)),Y54))</f>
        <v>0</v>
      </c>
      <c r="AA54" s="52">
        <f>IF(节奏总纲!T48&lt;$D$4,0,IFERROR((节奏总纲!T48-$D$4)/$D$5*INDEX($H$10:$H$17,MATCH(AA$9,$E$10:$E$17,0)),Z54))</f>
        <v>0</v>
      </c>
      <c r="AB54" s="52">
        <f>IF(节奏总纲!P48&lt;$D$4,0,IFERROR((节奏总纲!P48-$D$4)/$D$5*INDEX($I$10:$I$17,MATCH(AB$9,$E$10:$E$17,0)),AA54))</f>
        <v>0</v>
      </c>
      <c r="AC54" s="52">
        <f>IF(节奏总纲!Q48&lt;$D$4,0,IFERROR((节奏总纲!Q48-$D$4)/$D$5*INDEX($I$10:$I$17,MATCH(AC$9,$E$10:$E$17,0)),AB54))</f>
        <v>0</v>
      </c>
      <c r="AD54" s="52">
        <f>IF(节奏总纲!R48&lt;$D$4,0,IFERROR((节奏总纲!R48-$D$4)/$D$5*INDEX($I$10:$I$17,MATCH(AD$9,$E$10:$E$17,0)),AC54))</f>
        <v>0</v>
      </c>
      <c r="AE54" s="52">
        <f>IF(节奏总纲!S48&lt;$D$4,0,IFERROR((节奏总纲!S48-$D$4)/$D$5*INDEX($I$10:$I$17,MATCH(AE$9,$E$10:$E$17,0)),AD54))</f>
        <v>0</v>
      </c>
      <c r="AF54" s="52">
        <f>IF(节奏总纲!T48&lt;$D$4,0,IFERROR((节奏总纲!T48-$D$4)/$D$5*INDEX($I$10:$I$17,MATCH(AF$9,$E$10:$E$17,0)),AE54))</f>
        <v>0</v>
      </c>
    </row>
    <row r="55" spans="12:32" x14ac:dyDescent="0.15">
      <c r="L55" s="51">
        <v>46</v>
      </c>
      <c r="M55" s="52">
        <f>IF(节奏总纲!P49&lt;$D$4,0,IFERROR((节奏总纲!P49-$D$4)/$D$5*INDEX($F$10:$F$17,MATCH(M$9,$E$10:$E$17,0)),L55))</f>
        <v>0</v>
      </c>
      <c r="N55" s="52">
        <f>IF(节奏总纲!Q49&lt;$D$4,0,IFERROR((节奏总纲!Q49-$D$4)/$D$5*INDEX($F$10:$F$17,MATCH(N$9,$E$10:$E$17,0)),M55))</f>
        <v>0</v>
      </c>
      <c r="O55" s="52">
        <f>IF(节奏总纲!R49&lt;$D$4,0,IFERROR((节奏总纲!R49-$D$4)/$D$5*INDEX($F$10:$F$17,MATCH(O$9,$E$10:$E$17,0)),N55))</f>
        <v>0</v>
      </c>
      <c r="P55" s="52">
        <f>IF(节奏总纲!S49&lt;$D$4,0,IFERROR((节奏总纲!S49-$D$4)/$D$5*INDEX($F$10:$F$17,MATCH(P$9,$E$10:$E$17,0)),O55))</f>
        <v>0</v>
      </c>
      <c r="Q55" s="52">
        <f>IF(节奏总纲!T49&lt;$D$4,0,IFERROR((节奏总纲!T49-$D$4)/$D$5*INDEX($F$10:$F$17,MATCH(Q$9,$E$10:$E$17,0)),P55))</f>
        <v>0</v>
      </c>
      <c r="R55" s="52">
        <f>IF(节奏总纲!P49&lt;$D$4,0,IFERROR((节奏总纲!P49-$D$4)/$D$5*INDEX($G$10:$G$17,MATCH(R$9,$E$10:$E$17,0)),Q55))</f>
        <v>0</v>
      </c>
      <c r="S55" s="52">
        <f>IF(节奏总纲!Q49&lt;$D$4,0,IFERROR((节奏总纲!Q49-$D$4)/$D$5*INDEX($G$10:$G$17,MATCH(S$9,$E$10:$E$17,0)),R55))</f>
        <v>0</v>
      </c>
      <c r="T55" s="52">
        <f>IF(节奏总纲!R49&lt;$D$4,0,IFERROR((节奏总纲!R49-$D$4)/$D$5*INDEX($G$10:$G$17,MATCH(T$9,$E$10:$E$17,0)),S55))</f>
        <v>0</v>
      </c>
      <c r="U55" s="52">
        <f>IF(节奏总纲!S49&lt;$D$4,0,IFERROR((节奏总纲!S49-$D$4)/$D$5*INDEX($G$10:$G$17,MATCH(U$9,$E$10:$E$17,0)),T55))</f>
        <v>0</v>
      </c>
      <c r="V55" s="52">
        <f>IF(节奏总纲!T49&lt;$D$4,0,IFERROR((节奏总纲!T49-$D$4)/$D$5*INDEX($G$10:$G$17,MATCH(V$9,$E$10:$E$17,0)),U55))</f>
        <v>0</v>
      </c>
      <c r="W55" s="52">
        <f>IF(节奏总纲!P49&lt;$D$4,0,IFERROR((节奏总纲!P49-$D$4)/$D$5*INDEX($H$10:$H$17,MATCH(W$9,$E$10:$E$17,0)),V55))</f>
        <v>0</v>
      </c>
      <c r="X55" s="52">
        <f>IF(节奏总纲!Q49&lt;$D$4,0,IFERROR((节奏总纲!Q49-$D$4)/$D$5*INDEX($H$10:$H$17,MATCH(X$9,$E$10:$E$17,0)),W55))</f>
        <v>0</v>
      </c>
      <c r="Y55" s="52">
        <f>IF(节奏总纲!R49&lt;$D$4,0,IFERROR((节奏总纲!R49-$D$4)/$D$5*INDEX($H$10:$H$17,MATCH(Y$9,$E$10:$E$17,0)),X55))</f>
        <v>0</v>
      </c>
      <c r="Z55" s="52">
        <f>IF(节奏总纲!S49&lt;$D$4,0,IFERROR((节奏总纲!S49-$D$4)/$D$5*INDEX($H$10:$H$17,MATCH(Z$9,$E$10:$E$17,0)),Y55))</f>
        <v>0</v>
      </c>
      <c r="AA55" s="52">
        <f>IF(节奏总纲!T49&lt;$D$4,0,IFERROR((节奏总纲!T49-$D$4)/$D$5*INDEX($H$10:$H$17,MATCH(AA$9,$E$10:$E$17,0)),Z55))</f>
        <v>0</v>
      </c>
      <c r="AB55" s="52">
        <f>IF(节奏总纲!P49&lt;$D$4,0,IFERROR((节奏总纲!P49-$D$4)/$D$5*INDEX($I$10:$I$17,MATCH(AB$9,$E$10:$E$17,0)),AA55))</f>
        <v>0</v>
      </c>
      <c r="AC55" s="52">
        <f>IF(节奏总纲!Q49&lt;$D$4,0,IFERROR((节奏总纲!Q49-$D$4)/$D$5*INDEX($I$10:$I$17,MATCH(AC$9,$E$10:$E$17,0)),AB55))</f>
        <v>0</v>
      </c>
      <c r="AD55" s="52">
        <f>IF(节奏总纲!R49&lt;$D$4,0,IFERROR((节奏总纲!R49-$D$4)/$D$5*INDEX($I$10:$I$17,MATCH(AD$9,$E$10:$E$17,0)),AC55))</f>
        <v>0</v>
      </c>
      <c r="AE55" s="52">
        <f>IF(节奏总纲!S49&lt;$D$4,0,IFERROR((节奏总纲!S49-$D$4)/$D$5*INDEX($I$10:$I$17,MATCH(AE$9,$E$10:$E$17,0)),AD55))</f>
        <v>0</v>
      </c>
      <c r="AF55" s="52">
        <f>IF(节奏总纲!T49&lt;$D$4,0,IFERROR((节奏总纲!T49-$D$4)/$D$5*INDEX($I$10:$I$17,MATCH(AF$9,$E$10:$E$17,0)),AE55))</f>
        <v>0</v>
      </c>
    </row>
    <row r="56" spans="12:32" x14ac:dyDescent="0.15">
      <c r="L56" s="51">
        <v>47</v>
      </c>
      <c r="M56" s="52">
        <f>IF(节奏总纲!P50&lt;$D$4,0,IFERROR((节奏总纲!P50-$D$4)/$D$5*INDEX($F$10:$F$17,MATCH(M$9,$E$10:$E$17,0)),L56))</f>
        <v>0</v>
      </c>
      <c r="N56" s="52">
        <f>IF(节奏总纲!Q50&lt;$D$4,0,IFERROR((节奏总纲!Q50-$D$4)/$D$5*INDEX($F$10:$F$17,MATCH(N$9,$E$10:$E$17,0)),M56))</f>
        <v>0</v>
      </c>
      <c r="O56" s="52">
        <f>IF(节奏总纲!R50&lt;$D$4,0,IFERROR((节奏总纲!R50-$D$4)/$D$5*INDEX($F$10:$F$17,MATCH(O$9,$E$10:$E$17,0)),N56))</f>
        <v>0</v>
      </c>
      <c r="P56" s="52">
        <f>IF(节奏总纲!S50&lt;$D$4,0,IFERROR((节奏总纲!S50-$D$4)/$D$5*INDEX($F$10:$F$17,MATCH(P$9,$E$10:$E$17,0)),O56))</f>
        <v>0</v>
      </c>
      <c r="Q56" s="52">
        <f>IF(节奏总纲!T50&lt;$D$4,0,IFERROR((节奏总纲!T50-$D$4)/$D$5*INDEX($F$10:$F$17,MATCH(Q$9,$E$10:$E$17,0)),P56))</f>
        <v>0</v>
      </c>
      <c r="R56" s="52">
        <f>IF(节奏总纲!P50&lt;$D$4,0,IFERROR((节奏总纲!P50-$D$4)/$D$5*INDEX($G$10:$G$17,MATCH(R$9,$E$10:$E$17,0)),Q56))</f>
        <v>0</v>
      </c>
      <c r="S56" s="52">
        <f>IF(节奏总纲!Q50&lt;$D$4,0,IFERROR((节奏总纲!Q50-$D$4)/$D$5*INDEX($G$10:$G$17,MATCH(S$9,$E$10:$E$17,0)),R56))</f>
        <v>0</v>
      </c>
      <c r="T56" s="52">
        <f>IF(节奏总纲!R50&lt;$D$4,0,IFERROR((节奏总纲!R50-$D$4)/$D$5*INDEX($G$10:$G$17,MATCH(T$9,$E$10:$E$17,0)),S56))</f>
        <v>0</v>
      </c>
      <c r="U56" s="52">
        <f>IF(节奏总纲!S50&lt;$D$4,0,IFERROR((节奏总纲!S50-$D$4)/$D$5*INDEX($G$10:$G$17,MATCH(U$9,$E$10:$E$17,0)),T56))</f>
        <v>0</v>
      </c>
      <c r="V56" s="52">
        <f>IF(节奏总纲!T50&lt;$D$4,0,IFERROR((节奏总纲!T50-$D$4)/$D$5*INDEX($G$10:$G$17,MATCH(V$9,$E$10:$E$17,0)),U56))</f>
        <v>0</v>
      </c>
      <c r="W56" s="52">
        <f>IF(节奏总纲!P50&lt;$D$4,0,IFERROR((节奏总纲!P50-$D$4)/$D$5*INDEX($H$10:$H$17,MATCH(W$9,$E$10:$E$17,0)),V56))</f>
        <v>0</v>
      </c>
      <c r="X56" s="52">
        <f>IF(节奏总纲!Q50&lt;$D$4,0,IFERROR((节奏总纲!Q50-$D$4)/$D$5*INDEX($H$10:$H$17,MATCH(X$9,$E$10:$E$17,0)),W56))</f>
        <v>0</v>
      </c>
      <c r="Y56" s="52">
        <f>IF(节奏总纲!R50&lt;$D$4,0,IFERROR((节奏总纲!R50-$D$4)/$D$5*INDEX($H$10:$H$17,MATCH(Y$9,$E$10:$E$17,0)),X56))</f>
        <v>0</v>
      </c>
      <c r="Z56" s="52">
        <f>IF(节奏总纲!S50&lt;$D$4,0,IFERROR((节奏总纲!S50-$D$4)/$D$5*INDEX($H$10:$H$17,MATCH(Z$9,$E$10:$E$17,0)),Y56))</f>
        <v>0</v>
      </c>
      <c r="AA56" s="52">
        <f>IF(节奏总纲!T50&lt;$D$4,0,IFERROR((节奏总纲!T50-$D$4)/$D$5*INDEX($H$10:$H$17,MATCH(AA$9,$E$10:$E$17,0)),Z56))</f>
        <v>0</v>
      </c>
      <c r="AB56" s="52">
        <f>IF(节奏总纲!P50&lt;$D$4,0,IFERROR((节奏总纲!P50-$D$4)/$D$5*INDEX($I$10:$I$17,MATCH(AB$9,$E$10:$E$17,0)),AA56))</f>
        <v>0</v>
      </c>
      <c r="AC56" s="52">
        <f>IF(节奏总纲!Q50&lt;$D$4,0,IFERROR((节奏总纲!Q50-$D$4)/$D$5*INDEX($I$10:$I$17,MATCH(AC$9,$E$10:$E$17,0)),AB56))</f>
        <v>0</v>
      </c>
      <c r="AD56" s="52">
        <f>IF(节奏总纲!R50&lt;$D$4,0,IFERROR((节奏总纲!R50-$D$4)/$D$5*INDEX($I$10:$I$17,MATCH(AD$9,$E$10:$E$17,0)),AC56))</f>
        <v>0</v>
      </c>
      <c r="AE56" s="52">
        <f>IF(节奏总纲!S50&lt;$D$4,0,IFERROR((节奏总纲!S50-$D$4)/$D$5*INDEX($I$10:$I$17,MATCH(AE$9,$E$10:$E$17,0)),AD56))</f>
        <v>0</v>
      </c>
      <c r="AF56" s="52">
        <f>IF(节奏总纲!T50&lt;$D$4,0,IFERROR((节奏总纲!T50-$D$4)/$D$5*INDEX($I$10:$I$17,MATCH(AF$9,$E$10:$E$17,0)),AE56))</f>
        <v>0</v>
      </c>
    </row>
    <row r="57" spans="12:32" x14ac:dyDescent="0.15">
      <c r="L57" s="51">
        <v>48</v>
      </c>
      <c r="M57" s="52">
        <f>IF(节奏总纲!P51&lt;$D$4,0,IFERROR((节奏总纲!P51-$D$4)/$D$5*INDEX($F$10:$F$17,MATCH(M$9,$E$10:$E$17,0)),L57))</f>
        <v>0</v>
      </c>
      <c r="N57" s="52">
        <f>IF(节奏总纲!Q51&lt;$D$4,0,IFERROR((节奏总纲!Q51-$D$4)/$D$5*INDEX($F$10:$F$17,MATCH(N$9,$E$10:$E$17,0)),M57))</f>
        <v>0</v>
      </c>
      <c r="O57" s="52">
        <f>IF(节奏总纲!R51&lt;$D$4,0,IFERROR((节奏总纲!R51-$D$4)/$D$5*INDEX($F$10:$F$17,MATCH(O$9,$E$10:$E$17,0)),N57))</f>
        <v>0</v>
      </c>
      <c r="P57" s="52">
        <f>IF(节奏总纲!S51&lt;$D$4,0,IFERROR((节奏总纲!S51-$D$4)/$D$5*INDEX($F$10:$F$17,MATCH(P$9,$E$10:$E$17,0)),O57))</f>
        <v>0</v>
      </c>
      <c r="Q57" s="52">
        <f>IF(节奏总纲!T51&lt;$D$4,0,IFERROR((节奏总纲!T51-$D$4)/$D$5*INDEX($F$10:$F$17,MATCH(Q$9,$E$10:$E$17,0)),P57))</f>
        <v>0</v>
      </c>
      <c r="R57" s="52">
        <f>IF(节奏总纲!P51&lt;$D$4,0,IFERROR((节奏总纲!P51-$D$4)/$D$5*INDEX($G$10:$G$17,MATCH(R$9,$E$10:$E$17,0)),Q57))</f>
        <v>0</v>
      </c>
      <c r="S57" s="52">
        <f>IF(节奏总纲!Q51&lt;$D$4,0,IFERROR((节奏总纲!Q51-$D$4)/$D$5*INDEX($G$10:$G$17,MATCH(S$9,$E$10:$E$17,0)),R57))</f>
        <v>0</v>
      </c>
      <c r="T57" s="52">
        <f>IF(节奏总纲!R51&lt;$D$4,0,IFERROR((节奏总纲!R51-$D$4)/$D$5*INDEX($G$10:$G$17,MATCH(T$9,$E$10:$E$17,0)),S57))</f>
        <v>0</v>
      </c>
      <c r="U57" s="52">
        <f>IF(节奏总纲!S51&lt;$D$4,0,IFERROR((节奏总纲!S51-$D$4)/$D$5*INDEX($G$10:$G$17,MATCH(U$9,$E$10:$E$17,0)),T57))</f>
        <v>0</v>
      </c>
      <c r="V57" s="52">
        <f>IF(节奏总纲!T51&lt;$D$4,0,IFERROR((节奏总纲!T51-$D$4)/$D$5*INDEX($G$10:$G$17,MATCH(V$9,$E$10:$E$17,0)),U57))</f>
        <v>0</v>
      </c>
      <c r="W57" s="52">
        <f>IF(节奏总纲!P51&lt;$D$4,0,IFERROR((节奏总纲!P51-$D$4)/$D$5*INDEX($H$10:$H$17,MATCH(W$9,$E$10:$E$17,0)),V57))</f>
        <v>0</v>
      </c>
      <c r="X57" s="52">
        <f>IF(节奏总纲!Q51&lt;$D$4,0,IFERROR((节奏总纲!Q51-$D$4)/$D$5*INDEX($H$10:$H$17,MATCH(X$9,$E$10:$E$17,0)),W57))</f>
        <v>0</v>
      </c>
      <c r="Y57" s="52">
        <f>IF(节奏总纲!R51&lt;$D$4,0,IFERROR((节奏总纲!R51-$D$4)/$D$5*INDEX($H$10:$H$17,MATCH(Y$9,$E$10:$E$17,0)),X57))</f>
        <v>0</v>
      </c>
      <c r="Z57" s="52">
        <f>IF(节奏总纲!S51&lt;$D$4,0,IFERROR((节奏总纲!S51-$D$4)/$D$5*INDEX($H$10:$H$17,MATCH(Z$9,$E$10:$E$17,0)),Y57))</f>
        <v>0</v>
      </c>
      <c r="AA57" s="52">
        <f>IF(节奏总纲!T51&lt;$D$4,0,IFERROR((节奏总纲!T51-$D$4)/$D$5*INDEX($H$10:$H$17,MATCH(AA$9,$E$10:$E$17,0)),Z57))</f>
        <v>0</v>
      </c>
      <c r="AB57" s="52">
        <f>IF(节奏总纲!P51&lt;$D$4,0,IFERROR((节奏总纲!P51-$D$4)/$D$5*INDEX($I$10:$I$17,MATCH(AB$9,$E$10:$E$17,0)),AA57))</f>
        <v>0</v>
      </c>
      <c r="AC57" s="52">
        <f>IF(节奏总纲!Q51&lt;$D$4,0,IFERROR((节奏总纲!Q51-$D$4)/$D$5*INDEX($I$10:$I$17,MATCH(AC$9,$E$10:$E$17,0)),AB57))</f>
        <v>0</v>
      </c>
      <c r="AD57" s="52">
        <f>IF(节奏总纲!R51&lt;$D$4,0,IFERROR((节奏总纲!R51-$D$4)/$D$5*INDEX($I$10:$I$17,MATCH(AD$9,$E$10:$E$17,0)),AC57))</f>
        <v>0</v>
      </c>
      <c r="AE57" s="52">
        <f>IF(节奏总纲!S51&lt;$D$4,0,IFERROR((节奏总纲!S51-$D$4)/$D$5*INDEX($I$10:$I$17,MATCH(AE$9,$E$10:$E$17,0)),AD57))</f>
        <v>0</v>
      </c>
      <c r="AF57" s="52">
        <f>IF(节奏总纲!T51&lt;$D$4,0,IFERROR((节奏总纲!T51-$D$4)/$D$5*INDEX($I$10:$I$17,MATCH(AF$9,$E$10:$E$17,0)),AE57))</f>
        <v>0</v>
      </c>
    </row>
    <row r="58" spans="12:32" x14ac:dyDescent="0.15">
      <c r="L58" s="51">
        <v>49</v>
      </c>
      <c r="M58" s="52">
        <f>IF(节奏总纲!P52&lt;$D$4,0,IFERROR((节奏总纲!P52-$D$4)/$D$5*INDEX($F$10:$F$17,MATCH(M$9,$E$10:$E$17,0)),L58))</f>
        <v>0</v>
      </c>
      <c r="N58" s="52">
        <f>IF(节奏总纲!Q52&lt;$D$4,0,IFERROR((节奏总纲!Q52-$D$4)/$D$5*INDEX($F$10:$F$17,MATCH(N$9,$E$10:$E$17,0)),M58))</f>
        <v>0</v>
      </c>
      <c r="O58" s="52">
        <f>IF(节奏总纲!R52&lt;$D$4,0,IFERROR((节奏总纲!R52-$D$4)/$D$5*INDEX($F$10:$F$17,MATCH(O$9,$E$10:$E$17,0)),N58))</f>
        <v>0</v>
      </c>
      <c r="P58" s="52">
        <f>IF(节奏总纲!S52&lt;$D$4,0,IFERROR((节奏总纲!S52-$D$4)/$D$5*INDEX($F$10:$F$17,MATCH(P$9,$E$10:$E$17,0)),O58))</f>
        <v>0</v>
      </c>
      <c r="Q58" s="52">
        <f>IF(节奏总纲!T52&lt;$D$4,0,IFERROR((节奏总纲!T52-$D$4)/$D$5*INDEX($F$10:$F$17,MATCH(Q$9,$E$10:$E$17,0)),P58))</f>
        <v>0</v>
      </c>
      <c r="R58" s="52">
        <f>IF(节奏总纲!P52&lt;$D$4,0,IFERROR((节奏总纲!P52-$D$4)/$D$5*INDEX($G$10:$G$17,MATCH(R$9,$E$10:$E$17,0)),Q58))</f>
        <v>0</v>
      </c>
      <c r="S58" s="52">
        <f>IF(节奏总纲!Q52&lt;$D$4,0,IFERROR((节奏总纲!Q52-$D$4)/$D$5*INDEX($G$10:$G$17,MATCH(S$9,$E$10:$E$17,0)),R58))</f>
        <v>0</v>
      </c>
      <c r="T58" s="52">
        <f>IF(节奏总纲!R52&lt;$D$4,0,IFERROR((节奏总纲!R52-$D$4)/$D$5*INDEX($G$10:$G$17,MATCH(T$9,$E$10:$E$17,0)),S58))</f>
        <v>0</v>
      </c>
      <c r="U58" s="52">
        <f>IF(节奏总纲!S52&lt;$D$4,0,IFERROR((节奏总纲!S52-$D$4)/$D$5*INDEX($G$10:$G$17,MATCH(U$9,$E$10:$E$17,0)),T58))</f>
        <v>0</v>
      </c>
      <c r="V58" s="52">
        <f>IF(节奏总纲!T52&lt;$D$4,0,IFERROR((节奏总纲!T52-$D$4)/$D$5*INDEX($G$10:$G$17,MATCH(V$9,$E$10:$E$17,0)),U58))</f>
        <v>0</v>
      </c>
      <c r="W58" s="52">
        <f>IF(节奏总纲!P52&lt;$D$4,0,IFERROR((节奏总纲!P52-$D$4)/$D$5*INDEX($H$10:$H$17,MATCH(W$9,$E$10:$E$17,0)),V58))</f>
        <v>0</v>
      </c>
      <c r="X58" s="52">
        <f>IF(节奏总纲!Q52&lt;$D$4,0,IFERROR((节奏总纲!Q52-$D$4)/$D$5*INDEX($H$10:$H$17,MATCH(X$9,$E$10:$E$17,0)),W58))</f>
        <v>0</v>
      </c>
      <c r="Y58" s="52">
        <f>IF(节奏总纲!R52&lt;$D$4,0,IFERROR((节奏总纲!R52-$D$4)/$D$5*INDEX($H$10:$H$17,MATCH(Y$9,$E$10:$E$17,0)),X58))</f>
        <v>0</v>
      </c>
      <c r="Z58" s="52">
        <f>IF(节奏总纲!S52&lt;$D$4,0,IFERROR((节奏总纲!S52-$D$4)/$D$5*INDEX($H$10:$H$17,MATCH(Z$9,$E$10:$E$17,0)),Y58))</f>
        <v>0</v>
      </c>
      <c r="AA58" s="52">
        <f>IF(节奏总纲!T52&lt;$D$4,0,IFERROR((节奏总纲!T52-$D$4)/$D$5*INDEX($H$10:$H$17,MATCH(AA$9,$E$10:$E$17,0)),Z58))</f>
        <v>0</v>
      </c>
      <c r="AB58" s="52">
        <f>IF(节奏总纲!P52&lt;$D$4,0,IFERROR((节奏总纲!P52-$D$4)/$D$5*INDEX($I$10:$I$17,MATCH(AB$9,$E$10:$E$17,0)),AA58))</f>
        <v>0</v>
      </c>
      <c r="AC58" s="52">
        <f>IF(节奏总纲!Q52&lt;$D$4,0,IFERROR((节奏总纲!Q52-$D$4)/$D$5*INDEX($I$10:$I$17,MATCH(AC$9,$E$10:$E$17,0)),AB58))</f>
        <v>0</v>
      </c>
      <c r="AD58" s="52">
        <f>IF(节奏总纲!R52&lt;$D$4,0,IFERROR((节奏总纲!R52-$D$4)/$D$5*INDEX($I$10:$I$17,MATCH(AD$9,$E$10:$E$17,0)),AC58))</f>
        <v>0</v>
      </c>
      <c r="AE58" s="52">
        <f>IF(节奏总纲!S52&lt;$D$4,0,IFERROR((节奏总纲!S52-$D$4)/$D$5*INDEX($I$10:$I$17,MATCH(AE$9,$E$10:$E$17,0)),AD58))</f>
        <v>0</v>
      </c>
      <c r="AF58" s="52">
        <f>IF(节奏总纲!T52&lt;$D$4,0,IFERROR((节奏总纲!T52-$D$4)/$D$5*INDEX($I$10:$I$17,MATCH(AF$9,$E$10:$E$17,0)),AE58))</f>
        <v>0</v>
      </c>
    </row>
    <row r="59" spans="12:32" x14ac:dyDescent="0.15">
      <c r="L59" s="51">
        <v>50</v>
      </c>
      <c r="M59" s="52">
        <f>IF(节奏总纲!P53&lt;$D$4,0,IFERROR((节奏总纲!P53-$D$4)/$D$5*INDEX($F$10:$F$17,MATCH(M$9,$E$10:$E$17,0)),L59))</f>
        <v>0</v>
      </c>
      <c r="N59" s="52">
        <f>IF(节奏总纲!Q53&lt;$D$4,0,IFERROR((节奏总纲!Q53-$D$4)/$D$5*INDEX($F$10:$F$17,MATCH(N$9,$E$10:$E$17,0)),M59))</f>
        <v>0</v>
      </c>
      <c r="O59" s="52">
        <f>IF(节奏总纲!R53&lt;$D$4,0,IFERROR((节奏总纲!R53-$D$4)/$D$5*INDEX($F$10:$F$17,MATCH(O$9,$E$10:$E$17,0)),N59))</f>
        <v>0</v>
      </c>
      <c r="P59" s="52">
        <f>IF(节奏总纲!S53&lt;$D$4,0,IFERROR((节奏总纲!S53-$D$4)/$D$5*INDEX($F$10:$F$17,MATCH(P$9,$E$10:$E$17,0)),O59))</f>
        <v>0</v>
      </c>
      <c r="Q59" s="52">
        <f>IF(节奏总纲!T53&lt;$D$4,0,IFERROR((节奏总纲!T53-$D$4)/$D$5*INDEX($F$10:$F$17,MATCH(Q$9,$E$10:$E$17,0)),P59))</f>
        <v>0</v>
      </c>
      <c r="R59" s="52">
        <f>IF(节奏总纲!P53&lt;$D$4,0,IFERROR((节奏总纲!P53-$D$4)/$D$5*INDEX($G$10:$G$17,MATCH(R$9,$E$10:$E$17,0)),Q59))</f>
        <v>0</v>
      </c>
      <c r="S59" s="52">
        <f>IF(节奏总纲!Q53&lt;$D$4,0,IFERROR((节奏总纲!Q53-$D$4)/$D$5*INDEX($G$10:$G$17,MATCH(S$9,$E$10:$E$17,0)),R59))</f>
        <v>0</v>
      </c>
      <c r="T59" s="52">
        <f>IF(节奏总纲!R53&lt;$D$4,0,IFERROR((节奏总纲!R53-$D$4)/$D$5*INDEX($G$10:$G$17,MATCH(T$9,$E$10:$E$17,0)),S59))</f>
        <v>0</v>
      </c>
      <c r="U59" s="52">
        <f>IF(节奏总纲!S53&lt;$D$4,0,IFERROR((节奏总纲!S53-$D$4)/$D$5*INDEX($G$10:$G$17,MATCH(U$9,$E$10:$E$17,0)),T59))</f>
        <v>0</v>
      </c>
      <c r="V59" s="52">
        <f>IF(节奏总纲!T53&lt;$D$4,0,IFERROR((节奏总纲!T53-$D$4)/$D$5*INDEX($G$10:$G$17,MATCH(V$9,$E$10:$E$17,0)),U59))</f>
        <v>0</v>
      </c>
      <c r="W59" s="52">
        <f>IF(节奏总纲!P53&lt;$D$4,0,IFERROR((节奏总纲!P53-$D$4)/$D$5*INDEX($H$10:$H$17,MATCH(W$9,$E$10:$E$17,0)),V59))</f>
        <v>0</v>
      </c>
      <c r="X59" s="52">
        <f>IF(节奏总纲!Q53&lt;$D$4,0,IFERROR((节奏总纲!Q53-$D$4)/$D$5*INDEX($H$10:$H$17,MATCH(X$9,$E$10:$E$17,0)),W59))</f>
        <v>0</v>
      </c>
      <c r="Y59" s="52">
        <f>IF(节奏总纲!R53&lt;$D$4,0,IFERROR((节奏总纲!R53-$D$4)/$D$5*INDEX($H$10:$H$17,MATCH(Y$9,$E$10:$E$17,0)),X59))</f>
        <v>0</v>
      </c>
      <c r="Z59" s="52">
        <f>IF(节奏总纲!S53&lt;$D$4,0,IFERROR((节奏总纲!S53-$D$4)/$D$5*INDEX($H$10:$H$17,MATCH(Z$9,$E$10:$E$17,0)),Y59))</f>
        <v>0</v>
      </c>
      <c r="AA59" s="52">
        <f>IF(节奏总纲!T53&lt;$D$4,0,IFERROR((节奏总纲!T53-$D$4)/$D$5*INDEX($H$10:$H$17,MATCH(AA$9,$E$10:$E$17,0)),Z59))</f>
        <v>0</v>
      </c>
      <c r="AB59" s="52">
        <f>IF(节奏总纲!P53&lt;$D$4,0,IFERROR((节奏总纲!P53-$D$4)/$D$5*INDEX($I$10:$I$17,MATCH(AB$9,$E$10:$E$17,0)),AA59))</f>
        <v>0</v>
      </c>
      <c r="AC59" s="52">
        <f>IF(节奏总纲!Q53&lt;$D$4,0,IFERROR((节奏总纲!Q53-$D$4)/$D$5*INDEX($I$10:$I$17,MATCH(AC$9,$E$10:$E$17,0)),AB59))</f>
        <v>0</v>
      </c>
      <c r="AD59" s="52">
        <f>IF(节奏总纲!R53&lt;$D$4,0,IFERROR((节奏总纲!R53-$D$4)/$D$5*INDEX($I$10:$I$17,MATCH(AD$9,$E$10:$E$17,0)),AC59))</f>
        <v>0</v>
      </c>
      <c r="AE59" s="52">
        <f>IF(节奏总纲!S53&lt;$D$4,0,IFERROR((节奏总纲!S53-$D$4)/$D$5*INDEX($I$10:$I$17,MATCH(AE$9,$E$10:$E$17,0)),AD59))</f>
        <v>0</v>
      </c>
      <c r="AF59" s="52">
        <f>IF(节奏总纲!T53&lt;$D$4,0,IFERROR((节奏总纲!T53-$D$4)/$D$5*INDEX($I$10:$I$17,MATCH(AF$9,$E$10:$E$17,0)),AE59))</f>
        <v>0</v>
      </c>
    </row>
    <row r="60" spans="12:32" x14ac:dyDescent="0.15">
      <c r="L60" s="51">
        <v>51</v>
      </c>
      <c r="M60" s="52">
        <f>IF(节奏总纲!P54&lt;$D$4,0,IFERROR((节奏总纲!P54-$D$4)/$D$5*INDEX($F$10:$F$17,MATCH(M$9,$E$10:$E$17,0)),L60))</f>
        <v>0</v>
      </c>
      <c r="N60" s="52">
        <f>IF(节奏总纲!Q54&lt;$D$4,0,IFERROR((节奏总纲!Q54-$D$4)/$D$5*INDEX($F$10:$F$17,MATCH(N$9,$E$10:$E$17,0)),M60))</f>
        <v>0</v>
      </c>
      <c r="O60" s="52">
        <f>IF(节奏总纲!R54&lt;$D$4,0,IFERROR((节奏总纲!R54-$D$4)/$D$5*INDEX($F$10:$F$17,MATCH(O$9,$E$10:$E$17,0)),N60))</f>
        <v>0</v>
      </c>
      <c r="P60" s="52">
        <f>IF(节奏总纲!S54&lt;$D$4,0,IFERROR((节奏总纲!S54-$D$4)/$D$5*INDEX($F$10:$F$17,MATCH(P$9,$E$10:$E$17,0)),O60))</f>
        <v>0</v>
      </c>
      <c r="Q60" s="52">
        <f>IF(节奏总纲!T54&lt;$D$4,0,IFERROR((节奏总纲!T54-$D$4)/$D$5*INDEX($F$10:$F$17,MATCH(Q$9,$E$10:$E$17,0)),P60))</f>
        <v>0</v>
      </c>
      <c r="R60" s="52">
        <f>IF(节奏总纲!P54&lt;$D$4,0,IFERROR((节奏总纲!P54-$D$4)/$D$5*INDEX($G$10:$G$17,MATCH(R$9,$E$10:$E$17,0)),Q60))</f>
        <v>0</v>
      </c>
      <c r="S60" s="52">
        <f>IF(节奏总纲!Q54&lt;$D$4,0,IFERROR((节奏总纲!Q54-$D$4)/$D$5*INDEX($G$10:$G$17,MATCH(S$9,$E$10:$E$17,0)),R60))</f>
        <v>0</v>
      </c>
      <c r="T60" s="52">
        <f>IF(节奏总纲!R54&lt;$D$4,0,IFERROR((节奏总纲!R54-$D$4)/$D$5*INDEX($G$10:$G$17,MATCH(T$9,$E$10:$E$17,0)),S60))</f>
        <v>0</v>
      </c>
      <c r="U60" s="52">
        <f>IF(节奏总纲!S54&lt;$D$4,0,IFERROR((节奏总纲!S54-$D$4)/$D$5*INDEX($G$10:$G$17,MATCH(U$9,$E$10:$E$17,0)),T60))</f>
        <v>0</v>
      </c>
      <c r="V60" s="52">
        <f>IF(节奏总纲!T54&lt;$D$4,0,IFERROR((节奏总纲!T54-$D$4)/$D$5*INDEX($G$10:$G$17,MATCH(V$9,$E$10:$E$17,0)),U60))</f>
        <v>0</v>
      </c>
      <c r="W60" s="52">
        <f>IF(节奏总纲!P54&lt;$D$4,0,IFERROR((节奏总纲!P54-$D$4)/$D$5*INDEX($H$10:$H$17,MATCH(W$9,$E$10:$E$17,0)),V60))</f>
        <v>0</v>
      </c>
      <c r="X60" s="52">
        <f>IF(节奏总纲!Q54&lt;$D$4,0,IFERROR((节奏总纲!Q54-$D$4)/$D$5*INDEX($H$10:$H$17,MATCH(X$9,$E$10:$E$17,0)),W60))</f>
        <v>0</v>
      </c>
      <c r="Y60" s="52">
        <f>IF(节奏总纲!R54&lt;$D$4,0,IFERROR((节奏总纲!R54-$D$4)/$D$5*INDEX($H$10:$H$17,MATCH(Y$9,$E$10:$E$17,0)),X60))</f>
        <v>0</v>
      </c>
      <c r="Z60" s="52">
        <f>IF(节奏总纲!S54&lt;$D$4,0,IFERROR((节奏总纲!S54-$D$4)/$D$5*INDEX($H$10:$H$17,MATCH(Z$9,$E$10:$E$17,0)),Y60))</f>
        <v>0</v>
      </c>
      <c r="AA60" s="52">
        <f>IF(节奏总纲!T54&lt;$D$4,0,IFERROR((节奏总纲!T54-$D$4)/$D$5*INDEX($H$10:$H$17,MATCH(AA$9,$E$10:$E$17,0)),Z60))</f>
        <v>0</v>
      </c>
      <c r="AB60" s="52">
        <f>IF(节奏总纲!P54&lt;$D$4,0,IFERROR((节奏总纲!P54-$D$4)/$D$5*INDEX($I$10:$I$17,MATCH(AB$9,$E$10:$E$17,0)),AA60))</f>
        <v>0</v>
      </c>
      <c r="AC60" s="52">
        <f>IF(节奏总纲!Q54&lt;$D$4,0,IFERROR((节奏总纲!Q54-$D$4)/$D$5*INDEX($I$10:$I$17,MATCH(AC$9,$E$10:$E$17,0)),AB60))</f>
        <v>0</v>
      </c>
      <c r="AD60" s="52">
        <f>IF(节奏总纲!R54&lt;$D$4,0,IFERROR((节奏总纲!R54-$D$4)/$D$5*INDEX($I$10:$I$17,MATCH(AD$9,$E$10:$E$17,0)),AC60))</f>
        <v>0</v>
      </c>
      <c r="AE60" s="52">
        <f>IF(节奏总纲!S54&lt;$D$4,0,IFERROR((节奏总纲!S54-$D$4)/$D$5*INDEX($I$10:$I$17,MATCH(AE$9,$E$10:$E$17,0)),AD60))</f>
        <v>0</v>
      </c>
      <c r="AF60" s="52">
        <f>IF(节奏总纲!T54&lt;$D$4,0,IFERROR((节奏总纲!T54-$D$4)/$D$5*INDEX($I$10:$I$17,MATCH(AF$9,$E$10:$E$17,0)),AE60))</f>
        <v>0</v>
      </c>
    </row>
    <row r="61" spans="12:32" x14ac:dyDescent="0.15">
      <c r="L61" s="51">
        <v>52</v>
      </c>
      <c r="M61" s="52">
        <f>IF(节奏总纲!P55&lt;$D$4,0,IFERROR((节奏总纲!P55-$D$4)/$D$5*INDEX($F$10:$F$17,MATCH(M$9,$E$10:$E$17,0)),L61))</f>
        <v>0</v>
      </c>
      <c r="N61" s="52">
        <f>IF(节奏总纲!Q55&lt;$D$4,0,IFERROR((节奏总纲!Q55-$D$4)/$D$5*INDEX($F$10:$F$17,MATCH(N$9,$E$10:$E$17,0)),M61))</f>
        <v>0</v>
      </c>
      <c r="O61" s="52">
        <f>IF(节奏总纲!R55&lt;$D$4,0,IFERROR((节奏总纲!R55-$D$4)/$D$5*INDEX($F$10:$F$17,MATCH(O$9,$E$10:$E$17,0)),N61))</f>
        <v>0</v>
      </c>
      <c r="P61" s="52">
        <f>IF(节奏总纲!S55&lt;$D$4,0,IFERROR((节奏总纲!S55-$D$4)/$D$5*INDEX($F$10:$F$17,MATCH(P$9,$E$10:$E$17,0)),O61))</f>
        <v>0</v>
      </c>
      <c r="Q61" s="52">
        <f>IF(节奏总纲!T55&lt;$D$4,0,IFERROR((节奏总纲!T55-$D$4)/$D$5*INDEX($F$10:$F$17,MATCH(Q$9,$E$10:$E$17,0)),P61))</f>
        <v>0</v>
      </c>
      <c r="R61" s="52">
        <f>IF(节奏总纲!P55&lt;$D$4,0,IFERROR((节奏总纲!P55-$D$4)/$D$5*INDEX($G$10:$G$17,MATCH(R$9,$E$10:$E$17,0)),Q61))</f>
        <v>0</v>
      </c>
      <c r="S61" s="52">
        <f>IF(节奏总纲!Q55&lt;$D$4,0,IFERROR((节奏总纲!Q55-$D$4)/$D$5*INDEX($G$10:$G$17,MATCH(S$9,$E$10:$E$17,0)),R61))</f>
        <v>0</v>
      </c>
      <c r="T61" s="52">
        <f>IF(节奏总纲!R55&lt;$D$4,0,IFERROR((节奏总纲!R55-$D$4)/$D$5*INDEX($G$10:$G$17,MATCH(T$9,$E$10:$E$17,0)),S61))</f>
        <v>0</v>
      </c>
      <c r="U61" s="52">
        <f>IF(节奏总纲!S55&lt;$D$4,0,IFERROR((节奏总纲!S55-$D$4)/$D$5*INDEX($G$10:$G$17,MATCH(U$9,$E$10:$E$17,0)),T61))</f>
        <v>0</v>
      </c>
      <c r="V61" s="52">
        <f>IF(节奏总纲!T55&lt;$D$4,0,IFERROR((节奏总纲!T55-$D$4)/$D$5*INDEX($G$10:$G$17,MATCH(V$9,$E$10:$E$17,0)),U61))</f>
        <v>0</v>
      </c>
      <c r="W61" s="52">
        <f>IF(节奏总纲!P55&lt;$D$4,0,IFERROR((节奏总纲!P55-$D$4)/$D$5*INDEX($H$10:$H$17,MATCH(W$9,$E$10:$E$17,0)),V61))</f>
        <v>0</v>
      </c>
      <c r="X61" s="52">
        <f>IF(节奏总纲!Q55&lt;$D$4,0,IFERROR((节奏总纲!Q55-$D$4)/$D$5*INDEX($H$10:$H$17,MATCH(X$9,$E$10:$E$17,0)),W61))</f>
        <v>0</v>
      </c>
      <c r="Y61" s="52">
        <f>IF(节奏总纲!R55&lt;$D$4,0,IFERROR((节奏总纲!R55-$D$4)/$D$5*INDEX($H$10:$H$17,MATCH(Y$9,$E$10:$E$17,0)),X61))</f>
        <v>0</v>
      </c>
      <c r="Z61" s="52">
        <f>IF(节奏总纲!S55&lt;$D$4,0,IFERROR((节奏总纲!S55-$D$4)/$D$5*INDEX($H$10:$H$17,MATCH(Z$9,$E$10:$E$17,0)),Y61))</f>
        <v>0</v>
      </c>
      <c r="AA61" s="52">
        <f>IF(节奏总纲!T55&lt;$D$4,0,IFERROR((节奏总纲!T55-$D$4)/$D$5*INDEX($H$10:$H$17,MATCH(AA$9,$E$10:$E$17,0)),Z61))</f>
        <v>0</v>
      </c>
      <c r="AB61" s="52">
        <f>IF(节奏总纲!P55&lt;$D$4,0,IFERROR((节奏总纲!P55-$D$4)/$D$5*INDEX($I$10:$I$17,MATCH(AB$9,$E$10:$E$17,0)),AA61))</f>
        <v>0</v>
      </c>
      <c r="AC61" s="52">
        <f>IF(节奏总纲!Q55&lt;$D$4,0,IFERROR((节奏总纲!Q55-$D$4)/$D$5*INDEX($I$10:$I$17,MATCH(AC$9,$E$10:$E$17,0)),AB61))</f>
        <v>0</v>
      </c>
      <c r="AD61" s="52">
        <f>IF(节奏总纲!R55&lt;$D$4,0,IFERROR((节奏总纲!R55-$D$4)/$D$5*INDEX($I$10:$I$17,MATCH(AD$9,$E$10:$E$17,0)),AC61))</f>
        <v>0</v>
      </c>
      <c r="AE61" s="52">
        <f>IF(节奏总纲!S55&lt;$D$4,0,IFERROR((节奏总纲!S55-$D$4)/$D$5*INDEX($I$10:$I$17,MATCH(AE$9,$E$10:$E$17,0)),AD61))</f>
        <v>0</v>
      </c>
      <c r="AF61" s="52">
        <f>IF(节奏总纲!T55&lt;$D$4,0,IFERROR((节奏总纲!T55-$D$4)/$D$5*INDEX($I$10:$I$17,MATCH(AF$9,$E$10:$E$17,0)),AE61))</f>
        <v>0</v>
      </c>
    </row>
    <row r="62" spans="12:32" x14ac:dyDescent="0.15">
      <c r="L62" s="51">
        <v>53</v>
      </c>
      <c r="M62" s="52">
        <f>IF(节奏总纲!P56&lt;$D$4,0,IFERROR((节奏总纲!P56-$D$4)/$D$5*INDEX($F$10:$F$17,MATCH(M$9,$E$10:$E$17,0)),L62))</f>
        <v>0</v>
      </c>
      <c r="N62" s="52">
        <f>IF(节奏总纲!Q56&lt;$D$4,0,IFERROR((节奏总纲!Q56-$D$4)/$D$5*INDEX($F$10:$F$17,MATCH(N$9,$E$10:$E$17,0)),M62))</f>
        <v>0</v>
      </c>
      <c r="O62" s="52">
        <f>IF(节奏总纲!R56&lt;$D$4,0,IFERROR((节奏总纲!R56-$D$4)/$D$5*INDEX($F$10:$F$17,MATCH(O$9,$E$10:$E$17,0)),N62))</f>
        <v>0</v>
      </c>
      <c r="P62" s="52">
        <f>IF(节奏总纲!S56&lt;$D$4,0,IFERROR((节奏总纲!S56-$D$4)/$D$5*INDEX($F$10:$F$17,MATCH(P$9,$E$10:$E$17,0)),O62))</f>
        <v>0</v>
      </c>
      <c r="Q62" s="52">
        <f>IF(节奏总纲!T56&lt;$D$4,0,IFERROR((节奏总纲!T56-$D$4)/$D$5*INDEX($F$10:$F$17,MATCH(Q$9,$E$10:$E$17,0)),P62))</f>
        <v>0</v>
      </c>
      <c r="R62" s="52">
        <f>IF(节奏总纲!P56&lt;$D$4,0,IFERROR((节奏总纲!P56-$D$4)/$D$5*INDEX($G$10:$G$17,MATCH(R$9,$E$10:$E$17,0)),Q62))</f>
        <v>0</v>
      </c>
      <c r="S62" s="52">
        <f>IF(节奏总纲!Q56&lt;$D$4,0,IFERROR((节奏总纲!Q56-$D$4)/$D$5*INDEX($G$10:$G$17,MATCH(S$9,$E$10:$E$17,0)),R62))</f>
        <v>0</v>
      </c>
      <c r="T62" s="52">
        <f>IF(节奏总纲!R56&lt;$D$4,0,IFERROR((节奏总纲!R56-$D$4)/$D$5*INDEX($G$10:$G$17,MATCH(T$9,$E$10:$E$17,0)),S62))</f>
        <v>0</v>
      </c>
      <c r="U62" s="52">
        <f>IF(节奏总纲!S56&lt;$D$4,0,IFERROR((节奏总纲!S56-$D$4)/$D$5*INDEX($G$10:$G$17,MATCH(U$9,$E$10:$E$17,0)),T62))</f>
        <v>0</v>
      </c>
      <c r="V62" s="52">
        <f>IF(节奏总纲!T56&lt;$D$4,0,IFERROR((节奏总纲!T56-$D$4)/$D$5*INDEX($G$10:$G$17,MATCH(V$9,$E$10:$E$17,0)),U62))</f>
        <v>0</v>
      </c>
      <c r="W62" s="52">
        <f>IF(节奏总纲!P56&lt;$D$4,0,IFERROR((节奏总纲!P56-$D$4)/$D$5*INDEX($H$10:$H$17,MATCH(W$9,$E$10:$E$17,0)),V62))</f>
        <v>0</v>
      </c>
      <c r="X62" s="52">
        <f>IF(节奏总纲!Q56&lt;$D$4,0,IFERROR((节奏总纲!Q56-$D$4)/$D$5*INDEX($H$10:$H$17,MATCH(X$9,$E$10:$E$17,0)),W62))</f>
        <v>0</v>
      </c>
      <c r="Y62" s="52">
        <f>IF(节奏总纲!R56&lt;$D$4,0,IFERROR((节奏总纲!R56-$D$4)/$D$5*INDEX($H$10:$H$17,MATCH(Y$9,$E$10:$E$17,0)),X62))</f>
        <v>0</v>
      </c>
      <c r="Z62" s="52">
        <f>IF(节奏总纲!S56&lt;$D$4,0,IFERROR((节奏总纲!S56-$D$4)/$D$5*INDEX($H$10:$H$17,MATCH(Z$9,$E$10:$E$17,0)),Y62))</f>
        <v>0</v>
      </c>
      <c r="AA62" s="52">
        <f>IF(节奏总纲!T56&lt;$D$4,0,IFERROR((节奏总纲!T56-$D$4)/$D$5*INDEX($H$10:$H$17,MATCH(AA$9,$E$10:$E$17,0)),Z62))</f>
        <v>0</v>
      </c>
      <c r="AB62" s="52">
        <f>IF(节奏总纲!P56&lt;$D$4,0,IFERROR((节奏总纲!P56-$D$4)/$D$5*INDEX($I$10:$I$17,MATCH(AB$9,$E$10:$E$17,0)),AA62))</f>
        <v>0</v>
      </c>
      <c r="AC62" s="52">
        <f>IF(节奏总纲!Q56&lt;$D$4,0,IFERROR((节奏总纲!Q56-$D$4)/$D$5*INDEX($I$10:$I$17,MATCH(AC$9,$E$10:$E$17,0)),AB62))</f>
        <v>0</v>
      </c>
      <c r="AD62" s="52">
        <f>IF(节奏总纲!R56&lt;$D$4,0,IFERROR((节奏总纲!R56-$D$4)/$D$5*INDEX($I$10:$I$17,MATCH(AD$9,$E$10:$E$17,0)),AC62))</f>
        <v>0</v>
      </c>
      <c r="AE62" s="52">
        <f>IF(节奏总纲!S56&lt;$D$4,0,IFERROR((节奏总纲!S56-$D$4)/$D$5*INDEX($I$10:$I$17,MATCH(AE$9,$E$10:$E$17,0)),AD62))</f>
        <v>0</v>
      </c>
      <c r="AF62" s="52">
        <f>IF(节奏总纲!T56&lt;$D$4,0,IFERROR((节奏总纲!T56-$D$4)/$D$5*INDEX($I$10:$I$17,MATCH(AF$9,$E$10:$E$17,0)),AE62))</f>
        <v>0</v>
      </c>
    </row>
    <row r="63" spans="12:32" x14ac:dyDescent="0.15">
      <c r="L63" s="51">
        <v>54</v>
      </c>
      <c r="M63" s="52">
        <f>IF(节奏总纲!P57&lt;$D$4,0,IFERROR((节奏总纲!P57-$D$4)/$D$5*INDEX($F$10:$F$17,MATCH(M$9,$E$10:$E$17,0)),L63))</f>
        <v>0</v>
      </c>
      <c r="N63" s="52">
        <f>IF(节奏总纲!Q57&lt;$D$4,0,IFERROR((节奏总纲!Q57-$D$4)/$D$5*INDEX($F$10:$F$17,MATCH(N$9,$E$10:$E$17,0)),M63))</f>
        <v>0</v>
      </c>
      <c r="O63" s="52">
        <f>IF(节奏总纲!R57&lt;$D$4,0,IFERROR((节奏总纲!R57-$D$4)/$D$5*INDEX($F$10:$F$17,MATCH(O$9,$E$10:$E$17,0)),N63))</f>
        <v>0</v>
      </c>
      <c r="P63" s="52">
        <f>IF(节奏总纲!S57&lt;$D$4,0,IFERROR((节奏总纲!S57-$D$4)/$D$5*INDEX($F$10:$F$17,MATCH(P$9,$E$10:$E$17,0)),O63))</f>
        <v>0</v>
      </c>
      <c r="Q63" s="52">
        <f>IF(节奏总纲!T57&lt;$D$4,0,IFERROR((节奏总纲!T57-$D$4)/$D$5*INDEX($F$10:$F$17,MATCH(Q$9,$E$10:$E$17,0)),P63))</f>
        <v>0</v>
      </c>
      <c r="R63" s="52">
        <f>IF(节奏总纲!P57&lt;$D$4,0,IFERROR((节奏总纲!P57-$D$4)/$D$5*INDEX($G$10:$G$17,MATCH(R$9,$E$10:$E$17,0)),Q63))</f>
        <v>0</v>
      </c>
      <c r="S63" s="52">
        <f>IF(节奏总纲!Q57&lt;$D$4,0,IFERROR((节奏总纲!Q57-$D$4)/$D$5*INDEX($G$10:$G$17,MATCH(S$9,$E$10:$E$17,0)),R63))</f>
        <v>0</v>
      </c>
      <c r="T63" s="52">
        <f>IF(节奏总纲!R57&lt;$D$4,0,IFERROR((节奏总纲!R57-$D$4)/$D$5*INDEX($G$10:$G$17,MATCH(T$9,$E$10:$E$17,0)),S63))</f>
        <v>0</v>
      </c>
      <c r="U63" s="52">
        <f>IF(节奏总纲!S57&lt;$D$4,0,IFERROR((节奏总纲!S57-$D$4)/$D$5*INDEX($G$10:$G$17,MATCH(U$9,$E$10:$E$17,0)),T63))</f>
        <v>0</v>
      </c>
      <c r="V63" s="52">
        <f>IF(节奏总纲!T57&lt;$D$4,0,IFERROR((节奏总纲!T57-$D$4)/$D$5*INDEX($G$10:$G$17,MATCH(V$9,$E$10:$E$17,0)),U63))</f>
        <v>0</v>
      </c>
      <c r="W63" s="52">
        <f>IF(节奏总纲!P57&lt;$D$4,0,IFERROR((节奏总纲!P57-$D$4)/$D$5*INDEX($H$10:$H$17,MATCH(W$9,$E$10:$E$17,0)),V63))</f>
        <v>0</v>
      </c>
      <c r="X63" s="52">
        <f>IF(节奏总纲!Q57&lt;$D$4,0,IFERROR((节奏总纲!Q57-$D$4)/$D$5*INDEX($H$10:$H$17,MATCH(X$9,$E$10:$E$17,0)),W63))</f>
        <v>0</v>
      </c>
      <c r="Y63" s="52">
        <f>IF(节奏总纲!R57&lt;$D$4,0,IFERROR((节奏总纲!R57-$D$4)/$D$5*INDEX($H$10:$H$17,MATCH(Y$9,$E$10:$E$17,0)),X63))</f>
        <v>0</v>
      </c>
      <c r="Z63" s="52">
        <f>IF(节奏总纲!S57&lt;$D$4,0,IFERROR((节奏总纲!S57-$D$4)/$D$5*INDEX($H$10:$H$17,MATCH(Z$9,$E$10:$E$17,0)),Y63))</f>
        <v>0</v>
      </c>
      <c r="AA63" s="52">
        <f>IF(节奏总纲!T57&lt;$D$4,0,IFERROR((节奏总纲!T57-$D$4)/$D$5*INDEX($H$10:$H$17,MATCH(AA$9,$E$10:$E$17,0)),Z63))</f>
        <v>0</v>
      </c>
      <c r="AB63" s="52">
        <f>IF(节奏总纲!P57&lt;$D$4,0,IFERROR((节奏总纲!P57-$D$4)/$D$5*INDEX($I$10:$I$17,MATCH(AB$9,$E$10:$E$17,0)),AA63))</f>
        <v>0</v>
      </c>
      <c r="AC63" s="52">
        <f>IF(节奏总纲!Q57&lt;$D$4,0,IFERROR((节奏总纲!Q57-$D$4)/$D$5*INDEX($I$10:$I$17,MATCH(AC$9,$E$10:$E$17,0)),AB63))</f>
        <v>0</v>
      </c>
      <c r="AD63" s="52">
        <f>IF(节奏总纲!R57&lt;$D$4,0,IFERROR((节奏总纲!R57-$D$4)/$D$5*INDEX($I$10:$I$17,MATCH(AD$9,$E$10:$E$17,0)),AC63))</f>
        <v>0</v>
      </c>
      <c r="AE63" s="52">
        <f>IF(节奏总纲!S57&lt;$D$4,0,IFERROR((节奏总纲!S57-$D$4)/$D$5*INDEX($I$10:$I$17,MATCH(AE$9,$E$10:$E$17,0)),AD63))</f>
        <v>0</v>
      </c>
      <c r="AF63" s="52">
        <f>IF(节奏总纲!T57&lt;$D$4,0,IFERROR((节奏总纲!T57-$D$4)/$D$5*INDEX($I$10:$I$17,MATCH(AF$9,$E$10:$E$17,0)),AE63))</f>
        <v>0</v>
      </c>
    </row>
    <row r="64" spans="12:32" x14ac:dyDescent="0.15">
      <c r="L64" s="51">
        <v>55</v>
      </c>
      <c r="M64" s="52">
        <f>IF(节奏总纲!P58&lt;$D$4,0,IFERROR((节奏总纲!P58-$D$4)/$D$5*INDEX($F$10:$F$17,MATCH(M$9,$E$10:$E$17,0)),L64))</f>
        <v>0</v>
      </c>
      <c r="N64" s="52">
        <f>IF(节奏总纲!Q58&lt;$D$4,0,IFERROR((节奏总纲!Q58-$D$4)/$D$5*INDEX($F$10:$F$17,MATCH(N$9,$E$10:$E$17,0)),M64))</f>
        <v>0</v>
      </c>
      <c r="O64" s="52">
        <f>IF(节奏总纲!R58&lt;$D$4,0,IFERROR((节奏总纲!R58-$D$4)/$D$5*INDEX($F$10:$F$17,MATCH(O$9,$E$10:$E$17,0)),N64))</f>
        <v>0</v>
      </c>
      <c r="P64" s="52">
        <f>IF(节奏总纲!S58&lt;$D$4,0,IFERROR((节奏总纲!S58-$D$4)/$D$5*INDEX($F$10:$F$17,MATCH(P$9,$E$10:$E$17,0)),O64))</f>
        <v>0</v>
      </c>
      <c r="Q64" s="52">
        <f>IF(节奏总纲!T58&lt;$D$4,0,IFERROR((节奏总纲!T58-$D$4)/$D$5*INDEX($F$10:$F$17,MATCH(Q$9,$E$10:$E$17,0)),P64))</f>
        <v>0</v>
      </c>
      <c r="R64" s="52">
        <f>IF(节奏总纲!P58&lt;$D$4,0,IFERROR((节奏总纲!P58-$D$4)/$D$5*INDEX($G$10:$G$17,MATCH(R$9,$E$10:$E$17,0)),Q64))</f>
        <v>0</v>
      </c>
      <c r="S64" s="52">
        <f>IF(节奏总纲!Q58&lt;$D$4,0,IFERROR((节奏总纲!Q58-$D$4)/$D$5*INDEX($G$10:$G$17,MATCH(S$9,$E$10:$E$17,0)),R64))</f>
        <v>0</v>
      </c>
      <c r="T64" s="52">
        <f>IF(节奏总纲!R58&lt;$D$4,0,IFERROR((节奏总纲!R58-$D$4)/$D$5*INDEX($G$10:$G$17,MATCH(T$9,$E$10:$E$17,0)),S64))</f>
        <v>0</v>
      </c>
      <c r="U64" s="52">
        <f>IF(节奏总纲!S58&lt;$D$4,0,IFERROR((节奏总纲!S58-$D$4)/$D$5*INDEX($G$10:$G$17,MATCH(U$9,$E$10:$E$17,0)),T64))</f>
        <v>0</v>
      </c>
      <c r="V64" s="52">
        <f>IF(节奏总纲!T58&lt;$D$4,0,IFERROR((节奏总纲!T58-$D$4)/$D$5*INDEX($G$10:$G$17,MATCH(V$9,$E$10:$E$17,0)),U64))</f>
        <v>0</v>
      </c>
      <c r="W64" s="52">
        <f>IF(节奏总纲!P58&lt;$D$4,0,IFERROR((节奏总纲!P58-$D$4)/$D$5*INDEX($H$10:$H$17,MATCH(W$9,$E$10:$E$17,0)),V64))</f>
        <v>0</v>
      </c>
      <c r="X64" s="52">
        <f>IF(节奏总纲!Q58&lt;$D$4,0,IFERROR((节奏总纲!Q58-$D$4)/$D$5*INDEX($H$10:$H$17,MATCH(X$9,$E$10:$E$17,0)),W64))</f>
        <v>0</v>
      </c>
      <c r="Y64" s="52">
        <f>IF(节奏总纲!R58&lt;$D$4,0,IFERROR((节奏总纲!R58-$D$4)/$D$5*INDEX($H$10:$H$17,MATCH(Y$9,$E$10:$E$17,0)),X64))</f>
        <v>0</v>
      </c>
      <c r="Z64" s="52">
        <f>IF(节奏总纲!S58&lt;$D$4,0,IFERROR((节奏总纲!S58-$D$4)/$D$5*INDEX($H$10:$H$17,MATCH(Z$9,$E$10:$E$17,0)),Y64))</f>
        <v>0</v>
      </c>
      <c r="AA64" s="52">
        <f>IF(节奏总纲!T58&lt;$D$4,0,IFERROR((节奏总纲!T58-$D$4)/$D$5*INDEX($H$10:$H$17,MATCH(AA$9,$E$10:$E$17,0)),Z64))</f>
        <v>0</v>
      </c>
      <c r="AB64" s="52">
        <f>IF(节奏总纲!P58&lt;$D$4,0,IFERROR((节奏总纲!P58-$D$4)/$D$5*INDEX($I$10:$I$17,MATCH(AB$9,$E$10:$E$17,0)),AA64))</f>
        <v>0</v>
      </c>
      <c r="AC64" s="52">
        <f>IF(节奏总纲!Q58&lt;$D$4,0,IFERROR((节奏总纲!Q58-$D$4)/$D$5*INDEX($I$10:$I$17,MATCH(AC$9,$E$10:$E$17,0)),AB64))</f>
        <v>0</v>
      </c>
      <c r="AD64" s="52">
        <f>IF(节奏总纲!R58&lt;$D$4,0,IFERROR((节奏总纲!R58-$D$4)/$D$5*INDEX($I$10:$I$17,MATCH(AD$9,$E$10:$E$17,0)),AC64))</f>
        <v>0</v>
      </c>
      <c r="AE64" s="52">
        <f>IF(节奏总纲!S58&lt;$D$4,0,IFERROR((节奏总纲!S58-$D$4)/$D$5*INDEX($I$10:$I$17,MATCH(AE$9,$E$10:$E$17,0)),AD64))</f>
        <v>0</v>
      </c>
      <c r="AF64" s="52">
        <f>IF(节奏总纲!T58&lt;$D$4,0,IFERROR((节奏总纲!T58-$D$4)/$D$5*INDEX($I$10:$I$17,MATCH(AF$9,$E$10:$E$17,0)),AE64))</f>
        <v>0</v>
      </c>
    </row>
    <row r="65" spans="12:32" x14ac:dyDescent="0.15">
      <c r="L65" s="51">
        <v>56</v>
      </c>
      <c r="M65" s="52">
        <f>IF(节奏总纲!P59&lt;$D$4,0,IFERROR((节奏总纲!P59-$D$4)/$D$5*INDEX($F$10:$F$17,MATCH(M$9,$E$10:$E$17,0)),L65))</f>
        <v>0</v>
      </c>
      <c r="N65" s="52">
        <f>IF(节奏总纲!Q59&lt;$D$4,0,IFERROR((节奏总纲!Q59-$D$4)/$D$5*INDEX($F$10:$F$17,MATCH(N$9,$E$10:$E$17,0)),M65))</f>
        <v>0</v>
      </c>
      <c r="O65" s="52">
        <f>IF(节奏总纲!R59&lt;$D$4,0,IFERROR((节奏总纲!R59-$D$4)/$D$5*INDEX($F$10:$F$17,MATCH(O$9,$E$10:$E$17,0)),N65))</f>
        <v>0</v>
      </c>
      <c r="P65" s="52">
        <f>IF(节奏总纲!S59&lt;$D$4,0,IFERROR((节奏总纲!S59-$D$4)/$D$5*INDEX($F$10:$F$17,MATCH(P$9,$E$10:$E$17,0)),O65))</f>
        <v>0</v>
      </c>
      <c r="Q65" s="52">
        <f>IF(节奏总纲!T59&lt;$D$4,0,IFERROR((节奏总纲!T59-$D$4)/$D$5*INDEX($F$10:$F$17,MATCH(Q$9,$E$10:$E$17,0)),P65))</f>
        <v>0</v>
      </c>
      <c r="R65" s="52">
        <f>IF(节奏总纲!P59&lt;$D$4,0,IFERROR((节奏总纲!P59-$D$4)/$D$5*INDEX($G$10:$G$17,MATCH(R$9,$E$10:$E$17,0)),Q65))</f>
        <v>0</v>
      </c>
      <c r="S65" s="52">
        <f>IF(节奏总纲!Q59&lt;$D$4,0,IFERROR((节奏总纲!Q59-$D$4)/$D$5*INDEX($G$10:$G$17,MATCH(S$9,$E$10:$E$17,0)),R65))</f>
        <v>0</v>
      </c>
      <c r="T65" s="52">
        <f>IF(节奏总纲!R59&lt;$D$4,0,IFERROR((节奏总纲!R59-$D$4)/$D$5*INDEX($G$10:$G$17,MATCH(T$9,$E$10:$E$17,0)),S65))</f>
        <v>0</v>
      </c>
      <c r="U65" s="52">
        <f>IF(节奏总纲!S59&lt;$D$4,0,IFERROR((节奏总纲!S59-$D$4)/$D$5*INDEX($G$10:$G$17,MATCH(U$9,$E$10:$E$17,0)),T65))</f>
        <v>0</v>
      </c>
      <c r="V65" s="52">
        <f>IF(节奏总纲!T59&lt;$D$4,0,IFERROR((节奏总纲!T59-$D$4)/$D$5*INDEX($G$10:$G$17,MATCH(V$9,$E$10:$E$17,0)),U65))</f>
        <v>0</v>
      </c>
      <c r="W65" s="52">
        <f>IF(节奏总纲!P59&lt;$D$4,0,IFERROR((节奏总纲!P59-$D$4)/$D$5*INDEX($H$10:$H$17,MATCH(W$9,$E$10:$E$17,0)),V65))</f>
        <v>0</v>
      </c>
      <c r="X65" s="52">
        <f>IF(节奏总纲!Q59&lt;$D$4,0,IFERROR((节奏总纲!Q59-$D$4)/$D$5*INDEX($H$10:$H$17,MATCH(X$9,$E$10:$E$17,0)),W65))</f>
        <v>0</v>
      </c>
      <c r="Y65" s="52">
        <f>IF(节奏总纲!R59&lt;$D$4,0,IFERROR((节奏总纲!R59-$D$4)/$D$5*INDEX($H$10:$H$17,MATCH(Y$9,$E$10:$E$17,0)),X65))</f>
        <v>0</v>
      </c>
      <c r="Z65" s="52">
        <f>IF(节奏总纲!S59&lt;$D$4,0,IFERROR((节奏总纲!S59-$D$4)/$D$5*INDEX($H$10:$H$17,MATCH(Z$9,$E$10:$E$17,0)),Y65))</f>
        <v>0</v>
      </c>
      <c r="AA65" s="52">
        <f>IF(节奏总纲!T59&lt;$D$4,0,IFERROR((节奏总纲!T59-$D$4)/$D$5*INDEX($H$10:$H$17,MATCH(AA$9,$E$10:$E$17,0)),Z65))</f>
        <v>0</v>
      </c>
      <c r="AB65" s="52">
        <f>IF(节奏总纲!P59&lt;$D$4,0,IFERROR((节奏总纲!P59-$D$4)/$D$5*INDEX($I$10:$I$17,MATCH(AB$9,$E$10:$E$17,0)),AA65))</f>
        <v>0</v>
      </c>
      <c r="AC65" s="52">
        <f>IF(节奏总纲!Q59&lt;$D$4,0,IFERROR((节奏总纲!Q59-$D$4)/$D$5*INDEX($I$10:$I$17,MATCH(AC$9,$E$10:$E$17,0)),AB65))</f>
        <v>0</v>
      </c>
      <c r="AD65" s="52">
        <f>IF(节奏总纲!R59&lt;$D$4,0,IFERROR((节奏总纲!R59-$D$4)/$D$5*INDEX($I$10:$I$17,MATCH(AD$9,$E$10:$E$17,0)),AC65))</f>
        <v>0</v>
      </c>
      <c r="AE65" s="52">
        <f>IF(节奏总纲!S59&lt;$D$4,0,IFERROR((节奏总纲!S59-$D$4)/$D$5*INDEX($I$10:$I$17,MATCH(AE$9,$E$10:$E$17,0)),AD65))</f>
        <v>0</v>
      </c>
      <c r="AF65" s="52">
        <f>IF(节奏总纲!T59&lt;$D$4,0,IFERROR((节奏总纲!T59-$D$4)/$D$5*INDEX($I$10:$I$17,MATCH(AF$9,$E$10:$E$17,0)),AE65))</f>
        <v>0</v>
      </c>
    </row>
    <row r="66" spans="12:32" x14ac:dyDescent="0.15">
      <c r="L66" s="51">
        <v>57</v>
      </c>
      <c r="M66" s="52">
        <f>IF(节奏总纲!P60&lt;$D$4,0,IFERROR((节奏总纲!P60-$D$4)/$D$5*INDEX($F$10:$F$17,MATCH(M$9,$E$10:$E$17,0)),L66))</f>
        <v>0</v>
      </c>
      <c r="N66" s="52">
        <f>IF(节奏总纲!Q60&lt;$D$4,0,IFERROR((节奏总纲!Q60-$D$4)/$D$5*INDEX($F$10:$F$17,MATCH(N$9,$E$10:$E$17,0)),M66))</f>
        <v>0</v>
      </c>
      <c r="O66" s="52">
        <f>IF(节奏总纲!R60&lt;$D$4,0,IFERROR((节奏总纲!R60-$D$4)/$D$5*INDEX($F$10:$F$17,MATCH(O$9,$E$10:$E$17,0)),N66))</f>
        <v>0</v>
      </c>
      <c r="P66" s="52">
        <f>IF(节奏总纲!S60&lt;$D$4,0,IFERROR((节奏总纲!S60-$D$4)/$D$5*INDEX($F$10:$F$17,MATCH(P$9,$E$10:$E$17,0)),O66))</f>
        <v>0</v>
      </c>
      <c r="Q66" s="52">
        <f>IF(节奏总纲!T60&lt;$D$4,0,IFERROR((节奏总纲!T60-$D$4)/$D$5*INDEX($F$10:$F$17,MATCH(Q$9,$E$10:$E$17,0)),P66))</f>
        <v>0</v>
      </c>
      <c r="R66" s="52">
        <f>IF(节奏总纲!P60&lt;$D$4,0,IFERROR((节奏总纲!P60-$D$4)/$D$5*INDEX($G$10:$G$17,MATCH(R$9,$E$10:$E$17,0)),Q66))</f>
        <v>0</v>
      </c>
      <c r="S66" s="52">
        <f>IF(节奏总纲!Q60&lt;$D$4,0,IFERROR((节奏总纲!Q60-$D$4)/$D$5*INDEX($G$10:$G$17,MATCH(S$9,$E$10:$E$17,0)),R66))</f>
        <v>0</v>
      </c>
      <c r="T66" s="52">
        <f>IF(节奏总纲!R60&lt;$D$4,0,IFERROR((节奏总纲!R60-$D$4)/$D$5*INDEX($G$10:$G$17,MATCH(T$9,$E$10:$E$17,0)),S66))</f>
        <v>0</v>
      </c>
      <c r="U66" s="52">
        <f>IF(节奏总纲!S60&lt;$D$4,0,IFERROR((节奏总纲!S60-$D$4)/$D$5*INDEX($G$10:$G$17,MATCH(U$9,$E$10:$E$17,0)),T66))</f>
        <v>0</v>
      </c>
      <c r="V66" s="52">
        <f>IF(节奏总纲!T60&lt;$D$4,0,IFERROR((节奏总纲!T60-$D$4)/$D$5*INDEX($G$10:$G$17,MATCH(V$9,$E$10:$E$17,0)),U66))</f>
        <v>0</v>
      </c>
      <c r="W66" s="52">
        <f>IF(节奏总纲!P60&lt;$D$4,0,IFERROR((节奏总纲!P60-$D$4)/$D$5*INDEX($H$10:$H$17,MATCH(W$9,$E$10:$E$17,0)),V66))</f>
        <v>0</v>
      </c>
      <c r="X66" s="52">
        <f>IF(节奏总纲!Q60&lt;$D$4,0,IFERROR((节奏总纲!Q60-$D$4)/$D$5*INDEX($H$10:$H$17,MATCH(X$9,$E$10:$E$17,0)),W66))</f>
        <v>0</v>
      </c>
      <c r="Y66" s="52">
        <f>IF(节奏总纲!R60&lt;$D$4,0,IFERROR((节奏总纲!R60-$D$4)/$D$5*INDEX($H$10:$H$17,MATCH(Y$9,$E$10:$E$17,0)),X66))</f>
        <v>0</v>
      </c>
      <c r="Z66" s="52">
        <f>IF(节奏总纲!S60&lt;$D$4,0,IFERROR((节奏总纲!S60-$D$4)/$D$5*INDEX($H$10:$H$17,MATCH(Z$9,$E$10:$E$17,0)),Y66))</f>
        <v>0</v>
      </c>
      <c r="AA66" s="52">
        <f>IF(节奏总纲!T60&lt;$D$4,0,IFERROR((节奏总纲!T60-$D$4)/$D$5*INDEX($H$10:$H$17,MATCH(AA$9,$E$10:$E$17,0)),Z66))</f>
        <v>0</v>
      </c>
      <c r="AB66" s="52">
        <f>IF(节奏总纲!P60&lt;$D$4,0,IFERROR((节奏总纲!P60-$D$4)/$D$5*INDEX($I$10:$I$17,MATCH(AB$9,$E$10:$E$17,0)),AA66))</f>
        <v>0</v>
      </c>
      <c r="AC66" s="52">
        <f>IF(节奏总纲!Q60&lt;$D$4,0,IFERROR((节奏总纲!Q60-$D$4)/$D$5*INDEX($I$10:$I$17,MATCH(AC$9,$E$10:$E$17,0)),AB66))</f>
        <v>0</v>
      </c>
      <c r="AD66" s="52">
        <f>IF(节奏总纲!R60&lt;$D$4,0,IFERROR((节奏总纲!R60-$D$4)/$D$5*INDEX($I$10:$I$17,MATCH(AD$9,$E$10:$E$17,0)),AC66))</f>
        <v>0</v>
      </c>
      <c r="AE66" s="52">
        <f>IF(节奏总纲!S60&lt;$D$4,0,IFERROR((节奏总纲!S60-$D$4)/$D$5*INDEX($I$10:$I$17,MATCH(AE$9,$E$10:$E$17,0)),AD66))</f>
        <v>0</v>
      </c>
      <c r="AF66" s="52">
        <f>IF(节奏总纲!T60&lt;$D$4,0,IFERROR((节奏总纲!T60-$D$4)/$D$5*INDEX($I$10:$I$17,MATCH(AF$9,$E$10:$E$17,0)),AE66))</f>
        <v>0</v>
      </c>
    </row>
    <row r="67" spans="12:32" x14ac:dyDescent="0.15">
      <c r="L67" s="51">
        <v>58</v>
      </c>
      <c r="M67" s="52">
        <f>IF(节奏总纲!P61&lt;$D$4,0,IFERROR((节奏总纲!P61-$D$4)/$D$5*INDEX($F$10:$F$17,MATCH(M$9,$E$10:$E$17,0)),L67))</f>
        <v>0</v>
      </c>
      <c r="N67" s="52">
        <f>IF(节奏总纲!Q61&lt;$D$4,0,IFERROR((节奏总纲!Q61-$D$4)/$D$5*INDEX($F$10:$F$17,MATCH(N$9,$E$10:$E$17,0)),M67))</f>
        <v>0</v>
      </c>
      <c r="O67" s="52">
        <f>IF(节奏总纲!R61&lt;$D$4,0,IFERROR((节奏总纲!R61-$D$4)/$D$5*INDEX($F$10:$F$17,MATCH(O$9,$E$10:$E$17,0)),N67))</f>
        <v>0</v>
      </c>
      <c r="P67" s="52">
        <f>IF(节奏总纲!S61&lt;$D$4,0,IFERROR((节奏总纲!S61-$D$4)/$D$5*INDEX($F$10:$F$17,MATCH(P$9,$E$10:$E$17,0)),O67))</f>
        <v>0</v>
      </c>
      <c r="Q67" s="52">
        <f>IF(节奏总纲!T61&lt;$D$4,0,IFERROR((节奏总纲!T61-$D$4)/$D$5*INDEX($F$10:$F$17,MATCH(Q$9,$E$10:$E$17,0)),P67))</f>
        <v>0</v>
      </c>
      <c r="R67" s="52">
        <f>IF(节奏总纲!P61&lt;$D$4,0,IFERROR((节奏总纲!P61-$D$4)/$D$5*INDEX($G$10:$G$17,MATCH(R$9,$E$10:$E$17,0)),Q67))</f>
        <v>0</v>
      </c>
      <c r="S67" s="52">
        <f>IF(节奏总纲!Q61&lt;$D$4,0,IFERROR((节奏总纲!Q61-$D$4)/$D$5*INDEX($G$10:$G$17,MATCH(S$9,$E$10:$E$17,0)),R67))</f>
        <v>0</v>
      </c>
      <c r="T67" s="52">
        <f>IF(节奏总纲!R61&lt;$D$4,0,IFERROR((节奏总纲!R61-$D$4)/$D$5*INDEX($G$10:$G$17,MATCH(T$9,$E$10:$E$17,0)),S67))</f>
        <v>0</v>
      </c>
      <c r="U67" s="52">
        <f>IF(节奏总纲!S61&lt;$D$4,0,IFERROR((节奏总纲!S61-$D$4)/$D$5*INDEX($G$10:$G$17,MATCH(U$9,$E$10:$E$17,0)),T67))</f>
        <v>0</v>
      </c>
      <c r="V67" s="52">
        <f>IF(节奏总纲!T61&lt;$D$4,0,IFERROR((节奏总纲!T61-$D$4)/$D$5*INDEX($G$10:$G$17,MATCH(V$9,$E$10:$E$17,0)),U67))</f>
        <v>0</v>
      </c>
      <c r="W67" s="52">
        <f>IF(节奏总纲!P61&lt;$D$4,0,IFERROR((节奏总纲!P61-$D$4)/$D$5*INDEX($H$10:$H$17,MATCH(W$9,$E$10:$E$17,0)),V67))</f>
        <v>0</v>
      </c>
      <c r="X67" s="52">
        <f>IF(节奏总纲!Q61&lt;$D$4,0,IFERROR((节奏总纲!Q61-$D$4)/$D$5*INDEX($H$10:$H$17,MATCH(X$9,$E$10:$E$17,0)),W67))</f>
        <v>0</v>
      </c>
      <c r="Y67" s="52">
        <f>IF(节奏总纲!R61&lt;$D$4,0,IFERROR((节奏总纲!R61-$D$4)/$D$5*INDEX($H$10:$H$17,MATCH(Y$9,$E$10:$E$17,0)),X67))</f>
        <v>0</v>
      </c>
      <c r="Z67" s="52">
        <f>IF(节奏总纲!S61&lt;$D$4,0,IFERROR((节奏总纲!S61-$D$4)/$D$5*INDEX($H$10:$H$17,MATCH(Z$9,$E$10:$E$17,0)),Y67))</f>
        <v>0</v>
      </c>
      <c r="AA67" s="52">
        <f>IF(节奏总纲!T61&lt;$D$4,0,IFERROR((节奏总纲!T61-$D$4)/$D$5*INDEX($H$10:$H$17,MATCH(AA$9,$E$10:$E$17,0)),Z67))</f>
        <v>0</v>
      </c>
      <c r="AB67" s="52">
        <f>IF(节奏总纲!P61&lt;$D$4,0,IFERROR((节奏总纲!P61-$D$4)/$D$5*INDEX($I$10:$I$17,MATCH(AB$9,$E$10:$E$17,0)),AA67))</f>
        <v>0</v>
      </c>
      <c r="AC67" s="52">
        <f>IF(节奏总纲!Q61&lt;$D$4,0,IFERROR((节奏总纲!Q61-$D$4)/$D$5*INDEX($I$10:$I$17,MATCH(AC$9,$E$10:$E$17,0)),AB67))</f>
        <v>0</v>
      </c>
      <c r="AD67" s="52">
        <f>IF(节奏总纲!R61&lt;$D$4,0,IFERROR((节奏总纲!R61-$D$4)/$D$5*INDEX($I$10:$I$17,MATCH(AD$9,$E$10:$E$17,0)),AC67))</f>
        <v>0</v>
      </c>
      <c r="AE67" s="52">
        <f>IF(节奏总纲!S61&lt;$D$4,0,IFERROR((节奏总纲!S61-$D$4)/$D$5*INDEX($I$10:$I$17,MATCH(AE$9,$E$10:$E$17,0)),AD67))</f>
        <v>0</v>
      </c>
      <c r="AF67" s="52">
        <f>IF(节奏总纲!T61&lt;$D$4,0,IFERROR((节奏总纲!T61-$D$4)/$D$5*INDEX($I$10:$I$17,MATCH(AF$9,$E$10:$E$17,0)),AE67))</f>
        <v>0</v>
      </c>
    </row>
    <row r="68" spans="12:32" x14ac:dyDescent="0.15">
      <c r="L68" s="51">
        <v>59</v>
      </c>
      <c r="M68" s="52">
        <f>IF(节奏总纲!P62&lt;$D$4,0,IFERROR((节奏总纲!P62-$D$4)/$D$5*INDEX($F$10:$F$17,MATCH(M$9,$E$10:$E$17,0)),L68))</f>
        <v>0</v>
      </c>
      <c r="N68" s="52">
        <f>IF(节奏总纲!Q62&lt;$D$4,0,IFERROR((节奏总纲!Q62-$D$4)/$D$5*INDEX($F$10:$F$17,MATCH(N$9,$E$10:$E$17,0)),M68))</f>
        <v>0</v>
      </c>
      <c r="O68" s="52">
        <f>IF(节奏总纲!R62&lt;$D$4,0,IFERROR((节奏总纲!R62-$D$4)/$D$5*INDEX($F$10:$F$17,MATCH(O$9,$E$10:$E$17,0)),N68))</f>
        <v>0</v>
      </c>
      <c r="P68" s="52">
        <f>IF(节奏总纲!S62&lt;$D$4,0,IFERROR((节奏总纲!S62-$D$4)/$D$5*INDEX($F$10:$F$17,MATCH(P$9,$E$10:$E$17,0)),O68))</f>
        <v>0</v>
      </c>
      <c r="Q68" s="52">
        <f>IF(节奏总纲!T62&lt;$D$4,0,IFERROR((节奏总纲!T62-$D$4)/$D$5*INDEX($F$10:$F$17,MATCH(Q$9,$E$10:$E$17,0)),P68))</f>
        <v>0</v>
      </c>
      <c r="R68" s="52">
        <f>IF(节奏总纲!P62&lt;$D$4,0,IFERROR((节奏总纲!P62-$D$4)/$D$5*INDEX($G$10:$G$17,MATCH(R$9,$E$10:$E$17,0)),Q68))</f>
        <v>0</v>
      </c>
      <c r="S68" s="52">
        <f>IF(节奏总纲!Q62&lt;$D$4,0,IFERROR((节奏总纲!Q62-$D$4)/$D$5*INDEX($G$10:$G$17,MATCH(S$9,$E$10:$E$17,0)),R68))</f>
        <v>0</v>
      </c>
      <c r="T68" s="52">
        <f>IF(节奏总纲!R62&lt;$D$4,0,IFERROR((节奏总纲!R62-$D$4)/$D$5*INDEX($G$10:$G$17,MATCH(T$9,$E$10:$E$17,0)),S68))</f>
        <v>0</v>
      </c>
      <c r="U68" s="52">
        <f>IF(节奏总纲!S62&lt;$D$4,0,IFERROR((节奏总纲!S62-$D$4)/$D$5*INDEX($G$10:$G$17,MATCH(U$9,$E$10:$E$17,0)),T68))</f>
        <v>0</v>
      </c>
      <c r="V68" s="52">
        <f>IF(节奏总纲!T62&lt;$D$4,0,IFERROR((节奏总纲!T62-$D$4)/$D$5*INDEX($G$10:$G$17,MATCH(V$9,$E$10:$E$17,0)),U68))</f>
        <v>0</v>
      </c>
      <c r="W68" s="52">
        <f>IF(节奏总纲!P62&lt;$D$4,0,IFERROR((节奏总纲!P62-$D$4)/$D$5*INDEX($H$10:$H$17,MATCH(W$9,$E$10:$E$17,0)),V68))</f>
        <v>0</v>
      </c>
      <c r="X68" s="52">
        <f>IF(节奏总纲!Q62&lt;$D$4,0,IFERROR((节奏总纲!Q62-$D$4)/$D$5*INDEX($H$10:$H$17,MATCH(X$9,$E$10:$E$17,0)),W68))</f>
        <v>0</v>
      </c>
      <c r="Y68" s="52">
        <f>IF(节奏总纲!R62&lt;$D$4,0,IFERROR((节奏总纲!R62-$D$4)/$D$5*INDEX($H$10:$H$17,MATCH(Y$9,$E$10:$E$17,0)),X68))</f>
        <v>0</v>
      </c>
      <c r="Z68" s="52">
        <f>IF(节奏总纲!S62&lt;$D$4,0,IFERROR((节奏总纲!S62-$D$4)/$D$5*INDEX($H$10:$H$17,MATCH(Z$9,$E$10:$E$17,0)),Y68))</f>
        <v>0</v>
      </c>
      <c r="AA68" s="52">
        <f>IF(节奏总纲!T62&lt;$D$4,0,IFERROR((节奏总纲!T62-$D$4)/$D$5*INDEX($H$10:$H$17,MATCH(AA$9,$E$10:$E$17,0)),Z68))</f>
        <v>0</v>
      </c>
      <c r="AB68" s="52">
        <f>IF(节奏总纲!P62&lt;$D$4,0,IFERROR((节奏总纲!P62-$D$4)/$D$5*INDEX($I$10:$I$17,MATCH(AB$9,$E$10:$E$17,0)),AA68))</f>
        <v>0</v>
      </c>
      <c r="AC68" s="52">
        <f>IF(节奏总纲!Q62&lt;$D$4,0,IFERROR((节奏总纲!Q62-$D$4)/$D$5*INDEX($I$10:$I$17,MATCH(AC$9,$E$10:$E$17,0)),AB68))</f>
        <v>0</v>
      </c>
      <c r="AD68" s="52">
        <f>IF(节奏总纲!R62&lt;$D$4,0,IFERROR((节奏总纲!R62-$D$4)/$D$5*INDEX($I$10:$I$17,MATCH(AD$9,$E$10:$E$17,0)),AC68))</f>
        <v>0</v>
      </c>
      <c r="AE68" s="52">
        <f>IF(节奏总纲!S62&lt;$D$4,0,IFERROR((节奏总纲!S62-$D$4)/$D$5*INDEX($I$10:$I$17,MATCH(AE$9,$E$10:$E$17,0)),AD68))</f>
        <v>0</v>
      </c>
      <c r="AF68" s="52">
        <f>IF(节奏总纲!T62&lt;$D$4,0,IFERROR((节奏总纲!T62-$D$4)/$D$5*INDEX($I$10:$I$17,MATCH(AF$9,$E$10:$E$17,0)),AE68))</f>
        <v>0</v>
      </c>
    </row>
    <row r="69" spans="12:32" x14ac:dyDescent="0.15">
      <c r="L69" s="51">
        <v>60</v>
      </c>
      <c r="M69" s="52">
        <f>IF(节奏总纲!P63&lt;$D$4,0,IFERROR((节奏总纲!P63-$D$4)/$D$5*INDEX($F$10:$F$17,MATCH(M$9,$E$10:$E$17,0)),L69))</f>
        <v>8.5714285714285712</v>
      </c>
      <c r="N69" s="52">
        <f>IF(节奏总纲!Q63&lt;$D$4,0,IFERROR((节奏总纲!Q63-$D$4)/$D$5*INDEX($F$10:$F$17,MATCH(N$9,$E$10:$E$17,0)),M69))</f>
        <v>0</v>
      </c>
      <c r="O69" s="52">
        <f>IF(节奏总纲!R63&lt;$D$4,0,IFERROR((节奏总纲!R63-$D$4)/$D$5*INDEX($F$10:$F$17,MATCH(O$9,$E$10:$E$17,0)),N69))</f>
        <v>0</v>
      </c>
      <c r="P69" s="52">
        <f>IF(节奏总纲!S63&lt;$D$4,0,IFERROR((节奏总纲!S63-$D$4)/$D$5*INDEX($F$10:$F$17,MATCH(P$9,$E$10:$E$17,0)),O69))</f>
        <v>0</v>
      </c>
      <c r="Q69" s="52">
        <f>IF(节奏总纲!T63&lt;$D$4,0,IFERROR((节奏总纲!T63-$D$4)/$D$5*INDEX($F$10:$F$17,MATCH(Q$9,$E$10:$E$17,0)),P69))</f>
        <v>0</v>
      </c>
      <c r="R69" s="52">
        <f>IF(节奏总纲!P63&lt;$D$4,0,IFERROR((节奏总纲!P63-$D$4)/$D$5*INDEX($G$10:$G$17,MATCH(R$9,$E$10:$E$17,0)),Q69))</f>
        <v>1.7142857142857142</v>
      </c>
      <c r="S69" s="52">
        <f>IF(节奏总纲!Q63&lt;$D$4,0,IFERROR((节奏总纲!Q63-$D$4)/$D$5*INDEX($G$10:$G$17,MATCH(S$9,$E$10:$E$17,0)),R69))</f>
        <v>0</v>
      </c>
      <c r="T69" s="52">
        <f>IF(节奏总纲!R63&lt;$D$4,0,IFERROR((节奏总纲!R63-$D$4)/$D$5*INDEX($G$10:$G$17,MATCH(T$9,$E$10:$E$17,0)),S69))</f>
        <v>0</v>
      </c>
      <c r="U69" s="52">
        <f>IF(节奏总纲!S63&lt;$D$4,0,IFERROR((节奏总纲!S63-$D$4)/$D$5*INDEX($G$10:$G$17,MATCH(U$9,$E$10:$E$17,0)),T69))</f>
        <v>0</v>
      </c>
      <c r="V69" s="52">
        <f>IF(节奏总纲!T63&lt;$D$4,0,IFERROR((节奏总纲!T63-$D$4)/$D$5*INDEX($G$10:$G$17,MATCH(V$9,$E$10:$E$17,0)),U69))</f>
        <v>0</v>
      </c>
      <c r="W69" s="52">
        <f>IF(节奏总纲!P63&lt;$D$4,0,IFERROR((节奏总纲!P63-$D$4)/$D$5*INDEX($H$10:$H$17,MATCH(W$9,$E$10:$E$17,0)),V69))</f>
        <v>0.2857142857142857</v>
      </c>
      <c r="X69" s="52">
        <f>IF(节奏总纲!Q63&lt;$D$4,0,IFERROR((节奏总纲!Q63-$D$4)/$D$5*INDEX($H$10:$H$17,MATCH(X$9,$E$10:$E$17,0)),W69))</f>
        <v>0</v>
      </c>
      <c r="Y69" s="52">
        <f>IF(节奏总纲!R63&lt;$D$4,0,IFERROR((节奏总纲!R63-$D$4)/$D$5*INDEX($H$10:$H$17,MATCH(Y$9,$E$10:$E$17,0)),X69))</f>
        <v>0</v>
      </c>
      <c r="Z69" s="52">
        <f>IF(节奏总纲!S63&lt;$D$4,0,IFERROR((节奏总纲!S63-$D$4)/$D$5*INDEX($H$10:$H$17,MATCH(Z$9,$E$10:$E$17,0)),Y69))</f>
        <v>0</v>
      </c>
      <c r="AA69" s="52">
        <f>IF(节奏总纲!T63&lt;$D$4,0,IFERROR((节奏总纲!T63-$D$4)/$D$5*INDEX($H$10:$H$17,MATCH(AA$9,$E$10:$E$17,0)),Z69))</f>
        <v>0</v>
      </c>
      <c r="AB69" s="52">
        <f>IF(节奏总纲!P63&lt;$D$4,0,IFERROR((节奏总纲!P63-$D$4)/$D$5*INDEX($I$10:$I$17,MATCH(AB$9,$E$10:$E$17,0)),AA69))</f>
        <v>3.4285714285714287E-2</v>
      </c>
      <c r="AC69" s="52">
        <f>IF(节奏总纲!Q63&lt;$D$4,0,IFERROR((节奏总纲!Q63-$D$4)/$D$5*INDEX($I$10:$I$17,MATCH(AC$9,$E$10:$E$17,0)),AB69))</f>
        <v>0</v>
      </c>
      <c r="AD69" s="52">
        <f>IF(节奏总纲!R63&lt;$D$4,0,IFERROR((节奏总纲!R63-$D$4)/$D$5*INDEX($I$10:$I$17,MATCH(AD$9,$E$10:$E$17,0)),AC69))</f>
        <v>0</v>
      </c>
      <c r="AE69" s="52">
        <f>IF(节奏总纲!S63&lt;$D$4,0,IFERROR((节奏总纲!S63-$D$4)/$D$5*INDEX($I$10:$I$17,MATCH(AE$9,$E$10:$E$17,0)),AD69))</f>
        <v>0</v>
      </c>
      <c r="AF69" s="52">
        <f>IF(节奏总纲!T63&lt;$D$4,0,IFERROR((节奏总纲!T63-$D$4)/$D$5*INDEX($I$10:$I$17,MATCH(AF$9,$E$10:$E$17,0)),AE69))</f>
        <v>0</v>
      </c>
    </row>
    <row r="70" spans="12:32" x14ac:dyDescent="0.15">
      <c r="L70" s="51">
        <v>61</v>
      </c>
      <c r="M70" s="52">
        <f>IF(节奏总纲!P64&lt;$D$4,0,IFERROR((节奏总纲!P64-$D$4)/$D$5*INDEX($F$10:$F$17,MATCH(M$9,$E$10:$E$17,0)),L70))</f>
        <v>21.695718863779234</v>
      </c>
      <c r="N70" s="52">
        <f>IF(节奏总纲!Q64&lt;$D$4,0,IFERROR((节奏总纲!Q64-$D$4)/$D$5*INDEX($F$10:$F$17,MATCH(N$9,$E$10:$E$17,0)),M70))</f>
        <v>0</v>
      </c>
      <c r="O70" s="52">
        <f>IF(节奏总纲!R64&lt;$D$4,0,IFERROR((节奏总纲!R64-$D$4)/$D$5*INDEX($F$10:$F$17,MATCH(O$9,$E$10:$E$17,0)),N70))</f>
        <v>0</v>
      </c>
      <c r="P70" s="52">
        <f>IF(节奏总纲!S64&lt;$D$4,0,IFERROR((节奏总纲!S64-$D$4)/$D$5*INDEX($F$10:$F$17,MATCH(P$9,$E$10:$E$17,0)),O70))</f>
        <v>0</v>
      </c>
      <c r="Q70" s="52">
        <f>IF(节奏总纲!T64&lt;$D$4,0,IFERROR((节奏总纲!T64-$D$4)/$D$5*INDEX($F$10:$F$17,MATCH(Q$9,$E$10:$E$17,0)),P70))</f>
        <v>0</v>
      </c>
      <c r="R70" s="52">
        <f>IF(节奏总纲!P64&lt;$D$4,0,IFERROR((节奏总纲!P64-$D$4)/$D$5*INDEX($G$10:$G$17,MATCH(R$9,$E$10:$E$17,0)),Q70))</f>
        <v>4.3391437727558468</v>
      </c>
      <c r="S70" s="52">
        <f>IF(节奏总纲!Q64&lt;$D$4,0,IFERROR((节奏总纲!Q64-$D$4)/$D$5*INDEX($G$10:$G$17,MATCH(S$9,$E$10:$E$17,0)),R70))</f>
        <v>0</v>
      </c>
      <c r="T70" s="52">
        <f>IF(节奏总纲!R64&lt;$D$4,0,IFERROR((节奏总纲!R64-$D$4)/$D$5*INDEX($G$10:$G$17,MATCH(T$9,$E$10:$E$17,0)),S70))</f>
        <v>0</v>
      </c>
      <c r="U70" s="52">
        <f>IF(节奏总纲!S64&lt;$D$4,0,IFERROR((节奏总纲!S64-$D$4)/$D$5*INDEX($G$10:$G$17,MATCH(U$9,$E$10:$E$17,0)),T70))</f>
        <v>0</v>
      </c>
      <c r="V70" s="52">
        <f>IF(节奏总纲!T64&lt;$D$4,0,IFERROR((节奏总纲!T64-$D$4)/$D$5*INDEX($G$10:$G$17,MATCH(V$9,$E$10:$E$17,0)),U70))</f>
        <v>0</v>
      </c>
      <c r="W70" s="52">
        <f>IF(节奏总纲!P64&lt;$D$4,0,IFERROR((节奏总纲!P64-$D$4)/$D$5*INDEX($H$10:$H$17,MATCH(W$9,$E$10:$E$17,0)),V70))</f>
        <v>0.72319062879264107</v>
      </c>
      <c r="X70" s="52">
        <f>IF(节奏总纲!Q64&lt;$D$4,0,IFERROR((节奏总纲!Q64-$D$4)/$D$5*INDEX($H$10:$H$17,MATCH(X$9,$E$10:$E$17,0)),W70))</f>
        <v>0</v>
      </c>
      <c r="Y70" s="52">
        <f>IF(节奏总纲!R64&lt;$D$4,0,IFERROR((节奏总纲!R64-$D$4)/$D$5*INDEX($H$10:$H$17,MATCH(Y$9,$E$10:$E$17,0)),X70))</f>
        <v>0</v>
      </c>
      <c r="Z70" s="52">
        <f>IF(节奏总纲!S64&lt;$D$4,0,IFERROR((节奏总纲!S64-$D$4)/$D$5*INDEX($H$10:$H$17,MATCH(Z$9,$E$10:$E$17,0)),Y70))</f>
        <v>0</v>
      </c>
      <c r="AA70" s="52">
        <f>IF(节奏总纲!T64&lt;$D$4,0,IFERROR((节奏总纲!T64-$D$4)/$D$5*INDEX($H$10:$H$17,MATCH(AA$9,$E$10:$E$17,0)),Z70))</f>
        <v>0</v>
      </c>
      <c r="AB70" s="52">
        <f>IF(节奏总纲!P64&lt;$D$4,0,IFERROR((节奏总纲!P64-$D$4)/$D$5*INDEX($I$10:$I$17,MATCH(AB$9,$E$10:$E$17,0)),AA70))</f>
        <v>8.678287545511694E-2</v>
      </c>
      <c r="AC70" s="52">
        <f>IF(节奏总纲!Q64&lt;$D$4,0,IFERROR((节奏总纲!Q64-$D$4)/$D$5*INDEX($I$10:$I$17,MATCH(AC$9,$E$10:$E$17,0)),AB70))</f>
        <v>0</v>
      </c>
      <c r="AD70" s="52">
        <f>IF(节奏总纲!R64&lt;$D$4,0,IFERROR((节奏总纲!R64-$D$4)/$D$5*INDEX($I$10:$I$17,MATCH(AD$9,$E$10:$E$17,0)),AC70))</f>
        <v>0</v>
      </c>
      <c r="AE70" s="52">
        <f>IF(节奏总纲!S64&lt;$D$4,0,IFERROR((节奏总纲!S64-$D$4)/$D$5*INDEX($I$10:$I$17,MATCH(AE$9,$E$10:$E$17,0)),AD70))</f>
        <v>0</v>
      </c>
      <c r="AF70" s="52">
        <f>IF(节奏总纲!T64&lt;$D$4,0,IFERROR((节奏总纲!T64-$D$4)/$D$5*INDEX($I$10:$I$17,MATCH(AF$9,$E$10:$E$17,0)),AE70))</f>
        <v>0</v>
      </c>
    </row>
    <row r="71" spans="12:32" x14ac:dyDescent="0.15">
      <c r="L71" s="51">
        <v>62</v>
      </c>
      <c r="M71" s="52">
        <f>IF(节奏总纲!P65&lt;$D$4,0,IFERROR((节奏总纲!P65-$D$4)/$D$5*INDEX($F$10:$F$17,MATCH(M$9,$E$10:$E$17,0)),L71))</f>
        <v>35.761984913743483</v>
      </c>
      <c r="N71" s="52">
        <f>IF(节奏总纲!Q65&lt;$D$4,0,IFERROR((节奏总纲!Q65-$D$4)/$D$5*INDEX($F$10:$F$17,MATCH(N$9,$E$10:$E$17,0)),M71))</f>
        <v>10.153455872098352</v>
      </c>
      <c r="O71" s="52">
        <f>IF(节奏总纲!R65&lt;$D$4,0,IFERROR((节奏总纲!R65-$D$4)/$D$5*INDEX($F$10:$F$17,MATCH(O$9,$E$10:$E$17,0)),N71))</f>
        <v>0</v>
      </c>
      <c r="P71" s="52">
        <f>IF(节奏总纲!S65&lt;$D$4,0,IFERROR((节奏总纲!S65-$D$4)/$D$5*INDEX($F$10:$F$17,MATCH(P$9,$E$10:$E$17,0)),O71))</f>
        <v>0</v>
      </c>
      <c r="Q71" s="52">
        <f>IF(节奏总纲!T65&lt;$D$4,0,IFERROR((节奏总纲!T65-$D$4)/$D$5*INDEX($F$10:$F$17,MATCH(Q$9,$E$10:$E$17,0)),P71))</f>
        <v>0</v>
      </c>
      <c r="R71" s="52">
        <f>IF(节奏总纲!P65&lt;$D$4,0,IFERROR((节奏总纲!P65-$D$4)/$D$5*INDEX($G$10:$G$17,MATCH(R$9,$E$10:$E$17,0)),Q71))</f>
        <v>7.1523969827486962</v>
      </c>
      <c r="S71" s="52">
        <f>IF(节奏总纲!Q65&lt;$D$4,0,IFERROR((节奏总纲!Q65-$D$4)/$D$5*INDEX($G$10:$G$17,MATCH(S$9,$E$10:$E$17,0)),R71))</f>
        <v>3.2491058790714726</v>
      </c>
      <c r="T71" s="52">
        <f>IF(节奏总纲!R65&lt;$D$4,0,IFERROR((节奏总纲!R65-$D$4)/$D$5*INDEX($G$10:$G$17,MATCH(T$9,$E$10:$E$17,0)),S71))</f>
        <v>0</v>
      </c>
      <c r="U71" s="52">
        <f>IF(节奏总纲!S65&lt;$D$4,0,IFERROR((节奏总纲!S65-$D$4)/$D$5*INDEX($G$10:$G$17,MATCH(U$9,$E$10:$E$17,0)),T71))</f>
        <v>0</v>
      </c>
      <c r="V71" s="52">
        <f>IF(节奏总纲!T65&lt;$D$4,0,IFERROR((节奏总纲!T65-$D$4)/$D$5*INDEX($G$10:$G$17,MATCH(V$9,$E$10:$E$17,0)),U71))</f>
        <v>0</v>
      </c>
      <c r="W71" s="52">
        <f>IF(节奏总纲!P65&lt;$D$4,0,IFERROR((节奏总纲!P65-$D$4)/$D$5*INDEX($H$10:$H$17,MATCH(W$9,$E$10:$E$17,0)),V71))</f>
        <v>1.1920661637914494</v>
      </c>
      <c r="X71" s="52">
        <f>IF(节奏总纲!Q65&lt;$D$4,0,IFERROR((节奏总纲!Q65-$D$4)/$D$5*INDEX($H$10:$H$17,MATCH(X$9,$E$10:$E$17,0)),W71))</f>
        <v>0.3384485290699451</v>
      </c>
      <c r="Y71" s="52">
        <f>IF(节奏总纲!R65&lt;$D$4,0,IFERROR((节奏总纲!R65-$D$4)/$D$5*INDEX($H$10:$H$17,MATCH(Y$9,$E$10:$E$17,0)),X71))</f>
        <v>0</v>
      </c>
      <c r="Z71" s="52">
        <f>IF(节奏总纲!S65&lt;$D$4,0,IFERROR((节奏总纲!S65-$D$4)/$D$5*INDEX($H$10:$H$17,MATCH(Z$9,$E$10:$E$17,0)),Y71))</f>
        <v>0</v>
      </c>
      <c r="AA71" s="52">
        <f>IF(节奏总纲!T65&lt;$D$4,0,IFERROR((节奏总纲!T65-$D$4)/$D$5*INDEX($H$10:$H$17,MATCH(AA$9,$E$10:$E$17,0)),Z71))</f>
        <v>0</v>
      </c>
      <c r="AB71" s="52">
        <f>IF(节奏总纲!P65&lt;$D$4,0,IFERROR((节奏总纲!P65-$D$4)/$D$5*INDEX($I$10:$I$17,MATCH(AB$9,$E$10:$E$17,0)),AA71))</f>
        <v>0.14304793965497392</v>
      </c>
      <c r="AC71" s="52">
        <f>IF(节奏总纲!Q65&lt;$D$4,0,IFERROR((节奏总纲!Q65-$D$4)/$D$5*INDEX($I$10:$I$17,MATCH(AC$9,$E$10:$E$17,0)),AB71))</f>
        <v>6.4982117581429452E-2</v>
      </c>
      <c r="AD71" s="52">
        <f>IF(节奏总纲!R65&lt;$D$4,0,IFERROR((节奏总纲!R65-$D$4)/$D$5*INDEX($I$10:$I$17,MATCH(AD$9,$E$10:$E$17,0)),AC71))</f>
        <v>0</v>
      </c>
      <c r="AE71" s="52">
        <f>IF(节奏总纲!S65&lt;$D$4,0,IFERROR((节奏总纲!S65-$D$4)/$D$5*INDEX($I$10:$I$17,MATCH(AE$9,$E$10:$E$17,0)),AD71))</f>
        <v>0</v>
      </c>
      <c r="AF71" s="52">
        <f>IF(节奏总纲!T65&lt;$D$4,0,IFERROR((节奏总纲!T65-$D$4)/$D$5*INDEX($I$10:$I$17,MATCH(AF$9,$E$10:$E$17,0)),AE71))</f>
        <v>0</v>
      </c>
    </row>
    <row r="72" spans="12:32" x14ac:dyDescent="0.15">
      <c r="L72" s="51">
        <v>63</v>
      </c>
      <c r="M72" s="52">
        <f>IF(节奏总纲!P66&lt;$D$4,0,IFERROR((节奏总纲!P66-$D$4)/$D$5*INDEX($F$10:$F$17,MATCH(M$9,$E$10:$E$17,0)),L72))</f>
        <v>50.83783558307033</v>
      </c>
      <c r="N72" s="52">
        <f>IF(节奏总纲!Q66&lt;$D$4,0,IFERROR((节奏总纲!Q66-$D$4)/$D$5*INDEX($F$10:$F$17,MATCH(N$9,$E$10:$E$17,0)),M72))</f>
        <v>26.678854215781811</v>
      </c>
      <c r="O72" s="52">
        <f>IF(节奏总纲!R66&lt;$D$4,0,IFERROR((节奏总纲!R66-$D$4)/$D$5*INDEX($F$10:$F$17,MATCH(O$9,$E$10:$E$17,0)),N72))</f>
        <v>0</v>
      </c>
      <c r="P72" s="52">
        <f>IF(节奏总纲!S66&lt;$D$4,0,IFERROR((节奏总纲!S66-$D$4)/$D$5*INDEX($F$10:$F$17,MATCH(P$9,$E$10:$E$17,0)),O72))</f>
        <v>0</v>
      </c>
      <c r="Q72" s="52">
        <f>IF(节奏总纲!T66&lt;$D$4,0,IFERROR((节奏总纲!T66-$D$4)/$D$5*INDEX($F$10:$F$17,MATCH(Q$9,$E$10:$E$17,0)),P72))</f>
        <v>0</v>
      </c>
      <c r="R72" s="52">
        <f>IF(节奏总纲!P66&lt;$D$4,0,IFERROR((节奏总纲!P66-$D$4)/$D$5*INDEX($G$10:$G$17,MATCH(R$9,$E$10:$E$17,0)),Q72))</f>
        <v>10.167567116614066</v>
      </c>
      <c r="S72" s="52">
        <f>IF(节奏总纲!Q66&lt;$D$4,0,IFERROR((节奏总纲!Q66-$D$4)/$D$5*INDEX($G$10:$G$17,MATCH(S$9,$E$10:$E$17,0)),R72))</f>
        <v>8.5372333490501795</v>
      </c>
      <c r="T72" s="52">
        <f>IF(节奏总纲!R66&lt;$D$4,0,IFERROR((节奏总纲!R66-$D$4)/$D$5*INDEX($G$10:$G$17,MATCH(T$9,$E$10:$E$17,0)),S72))</f>
        <v>0</v>
      </c>
      <c r="U72" s="52">
        <f>IF(节奏总纲!S66&lt;$D$4,0,IFERROR((节奏总纲!S66-$D$4)/$D$5*INDEX($G$10:$G$17,MATCH(U$9,$E$10:$E$17,0)),T72))</f>
        <v>0</v>
      </c>
      <c r="V72" s="52">
        <f>IF(节奏总纲!T66&lt;$D$4,0,IFERROR((节奏总纲!T66-$D$4)/$D$5*INDEX($G$10:$G$17,MATCH(V$9,$E$10:$E$17,0)),U72))</f>
        <v>0</v>
      </c>
      <c r="W72" s="52">
        <f>IF(节奏总纲!P66&lt;$D$4,0,IFERROR((节奏总纲!P66-$D$4)/$D$5*INDEX($H$10:$H$17,MATCH(W$9,$E$10:$E$17,0)),V72))</f>
        <v>1.6945945194356775</v>
      </c>
      <c r="X72" s="52">
        <f>IF(节奏总纲!Q66&lt;$D$4,0,IFERROR((节奏总纲!Q66-$D$4)/$D$5*INDEX($H$10:$H$17,MATCH(X$9,$E$10:$E$17,0)),W72))</f>
        <v>0.8892951405260604</v>
      </c>
      <c r="Y72" s="52">
        <f>IF(节奏总纲!R66&lt;$D$4,0,IFERROR((节奏总纲!R66-$D$4)/$D$5*INDEX($H$10:$H$17,MATCH(Y$9,$E$10:$E$17,0)),X72))</f>
        <v>0</v>
      </c>
      <c r="Z72" s="52">
        <f>IF(节奏总纲!S66&lt;$D$4,0,IFERROR((节奏总纲!S66-$D$4)/$D$5*INDEX($H$10:$H$17,MATCH(Z$9,$E$10:$E$17,0)),Y72))</f>
        <v>0</v>
      </c>
      <c r="AA72" s="52">
        <f>IF(节奏总纲!T66&lt;$D$4,0,IFERROR((节奏总纲!T66-$D$4)/$D$5*INDEX($H$10:$H$17,MATCH(AA$9,$E$10:$E$17,0)),Z72))</f>
        <v>0</v>
      </c>
      <c r="AB72" s="52">
        <f>IF(节奏总纲!P66&lt;$D$4,0,IFERROR((节奏总纲!P66-$D$4)/$D$5*INDEX($I$10:$I$17,MATCH(AB$9,$E$10:$E$17,0)),AA72))</f>
        <v>0.20335134233228133</v>
      </c>
      <c r="AC72" s="52">
        <f>IF(节奏总纲!Q66&lt;$D$4,0,IFERROR((节奏总纲!Q66-$D$4)/$D$5*INDEX($I$10:$I$17,MATCH(AC$9,$E$10:$E$17,0)),AB72))</f>
        <v>0.1707446669810036</v>
      </c>
      <c r="AD72" s="52">
        <f>IF(节奏总纲!R66&lt;$D$4,0,IFERROR((节奏总纲!R66-$D$4)/$D$5*INDEX($I$10:$I$17,MATCH(AD$9,$E$10:$E$17,0)),AC72))</f>
        <v>0</v>
      </c>
      <c r="AE72" s="52">
        <f>IF(节奏总纲!S66&lt;$D$4,0,IFERROR((节奏总纲!S66-$D$4)/$D$5*INDEX($I$10:$I$17,MATCH(AE$9,$E$10:$E$17,0)),AD72))</f>
        <v>0</v>
      </c>
      <c r="AF72" s="52">
        <f>IF(节奏总纲!T66&lt;$D$4,0,IFERROR((节奏总纲!T66-$D$4)/$D$5*INDEX($I$10:$I$17,MATCH(AF$9,$E$10:$E$17,0)),AE72))</f>
        <v>0</v>
      </c>
    </row>
    <row r="73" spans="12:32" x14ac:dyDescent="0.15">
      <c r="L73" s="51">
        <v>64</v>
      </c>
      <c r="M73" s="52">
        <f>IF(节奏总纲!P67&lt;$D$4,0,IFERROR((节奏总纲!P67-$D$4)/$D$5*INDEX($F$10:$F$17,MATCH(M$9,$E$10:$E$17,0)),L73))</f>
        <v>66.995732255614854</v>
      </c>
      <c r="N73" s="52">
        <f>IF(节奏总纲!Q67&lt;$D$4,0,IFERROR((节奏总纲!Q67-$D$4)/$D$5*INDEX($F$10:$F$17,MATCH(N$9,$E$10:$E$17,0)),M73))</f>
        <v>44.285443059785734</v>
      </c>
      <c r="O73" s="52">
        <f>IF(节奏总纲!R67&lt;$D$4,0,IFERROR((节奏总纲!R67-$D$4)/$D$5*INDEX($F$10:$F$17,MATCH(O$9,$E$10:$E$17,0)),N73))</f>
        <v>0</v>
      </c>
      <c r="P73" s="52">
        <f>IF(节奏总纲!S67&lt;$D$4,0,IFERROR((节奏总纲!S67-$D$4)/$D$5*INDEX($F$10:$F$17,MATCH(P$9,$E$10:$E$17,0)),O73))</f>
        <v>0</v>
      </c>
      <c r="Q73" s="52">
        <f>IF(节奏总纲!T67&lt;$D$4,0,IFERROR((节奏总纲!T67-$D$4)/$D$5*INDEX($F$10:$F$17,MATCH(Q$9,$E$10:$E$17,0)),P73))</f>
        <v>0</v>
      </c>
      <c r="R73" s="52">
        <f>IF(节奏总纲!P67&lt;$D$4,0,IFERROR((节奏总纲!P67-$D$4)/$D$5*INDEX($G$10:$G$17,MATCH(R$9,$E$10:$E$17,0)),Q73))</f>
        <v>13.399146451122972</v>
      </c>
      <c r="S73" s="52">
        <f>IF(节奏总纲!Q67&lt;$D$4,0,IFERROR((节奏总纲!Q67-$D$4)/$D$5*INDEX($G$10:$G$17,MATCH(S$9,$E$10:$E$17,0)),R73))</f>
        <v>14.171341779131435</v>
      </c>
      <c r="T73" s="52">
        <f>IF(节奏总纲!R67&lt;$D$4,0,IFERROR((节奏总纲!R67-$D$4)/$D$5*INDEX($G$10:$G$17,MATCH(T$9,$E$10:$E$17,0)),S73))</f>
        <v>0</v>
      </c>
      <c r="U73" s="52">
        <f>IF(节奏总纲!S67&lt;$D$4,0,IFERROR((节奏总纲!S67-$D$4)/$D$5*INDEX($G$10:$G$17,MATCH(U$9,$E$10:$E$17,0)),T73))</f>
        <v>0</v>
      </c>
      <c r="V73" s="52">
        <f>IF(节奏总纲!T67&lt;$D$4,0,IFERROR((节奏总纲!T67-$D$4)/$D$5*INDEX($G$10:$G$17,MATCH(V$9,$E$10:$E$17,0)),U73))</f>
        <v>0</v>
      </c>
      <c r="W73" s="52">
        <f>IF(节奏总纲!P67&lt;$D$4,0,IFERROR((节奏总纲!P67-$D$4)/$D$5*INDEX($H$10:$H$17,MATCH(W$9,$E$10:$E$17,0)),V73))</f>
        <v>2.233191075187162</v>
      </c>
      <c r="X73" s="52">
        <f>IF(节奏总纲!Q67&lt;$D$4,0,IFERROR((节奏总纲!Q67-$D$4)/$D$5*INDEX($H$10:$H$17,MATCH(X$9,$E$10:$E$17,0)),W73))</f>
        <v>1.4761814353261913</v>
      </c>
      <c r="Y73" s="52">
        <f>IF(节奏总纲!R67&lt;$D$4,0,IFERROR((节奏总纲!R67-$D$4)/$D$5*INDEX($H$10:$H$17,MATCH(Y$9,$E$10:$E$17,0)),X73))</f>
        <v>0</v>
      </c>
      <c r="Z73" s="52">
        <f>IF(节奏总纲!S67&lt;$D$4,0,IFERROR((节奏总纲!S67-$D$4)/$D$5*INDEX($H$10:$H$17,MATCH(Z$9,$E$10:$E$17,0)),Y73))</f>
        <v>0</v>
      </c>
      <c r="AA73" s="52">
        <f>IF(节奏总纲!T67&lt;$D$4,0,IFERROR((节奏总纲!T67-$D$4)/$D$5*INDEX($H$10:$H$17,MATCH(AA$9,$E$10:$E$17,0)),Z73))</f>
        <v>0</v>
      </c>
      <c r="AB73" s="52">
        <f>IF(节奏总纲!P67&lt;$D$4,0,IFERROR((节奏总纲!P67-$D$4)/$D$5*INDEX($I$10:$I$17,MATCH(AB$9,$E$10:$E$17,0)),AA73))</f>
        <v>0.26798292902245946</v>
      </c>
      <c r="AC73" s="52">
        <f>IF(节奏总纲!Q67&lt;$D$4,0,IFERROR((节奏总纲!Q67-$D$4)/$D$5*INDEX($I$10:$I$17,MATCH(AC$9,$E$10:$E$17,0)),AB73))</f>
        <v>0.28342683558262871</v>
      </c>
      <c r="AD73" s="52">
        <f>IF(节奏总纲!R67&lt;$D$4,0,IFERROR((节奏总纲!R67-$D$4)/$D$5*INDEX($I$10:$I$17,MATCH(AD$9,$E$10:$E$17,0)),AC73))</f>
        <v>0</v>
      </c>
      <c r="AE73" s="52">
        <f>IF(节奏总纲!S67&lt;$D$4,0,IFERROR((节奏总纲!S67-$D$4)/$D$5*INDEX($I$10:$I$17,MATCH(AE$9,$E$10:$E$17,0)),AD73))</f>
        <v>0</v>
      </c>
      <c r="AF73" s="52">
        <f>IF(节奏总纲!T67&lt;$D$4,0,IFERROR((节奏总纲!T67-$D$4)/$D$5*INDEX($I$10:$I$17,MATCH(AF$9,$E$10:$E$17,0)),AE73))</f>
        <v>0</v>
      </c>
    </row>
    <row r="74" spans="12:32" x14ac:dyDescent="0.15">
      <c r="L74" s="51">
        <v>65</v>
      </c>
      <c r="M74" s="52">
        <f>IF(节奏总纲!P68&lt;$D$4,0,IFERROR((节奏总纲!P68-$D$4)/$D$5*INDEX($F$10:$F$17,MATCH(M$9,$E$10:$E$17,0)),L74))</f>
        <v>84.313337119651607</v>
      </c>
      <c r="N74" s="52">
        <f>IF(节奏总纲!Q68&lt;$D$4,0,IFERROR((节奏总纲!Q68-$D$4)/$D$5*INDEX($F$10:$F$17,MATCH(N$9,$E$10:$E$17,0)),M74))</f>
        <v>63.034417796265075</v>
      </c>
      <c r="O74" s="52">
        <f>IF(节奏总纲!R68&lt;$D$4,0,IFERROR((节奏总纲!R68-$D$4)/$D$5*INDEX($F$10:$F$17,MATCH(O$9,$E$10:$E$17,0)),N74))</f>
        <v>16.296391476902912</v>
      </c>
      <c r="P74" s="52">
        <f>IF(节奏总纲!S68&lt;$D$4,0,IFERROR((节奏总纲!S68-$D$4)/$D$5*INDEX($F$10:$F$17,MATCH(P$9,$E$10:$E$17,0)),O74))</f>
        <v>0</v>
      </c>
      <c r="Q74" s="52">
        <f>IF(节奏总纲!T68&lt;$D$4,0,IFERROR((节奏总纲!T68-$D$4)/$D$5*INDEX($F$10:$F$17,MATCH(Q$9,$E$10:$E$17,0)),P74))</f>
        <v>0</v>
      </c>
      <c r="R74" s="52">
        <f>IF(节奏总纲!P68&lt;$D$4,0,IFERROR((节奏总纲!P68-$D$4)/$D$5*INDEX($G$10:$G$17,MATCH(R$9,$E$10:$E$17,0)),Q74))</f>
        <v>16.862667423930322</v>
      </c>
      <c r="S74" s="52">
        <f>IF(节奏总纲!Q68&lt;$D$4,0,IFERROR((节奏总纲!Q68-$D$4)/$D$5*INDEX($G$10:$G$17,MATCH(S$9,$E$10:$E$17,0)),R74))</f>
        <v>20.171013694804824</v>
      </c>
      <c r="T74" s="52">
        <f>IF(节奏总纲!R68&lt;$D$4,0,IFERROR((节奏总纲!R68-$D$4)/$D$5*INDEX($G$10:$G$17,MATCH(T$9,$E$10:$E$17,0)),S74))</f>
        <v>6.5185565907611647</v>
      </c>
      <c r="U74" s="52">
        <f>IF(节奏总纲!S68&lt;$D$4,0,IFERROR((节奏总纲!S68-$D$4)/$D$5*INDEX($G$10:$G$17,MATCH(U$9,$E$10:$E$17,0)),T74))</f>
        <v>0</v>
      </c>
      <c r="V74" s="52">
        <f>IF(节奏总纲!T68&lt;$D$4,0,IFERROR((节奏总纲!T68-$D$4)/$D$5*INDEX($G$10:$G$17,MATCH(V$9,$E$10:$E$17,0)),U74))</f>
        <v>0</v>
      </c>
      <c r="W74" s="52">
        <f>IF(节奏总纲!P68&lt;$D$4,0,IFERROR((节奏总纲!P68-$D$4)/$D$5*INDEX($H$10:$H$17,MATCH(W$9,$E$10:$E$17,0)),V74))</f>
        <v>2.8104445706550534</v>
      </c>
      <c r="X74" s="52">
        <f>IF(节奏总纲!Q68&lt;$D$4,0,IFERROR((节奏总纲!Q68-$D$4)/$D$5*INDEX($H$10:$H$17,MATCH(X$9,$E$10:$E$17,0)),W74))</f>
        <v>2.1011472598755025</v>
      </c>
      <c r="Y74" s="52">
        <f>IF(节奏总纲!R68&lt;$D$4,0,IFERROR((节奏总纲!R68-$D$4)/$D$5*INDEX($H$10:$H$17,MATCH(Y$9,$E$10:$E$17,0)),X74))</f>
        <v>0.54321304923009706</v>
      </c>
      <c r="Z74" s="52">
        <f>IF(节奏总纲!S68&lt;$D$4,0,IFERROR((节奏总纲!S68-$D$4)/$D$5*INDEX($H$10:$H$17,MATCH(Z$9,$E$10:$E$17,0)),Y74))</f>
        <v>0</v>
      </c>
      <c r="AA74" s="52">
        <f>IF(节奏总纲!T68&lt;$D$4,0,IFERROR((节奏总纲!T68-$D$4)/$D$5*INDEX($H$10:$H$17,MATCH(AA$9,$E$10:$E$17,0)),Z74))</f>
        <v>0</v>
      </c>
      <c r="AB74" s="52">
        <f>IF(节奏总纲!P68&lt;$D$4,0,IFERROR((节奏总纲!P68-$D$4)/$D$5*INDEX($I$10:$I$17,MATCH(AB$9,$E$10:$E$17,0)),AA74))</f>
        <v>0.33725334847860644</v>
      </c>
      <c r="AC74" s="52">
        <f>IF(节奏总纲!Q68&lt;$D$4,0,IFERROR((节奏总纲!Q68-$D$4)/$D$5*INDEX($I$10:$I$17,MATCH(AC$9,$E$10:$E$17,0)),AB74))</f>
        <v>0.40342027389609647</v>
      </c>
      <c r="AD74" s="52">
        <f>IF(节奏总纲!R68&lt;$D$4,0,IFERROR((节奏总纲!R68-$D$4)/$D$5*INDEX($I$10:$I$17,MATCH(AD$9,$E$10:$E$17,0)),AC74))</f>
        <v>0.13037113181522328</v>
      </c>
      <c r="AE74" s="52">
        <f>IF(节奏总纲!S68&lt;$D$4,0,IFERROR((节奏总纲!S68-$D$4)/$D$5*INDEX($I$10:$I$17,MATCH(AE$9,$E$10:$E$17,0)),AD74))</f>
        <v>0</v>
      </c>
      <c r="AF74" s="52">
        <f>IF(节奏总纲!T68&lt;$D$4,0,IFERROR((节奏总纲!T68-$D$4)/$D$5*INDEX($I$10:$I$17,MATCH(AF$9,$E$10:$E$17,0)),AE74))</f>
        <v>0</v>
      </c>
    </row>
    <row r="75" spans="12:32" x14ac:dyDescent="0.15">
      <c r="L75" s="51">
        <v>66</v>
      </c>
      <c r="M75" s="52">
        <f>IF(节奏总纲!P69&lt;$D$4,0,IFERROR((节奏总纲!P69-$D$4)/$D$5*INDEX($F$10:$F$17,MATCH(M$9,$E$10:$E$17,0)),L75))</f>
        <v>102.87388644761555</v>
      </c>
      <c r="N75" s="52">
        <f>IF(节奏总纲!Q69&lt;$D$4,0,IFERROR((节奏总纲!Q69-$D$4)/$D$5*INDEX($F$10:$F$17,MATCH(N$9,$E$10:$E$17,0)),M75))</f>
        <v>83.401028124417621</v>
      </c>
      <c r="O75" s="52">
        <f>IF(节奏总纲!R69&lt;$D$4,0,IFERROR((节奏总纲!R69-$D$4)/$D$5*INDEX($F$10:$F$17,MATCH(O$9,$E$10:$E$17,0)),N75))</f>
        <v>36.388203030450534</v>
      </c>
      <c r="P75" s="52">
        <f>IF(节奏总纲!S69&lt;$D$4,0,IFERROR((节奏总纲!S69-$D$4)/$D$5*INDEX($F$10:$F$17,MATCH(P$9,$E$10:$E$17,0)),O75))</f>
        <v>0</v>
      </c>
      <c r="Q75" s="52">
        <f>IF(节奏总纲!T69&lt;$D$4,0,IFERROR((节奏总纲!T69-$D$4)/$D$5*INDEX($F$10:$F$17,MATCH(Q$9,$E$10:$E$17,0)),P75))</f>
        <v>0</v>
      </c>
      <c r="R75" s="52">
        <f>IF(节奏总纲!P69&lt;$D$4,0,IFERROR((节奏总纲!P69-$D$4)/$D$5*INDEX($G$10:$G$17,MATCH(R$9,$E$10:$E$17,0)),Q75))</f>
        <v>20.574777289523109</v>
      </c>
      <c r="S75" s="52">
        <f>IF(节奏总纲!Q69&lt;$D$4,0,IFERROR((节奏总纲!Q69-$D$4)/$D$5*INDEX($G$10:$G$17,MATCH(S$9,$E$10:$E$17,0)),R75))</f>
        <v>26.688328999813638</v>
      </c>
      <c r="T75" s="52">
        <f>IF(节奏总纲!R69&lt;$D$4,0,IFERROR((节奏总纲!R69-$D$4)/$D$5*INDEX($G$10:$G$17,MATCH(T$9,$E$10:$E$17,0)),S75))</f>
        <v>14.555281212180214</v>
      </c>
      <c r="U75" s="52">
        <f>IF(节奏总纲!S69&lt;$D$4,0,IFERROR((节奏总纲!S69-$D$4)/$D$5*INDEX($G$10:$G$17,MATCH(U$9,$E$10:$E$17,0)),T75))</f>
        <v>0</v>
      </c>
      <c r="V75" s="52">
        <f>IF(节奏总纲!T69&lt;$D$4,0,IFERROR((节奏总纲!T69-$D$4)/$D$5*INDEX($G$10:$G$17,MATCH(V$9,$E$10:$E$17,0)),U75))</f>
        <v>0</v>
      </c>
      <c r="W75" s="52">
        <f>IF(节奏总纲!P69&lt;$D$4,0,IFERROR((节奏总纲!P69-$D$4)/$D$5*INDEX($H$10:$H$17,MATCH(W$9,$E$10:$E$17,0)),V75))</f>
        <v>3.4291295482538513</v>
      </c>
      <c r="X75" s="52">
        <f>IF(节奏总纲!Q69&lt;$D$4,0,IFERROR((节奏总纲!Q69-$D$4)/$D$5*INDEX($H$10:$H$17,MATCH(X$9,$E$10:$E$17,0)),W75))</f>
        <v>2.7800342708139207</v>
      </c>
      <c r="Y75" s="52">
        <f>IF(节奏总纲!R69&lt;$D$4,0,IFERROR((节奏总纲!R69-$D$4)/$D$5*INDEX($H$10:$H$17,MATCH(Y$9,$E$10:$E$17,0)),X75))</f>
        <v>1.2129401010150178</v>
      </c>
      <c r="Z75" s="52">
        <f>IF(节奏总纲!S69&lt;$D$4,0,IFERROR((节奏总纲!S69-$D$4)/$D$5*INDEX($H$10:$H$17,MATCH(Z$9,$E$10:$E$17,0)),Y75))</f>
        <v>0</v>
      </c>
      <c r="AA75" s="52">
        <f>IF(节奏总纲!T69&lt;$D$4,0,IFERROR((节奏总纲!T69-$D$4)/$D$5*INDEX($H$10:$H$17,MATCH(AA$9,$E$10:$E$17,0)),Z75))</f>
        <v>0</v>
      </c>
      <c r="AB75" s="52">
        <f>IF(节奏总纲!P69&lt;$D$4,0,IFERROR((节奏总纲!P69-$D$4)/$D$5*INDEX($I$10:$I$17,MATCH(AB$9,$E$10:$E$17,0)),AA75))</f>
        <v>0.41149554579046216</v>
      </c>
      <c r="AC75" s="52">
        <f>IF(节奏总纲!Q69&lt;$D$4,0,IFERROR((节奏总纲!Q69-$D$4)/$D$5*INDEX($I$10:$I$17,MATCH(AC$9,$E$10:$E$17,0)),AB75))</f>
        <v>0.53376657999627275</v>
      </c>
      <c r="AD75" s="52">
        <f>IF(节奏总纲!R69&lt;$D$4,0,IFERROR((节奏总纲!R69-$D$4)/$D$5*INDEX($I$10:$I$17,MATCH(AD$9,$E$10:$E$17,0)),AC75))</f>
        <v>0.29110562424360426</v>
      </c>
      <c r="AE75" s="52">
        <f>IF(节奏总纲!S69&lt;$D$4,0,IFERROR((节奏总纲!S69-$D$4)/$D$5*INDEX($I$10:$I$17,MATCH(AE$9,$E$10:$E$17,0)),AD75))</f>
        <v>0</v>
      </c>
      <c r="AF75" s="52">
        <f>IF(节奏总纲!T69&lt;$D$4,0,IFERROR((节奏总纲!T69-$D$4)/$D$5*INDEX($I$10:$I$17,MATCH(AF$9,$E$10:$E$17,0)),AE75))</f>
        <v>0</v>
      </c>
    </row>
    <row r="76" spans="12:32" x14ac:dyDescent="0.15">
      <c r="L76" s="51">
        <v>67</v>
      </c>
      <c r="M76" s="52">
        <f>IF(节奏总纲!P70&lt;$D$4,0,IFERROR((节奏总纲!P70-$D$4)/$D$5*INDEX($F$10:$F$17,MATCH(M$9,$E$10:$E$17,0)),L76))</f>
        <v>122.76659066742317</v>
      </c>
      <c r="N76" s="52">
        <f>IF(节奏总纲!Q70&lt;$D$4,0,IFERROR((节奏总纲!Q70-$D$4)/$D$5*INDEX($F$10:$F$17,MATCH(N$9,$E$10:$E$17,0)),M76))</f>
        <v>105.24700614579783</v>
      </c>
      <c r="O76" s="52">
        <f>IF(节奏总纲!R70&lt;$D$4,0,IFERROR((节奏总纲!R70-$D$4)/$D$5*INDEX($F$10:$F$17,MATCH(O$9,$E$10:$E$17,0)),N76))</f>
        <v>56.969317427036295</v>
      </c>
      <c r="P76" s="52">
        <f>IF(节奏总纲!S70&lt;$D$4,0,IFERROR((节奏总纲!S70-$D$4)/$D$5*INDEX($F$10:$F$17,MATCH(P$9,$E$10:$E$17,0)),O76))</f>
        <v>0</v>
      </c>
      <c r="Q76" s="52">
        <f>IF(节奏总纲!T70&lt;$D$4,0,IFERROR((节奏总纲!T70-$D$4)/$D$5*INDEX($F$10:$F$17,MATCH(Q$9,$E$10:$E$17,0)),P76))</f>
        <v>0</v>
      </c>
      <c r="R76" s="52">
        <f>IF(节奏总纲!P70&lt;$D$4,0,IFERROR((节奏总纲!P70-$D$4)/$D$5*INDEX($G$10:$G$17,MATCH(R$9,$E$10:$E$17,0)),Q76))</f>
        <v>24.553318133484634</v>
      </c>
      <c r="S76" s="52">
        <f>IF(节奏总纲!Q70&lt;$D$4,0,IFERROR((节奏总纲!Q70-$D$4)/$D$5*INDEX($G$10:$G$17,MATCH(S$9,$E$10:$E$17,0)),R76))</f>
        <v>33.679041966655305</v>
      </c>
      <c r="T76" s="52">
        <f>IF(节奏总纲!R70&lt;$D$4,0,IFERROR((节奏总纲!R70-$D$4)/$D$5*INDEX($G$10:$G$17,MATCH(T$9,$E$10:$E$17,0)),S76))</f>
        <v>22.787726970814518</v>
      </c>
      <c r="U76" s="52">
        <f>IF(节奏总纲!S70&lt;$D$4,0,IFERROR((节奏总纲!S70-$D$4)/$D$5*INDEX($G$10:$G$17,MATCH(U$9,$E$10:$E$17,0)),T76))</f>
        <v>0</v>
      </c>
      <c r="V76" s="52">
        <f>IF(节奏总纲!T70&lt;$D$4,0,IFERROR((节奏总纲!T70-$D$4)/$D$5*INDEX($G$10:$G$17,MATCH(V$9,$E$10:$E$17,0)),U76))</f>
        <v>0</v>
      </c>
      <c r="W76" s="52">
        <f>IF(节奏总纲!P70&lt;$D$4,0,IFERROR((节奏总纲!P70-$D$4)/$D$5*INDEX($H$10:$H$17,MATCH(W$9,$E$10:$E$17,0)),V76))</f>
        <v>4.0922196889141054</v>
      </c>
      <c r="X76" s="52">
        <f>IF(节奏总纲!Q70&lt;$D$4,0,IFERROR((节奏总纲!Q70-$D$4)/$D$5*INDEX($H$10:$H$17,MATCH(X$9,$E$10:$E$17,0)),W76))</f>
        <v>3.5082335381932612</v>
      </c>
      <c r="Y76" s="52">
        <f>IF(节奏总纲!R70&lt;$D$4,0,IFERROR((节奏总纲!R70-$D$4)/$D$5*INDEX($H$10:$H$17,MATCH(Y$9,$E$10:$E$17,0)),X76))</f>
        <v>1.8989772475678766</v>
      </c>
      <c r="Z76" s="52">
        <f>IF(节奏总纲!S70&lt;$D$4,0,IFERROR((节奏总纲!S70-$D$4)/$D$5*INDEX($H$10:$H$17,MATCH(Z$9,$E$10:$E$17,0)),Y76))</f>
        <v>0</v>
      </c>
      <c r="AA76" s="52">
        <f>IF(节奏总纲!T70&lt;$D$4,0,IFERROR((节奏总纲!T70-$D$4)/$D$5*INDEX($H$10:$H$17,MATCH(AA$9,$E$10:$E$17,0)),Z76))</f>
        <v>0</v>
      </c>
      <c r="AB76" s="52">
        <f>IF(节奏总纲!P70&lt;$D$4,0,IFERROR((节奏总纲!P70-$D$4)/$D$5*INDEX($I$10:$I$17,MATCH(AB$9,$E$10:$E$17,0)),AA76))</f>
        <v>0.49106636266969267</v>
      </c>
      <c r="AC76" s="52">
        <f>IF(节奏总纲!Q70&lt;$D$4,0,IFERROR((节奏总纲!Q70-$D$4)/$D$5*INDEX($I$10:$I$17,MATCH(AC$9,$E$10:$E$17,0)),AB76))</f>
        <v>0.67358083933310609</v>
      </c>
      <c r="AD76" s="52">
        <f>IF(节奏总纲!R70&lt;$D$4,0,IFERROR((节奏总纲!R70-$D$4)/$D$5*INDEX($I$10:$I$17,MATCH(AD$9,$E$10:$E$17,0)),AC76))</f>
        <v>0.45575453941629035</v>
      </c>
      <c r="AE76" s="52">
        <f>IF(节奏总纲!S70&lt;$D$4,0,IFERROR((节奏总纲!S70-$D$4)/$D$5*INDEX($I$10:$I$17,MATCH(AE$9,$E$10:$E$17,0)),AD76))</f>
        <v>0</v>
      </c>
      <c r="AF76" s="52">
        <f>IF(节奏总纲!T70&lt;$D$4,0,IFERROR((节奏总纲!T70-$D$4)/$D$5*INDEX($I$10:$I$17,MATCH(AF$9,$E$10:$E$17,0)),AE76))</f>
        <v>0</v>
      </c>
    </row>
    <row r="77" spans="12:32" x14ac:dyDescent="0.15">
      <c r="L77" s="51">
        <v>68</v>
      </c>
      <c r="M77" s="52">
        <f>IF(节奏总纲!P71&lt;$D$4,0,IFERROR((节奏总纲!P71-$D$4)/$D$5*INDEX($F$10:$F$17,MATCH(M$9,$E$10:$E$17,0)),L77))</f>
        <v>144.08706314829675</v>
      </c>
      <c r="N77" s="52">
        <f>IF(节奏总纲!Q71&lt;$D$4,0,IFERROR((节奏总纲!Q71-$D$4)/$D$5*INDEX($F$10:$F$17,MATCH(N$9,$E$10:$E$17,0)),M77))</f>
        <v>127.96987032154345</v>
      </c>
      <c r="O77" s="52">
        <f>IF(节奏总纲!R71&lt;$D$4,0,IFERROR((节奏总纲!R71-$D$4)/$D$5*INDEX($F$10:$F$17,MATCH(O$9,$E$10:$E$17,0)),N77))</f>
        <v>78.218710848896052</v>
      </c>
      <c r="P77" s="52">
        <f>IF(节奏总纲!S71&lt;$D$4,0,IFERROR((节奏总纲!S71-$D$4)/$D$5*INDEX($F$10:$F$17,MATCH(P$9,$E$10:$E$17,0)),O77))</f>
        <v>0</v>
      </c>
      <c r="Q77" s="52">
        <f>IF(节奏总纲!T71&lt;$D$4,0,IFERROR((节奏总纲!T71-$D$4)/$D$5*INDEX($F$10:$F$17,MATCH(Q$9,$E$10:$E$17,0)),P77))</f>
        <v>0</v>
      </c>
      <c r="R77" s="52">
        <f>IF(节奏总纲!P71&lt;$D$4,0,IFERROR((节奏总纲!P71-$D$4)/$D$5*INDEX($G$10:$G$17,MATCH(R$9,$E$10:$E$17,0)),Q77))</f>
        <v>28.817412629659348</v>
      </c>
      <c r="S77" s="52">
        <f>IF(节奏总纲!Q71&lt;$D$4,0,IFERROR((节奏总纲!Q71-$D$4)/$D$5*INDEX($G$10:$G$17,MATCH(S$9,$E$10:$E$17,0)),R77))</f>
        <v>40.950358502893906</v>
      </c>
      <c r="T77" s="52">
        <f>IF(节奏总纲!R71&lt;$D$4,0,IFERROR((节奏总纲!R71-$D$4)/$D$5*INDEX($G$10:$G$17,MATCH(T$9,$E$10:$E$17,0)),S77))</f>
        <v>31.287484339558425</v>
      </c>
      <c r="U77" s="52">
        <f>IF(节奏总纲!S71&lt;$D$4,0,IFERROR((节奏总纲!S71-$D$4)/$D$5*INDEX($G$10:$G$17,MATCH(U$9,$E$10:$E$17,0)),T77))</f>
        <v>0</v>
      </c>
      <c r="V77" s="52">
        <f>IF(节奏总纲!T71&lt;$D$4,0,IFERROR((节奏总纲!T71-$D$4)/$D$5*INDEX($G$10:$G$17,MATCH(V$9,$E$10:$E$17,0)),U77))</f>
        <v>0</v>
      </c>
      <c r="W77" s="52">
        <f>IF(节奏总纲!P71&lt;$D$4,0,IFERROR((节奏总纲!P71-$D$4)/$D$5*INDEX($H$10:$H$17,MATCH(W$9,$E$10:$E$17,0)),V77))</f>
        <v>4.8029021049432243</v>
      </c>
      <c r="X77" s="52">
        <f>IF(节奏总纲!Q71&lt;$D$4,0,IFERROR((节奏总纲!Q71-$D$4)/$D$5*INDEX($H$10:$H$17,MATCH(X$9,$E$10:$E$17,0)),W77))</f>
        <v>4.2656623440514485</v>
      </c>
      <c r="Y77" s="52">
        <f>IF(节奏总纲!R71&lt;$D$4,0,IFERROR((节奏总纲!R71-$D$4)/$D$5*INDEX($H$10:$H$17,MATCH(Y$9,$E$10:$E$17,0)),X77))</f>
        <v>2.6072903616298686</v>
      </c>
      <c r="Z77" s="52">
        <f>IF(节奏总纲!S71&lt;$D$4,0,IFERROR((节奏总纲!S71-$D$4)/$D$5*INDEX($H$10:$H$17,MATCH(Z$9,$E$10:$E$17,0)),Y77))</f>
        <v>0</v>
      </c>
      <c r="AA77" s="52">
        <f>IF(节奏总纲!T71&lt;$D$4,0,IFERROR((节奏总纲!T71-$D$4)/$D$5*INDEX($H$10:$H$17,MATCH(AA$9,$E$10:$E$17,0)),Z77))</f>
        <v>0</v>
      </c>
      <c r="AB77" s="52">
        <f>IF(节奏总纲!P71&lt;$D$4,0,IFERROR((节奏总纲!P71-$D$4)/$D$5*INDEX($I$10:$I$17,MATCH(AB$9,$E$10:$E$17,0)),AA77))</f>
        <v>0.576348252593187</v>
      </c>
      <c r="AC77" s="52">
        <f>IF(节奏总纲!Q71&lt;$D$4,0,IFERROR((节奏总纲!Q71-$D$4)/$D$5*INDEX($I$10:$I$17,MATCH(AC$9,$E$10:$E$17,0)),AB77))</f>
        <v>0.81900717005787815</v>
      </c>
      <c r="AD77" s="52">
        <f>IF(节奏总纲!R71&lt;$D$4,0,IFERROR((节奏总纲!R71-$D$4)/$D$5*INDEX($I$10:$I$17,MATCH(AD$9,$E$10:$E$17,0)),AC77))</f>
        <v>0.62574968679116849</v>
      </c>
      <c r="AE77" s="52">
        <f>IF(节奏总纲!S71&lt;$D$4,0,IFERROR((节奏总纲!S71-$D$4)/$D$5*INDEX($I$10:$I$17,MATCH(AE$9,$E$10:$E$17,0)),AD77))</f>
        <v>0</v>
      </c>
      <c r="AF77" s="52">
        <f>IF(节奏总纲!T71&lt;$D$4,0,IFERROR((节奏总纲!T71-$D$4)/$D$5*INDEX($I$10:$I$17,MATCH(AF$9,$E$10:$E$17,0)),AE77))</f>
        <v>0</v>
      </c>
    </row>
    <row r="78" spans="12:32" x14ac:dyDescent="0.15">
      <c r="L78" s="51">
        <v>69</v>
      </c>
      <c r="M78" s="52">
        <f>IF(节奏总纲!P72&lt;$D$4,0,IFERROR((节奏总纲!P72-$D$4)/$D$5*INDEX($F$10:$F$17,MATCH(M$9,$E$10:$E$17,0)),L78))</f>
        <v>166.93777976203233</v>
      </c>
      <c r="N78" s="52">
        <f>IF(节奏总纲!Q72&lt;$D$4,0,IFERROR((节奏总纲!Q72-$D$4)/$D$5*INDEX($F$10:$F$17,MATCH(N$9,$E$10:$E$17,0)),M78))</f>
        <v>151.82667770251902</v>
      </c>
      <c r="O78" s="52">
        <f>IF(节奏总纲!R72&lt;$D$4,0,IFERROR((节奏总纲!R72-$D$4)/$D$5*INDEX($F$10:$F$17,MATCH(O$9,$E$10:$E$17,0)),N78))</f>
        <v>102.40522763227844</v>
      </c>
      <c r="P78" s="52">
        <f>IF(节奏总纲!S72&lt;$D$4,0,IFERROR((节奏总纲!S72-$D$4)/$D$5*INDEX($F$10:$F$17,MATCH(P$9,$E$10:$E$17,0)),O78))</f>
        <v>102.40522763227844</v>
      </c>
      <c r="Q78" s="52">
        <f>IF(节奏总纲!T72&lt;$D$4,0,IFERROR((节奏总纲!T72-$D$4)/$D$5*INDEX($F$10:$F$17,MATCH(Q$9,$E$10:$E$17,0)),P78))</f>
        <v>0</v>
      </c>
      <c r="R78" s="52">
        <f>IF(节奏总纲!P72&lt;$D$4,0,IFERROR((节奏总纲!P72-$D$4)/$D$5*INDEX($G$10:$G$17,MATCH(R$9,$E$10:$E$17,0)),Q78))</f>
        <v>33.387555952406466</v>
      </c>
      <c r="S78" s="52">
        <f>IF(节奏总纲!Q72&lt;$D$4,0,IFERROR((节奏总纲!Q72-$D$4)/$D$5*INDEX($G$10:$G$17,MATCH(S$9,$E$10:$E$17,0)),R78))</f>
        <v>48.584536864806083</v>
      </c>
      <c r="T78" s="52">
        <f>IF(节奏总纲!R72&lt;$D$4,0,IFERROR((节奏总纲!R72-$D$4)/$D$5*INDEX($G$10:$G$17,MATCH(T$9,$E$10:$E$17,0)),S78))</f>
        <v>40.962091052911376</v>
      </c>
      <c r="U78" s="52">
        <f>IF(节奏总纲!S72&lt;$D$4,0,IFERROR((节奏总纲!S72-$D$4)/$D$5*INDEX($G$10:$G$17,MATCH(U$9,$E$10:$E$17,0)),T78))</f>
        <v>40.962091052911376</v>
      </c>
      <c r="V78" s="52">
        <f>IF(节奏总纲!T72&lt;$D$4,0,IFERROR((节奏总纲!T72-$D$4)/$D$5*INDEX($G$10:$G$17,MATCH(V$9,$E$10:$E$17,0)),U78))</f>
        <v>0</v>
      </c>
      <c r="W78" s="52">
        <f>IF(节奏总纲!P72&lt;$D$4,0,IFERROR((节奏总纲!P72-$D$4)/$D$5*INDEX($H$10:$H$17,MATCH(W$9,$E$10:$E$17,0)),V78))</f>
        <v>5.5645926587344103</v>
      </c>
      <c r="X78" s="52">
        <f>IF(节奏总纲!Q72&lt;$D$4,0,IFERROR((节奏总纲!Q72-$D$4)/$D$5*INDEX($H$10:$H$17,MATCH(X$9,$E$10:$E$17,0)),W78))</f>
        <v>5.0608892567506336</v>
      </c>
      <c r="Y78" s="52">
        <f>IF(节奏总纲!R72&lt;$D$4,0,IFERROR((节奏总纲!R72-$D$4)/$D$5*INDEX($H$10:$H$17,MATCH(Y$9,$E$10:$E$17,0)),X78))</f>
        <v>3.4135075877426146</v>
      </c>
      <c r="Z78" s="52">
        <f>IF(节奏总纲!S72&lt;$D$4,0,IFERROR((节奏总纲!S72-$D$4)/$D$5*INDEX($H$10:$H$17,MATCH(Z$9,$E$10:$E$17,0)),Y78))</f>
        <v>3.4135075877426146</v>
      </c>
      <c r="AA78" s="52">
        <f>IF(节奏总纲!T72&lt;$D$4,0,IFERROR((节奏总纲!T72-$D$4)/$D$5*INDEX($H$10:$H$17,MATCH(AA$9,$E$10:$E$17,0)),Z78))</f>
        <v>0</v>
      </c>
      <c r="AB78" s="52">
        <f>IF(节奏总纲!P72&lt;$D$4,0,IFERROR((节奏总纲!P72-$D$4)/$D$5*INDEX($I$10:$I$17,MATCH(AB$9,$E$10:$E$17,0)),AA78))</f>
        <v>0.66775111904812934</v>
      </c>
      <c r="AC78" s="52">
        <f>IF(节奏总纲!Q72&lt;$D$4,0,IFERROR((节奏总纲!Q72-$D$4)/$D$5*INDEX($I$10:$I$17,MATCH(AC$9,$E$10:$E$17,0)),AB78))</f>
        <v>0.97169073729612165</v>
      </c>
      <c r="AD78" s="52">
        <f>IF(节奏总纲!R72&lt;$D$4,0,IFERROR((节奏总纲!R72-$D$4)/$D$5*INDEX($I$10:$I$17,MATCH(AD$9,$E$10:$E$17,0)),AC78))</f>
        <v>0.81924182105822752</v>
      </c>
      <c r="AE78" s="52">
        <f>IF(节奏总纲!S72&lt;$D$4,0,IFERROR((节奏总纲!S72-$D$4)/$D$5*INDEX($I$10:$I$17,MATCH(AE$9,$E$10:$E$17,0)),AD78))</f>
        <v>0.81924182105822752</v>
      </c>
      <c r="AF78" s="52">
        <f>IF(节奏总纲!T72&lt;$D$4,0,IFERROR((节奏总纲!T72-$D$4)/$D$5*INDEX($I$10:$I$17,MATCH(AF$9,$E$10:$E$17,0)),AE78))</f>
        <v>0</v>
      </c>
    </row>
    <row r="79" spans="12:32" x14ac:dyDescent="0.15">
      <c r="L79" s="51">
        <v>70</v>
      </c>
      <c r="M79" s="52">
        <f>IF(节奏总纲!P73&lt;$D$4,0,IFERROR((节奏总纲!P73-$D$4)/$D$5*INDEX($F$10:$F$17,MATCH(M$9,$E$10:$E$17,0)),L79))</f>
        <v>191.42857142857142</v>
      </c>
      <c r="N79" s="52">
        <f>IF(节奏总纲!Q73&lt;$D$4,0,IFERROR((节奏总纲!Q73-$D$4)/$D$5*INDEX($F$10:$F$17,MATCH(N$9,$E$10:$E$17,0)),M79))</f>
        <v>178.46178571428572</v>
      </c>
      <c r="O79" s="52">
        <f>IF(节奏总纲!R73&lt;$D$4,0,IFERROR((节奏总纲!R73-$D$4)/$D$5*INDEX($F$10:$F$17,MATCH(O$9,$E$10:$E$17,0)),N79))</f>
        <v>129.02785714285713</v>
      </c>
      <c r="P79" s="52">
        <f>IF(节奏总纲!S73&lt;$D$4,0,IFERROR((节奏总纲!S73-$D$4)/$D$5*INDEX($F$10:$F$17,MATCH(P$9,$E$10:$E$17,0)),O79))</f>
        <v>129.02785714285713</v>
      </c>
      <c r="Q79" s="52">
        <f>IF(节奏总纲!T73&lt;$D$4,0,IFERROR((节奏总纲!T73-$D$4)/$D$5*INDEX($F$10:$F$17,MATCH(Q$9,$E$10:$E$17,0)),P79))</f>
        <v>0</v>
      </c>
      <c r="R79" s="52">
        <f>IF(节奏总纲!P73&lt;$D$4,0,IFERROR((节奏总纲!P73-$D$4)/$D$5*INDEX($G$10:$G$17,MATCH(R$9,$E$10:$E$17,0)),Q79))</f>
        <v>38.285714285714285</v>
      </c>
      <c r="S79" s="52">
        <f>IF(节奏总纲!Q73&lt;$D$4,0,IFERROR((节奏总纲!Q73-$D$4)/$D$5*INDEX($G$10:$G$17,MATCH(S$9,$E$10:$E$17,0)),R79))</f>
        <v>57.107771428571432</v>
      </c>
      <c r="T79" s="52">
        <f>IF(节奏总纲!R73&lt;$D$4,0,IFERROR((节奏总纲!R73-$D$4)/$D$5*INDEX($G$10:$G$17,MATCH(T$9,$E$10:$E$17,0)),S79))</f>
        <v>51.611142857142852</v>
      </c>
      <c r="U79" s="52">
        <f>IF(节奏总纲!S73&lt;$D$4,0,IFERROR((节奏总纲!S73-$D$4)/$D$5*INDEX($G$10:$G$17,MATCH(U$9,$E$10:$E$17,0)),T79))</f>
        <v>51.611142857142852</v>
      </c>
      <c r="V79" s="52">
        <f>IF(节奏总纲!T73&lt;$D$4,0,IFERROR((节奏总纲!T73-$D$4)/$D$5*INDEX($G$10:$G$17,MATCH(V$9,$E$10:$E$17,0)),U79))</f>
        <v>0</v>
      </c>
      <c r="W79" s="52">
        <f>IF(节奏总纲!P73&lt;$D$4,0,IFERROR((节奏总纲!P73-$D$4)/$D$5*INDEX($H$10:$H$17,MATCH(W$9,$E$10:$E$17,0)),V79))</f>
        <v>6.3809523809523805</v>
      </c>
      <c r="X79" s="52">
        <f>IF(节奏总纲!Q73&lt;$D$4,0,IFERROR((节奏总纲!Q73-$D$4)/$D$5*INDEX($H$10:$H$17,MATCH(X$9,$E$10:$E$17,0)),W79))</f>
        <v>5.948726190476191</v>
      </c>
      <c r="Y79" s="52">
        <f>IF(节奏总纲!R73&lt;$D$4,0,IFERROR((节奏总纲!R73-$D$4)/$D$5*INDEX($H$10:$H$17,MATCH(Y$9,$E$10:$E$17,0)),X79))</f>
        <v>4.300928571428571</v>
      </c>
      <c r="Z79" s="52">
        <f>IF(节奏总纲!S73&lt;$D$4,0,IFERROR((节奏总纲!S73-$D$4)/$D$5*INDEX($H$10:$H$17,MATCH(Z$9,$E$10:$E$17,0)),Y79))</f>
        <v>4.300928571428571</v>
      </c>
      <c r="AA79" s="52">
        <f>IF(节奏总纲!T73&lt;$D$4,0,IFERROR((节奏总纲!T73-$D$4)/$D$5*INDEX($H$10:$H$17,MATCH(AA$9,$E$10:$E$17,0)),Z79))</f>
        <v>0</v>
      </c>
      <c r="AB79" s="52">
        <f>IF(节奏总纲!P73&lt;$D$4,0,IFERROR((节奏总纲!P73-$D$4)/$D$5*INDEX($I$10:$I$17,MATCH(AB$9,$E$10:$E$17,0)),AA79))</f>
        <v>0.76571428571428568</v>
      </c>
      <c r="AC79" s="52">
        <f>IF(节奏总纲!Q73&lt;$D$4,0,IFERROR((节奏总纲!Q73-$D$4)/$D$5*INDEX($I$10:$I$17,MATCH(AC$9,$E$10:$E$17,0)),AB79))</f>
        <v>1.1421554285714286</v>
      </c>
      <c r="AD79" s="52">
        <f>IF(节奏总纲!R73&lt;$D$4,0,IFERROR((节奏总纲!R73-$D$4)/$D$5*INDEX($I$10:$I$17,MATCH(AD$9,$E$10:$E$17,0)),AC79))</f>
        <v>1.0322228571428571</v>
      </c>
      <c r="AE79" s="52">
        <f>IF(节奏总纲!S73&lt;$D$4,0,IFERROR((节奏总纲!S73-$D$4)/$D$5*INDEX($I$10:$I$17,MATCH(AE$9,$E$10:$E$17,0)),AD79))</f>
        <v>1.0322228571428571</v>
      </c>
      <c r="AF79" s="52">
        <f>IF(节奏总纲!T73&lt;$D$4,0,IFERROR((节奏总纲!T73-$D$4)/$D$5*INDEX($I$10:$I$17,MATCH(AF$9,$E$10:$E$17,0)),AE79))</f>
        <v>0</v>
      </c>
    </row>
    <row r="80" spans="12:32" x14ac:dyDescent="0.15">
      <c r="L80" s="51">
        <v>71</v>
      </c>
      <c r="M80" s="52">
        <f>IF(节奏总纲!P74&lt;$D$4,0,IFERROR((节奏总纲!P74-$D$4)/$D$5*INDEX($F$10:$F$17,MATCH(M$9,$E$10:$E$17,0)),L80))</f>
        <v>217.67715201327286</v>
      </c>
      <c r="N80" s="52">
        <f>IF(节奏总纲!Q74&lt;$D$4,0,IFERROR((节奏总纲!Q74-$D$4)/$D$5*INDEX($F$10:$F$17,MATCH(N$9,$E$10:$E$17,0)),M80))</f>
        <v>207.26169884809374</v>
      </c>
      <c r="O80" s="52">
        <f>IF(节奏总纲!R74&lt;$D$4,0,IFERROR((节奏总纲!R74-$D$4)/$D$5*INDEX($F$10:$F$17,MATCH(O$9,$E$10:$E$17,0)),N80))</f>
        <v>156.78781145457677</v>
      </c>
      <c r="P80" s="52">
        <f>IF(节奏总纲!S74&lt;$D$4,0,IFERROR((节奏总纲!S74-$D$4)/$D$5*INDEX($F$10:$F$17,MATCH(P$9,$E$10:$E$17,0)),O80))</f>
        <v>156.78781145457677</v>
      </c>
      <c r="Q80" s="52">
        <f>IF(节奏总纲!T74&lt;$D$4,0,IFERROR((节奏总纲!T74-$D$4)/$D$5*INDEX($F$10:$F$17,MATCH(Q$9,$E$10:$E$17,0)),P80))</f>
        <v>0</v>
      </c>
      <c r="R80" s="52">
        <f>IF(节奏总纲!P74&lt;$D$4,0,IFERROR((节奏总纲!P74-$D$4)/$D$5*INDEX($G$10:$G$17,MATCH(R$9,$E$10:$E$17,0)),Q80))</f>
        <v>43.535430402654569</v>
      </c>
      <c r="S80" s="52">
        <f>IF(节奏总纲!Q74&lt;$D$4,0,IFERROR((节奏总纲!Q74-$D$4)/$D$5*INDEX($G$10:$G$17,MATCH(S$9,$E$10:$E$17,0)),R80))</f>
        <v>66.323743631390002</v>
      </c>
      <c r="T80" s="52">
        <f>IF(节奏总纲!R74&lt;$D$4,0,IFERROR((节奏总纲!R74-$D$4)/$D$5*INDEX($G$10:$G$17,MATCH(T$9,$E$10:$E$17,0)),S80))</f>
        <v>62.715124581830707</v>
      </c>
      <c r="U80" s="52">
        <f>IF(节奏总纲!S74&lt;$D$4,0,IFERROR((节奏总纲!S74-$D$4)/$D$5*INDEX($G$10:$G$17,MATCH(U$9,$E$10:$E$17,0)),T80))</f>
        <v>62.715124581830707</v>
      </c>
      <c r="V80" s="52">
        <f>IF(节奏总纲!T74&lt;$D$4,0,IFERROR((节奏总纲!T74-$D$4)/$D$5*INDEX($G$10:$G$17,MATCH(V$9,$E$10:$E$17,0)),U80))</f>
        <v>0</v>
      </c>
      <c r="W80" s="52">
        <f>IF(节奏总纲!P74&lt;$D$4,0,IFERROR((节奏总纲!P74-$D$4)/$D$5*INDEX($H$10:$H$17,MATCH(W$9,$E$10:$E$17,0)),V80))</f>
        <v>7.2559050671090946</v>
      </c>
      <c r="X80" s="52">
        <f>IF(节奏总纲!Q74&lt;$D$4,0,IFERROR((节奏总纲!Q74-$D$4)/$D$5*INDEX($H$10:$H$17,MATCH(X$9,$E$10:$E$17,0)),W80))</f>
        <v>6.9087232949364585</v>
      </c>
      <c r="Y80" s="52">
        <f>IF(节奏总纲!R74&lt;$D$4,0,IFERROR((节奏总纲!R74-$D$4)/$D$5*INDEX($H$10:$H$17,MATCH(Y$9,$E$10:$E$17,0)),X80))</f>
        <v>5.2262603818192259</v>
      </c>
      <c r="Z80" s="52">
        <f>IF(节奏总纲!S74&lt;$D$4,0,IFERROR((节奏总纲!S74-$D$4)/$D$5*INDEX($H$10:$H$17,MATCH(Z$9,$E$10:$E$17,0)),Y80))</f>
        <v>5.2262603818192259</v>
      </c>
      <c r="AA80" s="52">
        <f>IF(节奏总纲!T74&lt;$D$4,0,IFERROR((节奏总纲!T74-$D$4)/$D$5*INDEX($H$10:$H$17,MATCH(AA$9,$E$10:$E$17,0)),Z80))</f>
        <v>0</v>
      </c>
      <c r="AB80" s="52">
        <f>IF(节奏总纲!P74&lt;$D$4,0,IFERROR((节奏总纲!P74-$D$4)/$D$5*INDEX($I$10:$I$17,MATCH(AB$9,$E$10:$E$17,0)),AA80))</f>
        <v>0.87070860805309136</v>
      </c>
      <c r="AC80" s="52">
        <f>IF(节奏总纲!Q74&lt;$D$4,0,IFERROR((节奏总纲!Q74-$D$4)/$D$5*INDEX($I$10:$I$17,MATCH(AC$9,$E$10:$E$17,0)),AB80))</f>
        <v>1.3264748726278002</v>
      </c>
      <c r="AD80" s="52">
        <f>IF(节奏总纲!R74&lt;$D$4,0,IFERROR((节奏总纲!R74-$D$4)/$D$5*INDEX($I$10:$I$17,MATCH(AD$9,$E$10:$E$17,0)),AC80))</f>
        <v>1.2543024916366141</v>
      </c>
      <c r="AE80" s="52">
        <f>IF(节奏总纲!S74&lt;$D$4,0,IFERROR((节奏总纲!S74-$D$4)/$D$5*INDEX($I$10:$I$17,MATCH(AE$9,$E$10:$E$17,0)),AD80))</f>
        <v>1.2543024916366141</v>
      </c>
      <c r="AF80" s="52">
        <f>IF(节奏总纲!T74&lt;$D$4,0,IFERROR((节奏总纲!T74-$D$4)/$D$5*INDEX($I$10:$I$17,MATCH(AF$9,$E$10:$E$17,0)),AE80))</f>
        <v>0</v>
      </c>
    </row>
    <row r="81" spans="12:32" x14ac:dyDescent="0.15">
      <c r="L81" s="51">
        <v>72</v>
      </c>
      <c r="M81" s="52">
        <f>IF(节奏总纲!P75&lt;$D$4,0,IFERROR((节奏总纲!P75-$D$4)/$D$5*INDEX($F$10:$F$17,MATCH(M$9,$E$10:$E$17,0)),L81))</f>
        <v>245.80968411320126</v>
      </c>
      <c r="N81" s="52">
        <f>IF(节奏总纲!Q75&lt;$D$4,0,IFERROR((节奏总纲!Q75-$D$4)/$D$5*INDEX($F$10:$F$17,MATCH(N$9,$E$10:$E$17,0)),M81))</f>
        <v>237.79193559379644</v>
      </c>
      <c r="O81" s="52">
        <f>IF(节奏总纲!R75&lt;$D$4,0,IFERROR((节奏总纲!R75-$D$4)/$D$5*INDEX($F$10:$F$17,MATCH(O$9,$E$10:$E$17,0)),N81))</f>
        <v>185.65124155084911</v>
      </c>
      <c r="P81" s="52">
        <f>IF(节奏总纲!S75&lt;$D$4,0,IFERROR((节奏总纲!S75-$D$4)/$D$5*INDEX($F$10:$F$17,MATCH(P$9,$E$10:$E$17,0)),O81))</f>
        <v>185.65124155084911</v>
      </c>
      <c r="Q81" s="52">
        <f>IF(节奏总纲!T75&lt;$D$4,0,IFERROR((节奏总纲!T75-$D$4)/$D$5*INDEX($F$10:$F$17,MATCH(Q$9,$E$10:$E$17,0)),P81))</f>
        <v>0</v>
      </c>
      <c r="R81" s="52">
        <f>IF(节奏总纲!P75&lt;$D$4,0,IFERROR((节奏总纲!P75-$D$4)/$D$5*INDEX($G$10:$G$17,MATCH(R$9,$E$10:$E$17,0)),Q81))</f>
        <v>49.16193682264025</v>
      </c>
      <c r="S81" s="52">
        <f>IF(节奏总纲!Q75&lt;$D$4,0,IFERROR((节奏总纲!Q75-$D$4)/$D$5*INDEX($G$10:$G$17,MATCH(S$9,$E$10:$E$17,0)),R81))</f>
        <v>76.093419390014859</v>
      </c>
      <c r="T81" s="52">
        <f>IF(节奏总纲!R75&lt;$D$4,0,IFERROR((节奏总纲!R75-$D$4)/$D$5*INDEX($G$10:$G$17,MATCH(T$9,$E$10:$E$17,0)),S81))</f>
        <v>74.260496620339651</v>
      </c>
      <c r="U81" s="52">
        <f>IF(节奏总纲!S75&lt;$D$4,0,IFERROR((节奏总纲!S75-$D$4)/$D$5*INDEX($G$10:$G$17,MATCH(U$9,$E$10:$E$17,0)),T81))</f>
        <v>74.260496620339651</v>
      </c>
      <c r="V81" s="52">
        <f>IF(节奏总纲!T75&lt;$D$4,0,IFERROR((节奏总纲!T75-$D$4)/$D$5*INDEX($G$10:$G$17,MATCH(V$9,$E$10:$E$17,0)),U81))</f>
        <v>0</v>
      </c>
      <c r="W81" s="52">
        <f>IF(节奏总纲!P75&lt;$D$4,0,IFERROR((节奏总纲!P75-$D$4)/$D$5*INDEX($H$10:$H$17,MATCH(W$9,$E$10:$E$17,0)),V81))</f>
        <v>8.1936561371067071</v>
      </c>
      <c r="X81" s="52">
        <f>IF(节奏总纲!Q75&lt;$D$4,0,IFERROR((节奏总纲!Q75-$D$4)/$D$5*INDEX($H$10:$H$17,MATCH(X$9,$E$10:$E$17,0)),W81))</f>
        <v>7.9263978531265478</v>
      </c>
      <c r="Y81" s="52">
        <f>IF(节奏总纲!R75&lt;$D$4,0,IFERROR((节奏总纲!R75-$D$4)/$D$5*INDEX($H$10:$H$17,MATCH(Y$9,$E$10:$E$17,0)),X81))</f>
        <v>6.1883747183616373</v>
      </c>
      <c r="Z81" s="52">
        <f>IF(节奏总纲!S75&lt;$D$4,0,IFERROR((节奏总纲!S75-$D$4)/$D$5*INDEX($H$10:$H$17,MATCH(Z$9,$E$10:$E$17,0)),Y81))</f>
        <v>6.1883747183616373</v>
      </c>
      <c r="AA81" s="52">
        <f>IF(节奏总纲!T75&lt;$D$4,0,IFERROR((节奏总纲!T75-$D$4)/$D$5*INDEX($H$10:$H$17,MATCH(AA$9,$E$10:$E$17,0)),Z81))</f>
        <v>0</v>
      </c>
      <c r="AB81" s="52">
        <f>IF(节奏总纲!P75&lt;$D$4,0,IFERROR((节奏总纲!P75-$D$4)/$D$5*INDEX($I$10:$I$17,MATCH(AB$9,$E$10:$E$17,0)),AA81))</f>
        <v>0.98323873645280502</v>
      </c>
      <c r="AC81" s="52">
        <f>IF(节奏总纲!Q75&lt;$D$4,0,IFERROR((节奏总纲!Q75-$D$4)/$D$5*INDEX($I$10:$I$17,MATCH(AC$9,$E$10:$E$17,0)),AB81))</f>
        <v>1.5218683878002972</v>
      </c>
      <c r="AD81" s="52">
        <f>IF(节奏总纲!R75&lt;$D$4,0,IFERROR((节奏总纲!R75-$D$4)/$D$5*INDEX($I$10:$I$17,MATCH(AD$9,$E$10:$E$17,0)),AC81))</f>
        <v>1.4852099324067929</v>
      </c>
      <c r="AE81" s="52">
        <f>IF(节奏总纲!S75&lt;$D$4,0,IFERROR((节奏总纲!S75-$D$4)/$D$5*INDEX($I$10:$I$17,MATCH(AE$9,$E$10:$E$17,0)),AD81))</f>
        <v>1.4852099324067929</v>
      </c>
      <c r="AF81" s="52">
        <f>IF(节奏总纲!T75&lt;$D$4,0,IFERROR((节奏总纲!T75-$D$4)/$D$5*INDEX($I$10:$I$17,MATCH(AF$9,$E$10:$E$17,0)),AE81))</f>
        <v>0</v>
      </c>
    </row>
    <row r="82" spans="12:32" x14ac:dyDescent="0.15">
      <c r="L82" s="51">
        <v>73</v>
      </c>
      <c r="M82" s="52">
        <f>IF(节奏总纲!P76&lt;$D$4,0,IFERROR((节奏总纲!P76-$D$4)/$D$5*INDEX($F$10:$F$17,MATCH(M$9,$E$10:$E$17,0)),L82))</f>
        <v>275.96138545185505</v>
      </c>
      <c r="N82" s="52">
        <f>IF(节奏总纲!Q76&lt;$D$4,0,IFERROR((节奏总纲!Q76-$D$4)/$D$5*INDEX($F$10:$F$17,MATCH(N$9,$E$10:$E$17,0)),M82))</f>
        <v>269.34282910202671</v>
      </c>
      <c r="O82" s="52">
        <f>IF(节奏总纲!R76&lt;$D$4,0,IFERROR((节奏总纲!R76-$D$4)/$D$5*INDEX($F$10:$F$17,MATCH(O$9,$E$10:$E$17,0)),N82))</f>
        <v>216.77732418057863</v>
      </c>
      <c r="P82" s="52">
        <f>IF(节奏总纲!S76&lt;$D$4,0,IFERROR((节奏总纲!S76-$D$4)/$D$5*INDEX($F$10:$F$17,MATCH(P$9,$E$10:$E$17,0)),O82))</f>
        <v>216.77732418057863</v>
      </c>
      <c r="Q82" s="52">
        <f>IF(节奏总纲!T76&lt;$D$4,0,IFERROR((节奏总纲!T76-$D$4)/$D$5*INDEX($F$10:$F$17,MATCH(Q$9,$E$10:$E$17,0)),P82))</f>
        <v>0</v>
      </c>
      <c r="R82" s="52">
        <f>IF(节奏总纲!P76&lt;$D$4,0,IFERROR((节奏总纲!P76-$D$4)/$D$5*INDEX($G$10:$G$17,MATCH(R$9,$E$10:$E$17,0)),Q82))</f>
        <v>55.192277090371007</v>
      </c>
      <c r="S82" s="52">
        <f>IF(节奏总纲!Q76&lt;$D$4,0,IFERROR((节奏总纲!Q76-$D$4)/$D$5*INDEX($G$10:$G$17,MATCH(S$9,$E$10:$E$17,0)),R82))</f>
        <v>86.189705312648556</v>
      </c>
      <c r="T82" s="52">
        <f>IF(节奏总纲!R76&lt;$D$4,0,IFERROR((节奏总纲!R76-$D$4)/$D$5*INDEX($G$10:$G$17,MATCH(T$9,$E$10:$E$17,0)),S82))</f>
        <v>86.710929672231458</v>
      </c>
      <c r="U82" s="52">
        <f>IF(节奏总纲!S76&lt;$D$4,0,IFERROR((节奏总纲!S76-$D$4)/$D$5*INDEX($G$10:$G$17,MATCH(U$9,$E$10:$E$17,0)),T82))</f>
        <v>86.710929672231458</v>
      </c>
      <c r="V82" s="52">
        <f>IF(节奏总纲!T76&lt;$D$4,0,IFERROR((节奏总纲!T76-$D$4)/$D$5*INDEX($G$10:$G$17,MATCH(V$9,$E$10:$E$17,0)),U82))</f>
        <v>0</v>
      </c>
      <c r="W82" s="52">
        <f>IF(节奏总纲!P76&lt;$D$4,0,IFERROR((节奏总纲!P76-$D$4)/$D$5*INDEX($H$10:$H$17,MATCH(W$9,$E$10:$E$17,0)),V82))</f>
        <v>9.1987128483951679</v>
      </c>
      <c r="X82" s="52">
        <f>IF(节奏总纲!Q76&lt;$D$4,0,IFERROR((节奏总纲!Q76-$D$4)/$D$5*INDEX($H$10:$H$17,MATCH(X$9,$E$10:$E$17,0)),W82))</f>
        <v>8.9780943034008924</v>
      </c>
      <c r="Y82" s="52">
        <f>IF(节奏总纲!R76&lt;$D$4,0,IFERROR((节奏总纲!R76-$D$4)/$D$5*INDEX($H$10:$H$17,MATCH(Y$9,$E$10:$E$17,0)),X82))</f>
        <v>7.2259108060192876</v>
      </c>
      <c r="Z82" s="52">
        <f>IF(节奏总纲!S76&lt;$D$4,0,IFERROR((节奏总纲!S76-$D$4)/$D$5*INDEX($H$10:$H$17,MATCH(Z$9,$E$10:$E$17,0)),Y82))</f>
        <v>7.2259108060192876</v>
      </c>
      <c r="AA82" s="52">
        <f>IF(节奏总纲!T76&lt;$D$4,0,IFERROR((节奏总纲!T76-$D$4)/$D$5*INDEX($H$10:$H$17,MATCH(AA$9,$E$10:$E$17,0)),Z82))</f>
        <v>0</v>
      </c>
      <c r="AB82" s="52">
        <f>IF(节奏总纲!P76&lt;$D$4,0,IFERROR((节奏总纲!P76-$D$4)/$D$5*INDEX($I$10:$I$17,MATCH(AB$9,$E$10:$E$17,0)),AA82))</f>
        <v>1.1038455418074202</v>
      </c>
      <c r="AC82" s="52">
        <f>IF(节奏总纲!Q76&lt;$D$4,0,IFERROR((节奏总纲!Q76-$D$4)/$D$5*INDEX($I$10:$I$17,MATCH(AC$9,$E$10:$E$17,0)),AB82))</f>
        <v>1.7237941062529711</v>
      </c>
      <c r="AD82" s="52">
        <f>IF(节奏总纲!R76&lt;$D$4,0,IFERROR((节奏总纲!R76-$D$4)/$D$5*INDEX($I$10:$I$17,MATCH(AD$9,$E$10:$E$17,0)),AC82))</f>
        <v>1.734218593444629</v>
      </c>
      <c r="AE82" s="52">
        <f>IF(节奏总纲!S76&lt;$D$4,0,IFERROR((节奏总纲!S76-$D$4)/$D$5*INDEX($I$10:$I$17,MATCH(AE$9,$E$10:$E$17,0)),AD82))</f>
        <v>1.734218593444629</v>
      </c>
      <c r="AF82" s="52">
        <f>IF(节奏总纲!T76&lt;$D$4,0,IFERROR((节奏总纲!T76-$D$4)/$D$5*INDEX($I$10:$I$17,MATCH(AF$9,$E$10:$E$17,0)),AE82))</f>
        <v>0</v>
      </c>
    </row>
    <row r="83" spans="12:32" x14ac:dyDescent="0.15">
      <c r="L83" s="51">
        <v>74</v>
      </c>
      <c r="M83" s="52">
        <f>IF(节奏总纲!P77&lt;$D$4,0,IFERROR((节奏总纲!P77-$D$4)/$D$5*INDEX($F$10:$F$17,MATCH(M$9,$E$10:$E$17,0)),L83))</f>
        <v>308.2771787969441</v>
      </c>
      <c r="N83" s="52">
        <f>IF(节奏总纲!Q77&lt;$D$4,0,IFERROR((节奏总纲!Q77-$D$4)/$D$5*INDEX($F$10:$F$17,MATCH(N$9,$E$10:$E$17,0)),M83))</f>
        <v>304.15627527051163</v>
      </c>
      <c r="O83" s="52">
        <f>IF(节奏总纲!R77&lt;$D$4,0,IFERROR((节奏总纲!R77-$D$4)/$D$5*INDEX($F$10:$F$17,MATCH(O$9,$E$10:$E$17,0)),N83))</f>
        <v>251.58509097130204</v>
      </c>
      <c r="P83" s="52">
        <f>IF(节奏总纲!S77&lt;$D$4,0,IFERROR((节奏总纲!S77-$D$4)/$D$5*INDEX($F$10:$F$17,MATCH(P$9,$E$10:$E$17,0)),O83))</f>
        <v>251.58509097130204</v>
      </c>
      <c r="Q83" s="52">
        <f>IF(节奏总纲!T77&lt;$D$4,0,IFERROR((节奏总纲!T77-$D$4)/$D$5*INDEX($F$10:$F$17,MATCH(Q$9,$E$10:$E$17,0)),P83))</f>
        <v>0</v>
      </c>
      <c r="R83" s="52">
        <f>IF(节奏总纲!P77&lt;$D$4,0,IFERROR((节奏总纲!P77-$D$4)/$D$5*INDEX($G$10:$G$17,MATCH(R$9,$E$10:$E$17,0)),Q83))</f>
        <v>61.655435759388816</v>
      </c>
      <c r="S83" s="52">
        <f>IF(节奏总纲!Q77&lt;$D$4,0,IFERROR((节奏总纲!Q77-$D$4)/$D$5*INDEX($G$10:$G$17,MATCH(S$9,$E$10:$E$17,0)),R83))</f>
        <v>97.330008086563723</v>
      </c>
      <c r="T83" s="52">
        <f>IF(节奏总纲!R77&lt;$D$4,0,IFERROR((节奏总纲!R77-$D$4)/$D$5*INDEX($G$10:$G$17,MATCH(T$9,$E$10:$E$17,0)),S83))</f>
        <v>100.63403638852083</v>
      </c>
      <c r="U83" s="52">
        <f>IF(节奏总纲!S77&lt;$D$4,0,IFERROR((节奏总纲!S77-$D$4)/$D$5*INDEX($G$10:$G$17,MATCH(U$9,$E$10:$E$17,0)),T83))</f>
        <v>100.63403638852083</v>
      </c>
      <c r="V83" s="52">
        <f>IF(节奏总纲!T77&lt;$D$4,0,IFERROR((节奏总纲!T77-$D$4)/$D$5*INDEX($G$10:$G$17,MATCH(V$9,$E$10:$E$17,0)),U83))</f>
        <v>0</v>
      </c>
      <c r="W83" s="52">
        <f>IF(节奏总纲!P77&lt;$D$4,0,IFERROR((节奏总纲!P77-$D$4)/$D$5*INDEX($H$10:$H$17,MATCH(W$9,$E$10:$E$17,0)),V83))</f>
        <v>10.275905959898136</v>
      </c>
      <c r="X83" s="52">
        <f>IF(节奏总纲!Q77&lt;$D$4,0,IFERROR((节奏总纲!Q77-$D$4)/$D$5*INDEX($H$10:$H$17,MATCH(X$9,$E$10:$E$17,0)),W83))</f>
        <v>10.138542509017055</v>
      </c>
      <c r="Y83" s="52">
        <f>IF(节奏总纲!R77&lt;$D$4,0,IFERROR((节奏总纲!R77-$D$4)/$D$5*INDEX($H$10:$H$17,MATCH(Y$9,$E$10:$E$17,0)),X83))</f>
        <v>8.3861696990434016</v>
      </c>
      <c r="Z83" s="52">
        <f>IF(节奏总纲!S77&lt;$D$4,0,IFERROR((节奏总纲!S77-$D$4)/$D$5*INDEX($H$10:$H$17,MATCH(Z$9,$E$10:$E$17,0)),Y83))</f>
        <v>8.3861696990434016</v>
      </c>
      <c r="AA83" s="52">
        <f>IF(节奏总纲!T77&lt;$D$4,0,IFERROR((节奏总纲!T77-$D$4)/$D$5*INDEX($H$10:$H$17,MATCH(AA$9,$E$10:$E$17,0)),Z83))</f>
        <v>0</v>
      </c>
      <c r="AB83" s="52">
        <f>IF(节奏总纲!P77&lt;$D$4,0,IFERROR((节奏总纲!P77-$D$4)/$D$5*INDEX($I$10:$I$17,MATCH(AB$9,$E$10:$E$17,0)),AA83))</f>
        <v>1.2331087151877764</v>
      </c>
      <c r="AC83" s="52">
        <f>IF(节奏总纲!Q77&lt;$D$4,0,IFERROR((节奏总纲!Q77-$D$4)/$D$5*INDEX($I$10:$I$17,MATCH(AC$9,$E$10:$E$17,0)),AB83))</f>
        <v>1.9466001617312745</v>
      </c>
      <c r="AD83" s="52">
        <f>IF(节奏总纲!R77&lt;$D$4,0,IFERROR((节奏总纲!R77-$D$4)/$D$5*INDEX($I$10:$I$17,MATCH(AD$9,$E$10:$E$17,0)),AC83))</f>
        <v>2.0126807277704164</v>
      </c>
      <c r="AE83" s="52">
        <f>IF(节奏总纲!S77&lt;$D$4,0,IFERROR((节奏总纲!S77-$D$4)/$D$5*INDEX($I$10:$I$17,MATCH(AE$9,$E$10:$E$17,0)),AD83))</f>
        <v>2.0126807277704164</v>
      </c>
      <c r="AF83" s="52">
        <f>IF(节奏总纲!T77&lt;$D$4,0,IFERROR((节奏总纲!T77-$D$4)/$D$5*INDEX($I$10:$I$17,MATCH(AF$9,$E$10:$E$17,0)),AE83))</f>
        <v>0</v>
      </c>
    </row>
    <row r="84" spans="12:32" x14ac:dyDescent="0.15">
      <c r="L84" s="51">
        <v>75</v>
      </c>
      <c r="M84" s="52">
        <f>IF(节奏总纲!P78&lt;$D$4,0,IFERROR((节奏总纲!P78-$D$4)/$D$5*INDEX($F$10:$F$17,MATCH(M$9,$E$10:$E$17,0)),L84))</f>
        <v>342.91238852501749</v>
      </c>
      <c r="N84" s="52">
        <f>IF(节奏总纲!Q78&lt;$D$4,0,IFERROR((节奏总纲!Q78-$D$4)/$D$5*INDEX($F$10:$F$17,MATCH(N$9,$E$10:$E$17,0)),M84))</f>
        <v>341.97403390409204</v>
      </c>
      <c r="O84" s="52">
        <f>IF(节奏总纲!R78&lt;$D$4,0,IFERROR((节奏总纲!R78-$D$4)/$D$5*INDEX($F$10:$F$17,MATCH(O$9,$E$10:$E$17,0)),N84))</f>
        <v>288.77863775188217</v>
      </c>
      <c r="P84" s="52">
        <f>IF(节奏总纲!S78&lt;$D$4,0,IFERROR((节奏总纲!S78-$D$4)/$D$5*INDEX($F$10:$F$17,MATCH(P$9,$E$10:$E$17,0)),O84))</f>
        <v>288.77863775188217</v>
      </c>
      <c r="Q84" s="52">
        <f>IF(节奏总纲!T78&lt;$D$4,0,IFERROR((节奏总纲!T78-$D$4)/$D$5*INDEX($F$10:$F$17,MATCH(Q$9,$E$10:$E$17,0)),P84))</f>
        <v>0</v>
      </c>
      <c r="R84" s="52">
        <f>IF(节奏总纲!P78&lt;$D$4,0,IFERROR((节奏总纲!P78-$D$4)/$D$5*INDEX($G$10:$G$17,MATCH(R$9,$E$10:$E$17,0)),Q84))</f>
        <v>68.582477705003498</v>
      </c>
      <c r="S84" s="52">
        <f>IF(节奏总纲!Q78&lt;$D$4,0,IFERROR((节奏总纲!Q78-$D$4)/$D$5*INDEX($G$10:$G$17,MATCH(S$9,$E$10:$E$17,0)),R84))</f>
        <v>109.43169084930946</v>
      </c>
      <c r="T84" s="52">
        <f>IF(节奏总纲!R78&lt;$D$4,0,IFERROR((节奏总纲!R78-$D$4)/$D$5*INDEX($G$10:$G$17,MATCH(T$9,$E$10:$E$17,0)),S84))</f>
        <v>115.51145510075287</v>
      </c>
      <c r="U84" s="52">
        <f>IF(节奏总纲!S78&lt;$D$4,0,IFERROR((节奏总纲!S78-$D$4)/$D$5*INDEX($G$10:$G$17,MATCH(U$9,$E$10:$E$17,0)),T84))</f>
        <v>115.51145510075287</v>
      </c>
      <c r="V84" s="52">
        <f>IF(节奏总纲!T78&lt;$D$4,0,IFERROR((节奏总纲!T78-$D$4)/$D$5*INDEX($G$10:$G$17,MATCH(V$9,$E$10:$E$17,0)),U84))</f>
        <v>0</v>
      </c>
      <c r="W84" s="52">
        <f>IF(节奏总纲!P78&lt;$D$4,0,IFERROR((节奏总纲!P78-$D$4)/$D$5*INDEX($H$10:$H$17,MATCH(W$9,$E$10:$E$17,0)),V84))</f>
        <v>11.430412950833915</v>
      </c>
      <c r="X84" s="52">
        <f>IF(节奏总纲!Q78&lt;$D$4,0,IFERROR((节奏总纲!Q78-$D$4)/$D$5*INDEX($H$10:$H$17,MATCH(X$9,$E$10:$E$17,0)),W84))</f>
        <v>11.399134463469736</v>
      </c>
      <c r="Y84" s="52">
        <f>IF(节奏总纲!R78&lt;$D$4,0,IFERROR((节奏总纲!R78-$D$4)/$D$5*INDEX($H$10:$H$17,MATCH(Y$9,$E$10:$E$17,0)),X84))</f>
        <v>9.6259545917294052</v>
      </c>
      <c r="Z84" s="52">
        <f>IF(节奏总纲!S78&lt;$D$4,0,IFERROR((节奏总纲!S78-$D$4)/$D$5*INDEX($H$10:$H$17,MATCH(Z$9,$E$10:$E$17,0)),Y84))</f>
        <v>9.6259545917294052</v>
      </c>
      <c r="AA84" s="52">
        <f>IF(节奏总纲!T78&lt;$D$4,0,IFERROR((节奏总纲!T78-$D$4)/$D$5*INDEX($H$10:$H$17,MATCH(AA$9,$E$10:$E$17,0)),Z84))</f>
        <v>0</v>
      </c>
      <c r="AB84" s="52">
        <f>IF(节奏总纲!P78&lt;$D$4,0,IFERROR((节奏总纲!P78-$D$4)/$D$5*INDEX($I$10:$I$17,MATCH(AB$9,$E$10:$E$17,0)),AA84))</f>
        <v>1.3716495541000699</v>
      </c>
      <c r="AC84" s="52">
        <f>IF(节奏总纲!Q78&lt;$D$4,0,IFERROR((节奏总纲!Q78-$D$4)/$D$5*INDEX($I$10:$I$17,MATCH(AC$9,$E$10:$E$17,0)),AB84))</f>
        <v>2.1886338169861892</v>
      </c>
      <c r="AD84" s="52">
        <f>IF(节奏总纲!R78&lt;$D$4,0,IFERROR((节奏总纲!R78-$D$4)/$D$5*INDEX($I$10:$I$17,MATCH(AD$9,$E$10:$E$17,0)),AC84))</f>
        <v>2.3102291020150569</v>
      </c>
      <c r="AE84" s="52">
        <f>IF(节奏总纲!S78&lt;$D$4,0,IFERROR((节奏总纲!S78-$D$4)/$D$5*INDEX($I$10:$I$17,MATCH(AE$9,$E$10:$E$17,0)),AD84))</f>
        <v>2.3102291020150569</v>
      </c>
      <c r="AF84" s="52">
        <f>IF(节奏总纲!T78&lt;$D$4,0,IFERROR((节奏总纲!T78-$D$4)/$D$5*INDEX($I$10:$I$17,MATCH(AF$9,$E$10:$E$17,0)),AE84))</f>
        <v>0</v>
      </c>
    </row>
    <row r="85" spans="12:32" x14ac:dyDescent="0.15">
      <c r="L85" s="51">
        <v>76</v>
      </c>
      <c r="M85" s="52">
        <f>IF(节奏总纲!P79&lt;$D$4,0,IFERROR((节奏总纲!P79-$D$4)/$D$5*INDEX($F$10:$F$17,MATCH(M$9,$E$10:$E$17,0)),L85))</f>
        <v>380.03348718094549</v>
      </c>
      <c r="N85" s="52">
        <f>IF(节奏总纲!Q79&lt;$D$4,0,IFERROR((节奏总纲!Q79-$D$4)/$D$5*INDEX($F$10:$F$17,MATCH(N$9,$E$10:$E$17,0)),M85))</f>
        <v>382.05156934315198</v>
      </c>
      <c r="O85" s="52">
        <f>IF(节奏总纲!R79&lt;$D$4,0,IFERROR((节奏总纲!R79-$D$4)/$D$5*INDEX($F$10:$F$17,MATCH(O$9,$E$10:$E$17,0)),N85))</f>
        <v>327.93081393890986</v>
      </c>
      <c r="P85" s="52">
        <f>IF(节奏总纲!S79&lt;$D$4,0,IFERROR((节奏总纲!S79-$D$4)/$D$5*INDEX($F$10:$F$17,MATCH(P$9,$E$10:$E$17,0)),O85))</f>
        <v>327.93081393890986</v>
      </c>
      <c r="Q85" s="52">
        <f>IF(节奏总纲!T79&lt;$D$4,0,IFERROR((节奏总纲!T79-$D$4)/$D$5*INDEX($F$10:$F$17,MATCH(Q$9,$E$10:$E$17,0)),P85))</f>
        <v>0</v>
      </c>
      <c r="R85" s="52">
        <f>IF(节奏总纲!P79&lt;$D$4,0,IFERROR((节奏总纲!P79-$D$4)/$D$5*INDEX($G$10:$G$17,MATCH(R$9,$E$10:$E$17,0)),Q85))</f>
        <v>76.0066974361891</v>
      </c>
      <c r="S85" s="52">
        <f>IF(节奏总纲!Q79&lt;$D$4,0,IFERROR((节奏总纲!Q79-$D$4)/$D$5*INDEX($G$10:$G$17,MATCH(S$9,$E$10:$E$17,0)),R85))</f>
        <v>122.25650218980864</v>
      </c>
      <c r="T85" s="52">
        <f>IF(节奏总纲!R79&lt;$D$4,0,IFERROR((节奏总纲!R79-$D$4)/$D$5*INDEX($G$10:$G$17,MATCH(T$9,$E$10:$E$17,0)),S85))</f>
        <v>131.17232557556395</v>
      </c>
      <c r="U85" s="52">
        <f>IF(节奏总纲!S79&lt;$D$4,0,IFERROR((节奏总纲!S79-$D$4)/$D$5*INDEX($G$10:$G$17,MATCH(U$9,$E$10:$E$17,0)),T85))</f>
        <v>131.17232557556395</v>
      </c>
      <c r="V85" s="52">
        <f>IF(节奏总纲!T79&lt;$D$4,0,IFERROR((节奏总纲!T79-$D$4)/$D$5*INDEX($G$10:$G$17,MATCH(V$9,$E$10:$E$17,0)),U85))</f>
        <v>0</v>
      </c>
      <c r="W85" s="52">
        <f>IF(节奏总纲!P79&lt;$D$4,0,IFERROR((节奏总纲!P79-$D$4)/$D$5*INDEX($H$10:$H$17,MATCH(W$9,$E$10:$E$17,0)),V85))</f>
        <v>12.667782906031515</v>
      </c>
      <c r="X85" s="52">
        <f>IF(节奏总纲!Q79&lt;$D$4,0,IFERROR((节奏总纲!Q79-$D$4)/$D$5*INDEX($H$10:$H$17,MATCH(X$9,$E$10:$E$17,0)),W85))</f>
        <v>12.7350523114384</v>
      </c>
      <c r="Y85" s="52">
        <f>IF(节奏总纲!R79&lt;$D$4,0,IFERROR((节奏总纲!R79-$D$4)/$D$5*INDEX($H$10:$H$17,MATCH(Y$9,$E$10:$E$17,0)),X85))</f>
        <v>10.931027131296995</v>
      </c>
      <c r="Z85" s="52">
        <f>IF(节奏总纲!S79&lt;$D$4,0,IFERROR((节奏总纲!S79-$D$4)/$D$5*INDEX($H$10:$H$17,MATCH(Z$9,$E$10:$E$17,0)),Y85))</f>
        <v>10.931027131296995</v>
      </c>
      <c r="AA85" s="52">
        <f>IF(节奏总纲!T79&lt;$D$4,0,IFERROR((节奏总纲!T79-$D$4)/$D$5*INDEX($H$10:$H$17,MATCH(AA$9,$E$10:$E$17,0)),Z85))</f>
        <v>0</v>
      </c>
      <c r="AB85" s="52">
        <f>IF(节奏总纲!P79&lt;$D$4,0,IFERROR((节奏总纲!P79-$D$4)/$D$5*INDEX($I$10:$I$17,MATCH(AB$9,$E$10:$E$17,0)),AA85))</f>
        <v>1.5201339487237819</v>
      </c>
      <c r="AC85" s="52">
        <f>IF(节奏总纲!Q79&lt;$D$4,0,IFERROR((节奏总纲!Q79-$D$4)/$D$5*INDEX($I$10:$I$17,MATCH(AC$9,$E$10:$E$17,0)),AB85))</f>
        <v>2.4451300437961727</v>
      </c>
      <c r="AD85" s="52">
        <f>IF(节奏总纲!R79&lt;$D$4,0,IFERROR((节奏总纲!R79-$D$4)/$D$5*INDEX($I$10:$I$17,MATCH(AD$9,$E$10:$E$17,0)),AC85))</f>
        <v>2.6234465115112786</v>
      </c>
      <c r="AE85" s="52">
        <f>IF(节奏总纲!S79&lt;$D$4,0,IFERROR((节奏总纲!S79-$D$4)/$D$5*INDEX($I$10:$I$17,MATCH(AE$9,$E$10:$E$17,0)),AD85))</f>
        <v>2.6234465115112786</v>
      </c>
      <c r="AF85" s="52">
        <f>IF(节奏总纲!T79&lt;$D$4,0,IFERROR((节奏总纲!T79-$D$4)/$D$5*INDEX($I$10:$I$17,MATCH(AF$9,$E$10:$E$17,0)),AE85))</f>
        <v>0</v>
      </c>
    </row>
    <row r="86" spans="12:32" x14ac:dyDescent="0.15">
      <c r="L86" s="51">
        <v>77</v>
      </c>
      <c r="M86" s="52">
        <f>IF(节奏总纲!P80&lt;$D$4,0,IFERROR((节奏总纲!P80-$D$4)/$D$5*INDEX($F$10:$F$17,MATCH(M$9,$E$10:$E$17,0)),L86))</f>
        <v>419.81889562056074</v>
      </c>
      <c r="N86" s="52">
        <f>IF(节奏总纲!Q80&lt;$D$4,0,IFERROR((节奏总纲!Q80-$D$4)/$D$5*INDEX($F$10:$F$17,MATCH(N$9,$E$10:$E$17,0)),M86))</f>
        <v>425.44404506144673</v>
      </c>
      <c r="O86" s="52">
        <f>IF(节奏总纲!R80&lt;$D$4,0,IFERROR((节奏总纲!R80-$D$4)/$D$5*INDEX($F$10:$F$17,MATCH(O$9,$E$10:$E$17,0)),N86))</f>
        <v>370.85063998337847</v>
      </c>
      <c r="P86" s="52">
        <f>IF(节奏总纲!S80&lt;$D$4,0,IFERROR((节奏总纲!S80-$D$4)/$D$5*INDEX($F$10:$F$17,MATCH(P$9,$E$10:$E$17,0)),O86))</f>
        <v>370.85063998337847</v>
      </c>
      <c r="Q86" s="52">
        <f>IF(节奏总纲!T80&lt;$D$4,0,IFERROR((节奏总纲!T80-$D$4)/$D$5*INDEX($F$10:$F$17,MATCH(Q$9,$E$10:$E$17,0)),P86))</f>
        <v>0</v>
      </c>
      <c r="R86" s="52">
        <f>IF(节奏总纲!P80&lt;$D$4,0,IFERROR((节奏总纲!P80-$D$4)/$D$5*INDEX($G$10:$G$17,MATCH(R$9,$E$10:$E$17,0)),Q86))</f>
        <v>83.96377912411215</v>
      </c>
      <c r="S86" s="52">
        <f>IF(节奏总纲!Q80&lt;$D$4,0,IFERROR((节奏总纲!Q80-$D$4)/$D$5*INDEX($G$10:$G$17,MATCH(S$9,$E$10:$E$17,0)),R86))</f>
        <v>136.14209441966295</v>
      </c>
      <c r="T86" s="52">
        <f>IF(节奏总纲!R80&lt;$D$4,0,IFERROR((节奏总纲!R80-$D$4)/$D$5*INDEX($G$10:$G$17,MATCH(T$9,$E$10:$E$17,0)),S86))</f>
        <v>148.34025599335141</v>
      </c>
      <c r="U86" s="52">
        <f>IF(节奏总纲!S80&lt;$D$4,0,IFERROR((节奏总纲!S80-$D$4)/$D$5*INDEX($G$10:$G$17,MATCH(U$9,$E$10:$E$17,0)),T86))</f>
        <v>148.34025599335141</v>
      </c>
      <c r="V86" s="52">
        <f>IF(节奏总纲!T80&lt;$D$4,0,IFERROR((节奏总纲!T80-$D$4)/$D$5*INDEX($G$10:$G$17,MATCH(V$9,$E$10:$E$17,0)),U86))</f>
        <v>0</v>
      </c>
      <c r="W86" s="52">
        <f>IF(节奏总纲!P80&lt;$D$4,0,IFERROR((节奏总纲!P80-$D$4)/$D$5*INDEX($H$10:$H$17,MATCH(W$9,$E$10:$E$17,0)),V86))</f>
        <v>13.993963187352024</v>
      </c>
      <c r="X86" s="52">
        <f>IF(节奏总纲!Q80&lt;$D$4,0,IFERROR((节奏总纲!Q80-$D$4)/$D$5*INDEX($H$10:$H$17,MATCH(X$9,$E$10:$E$17,0)),W86))</f>
        <v>14.181468168714892</v>
      </c>
      <c r="Y86" s="52">
        <f>IF(节奏总纲!R80&lt;$D$4,0,IFERROR((节奏总纲!R80-$D$4)/$D$5*INDEX($H$10:$H$17,MATCH(Y$9,$E$10:$E$17,0)),X86))</f>
        <v>12.36168799944595</v>
      </c>
      <c r="Z86" s="52">
        <f>IF(节奏总纲!S80&lt;$D$4,0,IFERROR((节奏总纲!S80-$D$4)/$D$5*INDEX($H$10:$H$17,MATCH(Z$9,$E$10:$E$17,0)),Y86))</f>
        <v>12.36168799944595</v>
      </c>
      <c r="AA86" s="52">
        <f>IF(节奏总纲!T80&lt;$D$4,0,IFERROR((节奏总纲!T80-$D$4)/$D$5*INDEX($H$10:$H$17,MATCH(AA$9,$E$10:$E$17,0)),Z86))</f>
        <v>0</v>
      </c>
      <c r="AB86" s="52">
        <f>IF(节奏总纲!P80&lt;$D$4,0,IFERROR((节奏总纲!P80-$D$4)/$D$5*INDEX($I$10:$I$17,MATCH(AB$9,$E$10:$E$17,0)),AA86))</f>
        <v>1.679275582482243</v>
      </c>
      <c r="AC86" s="52">
        <f>IF(节奏总纲!Q80&lt;$D$4,0,IFERROR((节奏总纲!Q80-$D$4)/$D$5*INDEX($I$10:$I$17,MATCH(AC$9,$E$10:$E$17,0)),AB86))</f>
        <v>2.7228418883932592</v>
      </c>
      <c r="AD86" s="52">
        <f>IF(节奏总纲!R80&lt;$D$4,0,IFERROR((节奏总纲!R80-$D$4)/$D$5*INDEX($I$10:$I$17,MATCH(AD$9,$E$10:$E$17,0)),AC86))</f>
        <v>2.9668051198670278</v>
      </c>
      <c r="AE86" s="52">
        <f>IF(节奏总纲!S80&lt;$D$4,0,IFERROR((节奏总纲!S80-$D$4)/$D$5*INDEX($I$10:$I$17,MATCH(AE$9,$E$10:$E$17,0)),AD86))</f>
        <v>2.9668051198670278</v>
      </c>
      <c r="AF86" s="52">
        <f>IF(节奏总纲!T80&lt;$D$4,0,IFERROR((节奏总纲!T80-$D$4)/$D$5*INDEX($I$10:$I$17,MATCH(AF$9,$E$10:$E$17,0)),AE86))</f>
        <v>0</v>
      </c>
    </row>
    <row r="87" spans="12:32" x14ac:dyDescent="0.15">
      <c r="L87" s="51">
        <v>78</v>
      </c>
      <c r="M87" s="52">
        <f>IF(节奏总纲!P81&lt;$D$4,0,IFERROR((节奏总纲!P81-$D$4)/$D$5*INDEX($F$10:$F$17,MATCH(M$9,$E$10:$E$17,0)),L87))</f>
        <v>462.45984058230783</v>
      </c>
      <c r="N87" s="52">
        <f>IF(节奏总纲!Q81&lt;$D$4,0,IFERROR((节奏总纲!Q81-$D$4)/$D$5*INDEX($F$10:$F$17,MATCH(N$9,$E$10:$E$17,0)),M87))</f>
        <v>471.58154751005713</v>
      </c>
      <c r="O87" s="52">
        <f>IF(节奏总纲!R81&lt;$D$4,0,IFERROR((节奏总纲!R81-$D$4)/$D$5*INDEX($F$10:$F$17,MATCH(O$9,$E$10:$E$17,0)),N87))</f>
        <v>416.71221924530801</v>
      </c>
      <c r="P87" s="52">
        <f>IF(节奏总纲!S81&lt;$D$4,0,IFERROR((节奏总纲!S81-$D$4)/$D$5*INDEX($F$10:$F$17,MATCH(P$9,$E$10:$E$17,0)),O87))</f>
        <v>416.71221924530801</v>
      </c>
      <c r="Q87" s="52">
        <f>IF(节奏总纲!T81&lt;$D$4,0,IFERROR((节奏总纲!T81-$D$4)/$D$5*INDEX($F$10:$F$17,MATCH(Q$9,$E$10:$E$17,0)),P87))</f>
        <v>416.71221924530801</v>
      </c>
      <c r="R87" s="52">
        <f>IF(节奏总纲!P81&lt;$D$4,0,IFERROR((节奏总纲!P81-$D$4)/$D$5*INDEX($G$10:$G$17,MATCH(R$9,$E$10:$E$17,0)),Q87))</f>
        <v>92.491968116461564</v>
      </c>
      <c r="S87" s="52">
        <f>IF(节奏总纲!Q81&lt;$D$4,0,IFERROR((节奏总纲!Q81-$D$4)/$D$5*INDEX($G$10:$G$17,MATCH(S$9,$E$10:$E$17,0)),R87))</f>
        <v>150.90609520321829</v>
      </c>
      <c r="T87" s="52">
        <f>IF(节奏总纲!R81&lt;$D$4,0,IFERROR((节奏总纲!R81-$D$4)/$D$5*INDEX($G$10:$G$17,MATCH(T$9,$E$10:$E$17,0)),S87))</f>
        <v>166.68488769812322</v>
      </c>
      <c r="U87" s="52">
        <f>IF(节奏总纲!S81&lt;$D$4,0,IFERROR((节奏总纲!S81-$D$4)/$D$5*INDEX($G$10:$G$17,MATCH(U$9,$E$10:$E$17,0)),T87))</f>
        <v>166.68488769812322</v>
      </c>
      <c r="V87" s="52">
        <f>IF(节奏总纲!T81&lt;$D$4,0,IFERROR((节奏总纲!T81-$D$4)/$D$5*INDEX($G$10:$G$17,MATCH(V$9,$E$10:$E$17,0)),U87))</f>
        <v>166.68488769812322</v>
      </c>
      <c r="W87" s="52">
        <f>IF(节奏总纲!P81&lt;$D$4,0,IFERROR((节奏总纲!P81-$D$4)/$D$5*INDEX($H$10:$H$17,MATCH(W$9,$E$10:$E$17,0)),V87))</f>
        <v>15.415328019410261</v>
      </c>
      <c r="X87" s="52">
        <f>IF(节奏总纲!Q81&lt;$D$4,0,IFERROR((节奏总纲!Q81-$D$4)/$D$5*INDEX($H$10:$H$17,MATCH(X$9,$E$10:$E$17,0)),W87))</f>
        <v>15.719384917001905</v>
      </c>
      <c r="Y87" s="52">
        <f>IF(节奏总纲!R81&lt;$D$4,0,IFERROR((节奏总纲!R81-$D$4)/$D$5*INDEX($H$10:$H$17,MATCH(Y$9,$E$10:$E$17,0)),X87))</f>
        <v>13.890407308176934</v>
      </c>
      <c r="Z87" s="52">
        <f>IF(节奏总纲!S81&lt;$D$4,0,IFERROR((节奏总纲!S81-$D$4)/$D$5*INDEX($H$10:$H$17,MATCH(Z$9,$E$10:$E$17,0)),Y87))</f>
        <v>13.890407308176934</v>
      </c>
      <c r="AA87" s="52">
        <f>IF(节奏总纲!T81&lt;$D$4,0,IFERROR((节奏总纲!T81-$D$4)/$D$5*INDEX($H$10:$H$17,MATCH(AA$9,$E$10:$E$17,0)),Z87))</f>
        <v>13.890407308176934</v>
      </c>
      <c r="AB87" s="52">
        <f>IF(节奏总纲!P81&lt;$D$4,0,IFERROR((节奏总纲!P81-$D$4)/$D$5*INDEX($I$10:$I$17,MATCH(AB$9,$E$10:$E$17,0)),AA87))</f>
        <v>1.8498393623292313</v>
      </c>
      <c r="AC87" s="52">
        <f>IF(节奏总纲!Q81&lt;$D$4,0,IFERROR((节奏总纲!Q81-$D$4)/$D$5*INDEX($I$10:$I$17,MATCH(AC$9,$E$10:$E$17,0)),AB87))</f>
        <v>3.0181219040643659</v>
      </c>
      <c r="AD87" s="52">
        <f>IF(节奏总纲!R81&lt;$D$4,0,IFERROR((节奏总纲!R81-$D$4)/$D$5*INDEX($I$10:$I$17,MATCH(AD$9,$E$10:$E$17,0)),AC87))</f>
        <v>3.3336977539624639</v>
      </c>
      <c r="AE87" s="52">
        <f>IF(节奏总纲!S81&lt;$D$4,0,IFERROR((节奏总纲!S81-$D$4)/$D$5*INDEX($I$10:$I$17,MATCH(AE$9,$E$10:$E$17,0)),AD87))</f>
        <v>3.3336977539624639</v>
      </c>
      <c r="AF87" s="52">
        <f>IF(节奏总纲!T81&lt;$D$4,0,IFERROR((节奏总纲!T81-$D$4)/$D$5*INDEX($I$10:$I$17,MATCH(AF$9,$E$10:$E$17,0)),AE87))</f>
        <v>3.3336977539624639</v>
      </c>
    </row>
    <row r="88" spans="12:32" x14ac:dyDescent="0.15">
      <c r="L88" s="51">
        <v>79</v>
      </c>
      <c r="M88" s="52">
        <f>IF(节奏总纲!P82&lt;$D$4,0,IFERROR((节奏总纲!P82-$D$4)/$D$5*INDEX($F$10:$F$17,MATCH(M$9,$E$10:$E$17,0)),L88))</f>
        <v>508.16127380977895</v>
      </c>
      <c r="N88" s="52">
        <f>IF(节奏总纲!Q82&lt;$D$4,0,IFERROR((节奏总纲!Q82-$D$4)/$D$5*INDEX($F$10:$F$17,MATCH(N$9,$E$10:$E$17,0)),M88))</f>
        <v>521.7100881074191</v>
      </c>
      <c r="O88" s="52">
        <f>IF(节奏总纲!R82&lt;$D$4,0,IFERROR((节奏总纲!R82-$D$4)/$D$5*INDEX($F$10:$F$17,MATCH(O$9,$E$10:$E$17,0)),N88))</f>
        <v>466.00869717527161</v>
      </c>
      <c r="P88" s="52">
        <f>IF(节奏总纲!S82&lt;$D$4,0,IFERROR((节奏总纲!S82-$D$4)/$D$5*INDEX($F$10:$F$17,MATCH(P$9,$E$10:$E$17,0)),O88))</f>
        <v>466.00869717527161</v>
      </c>
      <c r="Q88" s="52">
        <f>IF(节奏总纲!T82&lt;$D$4,0,IFERROR((节奏总纲!T82-$D$4)/$D$5*INDEX($F$10:$F$17,MATCH(Q$9,$E$10:$E$17,0)),P88))</f>
        <v>466.00869717527161</v>
      </c>
      <c r="R88" s="52">
        <f>IF(节奏总纲!P82&lt;$D$4,0,IFERROR((节奏总纲!P82-$D$4)/$D$5*INDEX($G$10:$G$17,MATCH(R$9,$E$10:$E$17,0)),Q88))</f>
        <v>101.63225476195579</v>
      </c>
      <c r="S88" s="52">
        <f>IF(节奏总纲!Q82&lt;$D$4,0,IFERROR((节奏总纲!Q82-$D$4)/$D$5*INDEX($G$10:$G$17,MATCH(S$9,$E$10:$E$17,0)),R88))</f>
        <v>166.94722819437411</v>
      </c>
      <c r="T88" s="52">
        <f>IF(节奏总纲!R82&lt;$D$4,0,IFERROR((节奏总纲!R82-$D$4)/$D$5*INDEX($G$10:$G$17,MATCH(T$9,$E$10:$E$17,0)),S88))</f>
        <v>186.40347887010864</v>
      </c>
      <c r="U88" s="52">
        <f>IF(节奏总纲!S82&lt;$D$4,0,IFERROR((节奏总纲!S82-$D$4)/$D$5*INDEX($G$10:$G$17,MATCH(U$9,$E$10:$E$17,0)),T88))</f>
        <v>186.40347887010864</v>
      </c>
      <c r="V88" s="52">
        <f>IF(节奏总纲!T82&lt;$D$4,0,IFERROR((节奏总纲!T82-$D$4)/$D$5*INDEX($G$10:$G$17,MATCH(V$9,$E$10:$E$17,0)),U88))</f>
        <v>186.40347887010864</v>
      </c>
      <c r="W88" s="52">
        <f>IF(节奏总纲!P82&lt;$D$4,0,IFERROR((节奏总纲!P82-$D$4)/$D$5*INDEX($H$10:$H$17,MATCH(W$9,$E$10:$E$17,0)),V88))</f>
        <v>16.938709126992631</v>
      </c>
      <c r="X88" s="52">
        <f>IF(节奏总纲!Q82&lt;$D$4,0,IFERROR((节奏总纲!Q82-$D$4)/$D$5*INDEX($H$10:$H$17,MATCH(X$9,$E$10:$E$17,0)),W88))</f>
        <v>17.390336270247303</v>
      </c>
      <c r="Y88" s="52">
        <f>IF(节奏总纲!R82&lt;$D$4,0,IFERROR((节奏总纲!R82-$D$4)/$D$5*INDEX($H$10:$H$17,MATCH(Y$9,$E$10:$E$17,0)),X88))</f>
        <v>15.53362323917572</v>
      </c>
      <c r="Z88" s="52">
        <f>IF(节奏总纲!S82&lt;$D$4,0,IFERROR((节奏总纲!S82-$D$4)/$D$5*INDEX($H$10:$H$17,MATCH(Z$9,$E$10:$E$17,0)),Y88))</f>
        <v>15.53362323917572</v>
      </c>
      <c r="AA88" s="52">
        <f>IF(节奏总纲!T82&lt;$D$4,0,IFERROR((节奏总纲!T82-$D$4)/$D$5*INDEX($H$10:$H$17,MATCH(AA$9,$E$10:$E$17,0)),Z88))</f>
        <v>15.53362323917572</v>
      </c>
      <c r="AB88" s="52">
        <f>IF(节奏总纲!P82&lt;$D$4,0,IFERROR((节奏总纲!P82-$D$4)/$D$5*INDEX($I$10:$I$17,MATCH(AB$9,$E$10:$E$17,0)),AA88))</f>
        <v>2.0326450952391157</v>
      </c>
      <c r="AC88" s="52">
        <f>IF(节奏总纲!Q82&lt;$D$4,0,IFERROR((节奏总纲!Q82-$D$4)/$D$5*INDEX($I$10:$I$17,MATCH(AC$9,$E$10:$E$17,0)),AB88))</f>
        <v>3.3389445638874822</v>
      </c>
      <c r="AD88" s="52">
        <f>IF(节奏总纲!R82&lt;$D$4,0,IFERROR((节奏总纲!R82-$D$4)/$D$5*INDEX($I$10:$I$17,MATCH(AD$9,$E$10:$E$17,0)),AC88))</f>
        <v>3.7280695774021724</v>
      </c>
      <c r="AE88" s="52">
        <f>IF(节奏总纲!S82&lt;$D$4,0,IFERROR((节奏总纲!S82-$D$4)/$D$5*INDEX($I$10:$I$17,MATCH(AE$9,$E$10:$E$17,0)),AD88))</f>
        <v>3.7280695774021724</v>
      </c>
      <c r="AF88" s="52">
        <f>IF(节奏总纲!T82&lt;$D$4,0,IFERROR((节奏总纲!T82-$D$4)/$D$5*INDEX($I$10:$I$17,MATCH(AF$9,$E$10:$E$17,0)),AE88))</f>
        <v>3.7280695774021724</v>
      </c>
    </row>
    <row r="89" spans="12:32" x14ac:dyDescent="0.15">
      <c r="L89" s="51">
        <v>80</v>
      </c>
      <c r="M89" s="52">
        <f>IF(节奏总纲!P83&lt;$D$4,0,IFERROR((节奏总纲!P83-$D$4)/$D$5*INDEX($F$10:$F$17,MATCH(M$9,$E$10:$E$17,0)),L89))</f>
        <v>557.14285714285711</v>
      </c>
      <c r="N89" s="52">
        <f>IF(节奏总纲!Q83&lt;$D$4,0,IFERROR((节奏总纲!Q83-$D$4)/$D$5*INDEX($F$10:$F$17,MATCH(N$9,$E$10:$E$17,0)),M89))</f>
        <v>575.30357142857144</v>
      </c>
      <c r="O89" s="52">
        <f>IF(节奏总纲!R83&lt;$D$4,0,IFERROR((节奏总纲!R83-$D$4)/$D$5*INDEX($F$10:$F$17,MATCH(O$9,$E$10:$E$17,0)),N89))</f>
        <v>515.72571428571428</v>
      </c>
      <c r="P89" s="52">
        <f>IF(节奏总纲!S83&lt;$D$4,0,IFERROR((节奏总纲!S83-$D$4)/$D$5*INDEX($F$10:$F$17,MATCH(P$9,$E$10:$E$17,0)),O89))</f>
        <v>515.72571428571428</v>
      </c>
      <c r="Q89" s="52">
        <f>IF(节奏总纲!T83&lt;$D$4,0,IFERROR((节奏总纲!T83-$D$4)/$D$5*INDEX($F$10:$F$17,MATCH(Q$9,$E$10:$E$17,0)),P89))</f>
        <v>515.72571428571428</v>
      </c>
      <c r="R89" s="52">
        <f>IF(节奏总纲!P83&lt;$D$4,0,IFERROR((节奏总纲!P83-$D$4)/$D$5*INDEX($G$10:$G$17,MATCH(R$9,$E$10:$E$17,0)),Q89))</f>
        <v>111.42857142857143</v>
      </c>
      <c r="S89" s="52">
        <f>IF(节奏总纲!Q83&lt;$D$4,0,IFERROR((节奏总纲!Q83-$D$4)/$D$5*INDEX($G$10:$G$17,MATCH(S$9,$E$10:$E$17,0)),R89))</f>
        <v>184.09714285714287</v>
      </c>
      <c r="T89" s="52">
        <f>IF(节奏总纲!R83&lt;$D$4,0,IFERROR((节奏总纲!R83-$D$4)/$D$5*INDEX($G$10:$G$17,MATCH(T$9,$E$10:$E$17,0)),S89))</f>
        <v>206.29028571428574</v>
      </c>
      <c r="U89" s="52">
        <f>IF(节奏总纲!S83&lt;$D$4,0,IFERROR((节奏总纲!S83-$D$4)/$D$5*INDEX($G$10:$G$17,MATCH(U$9,$E$10:$E$17,0)),T89))</f>
        <v>206.29028571428574</v>
      </c>
      <c r="V89" s="52">
        <f>IF(节奏总纲!T83&lt;$D$4,0,IFERROR((节奏总纲!T83-$D$4)/$D$5*INDEX($G$10:$G$17,MATCH(V$9,$E$10:$E$17,0)),U89))</f>
        <v>206.29028571428574</v>
      </c>
      <c r="W89" s="52">
        <f>IF(节奏总纲!P83&lt;$D$4,0,IFERROR((节奏总纲!P83-$D$4)/$D$5*INDEX($H$10:$H$17,MATCH(W$9,$E$10:$E$17,0)),V89))</f>
        <v>18.571428571428569</v>
      </c>
      <c r="X89" s="52">
        <f>IF(节奏总纲!Q83&lt;$D$4,0,IFERROR((节奏总纲!Q83-$D$4)/$D$5*INDEX($H$10:$H$17,MATCH(X$9,$E$10:$E$17,0)),W89))</f>
        <v>19.176785714285717</v>
      </c>
      <c r="Y89" s="52">
        <f>IF(节奏总纲!R83&lt;$D$4,0,IFERROR((节奏总纲!R83-$D$4)/$D$5*INDEX($H$10:$H$17,MATCH(Y$9,$E$10:$E$17,0)),X89))</f>
        <v>17.190857142857144</v>
      </c>
      <c r="Z89" s="52">
        <f>IF(节奏总纲!S83&lt;$D$4,0,IFERROR((节奏总纲!S83-$D$4)/$D$5*INDEX($H$10:$H$17,MATCH(Z$9,$E$10:$E$17,0)),Y89))</f>
        <v>17.190857142857144</v>
      </c>
      <c r="AA89" s="52">
        <f>IF(节奏总纲!T83&lt;$D$4,0,IFERROR((节奏总纲!T83-$D$4)/$D$5*INDEX($H$10:$H$17,MATCH(AA$9,$E$10:$E$17,0)),Z89))</f>
        <v>17.190857142857144</v>
      </c>
      <c r="AB89" s="52">
        <f>IF(节奏总纲!P83&lt;$D$4,0,IFERROR((节奏总纲!P83-$D$4)/$D$5*INDEX($I$10:$I$17,MATCH(AB$9,$E$10:$E$17,0)),AA89))</f>
        <v>2.2285714285714286</v>
      </c>
      <c r="AC89" s="52">
        <f>IF(节奏总纲!Q83&lt;$D$4,0,IFERROR((节奏总纲!Q83-$D$4)/$D$5*INDEX($I$10:$I$17,MATCH(AC$9,$E$10:$E$17,0)),AB89))</f>
        <v>3.6819428571428574</v>
      </c>
      <c r="AD89" s="52">
        <f>IF(节奏总纲!R83&lt;$D$4,0,IFERROR((节奏总纲!R83-$D$4)/$D$5*INDEX($I$10:$I$17,MATCH(AD$9,$E$10:$E$17,0)),AC89))</f>
        <v>4.1258057142857147</v>
      </c>
      <c r="AE89" s="52">
        <f>IF(节奏总纲!S83&lt;$D$4,0,IFERROR((节奏总纲!S83-$D$4)/$D$5*INDEX($I$10:$I$17,MATCH(AE$9,$E$10:$E$17,0)),AD89))</f>
        <v>4.1258057142857147</v>
      </c>
      <c r="AF89" s="52">
        <f>IF(节奏总纲!T83&lt;$D$4,0,IFERROR((节奏总纲!T83-$D$4)/$D$5*INDEX($I$10:$I$17,MATCH(AF$9,$E$10:$E$17,0)),AE89))</f>
        <v>4.1258057142857147</v>
      </c>
    </row>
    <row r="90" spans="12:32" x14ac:dyDescent="0.15">
      <c r="L90" s="51">
        <v>81</v>
      </c>
      <c r="M90" s="52">
        <f>IF(节奏总纲!P84&lt;$D$4,0,IFERROR((节奏总纲!P84-$D$4)/$D$5*INDEX($F$10:$F$17,MATCH(M$9,$E$10:$E$17,0)),L90))</f>
        <v>609.64001831225994</v>
      </c>
      <c r="N90" s="52">
        <f>IF(节奏总纲!Q84&lt;$D$4,0,IFERROR((节奏总纲!Q84-$D$4)/$D$5*INDEX($F$10:$F$17,MATCH(N$9,$E$10:$E$17,0)),M90))</f>
        <v>629.85416407668936</v>
      </c>
      <c r="O90" s="52">
        <f>IF(节奏总纲!R84&lt;$D$4,0,IFERROR((节奏总纲!R84-$D$4)/$D$5*INDEX($F$10:$F$17,MATCH(O$9,$E$10:$E$17,0)),N90))</f>
        <v>568.60285593114986</v>
      </c>
      <c r="P90" s="52">
        <f>IF(节奏总纲!S84&lt;$D$4,0,IFERROR((节奏总纲!S84-$D$4)/$D$5*INDEX($F$10:$F$17,MATCH(P$9,$E$10:$E$17,0)),O90))</f>
        <v>568.60285593114986</v>
      </c>
      <c r="Q90" s="52">
        <f>IF(节奏总纲!T84&lt;$D$4,0,IFERROR((节奏总纲!T84-$D$4)/$D$5*INDEX($F$10:$F$17,MATCH(Q$9,$E$10:$E$17,0)),P90))</f>
        <v>568.60285593114986</v>
      </c>
      <c r="R90" s="52">
        <f>IF(节奏总纲!P84&lt;$D$4,0,IFERROR((节奏总纲!P84-$D$4)/$D$5*INDEX($G$10:$G$17,MATCH(R$9,$E$10:$E$17,0)),Q90))</f>
        <v>121.92800366245199</v>
      </c>
      <c r="S90" s="52">
        <f>IF(节奏总纲!Q84&lt;$D$4,0,IFERROR((节奏总纲!Q84-$D$4)/$D$5*INDEX($G$10:$G$17,MATCH(S$9,$E$10:$E$17,0)),R90))</f>
        <v>201.55333250454058</v>
      </c>
      <c r="T90" s="52">
        <f>IF(节奏总纲!R84&lt;$D$4,0,IFERROR((节奏总纲!R84-$D$4)/$D$5*INDEX($G$10:$G$17,MATCH(T$9,$E$10:$E$17,0)),S90))</f>
        <v>227.44114237245992</v>
      </c>
      <c r="U90" s="52">
        <f>IF(节奏总纲!S84&lt;$D$4,0,IFERROR((节奏总纲!S84-$D$4)/$D$5*INDEX($G$10:$G$17,MATCH(U$9,$E$10:$E$17,0)),T90))</f>
        <v>227.44114237245992</v>
      </c>
      <c r="V90" s="52">
        <f>IF(节奏总纲!T84&lt;$D$4,0,IFERROR((节奏总纲!T84-$D$4)/$D$5*INDEX($G$10:$G$17,MATCH(V$9,$E$10:$E$17,0)),U90))</f>
        <v>227.44114237245992</v>
      </c>
      <c r="W90" s="52">
        <f>IF(节奏总纲!P84&lt;$D$4,0,IFERROR((节奏总纲!P84-$D$4)/$D$5*INDEX($H$10:$H$17,MATCH(W$9,$E$10:$E$17,0)),V90))</f>
        <v>20.321333943741998</v>
      </c>
      <c r="X90" s="52">
        <f>IF(节奏总纲!Q84&lt;$D$4,0,IFERROR((节奏总纲!Q84-$D$4)/$D$5*INDEX($H$10:$H$17,MATCH(X$9,$E$10:$E$17,0)),W90))</f>
        <v>20.995138802556312</v>
      </c>
      <c r="Y90" s="52">
        <f>IF(节奏总纲!R84&lt;$D$4,0,IFERROR((节奏总纲!R84-$D$4)/$D$5*INDEX($H$10:$H$17,MATCH(Y$9,$E$10:$E$17,0)),X90))</f>
        <v>18.953428531038327</v>
      </c>
      <c r="Z90" s="52">
        <f>IF(节奏总纲!S84&lt;$D$4,0,IFERROR((节奏总纲!S84-$D$4)/$D$5*INDEX($H$10:$H$17,MATCH(Z$9,$E$10:$E$17,0)),Y90))</f>
        <v>18.953428531038327</v>
      </c>
      <c r="AA90" s="52">
        <f>IF(节奏总纲!T84&lt;$D$4,0,IFERROR((节奏总纲!T84-$D$4)/$D$5*INDEX($H$10:$H$17,MATCH(AA$9,$E$10:$E$17,0)),Z90))</f>
        <v>18.953428531038327</v>
      </c>
      <c r="AB90" s="52">
        <f>IF(节奏总纲!P84&lt;$D$4,0,IFERROR((节奏总纲!P84-$D$4)/$D$5*INDEX($I$10:$I$17,MATCH(AB$9,$E$10:$E$17,0)),AA90))</f>
        <v>2.4385600732490396</v>
      </c>
      <c r="AC90" s="52">
        <f>IF(节奏总纲!Q84&lt;$D$4,0,IFERROR((节奏总纲!Q84-$D$4)/$D$5*INDEX($I$10:$I$17,MATCH(AC$9,$E$10:$E$17,0)),AB90))</f>
        <v>4.0310666500908114</v>
      </c>
      <c r="AD90" s="52">
        <f>IF(节奏总纲!R84&lt;$D$4,0,IFERROR((节奏总纲!R84-$D$4)/$D$5*INDEX($I$10:$I$17,MATCH(AD$9,$E$10:$E$17,0)),AC90))</f>
        <v>4.5488228474491983</v>
      </c>
      <c r="AE90" s="52">
        <f>IF(节奏总纲!S84&lt;$D$4,0,IFERROR((节奏总纲!S84-$D$4)/$D$5*INDEX($I$10:$I$17,MATCH(AE$9,$E$10:$E$17,0)),AD90))</f>
        <v>4.5488228474491983</v>
      </c>
      <c r="AF90" s="52">
        <f>IF(节奏总纲!T84&lt;$D$4,0,IFERROR((节奏总纲!T84-$D$4)/$D$5*INDEX($I$10:$I$17,MATCH(AF$9,$E$10:$E$17,0)),AE90))</f>
        <v>4.5488228474491983</v>
      </c>
    </row>
    <row r="91" spans="12:32" x14ac:dyDescent="0.15">
      <c r="L91" s="51">
        <v>82</v>
      </c>
      <c r="M91" s="52">
        <f>IF(节奏总纲!P85&lt;$D$4,0,IFERROR((节奏总纲!P85-$D$4)/$D$5*INDEX($F$10:$F$17,MATCH(M$9,$E$10:$E$17,0)),L91))</f>
        <v>665.90508251211622</v>
      </c>
      <c r="N91" s="52">
        <f>IF(节奏总纲!Q85&lt;$D$4,0,IFERROR((节奏总纲!Q85-$D$4)/$D$5*INDEX($F$10:$F$17,MATCH(N$9,$E$10:$E$17,0)),M91))</f>
        <v>689.82529855674318</v>
      </c>
      <c r="O91" s="52">
        <f>IF(节奏总纲!R85&lt;$D$4,0,IFERROR((节奏总纲!R85-$D$4)/$D$5*INDEX($F$10:$F$17,MATCH(O$9,$E$10:$E$17,0)),N91))</f>
        <v>627.3326815146911</v>
      </c>
      <c r="P91" s="52">
        <f>IF(节奏总纲!S85&lt;$D$4,0,IFERROR((节奏总纲!S85-$D$4)/$D$5*INDEX($F$10:$F$17,MATCH(P$9,$E$10:$E$17,0)),O91))</f>
        <v>627.3326815146911</v>
      </c>
      <c r="Q91" s="52">
        <f>IF(节奏总纲!T85&lt;$D$4,0,IFERROR((节奏总纲!T85-$D$4)/$D$5*INDEX($F$10:$F$17,MATCH(Q$9,$E$10:$E$17,0)),P91))</f>
        <v>627.3326815146911</v>
      </c>
      <c r="R91" s="52">
        <f>IF(节奏总纲!P85&lt;$D$4,0,IFERROR((节奏总纲!P85-$D$4)/$D$5*INDEX($G$10:$G$17,MATCH(R$9,$E$10:$E$17,0)),Q91))</f>
        <v>133.18101650242323</v>
      </c>
      <c r="S91" s="52">
        <f>IF(节奏总纲!Q85&lt;$D$4,0,IFERROR((节奏总纲!Q85-$D$4)/$D$5*INDEX($G$10:$G$17,MATCH(S$9,$E$10:$E$17,0)),R91))</f>
        <v>220.74409553815781</v>
      </c>
      <c r="T91" s="52">
        <f>IF(节奏总纲!R85&lt;$D$4,0,IFERROR((节奏总纲!R85-$D$4)/$D$5*INDEX($G$10:$G$17,MATCH(T$9,$E$10:$E$17,0)),S91))</f>
        <v>250.93307260587642</v>
      </c>
      <c r="U91" s="52">
        <f>IF(节奏总纲!S85&lt;$D$4,0,IFERROR((节奏总纲!S85-$D$4)/$D$5*INDEX($G$10:$G$17,MATCH(U$9,$E$10:$E$17,0)),T91))</f>
        <v>250.93307260587642</v>
      </c>
      <c r="V91" s="52">
        <f>IF(节奏总纲!T85&lt;$D$4,0,IFERROR((节奏总纲!T85-$D$4)/$D$5*INDEX($G$10:$G$17,MATCH(V$9,$E$10:$E$17,0)),U91))</f>
        <v>250.93307260587642</v>
      </c>
      <c r="W91" s="52">
        <f>IF(节奏总纲!P85&lt;$D$4,0,IFERROR((节奏总纲!P85-$D$4)/$D$5*INDEX($H$10:$H$17,MATCH(W$9,$E$10:$E$17,0)),V91))</f>
        <v>22.196836083737203</v>
      </c>
      <c r="X91" s="52">
        <f>IF(节奏总纲!Q85&lt;$D$4,0,IFERROR((节奏总纲!Q85-$D$4)/$D$5*INDEX($H$10:$H$17,MATCH(X$9,$E$10:$E$17,0)),W91))</f>
        <v>22.994176618558107</v>
      </c>
      <c r="Y91" s="52">
        <f>IF(节奏总纲!R85&lt;$D$4,0,IFERROR((节奏总纲!R85-$D$4)/$D$5*INDEX($H$10:$H$17,MATCH(Y$9,$E$10:$E$17,0)),X91))</f>
        <v>20.911089383823036</v>
      </c>
      <c r="Z91" s="52">
        <f>IF(节奏总纲!S85&lt;$D$4,0,IFERROR((节奏总纲!S85-$D$4)/$D$5*INDEX($H$10:$H$17,MATCH(Z$9,$E$10:$E$17,0)),Y91))</f>
        <v>20.911089383823036</v>
      </c>
      <c r="AA91" s="52">
        <f>IF(节奏总纲!T85&lt;$D$4,0,IFERROR((节奏总纲!T85-$D$4)/$D$5*INDEX($H$10:$H$17,MATCH(AA$9,$E$10:$E$17,0)),Z91))</f>
        <v>20.911089383823036</v>
      </c>
      <c r="AB91" s="52">
        <f>IF(节奏总纲!P85&lt;$D$4,0,IFERROR((节奏总纲!P85-$D$4)/$D$5*INDEX($I$10:$I$17,MATCH(AB$9,$E$10:$E$17,0)),AA91))</f>
        <v>2.6636203300484649</v>
      </c>
      <c r="AC91" s="52">
        <f>IF(节奏总纲!Q85&lt;$D$4,0,IFERROR((节奏总纲!Q85-$D$4)/$D$5*INDEX($I$10:$I$17,MATCH(AC$9,$E$10:$E$17,0)),AB91))</f>
        <v>4.4148819107631558</v>
      </c>
      <c r="AD91" s="52">
        <f>IF(节奏总纲!R85&lt;$D$4,0,IFERROR((节奏总纲!R85-$D$4)/$D$5*INDEX($I$10:$I$17,MATCH(AD$9,$E$10:$E$17,0)),AC91))</f>
        <v>5.0186614521175281</v>
      </c>
      <c r="AE91" s="52">
        <f>IF(节奏总纲!S85&lt;$D$4,0,IFERROR((节奏总纲!S85-$D$4)/$D$5*INDEX($I$10:$I$17,MATCH(AE$9,$E$10:$E$17,0)),AD91))</f>
        <v>5.0186614521175281</v>
      </c>
      <c r="AF91" s="52">
        <f>IF(节奏总纲!T85&lt;$D$4,0,IFERROR((节奏总纲!T85-$D$4)/$D$5*INDEX($I$10:$I$17,MATCH(AF$9,$E$10:$E$17,0)),AE91))</f>
        <v>5.0186614521175281</v>
      </c>
    </row>
    <row r="92" spans="12:32" x14ac:dyDescent="0.15">
      <c r="L92" s="51">
        <v>83</v>
      </c>
      <c r="M92" s="52">
        <f>IF(节奏总纲!P86&lt;$D$4,0,IFERROR((节奏总纲!P86-$D$4)/$D$5*INDEX($F$10:$F$17,MATCH(M$9,$E$10:$E$17,0)),L92))</f>
        <v>726.20848518942512</v>
      </c>
      <c r="N92" s="52">
        <f>IF(节奏总纲!Q86&lt;$D$4,0,IFERROR((节奏总纲!Q86-$D$4)/$D$5*INDEX($F$10:$F$17,MATCH(N$9,$E$10:$E$17,0)),M92))</f>
        <v>755.49892075795367</v>
      </c>
      <c r="O92" s="52">
        <f>IF(节奏总纲!R86&lt;$D$4,0,IFERROR((节奏总纲!R86-$D$4)/$D$5*INDEX($F$10:$F$17,MATCH(O$9,$E$10:$E$17,0)),N92))</f>
        <v>692.37762134765967</v>
      </c>
      <c r="P92" s="52">
        <f>IF(节奏总纲!S86&lt;$D$4,0,IFERROR((节奏总纲!S86-$D$4)/$D$5*INDEX($F$10:$F$17,MATCH(P$9,$E$10:$E$17,0)),O92))</f>
        <v>692.37762134765967</v>
      </c>
      <c r="Q92" s="52">
        <f>IF(节奏总纲!T86&lt;$D$4,0,IFERROR((节奏总纲!T86-$D$4)/$D$5*INDEX($F$10:$F$17,MATCH(Q$9,$E$10:$E$17,0)),P92))</f>
        <v>692.37762134765967</v>
      </c>
      <c r="R92" s="52">
        <f>IF(节奏总纲!P86&lt;$D$4,0,IFERROR((节奏总纲!P86-$D$4)/$D$5*INDEX($G$10:$G$17,MATCH(R$9,$E$10:$E$17,0)),Q92))</f>
        <v>145.24169703788502</v>
      </c>
      <c r="S92" s="52">
        <f>IF(节奏总纲!Q86&lt;$D$4,0,IFERROR((节奏总纲!Q86-$D$4)/$D$5*INDEX($G$10:$G$17,MATCH(S$9,$E$10:$E$17,0)),R92))</f>
        <v>241.75965464254517</v>
      </c>
      <c r="T92" s="52">
        <f>IF(节奏总纲!R86&lt;$D$4,0,IFERROR((节奏总纲!R86-$D$4)/$D$5*INDEX($G$10:$G$17,MATCH(T$9,$E$10:$E$17,0)),S92))</f>
        <v>276.95104853906389</v>
      </c>
      <c r="U92" s="52">
        <f>IF(节奏总纲!S86&lt;$D$4,0,IFERROR((节奏总纲!S86-$D$4)/$D$5*INDEX($G$10:$G$17,MATCH(U$9,$E$10:$E$17,0)),T92))</f>
        <v>276.95104853906389</v>
      </c>
      <c r="V92" s="52">
        <f>IF(节奏总纲!T86&lt;$D$4,0,IFERROR((节奏总纲!T86-$D$4)/$D$5*INDEX($G$10:$G$17,MATCH(V$9,$E$10:$E$17,0)),U92))</f>
        <v>276.95104853906389</v>
      </c>
      <c r="W92" s="52">
        <f>IF(节奏总纲!P86&lt;$D$4,0,IFERROR((节奏总纲!P86-$D$4)/$D$5*INDEX($H$10:$H$17,MATCH(W$9,$E$10:$E$17,0)),V92))</f>
        <v>24.206949506314167</v>
      </c>
      <c r="X92" s="52">
        <f>IF(节奏总纲!Q86&lt;$D$4,0,IFERROR((节奏总纲!Q86-$D$4)/$D$5*INDEX($H$10:$H$17,MATCH(X$9,$E$10:$E$17,0)),W92))</f>
        <v>25.183297358598455</v>
      </c>
      <c r="Y92" s="52">
        <f>IF(节奏总纲!R86&lt;$D$4,0,IFERROR((节奏总纲!R86-$D$4)/$D$5*INDEX($H$10:$H$17,MATCH(Y$9,$E$10:$E$17,0)),X92))</f>
        <v>23.079254044921989</v>
      </c>
      <c r="Z92" s="52">
        <f>IF(节奏总纲!S86&lt;$D$4,0,IFERROR((节奏总纲!S86-$D$4)/$D$5*INDEX($H$10:$H$17,MATCH(Z$9,$E$10:$E$17,0)),Y92))</f>
        <v>23.079254044921989</v>
      </c>
      <c r="AA92" s="52">
        <f>IF(节奏总纲!T86&lt;$D$4,0,IFERROR((节奏总纲!T86-$D$4)/$D$5*INDEX($H$10:$H$17,MATCH(AA$9,$E$10:$E$17,0)),Z92))</f>
        <v>23.079254044921989</v>
      </c>
      <c r="AB92" s="52">
        <f>IF(节奏总纲!P86&lt;$D$4,0,IFERROR((节奏总纲!P86-$D$4)/$D$5*INDEX($I$10:$I$17,MATCH(AB$9,$E$10:$E$17,0)),AA92))</f>
        <v>2.9048339407577006</v>
      </c>
      <c r="AC92" s="52">
        <f>IF(节奏总纲!Q86&lt;$D$4,0,IFERROR((节奏总纲!Q86-$D$4)/$D$5*INDEX($I$10:$I$17,MATCH(AC$9,$E$10:$E$17,0)),AB92))</f>
        <v>4.8351930928509033</v>
      </c>
      <c r="AD92" s="52">
        <f>IF(节奏总纲!R86&lt;$D$4,0,IFERROR((节奏总纲!R86-$D$4)/$D$5*INDEX($I$10:$I$17,MATCH(AD$9,$E$10:$E$17,0)),AC92))</f>
        <v>5.5390209707812774</v>
      </c>
      <c r="AE92" s="52">
        <f>IF(节奏总纲!S86&lt;$D$4,0,IFERROR((节奏总纲!S86-$D$4)/$D$5*INDEX($I$10:$I$17,MATCH(AE$9,$E$10:$E$17,0)),AD92))</f>
        <v>5.5390209707812774</v>
      </c>
      <c r="AF92" s="52">
        <f>IF(节奏总纲!T86&lt;$D$4,0,IFERROR((节奏总纲!T86-$D$4)/$D$5*INDEX($I$10:$I$17,MATCH(AF$9,$E$10:$E$17,0)),AE92))</f>
        <v>5.5390209707812774</v>
      </c>
    </row>
    <row r="93" spans="12:32" x14ac:dyDescent="0.15">
      <c r="L93" s="51">
        <v>84</v>
      </c>
      <c r="M93" s="52">
        <f>IF(节奏总纲!P87&lt;$D$4,0,IFERROR((节奏总纲!P87-$D$4)/$D$5*INDEX($F$10:$F$17,MATCH(M$9,$E$10:$E$17,0)),L93))</f>
        <v>790.84007187960242</v>
      </c>
      <c r="N93" s="52">
        <f>IF(节奏总纲!Q87&lt;$D$4,0,IFERROR((节奏总纲!Q87-$D$4)/$D$5*INDEX($F$10:$F$17,MATCH(N$9,$E$10:$E$17,0)),M93))</f>
        <v>825.92668913042178</v>
      </c>
      <c r="O93" s="52">
        <f>IF(节奏总纲!R87&lt;$D$4,0,IFERROR((节奏总纲!R87-$D$4)/$D$5*INDEX($F$10:$F$17,MATCH(O$9,$E$10:$E$17,0)),N93))</f>
        <v>759.7345316730557</v>
      </c>
      <c r="P93" s="52">
        <f>IF(节奏总纲!S87&lt;$D$4,0,IFERROR((节奏总纲!S87-$D$4)/$D$5*INDEX($F$10:$F$17,MATCH(P$9,$E$10:$E$17,0)),O93))</f>
        <v>759.7345316730557</v>
      </c>
      <c r="Q93" s="52">
        <f>IF(节奏总纲!T87&lt;$D$4,0,IFERROR((节奏总纲!T87-$D$4)/$D$5*INDEX($F$10:$F$17,MATCH(Q$9,$E$10:$E$17,0)),P93))</f>
        <v>759.7345316730557</v>
      </c>
      <c r="R93" s="52">
        <f>IF(节奏总纲!P87&lt;$D$4,0,IFERROR((节奏总纲!P87-$D$4)/$D$5*INDEX($G$10:$G$17,MATCH(R$9,$E$10:$E$17,0)),Q93))</f>
        <v>158.16801437592048</v>
      </c>
      <c r="S93" s="52">
        <f>IF(节奏总纲!Q87&lt;$D$4,0,IFERROR((节奏总纲!Q87-$D$4)/$D$5*INDEX($G$10:$G$17,MATCH(S$9,$E$10:$E$17,0)),R93))</f>
        <v>264.29654052173498</v>
      </c>
      <c r="T93" s="52">
        <f>IF(节奏总纲!R87&lt;$D$4,0,IFERROR((节奏总纲!R87-$D$4)/$D$5*INDEX($G$10:$G$17,MATCH(T$9,$E$10:$E$17,0)),S93))</f>
        <v>303.89381266922226</v>
      </c>
      <c r="U93" s="52">
        <f>IF(节奏总纲!S87&lt;$D$4,0,IFERROR((节奏总纲!S87-$D$4)/$D$5*INDEX($G$10:$G$17,MATCH(U$9,$E$10:$E$17,0)),T93))</f>
        <v>303.89381266922226</v>
      </c>
      <c r="V93" s="52">
        <f>IF(节奏总纲!T87&lt;$D$4,0,IFERROR((节奏总纲!T87-$D$4)/$D$5*INDEX($G$10:$G$17,MATCH(V$9,$E$10:$E$17,0)),U93))</f>
        <v>303.89381266922226</v>
      </c>
      <c r="W93" s="52">
        <f>IF(节奏总纲!P87&lt;$D$4,0,IFERROR((节奏总纲!P87-$D$4)/$D$5*INDEX($H$10:$H$17,MATCH(W$9,$E$10:$E$17,0)),V93))</f>
        <v>26.361335729320079</v>
      </c>
      <c r="X93" s="52">
        <f>IF(节奏总纲!Q87&lt;$D$4,0,IFERROR((节奏总纲!Q87-$D$4)/$D$5*INDEX($H$10:$H$17,MATCH(X$9,$E$10:$E$17,0)),W93))</f>
        <v>27.53088963768073</v>
      </c>
      <c r="Y93" s="52">
        <f>IF(节奏总纲!R87&lt;$D$4,0,IFERROR((节奏总纲!R87-$D$4)/$D$5*INDEX($H$10:$H$17,MATCH(Y$9,$E$10:$E$17,0)),X93))</f>
        <v>25.324484389101855</v>
      </c>
      <c r="Z93" s="52">
        <f>IF(节奏总纲!S87&lt;$D$4,0,IFERROR((节奏总纲!S87-$D$4)/$D$5*INDEX($H$10:$H$17,MATCH(Z$9,$E$10:$E$17,0)),Y93))</f>
        <v>25.324484389101855</v>
      </c>
      <c r="AA93" s="52">
        <f>IF(节奏总纲!T87&lt;$D$4,0,IFERROR((节奏总纲!T87-$D$4)/$D$5*INDEX($H$10:$H$17,MATCH(AA$9,$E$10:$E$17,0)),Z93))</f>
        <v>25.324484389101855</v>
      </c>
      <c r="AB93" s="52">
        <f>IF(节奏总纲!P87&lt;$D$4,0,IFERROR((节奏总纲!P87-$D$4)/$D$5*INDEX($I$10:$I$17,MATCH(AB$9,$E$10:$E$17,0)),AA93))</f>
        <v>3.1633602875184095</v>
      </c>
      <c r="AC93" s="52">
        <f>IF(节奏总纲!Q87&lt;$D$4,0,IFERROR((节奏总纲!Q87-$D$4)/$D$5*INDEX($I$10:$I$17,MATCH(AC$9,$E$10:$E$17,0)),AB93))</f>
        <v>5.2859308104346994</v>
      </c>
      <c r="AD93" s="52">
        <f>IF(节奏总纲!R87&lt;$D$4,0,IFERROR((节奏总纲!R87-$D$4)/$D$5*INDEX($I$10:$I$17,MATCH(AD$9,$E$10:$E$17,0)),AC93))</f>
        <v>6.0778762533844448</v>
      </c>
      <c r="AE93" s="52">
        <f>IF(节奏总纲!S87&lt;$D$4,0,IFERROR((节奏总纲!S87-$D$4)/$D$5*INDEX($I$10:$I$17,MATCH(AE$9,$E$10:$E$17,0)),AD93))</f>
        <v>6.0778762533844448</v>
      </c>
      <c r="AF93" s="52">
        <f>IF(节奏总纲!T87&lt;$D$4,0,IFERROR((节奏总纲!T87-$D$4)/$D$5*INDEX($I$10:$I$17,MATCH(AF$9,$E$10:$E$17,0)),AE93))</f>
        <v>6.0778762533844448</v>
      </c>
    </row>
    <row r="94" spans="12:32" x14ac:dyDescent="0.15">
      <c r="L94" s="51">
        <v>85</v>
      </c>
      <c r="M94" s="52">
        <f>IF(节奏总纲!P88&lt;$D$4,0,IFERROR((节奏总纲!P88-$D$4)/$D$5*INDEX($F$10:$F$17,MATCH(M$9,$E$10:$E$17,0)),L94))</f>
        <v>860.11049133574943</v>
      </c>
      <c r="N94" s="52">
        <f>IF(节奏总纲!Q88&lt;$D$4,0,IFERROR((节奏总纲!Q88-$D$4)/$D$5*INDEX($F$10:$F$17,MATCH(N$9,$E$10:$E$17,0)),M94))</f>
        <v>899.00281920267878</v>
      </c>
      <c r="O94" s="52">
        <f>IF(节奏总纲!R88&lt;$D$4,0,IFERROR((节奏总纲!R88-$D$4)/$D$5*INDEX($F$10:$F$17,MATCH(O$9,$E$10:$E$17,0)),N94))</f>
        <v>831.07927712036314</v>
      </c>
      <c r="P94" s="52">
        <f>IF(节奏总纲!S88&lt;$D$4,0,IFERROR((节奏总纲!S88-$D$4)/$D$5*INDEX($F$10:$F$17,MATCH(P$9,$E$10:$E$17,0)),O94))</f>
        <v>831.07927712036314</v>
      </c>
      <c r="Q94" s="52">
        <f>IF(节奏总纲!T88&lt;$D$4,0,IFERROR((节奏总纲!T88-$D$4)/$D$5*INDEX($F$10:$F$17,MATCH(Q$9,$E$10:$E$17,0)),P94))</f>
        <v>831.07927712036314</v>
      </c>
      <c r="R94" s="52">
        <f>IF(节奏总纲!P88&lt;$D$4,0,IFERROR((节奏总纲!P88-$D$4)/$D$5*INDEX($G$10:$G$17,MATCH(R$9,$E$10:$E$17,0)),Q94))</f>
        <v>172.02209826714989</v>
      </c>
      <c r="S94" s="52">
        <f>IF(节奏总纲!Q88&lt;$D$4,0,IFERROR((节奏总纲!Q88-$D$4)/$D$5*INDEX($G$10:$G$17,MATCH(S$9,$E$10:$E$17,0)),R94))</f>
        <v>287.68090214485721</v>
      </c>
      <c r="T94" s="52">
        <f>IF(节奏总纲!R88&lt;$D$4,0,IFERROR((节奏总纲!R88-$D$4)/$D$5*INDEX($G$10:$G$17,MATCH(T$9,$E$10:$E$17,0)),S94))</f>
        <v>332.43171084814526</v>
      </c>
      <c r="U94" s="52">
        <f>IF(节奏总纲!S88&lt;$D$4,0,IFERROR((节奏总纲!S88-$D$4)/$D$5*INDEX($G$10:$G$17,MATCH(U$9,$E$10:$E$17,0)),T94))</f>
        <v>332.43171084814526</v>
      </c>
      <c r="V94" s="52">
        <f>IF(节奏总纲!T88&lt;$D$4,0,IFERROR((节奏总纲!T88-$D$4)/$D$5*INDEX($G$10:$G$17,MATCH(V$9,$E$10:$E$17,0)),U94))</f>
        <v>332.43171084814526</v>
      </c>
      <c r="W94" s="52">
        <f>IF(节奏总纲!P88&lt;$D$4,0,IFERROR((节奏总纲!P88-$D$4)/$D$5*INDEX($H$10:$H$17,MATCH(W$9,$E$10:$E$17,0)),V94))</f>
        <v>28.670349711191648</v>
      </c>
      <c r="X94" s="52">
        <f>IF(节奏总纲!Q88&lt;$D$4,0,IFERROR((节奏总纲!Q88-$D$4)/$D$5*INDEX($H$10:$H$17,MATCH(X$9,$E$10:$E$17,0)),W94))</f>
        <v>29.966760640089294</v>
      </c>
      <c r="Y94" s="52">
        <f>IF(节奏总纲!R88&lt;$D$4,0,IFERROR((节奏总纲!R88-$D$4)/$D$5*INDEX($H$10:$H$17,MATCH(Y$9,$E$10:$E$17,0)),X94))</f>
        <v>27.702642570678773</v>
      </c>
      <c r="Z94" s="52">
        <f>IF(节奏总纲!S88&lt;$D$4,0,IFERROR((节奏总纲!S88-$D$4)/$D$5*INDEX($H$10:$H$17,MATCH(Z$9,$E$10:$E$17,0)),Y94))</f>
        <v>27.702642570678773</v>
      </c>
      <c r="AA94" s="52">
        <f>IF(节奏总纲!T88&lt;$D$4,0,IFERROR((节奏总纲!T88-$D$4)/$D$5*INDEX($H$10:$H$17,MATCH(AA$9,$E$10:$E$17,0)),Z94))</f>
        <v>27.702642570678773</v>
      </c>
      <c r="AB94" s="52">
        <f>IF(节奏总纲!P88&lt;$D$4,0,IFERROR((节奏总纲!P88-$D$4)/$D$5*INDEX($I$10:$I$17,MATCH(AB$9,$E$10:$E$17,0)),AA94))</f>
        <v>3.4404419653429978</v>
      </c>
      <c r="AC94" s="52">
        <f>IF(节奏总纲!Q88&lt;$D$4,0,IFERROR((节奏总纲!Q88-$D$4)/$D$5*INDEX($I$10:$I$17,MATCH(AC$9,$E$10:$E$17,0)),AB94))</f>
        <v>5.753618042897144</v>
      </c>
      <c r="AD94" s="52">
        <f>IF(节奏总纲!R88&lt;$D$4,0,IFERROR((节奏总纲!R88-$D$4)/$D$5*INDEX($I$10:$I$17,MATCH(AD$9,$E$10:$E$17,0)),AC94))</f>
        <v>6.6486342169629049</v>
      </c>
      <c r="AE94" s="52">
        <f>IF(节奏总纲!S88&lt;$D$4,0,IFERROR((节奏总纲!S88-$D$4)/$D$5*INDEX($I$10:$I$17,MATCH(AE$9,$E$10:$E$17,0)),AD94))</f>
        <v>6.6486342169629049</v>
      </c>
      <c r="AF94" s="52">
        <f>IF(节奏总纲!T88&lt;$D$4,0,IFERROR((节奏总纲!T88-$D$4)/$D$5*INDEX($I$10:$I$17,MATCH(AF$9,$E$10:$E$17,0)),AE94))</f>
        <v>6.6486342169629049</v>
      </c>
    </row>
    <row r="95" spans="12:32" x14ac:dyDescent="0.15">
      <c r="L95" s="51">
        <v>86</v>
      </c>
      <c r="M95" s="52">
        <f>IF(节奏总纲!P89&lt;$D$4,0,IFERROR((节奏总纲!P89-$D$4)/$D$5*INDEX($F$10:$F$17,MATCH(M$9,$E$10:$E$17,0)),L95))</f>
        <v>934.35268864760542</v>
      </c>
      <c r="N95" s="52">
        <f>IF(节奏总纲!Q89&lt;$D$4,0,IFERROR((节奏总纲!Q89-$D$4)/$D$5*INDEX($F$10:$F$17,MATCH(N$9,$E$10:$E$17,0)),M95))</f>
        <v>978.57582002146137</v>
      </c>
      <c r="O95" s="52">
        <f>IF(节奏总纲!R89&lt;$D$4,0,IFERROR((节奏总纲!R89-$D$4)/$D$5*INDEX($F$10:$F$17,MATCH(O$9,$E$10:$E$17,0)),N95))</f>
        <v>909.56695036351709</v>
      </c>
      <c r="P95" s="52">
        <f>IF(节奏总纲!S89&lt;$D$4,0,IFERROR((节奏总纲!S89-$D$4)/$D$5*INDEX($F$10:$F$17,MATCH(P$9,$E$10:$E$17,0)),O95))</f>
        <v>909.56695036351709</v>
      </c>
      <c r="Q95" s="52">
        <f>IF(节奏总纲!T89&lt;$D$4,0,IFERROR((节奏总纲!T89-$D$4)/$D$5*INDEX($F$10:$F$17,MATCH(Q$9,$E$10:$E$17,0)),P95))</f>
        <v>909.56695036351709</v>
      </c>
      <c r="R95" s="52">
        <f>IF(节奏总纲!P89&lt;$D$4,0,IFERROR((节奏总纲!P89-$D$4)/$D$5*INDEX($G$10:$G$17,MATCH(R$9,$E$10:$E$17,0)),Q95))</f>
        <v>186.87053772952109</v>
      </c>
      <c r="S95" s="52">
        <f>IF(节奏总纲!Q89&lt;$D$4,0,IFERROR((节奏总纲!Q89-$D$4)/$D$5*INDEX($G$10:$G$17,MATCH(S$9,$E$10:$E$17,0)),R95))</f>
        <v>313.14426240686765</v>
      </c>
      <c r="T95" s="52">
        <f>IF(节奏总纲!R89&lt;$D$4,0,IFERROR((节奏总纲!R89-$D$4)/$D$5*INDEX($G$10:$G$17,MATCH(T$9,$E$10:$E$17,0)),S95))</f>
        <v>363.82678014540681</v>
      </c>
      <c r="U95" s="52">
        <f>IF(节奏总纲!S89&lt;$D$4,0,IFERROR((节奏总纲!S89-$D$4)/$D$5*INDEX($G$10:$G$17,MATCH(U$9,$E$10:$E$17,0)),T95))</f>
        <v>363.82678014540681</v>
      </c>
      <c r="V95" s="52">
        <f>IF(节奏总纲!T89&lt;$D$4,0,IFERROR((节奏总纲!T89-$D$4)/$D$5*INDEX($G$10:$G$17,MATCH(V$9,$E$10:$E$17,0)),U95))</f>
        <v>363.82678014540681</v>
      </c>
      <c r="W95" s="52">
        <f>IF(节奏总纲!P89&lt;$D$4,0,IFERROR((节奏总纲!P89-$D$4)/$D$5*INDEX($H$10:$H$17,MATCH(W$9,$E$10:$E$17,0)),V95))</f>
        <v>31.145089621586848</v>
      </c>
      <c r="X95" s="52">
        <f>IF(节奏总纲!Q89&lt;$D$4,0,IFERROR((节奏总纲!Q89-$D$4)/$D$5*INDEX($H$10:$H$17,MATCH(X$9,$E$10:$E$17,0)),W95))</f>
        <v>32.619194000715382</v>
      </c>
      <c r="Y95" s="52">
        <f>IF(节奏总纲!R89&lt;$D$4,0,IFERROR((节奏总纲!R89-$D$4)/$D$5*INDEX($H$10:$H$17,MATCH(Y$9,$E$10:$E$17,0)),X95))</f>
        <v>30.31889834545057</v>
      </c>
      <c r="Z95" s="52">
        <f>IF(节奏总纲!S89&lt;$D$4,0,IFERROR((节奏总纲!S89-$D$4)/$D$5*INDEX($H$10:$H$17,MATCH(Z$9,$E$10:$E$17,0)),Y95))</f>
        <v>30.31889834545057</v>
      </c>
      <c r="AA95" s="52">
        <f>IF(节奏总纲!T89&lt;$D$4,0,IFERROR((节奏总纲!T89-$D$4)/$D$5*INDEX($H$10:$H$17,MATCH(AA$9,$E$10:$E$17,0)),Z95))</f>
        <v>30.31889834545057</v>
      </c>
      <c r="AB95" s="52">
        <f>IF(节奏总纲!P89&lt;$D$4,0,IFERROR((节奏总纲!P89-$D$4)/$D$5*INDEX($I$10:$I$17,MATCH(AB$9,$E$10:$E$17,0)),AA95))</f>
        <v>3.7374107545904218</v>
      </c>
      <c r="AC95" s="52">
        <f>IF(节奏总纲!Q89&lt;$D$4,0,IFERROR((节奏总纲!Q89-$D$4)/$D$5*INDEX($I$10:$I$17,MATCH(AC$9,$E$10:$E$17,0)),AB95))</f>
        <v>6.2628852481373531</v>
      </c>
      <c r="AD95" s="52">
        <f>IF(节奏总纲!R89&lt;$D$4,0,IFERROR((节奏总纲!R89-$D$4)/$D$5*INDEX($I$10:$I$17,MATCH(AD$9,$E$10:$E$17,0)),AC95))</f>
        <v>7.2765356029081367</v>
      </c>
      <c r="AE95" s="52">
        <f>IF(节奏总纲!S89&lt;$D$4,0,IFERROR((节奏总纲!S89-$D$4)/$D$5*INDEX($I$10:$I$17,MATCH(AE$9,$E$10:$E$17,0)),AD95))</f>
        <v>7.2765356029081367</v>
      </c>
      <c r="AF95" s="52">
        <f>IF(节奏总纲!T89&lt;$D$4,0,IFERROR((节奏总纲!T89-$D$4)/$D$5*INDEX($I$10:$I$17,MATCH(AF$9,$E$10:$E$17,0)),AE95))</f>
        <v>7.2765356029081367</v>
      </c>
    </row>
    <row r="96" spans="12:32" x14ac:dyDescent="0.15">
      <c r="L96" s="51">
        <v>87</v>
      </c>
      <c r="M96" s="52">
        <f>IF(节奏总纲!P90&lt;$D$4,0,IFERROR((节奏总纲!P90-$D$4)/$D$5*INDEX($F$10:$F$17,MATCH(M$9,$E$10:$E$17,0)),L96))</f>
        <v>1013.9235055268348</v>
      </c>
      <c r="N96" s="52">
        <f>IF(节奏总纲!Q90&lt;$D$4,0,IFERROR((节奏总纲!Q90-$D$4)/$D$5*INDEX($F$10:$F$17,MATCH(N$9,$E$10:$E$17,0)),M96))</f>
        <v>1065.3018527876468</v>
      </c>
      <c r="O96" s="52">
        <f>IF(节奏总纲!R90&lt;$D$4,0,IFERROR((节奏总纲!R90-$D$4)/$D$5*INDEX($F$10:$F$17,MATCH(O$9,$E$10:$E$17,0)),N96))</f>
        <v>996.01135861439832</v>
      </c>
      <c r="P96" s="52">
        <f>IF(节奏总纲!S90&lt;$D$4,0,IFERROR((节奏总纲!S90-$D$4)/$D$5*INDEX($F$10:$F$17,MATCH(P$9,$E$10:$E$17,0)),O96))</f>
        <v>996.01135861439832</v>
      </c>
      <c r="Q96" s="52">
        <f>IF(节奏总纲!T90&lt;$D$4,0,IFERROR((节奏总纲!T90-$D$4)/$D$5*INDEX($F$10:$F$17,MATCH(Q$9,$E$10:$E$17,0)),P96))</f>
        <v>996.01135861439832</v>
      </c>
      <c r="R96" s="52">
        <f>IF(节奏总纲!P90&lt;$D$4,0,IFERROR((节奏总纲!P90-$D$4)/$D$5*INDEX($G$10:$G$17,MATCH(R$9,$E$10:$E$17,0)),Q96))</f>
        <v>202.78470110536696</v>
      </c>
      <c r="S96" s="52">
        <f>IF(节奏总纲!Q90&lt;$D$4,0,IFERROR((节奏总纲!Q90-$D$4)/$D$5*INDEX($G$10:$G$17,MATCH(S$9,$E$10:$E$17,0)),R96))</f>
        <v>340.89659289204695</v>
      </c>
      <c r="T96" s="52">
        <f>IF(节奏总纲!R90&lt;$D$4,0,IFERROR((节奏总纲!R90-$D$4)/$D$5*INDEX($G$10:$G$17,MATCH(T$9,$E$10:$E$17,0)),S96))</f>
        <v>398.40454344575937</v>
      </c>
      <c r="U96" s="52">
        <f>IF(节奏总纲!S90&lt;$D$4,0,IFERROR((节奏总纲!S90-$D$4)/$D$5*INDEX($G$10:$G$17,MATCH(U$9,$E$10:$E$17,0)),T96))</f>
        <v>398.40454344575937</v>
      </c>
      <c r="V96" s="52">
        <f>IF(节奏总纲!T90&lt;$D$4,0,IFERROR((节奏总纲!T90-$D$4)/$D$5*INDEX($G$10:$G$17,MATCH(V$9,$E$10:$E$17,0)),U96))</f>
        <v>398.40454344575937</v>
      </c>
      <c r="W96" s="52">
        <f>IF(节奏总纲!P90&lt;$D$4,0,IFERROR((节奏总纲!P90-$D$4)/$D$5*INDEX($H$10:$H$17,MATCH(W$9,$E$10:$E$17,0)),V96))</f>
        <v>33.797450184227827</v>
      </c>
      <c r="X96" s="52">
        <f>IF(节奏总纲!Q90&lt;$D$4,0,IFERROR((节奏总纲!Q90-$D$4)/$D$5*INDEX($H$10:$H$17,MATCH(X$9,$E$10:$E$17,0)),W96))</f>
        <v>35.510061759588226</v>
      </c>
      <c r="Y96" s="52">
        <f>IF(节奏总纲!R90&lt;$D$4,0,IFERROR((节奏总纲!R90-$D$4)/$D$5*INDEX($H$10:$H$17,MATCH(Y$9,$E$10:$E$17,0)),X96))</f>
        <v>33.200378620479945</v>
      </c>
      <c r="Z96" s="52">
        <f>IF(节奏总纲!S90&lt;$D$4,0,IFERROR((节奏总纲!S90-$D$4)/$D$5*INDEX($H$10:$H$17,MATCH(Z$9,$E$10:$E$17,0)),Y96))</f>
        <v>33.200378620479945</v>
      </c>
      <c r="AA96" s="52">
        <f>IF(节奏总纲!T90&lt;$D$4,0,IFERROR((节奏总纲!T90-$D$4)/$D$5*INDEX($H$10:$H$17,MATCH(AA$9,$E$10:$E$17,0)),Z96))</f>
        <v>33.200378620479945</v>
      </c>
      <c r="AB96" s="52">
        <f>IF(节奏总纲!P90&lt;$D$4,0,IFERROR((节奏总纲!P90-$D$4)/$D$5*INDEX($I$10:$I$17,MATCH(AB$9,$E$10:$E$17,0)),AA96))</f>
        <v>4.055694022107339</v>
      </c>
      <c r="AC96" s="52">
        <f>IF(节奏总纲!Q90&lt;$D$4,0,IFERROR((节奏总纲!Q90-$D$4)/$D$5*INDEX($I$10:$I$17,MATCH(AC$9,$E$10:$E$17,0)),AB96))</f>
        <v>6.8179318578409394</v>
      </c>
      <c r="AD96" s="52">
        <f>IF(节奏总纲!R90&lt;$D$4,0,IFERROR((节奏总纲!R90-$D$4)/$D$5*INDEX($I$10:$I$17,MATCH(AD$9,$E$10:$E$17,0)),AC96))</f>
        <v>7.968090868915187</v>
      </c>
      <c r="AE96" s="52">
        <f>IF(节奏总纲!S90&lt;$D$4,0,IFERROR((节奏总纲!S90-$D$4)/$D$5*INDEX($I$10:$I$17,MATCH(AE$9,$E$10:$E$17,0)),AD96))</f>
        <v>7.968090868915187</v>
      </c>
      <c r="AF96" s="52">
        <f>IF(节奏总纲!T90&lt;$D$4,0,IFERROR((节奏总纲!T90-$D$4)/$D$5*INDEX($I$10:$I$17,MATCH(AF$9,$E$10:$E$17,0)),AE96))</f>
        <v>7.968090868915187</v>
      </c>
    </row>
    <row r="97" spans="12:32" x14ac:dyDescent="0.15">
      <c r="L97" s="51">
        <v>88</v>
      </c>
      <c r="M97" s="52">
        <f>IF(节奏总纲!P91&lt;$D$4,0,IFERROR((节奏总纲!P91-$D$4)/$D$5*INDEX($F$10:$F$17,MATCH(M$9,$E$10:$E$17,0)),L97))</f>
        <v>1099.2053954503299</v>
      </c>
      <c r="N97" s="52">
        <f>IF(节奏总纲!Q91&lt;$D$4,0,IFERROR((节奏总纲!Q91-$D$4)/$D$5*INDEX($F$10:$F$17,MATCH(N$9,$E$10:$E$17,0)),M97))</f>
        <v>1159.9049208938175</v>
      </c>
      <c r="O97" s="52">
        <f>IF(节奏总纲!R91&lt;$D$4,0,IFERROR((节奏总纲!R91-$D$4)/$D$5*INDEX($F$10:$F$17,MATCH(O$9,$E$10:$E$17,0)),N97))</f>
        <v>1083.8842315011354</v>
      </c>
      <c r="P97" s="52">
        <f>IF(节奏总纲!S91&lt;$D$4,0,IFERROR((节奏总纲!S91-$D$4)/$D$5*INDEX($F$10:$F$17,MATCH(P$9,$E$10:$E$17,0)),O97))</f>
        <v>1083.8842315011354</v>
      </c>
      <c r="Q97" s="52">
        <f>IF(节奏总纲!T91&lt;$D$4,0,IFERROR((节奏总纲!T91-$D$4)/$D$5*INDEX($F$10:$F$17,MATCH(Q$9,$E$10:$E$17,0)),P97))</f>
        <v>1083.8842315011354</v>
      </c>
      <c r="R97" s="52">
        <f>IF(节奏总纲!P91&lt;$D$4,0,IFERROR((节奏总纲!P91-$D$4)/$D$5*INDEX($G$10:$G$17,MATCH(R$9,$E$10:$E$17,0)),Q97))</f>
        <v>219.84107909006599</v>
      </c>
      <c r="S97" s="52">
        <f>IF(节奏总纲!Q91&lt;$D$4,0,IFERROR((节奏总纲!Q91-$D$4)/$D$5*INDEX($G$10:$G$17,MATCH(S$9,$E$10:$E$17,0)),R97))</f>
        <v>371.16957468602158</v>
      </c>
      <c r="T97" s="52">
        <f>IF(节奏总纲!R91&lt;$D$4,0,IFERROR((节奏总纲!R91-$D$4)/$D$5*INDEX($G$10:$G$17,MATCH(T$9,$E$10:$E$17,0)),S97))</f>
        <v>433.55369260045416</v>
      </c>
      <c r="U97" s="52">
        <f>IF(节奏总纲!S91&lt;$D$4,0,IFERROR((节奏总纲!S91-$D$4)/$D$5*INDEX($G$10:$G$17,MATCH(U$9,$E$10:$E$17,0)),T97))</f>
        <v>433.55369260045416</v>
      </c>
      <c r="V97" s="52">
        <f>IF(节奏总纲!T91&lt;$D$4,0,IFERROR((节奏总纲!T91-$D$4)/$D$5*INDEX($G$10:$G$17,MATCH(V$9,$E$10:$E$17,0)),U97))</f>
        <v>433.55369260045416</v>
      </c>
      <c r="W97" s="52">
        <f>IF(节奏总纲!P91&lt;$D$4,0,IFERROR((节奏总纲!P91-$D$4)/$D$5*INDEX($H$10:$H$17,MATCH(W$9,$E$10:$E$17,0)),V97))</f>
        <v>36.640179848344332</v>
      </c>
      <c r="X97" s="52">
        <f>IF(节奏总纲!Q91&lt;$D$4,0,IFERROR((节奏总纲!Q91-$D$4)/$D$5*INDEX($H$10:$H$17,MATCH(X$9,$E$10:$E$17,0)),W97))</f>
        <v>38.663497363127249</v>
      </c>
      <c r="Y97" s="52">
        <f>IF(节奏总纲!R91&lt;$D$4,0,IFERROR((节奏总纲!R91-$D$4)/$D$5*INDEX($H$10:$H$17,MATCH(Y$9,$E$10:$E$17,0)),X97))</f>
        <v>36.129474383371182</v>
      </c>
      <c r="Z97" s="52">
        <f>IF(节奏总纲!S91&lt;$D$4,0,IFERROR((节奏总纲!S91-$D$4)/$D$5*INDEX($H$10:$H$17,MATCH(Z$9,$E$10:$E$17,0)),Y97))</f>
        <v>36.129474383371182</v>
      </c>
      <c r="AA97" s="52">
        <f>IF(节奏总纲!T91&lt;$D$4,0,IFERROR((节奏总纲!T91-$D$4)/$D$5*INDEX($H$10:$H$17,MATCH(AA$9,$E$10:$E$17,0)),Z97))</f>
        <v>36.129474383371182</v>
      </c>
      <c r="AB97" s="52">
        <f>IF(节奏总纲!P91&lt;$D$4,0,IFERROR((节奏总纲!P91-$D$4)/$D$5*INDEX($I$10:$I$17,MATCH(AB$9,$E$10:$E$17,0)),AA97))</f>
        <v>4.3968215818013201</v>
      </c>
      <c r="AC97" s="52">
        <f>IF(节奏总纲!Q91&lt;$D$4,0,IFERROR((节奏总纲!Q91-$D$4)/$D$5*INDEX($I$10:$I$17,MATCH(AC$9,$E$10:$E$17,0)),AB97))</f>
        <v>7.4233914937204313</v>
      </c>
      <c r="AD97" s="52">
        <f>IF(节奏总纲!R91&lt;$D$4,0,IFERROR((节奏总纲!R91-$D$4)/$D$5*INDEX($I$10:$I$17,MATCH(AD$9,$E$10:$E$17,0)),AC97))</f>
        <v>8.6710738520090835</v>
      </c>
      <c r="AE97" s="52">
        <f>IF(节奏总纲!S91&lt;$D$4,0,IFERROR((节奏总纲!S91-$D$4)/$D$5*INDEX($I$10:$I$17,MATCH(AE$9,$E$10:$E$17,0)),AD97))</f>
        <v>8.6710738520090835</v>
      </c>
      <c r="AF97" s="52">
        <f>IF(节奏总纲!T91&lt;$D$4,0,IFERROR((节奏总纲!T91-$D$4)/$D$5*INDEX($I$10:$I$17,MATCH(AF$9,$E$10:$E$17,0)),AE97))</f>
        <v>8.6710738520090835</v>
      </c>
    </row>
    <row r="98" spans="12:32" x14ac:dyDescent="0.15">
      <c r="L98" s="51">
        <v>89</v>
      </c>
      <c r="M98" s="52">
        <f>IF(节奏总纲!P92&lt;$D$4,0,IFERROR((节奏总纲!P92-$D$4)/$D$5*INDEX($F$10:$F$17,MATCH(M$9,$E$10:$E$17,0)),L98))</f>
        <v>1190.6082619052725</v>
      </c>
      <c r="N98" s="52">
        <f>IF(节奏总纲!Q92&lt;$D$4,0,IFERROR((节奏总纲!Q92-$D$4)/$D$5*INDEX($F$10:$F$17,MATCH(N$9,$E$10:$E$17,0)),M98))</f>
        <v>1256.3735565065035</v>
      </c>
      <c r="O98" s="52">
        <f>IF(节奏总纲!R92&lt;$D$4,0,IFERROR((节奏总纲!R92-$D$4)/$D$5*INDEX($F$10:$F$17,MATCH(O$9,$E$10:$E$17,0)),N98))</f>
        <v>1168.2967907826769</v>
      </c>
      <c r="P98" s="52">
        <f>IF(节奏总纲!S92&lt;$D$4,0,IFERROR((节奏总纲!S92-$D$4)/$D$5*INDEX($F$10:$F$17,MATCH(P$9,$E$10:$E$17,0)),O98))</f>
        <v>1168.2967907826769</v>
      </c>
      <c r="Q98" s="52">
        <f>IF(节奏总纲!T92&lt;$D$4,0,IFERROR((节奏总纲!T92-$D$4)/$D$5*INDEX($F$10:$F$17,MATCH(Q$9,$E$10:$E$17,0)),P98))</f>
        <v>1168.2967907826769</v>
      </c>
      <c r="R98" s="52">
        <f>IF(节奏总纲!P92&lt;$D$4,0,IFERROR((节奏总纲!P92-$D$4)/$D$5*INDEX($G$10:$G$17,MATCH(R$9,$E$10:$E$17,0)),Q98))</f>
        <v>238.12165238105447</v>
      </c>
      <c r="S98" s="52">
        <f>IF(节奏总纲!Q92&lt;$D$4,0,IFERROR((节奏总纲!Q92-$D$4)/$D$5*INDEX($G$10:$G$17,MATCH(S$9,$E$10:$E$17,0)),R98))</f>
        <v>402.03953808208115</v>
      </c>
      <c r="T98" s="52">
        <f>IF(节奏总纲!R92&lt;$D$4,0,IFERROR((节奏总纲!R92-$D$4)/$D$5*INDEX($G$10:$G$17,MATCH(T$9,$E$10:$E$17,0)),S98))</f>
        <v>467.31871631307081</v>
      </c>
      <c r="U98" s="52">
        <f>IF(节奏总纲!S92&lt;$D$4,0,IFERROR((节奏总纲!S92-$D$4)/$D$5*INDEX($G$10:$G$17,MATCH(U$9,$E$10:$E$17,0)),T98))</f>
        <v>467.31871631307081</v>
      </c>
      <c r="V98" s="52">
        <f>IF(节奏总纲!T92&lt;$D$4,0,IFERROR((节奏总纲!T92-$D$4)/$D$5*INDEX($G$10:$G$17,MATCH(V$9,$E$10:$E$17,0)),U98))</f>
        <v>467.31871631307081</v>
      </c>
      <c r="W98" s="52">
        <f>IF(节奏总纲!P92&lt;$D$4,0,IFERROR((节奏总纲!P92-$D$4)/$D$5*INDEX($H$10:$H$17,MATCH(W$9,$E$10:$E$17,0)),V98))</f>
        <v>39.686942063509079</v>
      </c>
      <c r="X98" s="52">
        <f>IF(节奏总纲!Q92&lt;$D$4,0,IFERROR((节奏总纲!Q92-$D$4)/$D$5*INDEX($H$10:$H$17,MATCH(X$9,$E$10:$E$17,0)),W98))</f>
        <v>41.879118550216788</v>
      </c>
      <c r="Y98" s="52">
        <f>IF(节奏总纲!R92&lt;$D$4,0,IFERROR((节奏总纲!R92-$D$4)/$D$5*INDEX($H$10:$H$17,MATCH(Y$9,$E$10:$E$17,0)),X98))</f>
        <v>38.943226359422567</v>
      </c>
      <c r="Z98" s="52">
        <f>IF(节奏总纲!S92&lt;$D$4,0,IFERROR((节奏总纲!S92-$D$4)/$D$5*INDEX($H$10:$H$17,MATCH(Z$9,$E$10:$E$17,0)),Y98))</f>
        <v>38.943226359422567</v>
      </c>
      <c r="AA98" s="52">
        <f>IF(节奏总纲!T92&lt;$D$4,0,IFERROR((节奏总纲!T92-$D$4)/$D$5*INDEX($H$10:$H$17,MATCH(AA$9,$E$10:$E$17,0)),Z98))</f>
        <v>38.943226359422567</v>
      </c>
      <c r="AB98" s="52">
        <f>IF(节奏总纲!P92&lt;$D$4,0,IFERROR((节奏总纲!P92-$D$4)/$D$5*INDEX($I$10:$I$17,MATCH(AB$9,$E$10:$E$17,0)),AA98))</f>
        <v>4.7624330476210899</v>
      </c>
      <c r="AC98" s="52">
        <f>IF(节奏总纲!Q92&lt;$D$4,0,IFERROR((节奏总纲!Q92-$D$4)/$D$5*INDEX($I$10:$I$17,MATCH(AC$9,$E$10:$E$17,0)),AB98))</f>
        <v>8.0407907616416239</v>
      </c>
      <c r="AD98" s="52">
        <f>IF(节奏总纲!R92&lt;$D$4,0,IFERROR((节奏总纲!R92-$D$4)/$D$5*INDEX($I$10:$I$17,MATCH(AD$9,$E$10:$E$17,0)),AC98))</f>
        <v>9.3463743262614152</v>
      </c>
      <c r="AE98" s="52">
        <f>IF(节奏总纲!S92&lt;$D$4,0,IFERROR((节奏总纲!S92-$D$4)/$D$5*INDEX($I$10:$I$17,MATCH(AE$9,$E$10:$E$17,0)),AD98))</f>
        <v>9.3463743262614152</v>
      </c>
      <c r="AF98" s="52">
        <f>IF(节奏总纲!T92&lt;$D$4,0,IFERROR((节奏总纲!T92-$D$4)/$D$5*INDEX($I$10:$I$17,MATCH(AF$9,$E$10:$E$17,0)),AE98))</f>
        <v>9.3463743262614152</v>
      </c>
    </row>
    <row r="99" spans="12:32" x14ac:dyDescent="0.15">
      <c r="L99" s="51">
        <v>90</v>
      </c>
      <c r="M99" s="52">
        <f>IF(节奏总纲!P93&lt;$D$4,0,IFERROR((节奏总纲!P93-$D$4)/$D$5*INDEX($F$10:$F$17,MATCH(M$9,$E$10:$E$17,0)),L99))</f>
        <v>1288.5714285714287</v>
      </c>
      <c r="N99" s="52">
        <f>IF(节奏总纲!Q93&lt;$D$4,0,IFERROR((节奏总纲!Q93-$D$4)/$D$5*INDEX($F$10:$F$17,MATCH(N$9,$E$10:$E$17,0)),M99))</f>
        <v>1350.4692857142859</v>
      </c>
      <c r="O99" s="52">
        <f>IF(节奏总纲!R93&lt;$D$4,0,IFERROR((节奏总纲!R93-$D$4)/$D$5*INDEX($F$10:$F$17,MATCH(O$9,$E$10:$E$17,0)),N99))</f>
        <v>1260.527142857143</v>
      </c>
      <c r="P99" s="52">
        <f>IF(节奏总纲!S93&lt;$D$4,0,IFERROR((节奏总纲!S93-$D$4)/$D$5*INDEX($F$10:$F$17,MATCH(P$9,$E$10:$E$17,0)),O99))</f>
        <v>1260.527142857143</v>
      </c>
      <c r="Q99" s="52">
        <f>IF(节奏总纲!T93&lt;$D$4,0,IFERROR((节奏总纲!T93-$D$4)/$D$5*INDEX($F$10:$F$17,MATCH(Q$9,$E$10:$E$17,0)),P99))</f>
        <v>1260.527142857143</v>
      </c>
      <c r="R99" s="52">
        <f>IF(节奏总纲!P93&lt;$D$4,0,IFERROR((节奏总纲!P93-$D$4)/$D$5*INDEX($G$10:$G$17,MATCH(R$9,$E$10:$E$17,0)),Q99))</f>
        <v>257.71428571428572</v>
      </c>
      <c r="S99" s="52">
        <f>IF(节奏总纲!Q93&lt;$D$4,0,IFERROR((节奏总纲!Q93-$D$4)/$D$5*INDEX($G$10:$G$17,MATCH(S$9,$E$10:$E$17,0)),R99))</f>
        <v>432.15017142857147</v>
      </c>
      <c r="T99" s="52">
        <f>IF(节奏总纲!R93&lt;$D$4,0,IFERROR((节奏总纲!R93-$D$4)/$D$5*INDEX($G$10:$G$17,MATCH(T$9,$E$10:$E$17,0)),S99))</f>
        <v>504.21085714285715</v>
      </c>
      <c r="U99" s="52">
        <f>IF(节奏总纲!S93&lt;$D$4,0,IFERROR((节奏总纲!S93-$D$4)/$D$5*INDEX($G$10:$G$17,MATCH(U$9,$E$10:$E$17,0)),T99))</f>
        <v>504.21085714285715</v>
      </c>
      <c r="V99" s="52">
        <f>IF(节奏总纲!T93&lt;$D$4,0,IFERROR((节奏总纲!T93-$D$4)/$D$5*INDEX($G$10:$G$17,MATCH(V$9,$E$10:$E$17,0)),U99))</f>
        <v>504.21085714285715</v>
      </c>
      <c r="W99" s="52">
        <f>IF(节奏总纲!P93&lt;$D$4,0,IFERROR((节奏总纲!P93-$D$4)/$D$5*INDEX($H$10:$H$17,MATCH(W$9,$E$10:$E$17,0)),V99))</f>
        <v>42.952380952380949</v>
      </c>
      <c r="X99" s="52">
        <f>IF(节奏总纲!Q93&lt;$D$4,0,IFERROR((节奏总纲!Q93-$D$4)/$D$5*INDEX($H$10:$H$17,MATCH(X$9,$E$10:$E$17,0)),W99))</f>
        <v>45.015642857142865</v>
      </c>
      <c r="Y99" s="52">
        <f>IF(节奏总纲!R93&lt;$D$4,0,IFERROR((节奏总纲!R93-$D$4)/$D$5*INDEX($H$10:$H$17,MATCH(Y$9,$E$10:$E$17,0)),X99))</f>
        <v>42.017571428571429</v>
      </c>
      <c r="Z99" s="52">
        <f>IF(节奏总纲!S93&lt;$D$4,0,IFERROR((节奏总纲!S93-$D$4)/$D$5*INDEX($H$10:$H$17,MATCH(Z$9,$E$10:$E$17,0)),Y99))</f>
        <v>42.017571428571429</v>
      </c>
      <c r="AA99" s="52">
        <f>IF(节奏总纲!T93&lt;$D$4,0,IFERROR((节奏总纲!T93-$D$4)/$D$5*INDEX($H$10:$H$17,MATCH(AA$9,$E$10:$E$17,0)),Z99))</f>
        <v>42.017571428571429</v>
      </c>
      <c r="AB99" s="52">
        <f>IF(节奏总纲!P93&lt;$D$4,0,IFERROR((节奏总纲!P93-$D$4)/$D$5*INDEX($I$10:$I$17,MATCH(AB$9,$E$10:$E$17,0)),AA99))</f>
        <v>5.1542857142857148</v>
      </c>
      <c r="AC99" s="52">
        <f>IF(节奏总纲!Q93&lt;$D$4,0,IFERROR((节奏总纲!Q93-$D$4)/$D$5*INDEX($I$10:$I$17,MATCH(AC$9,$E$10:$E$17,0)),AB99))</f>
        <v>8.6430034285714292</v>
      </c>
      <c r="AD99" s="52">
        <f>IF(节奏总纲!R93&lt;$D$4,0,IFERROR((节奏总纲!R93-$D$4)/$D$5*INDEX($I$10:$I$17,MATCH(AD$9,$E$10:$E$17,0)),AC99))</f>
        <v>10.084217142857142</v>
      </c>
      <c r="AE99" s="52">
        <f>IF(节奏总纲!S93&lt;$D$4,0,IFERROR((节奏总纲!S93-$D$4)/$D$5*INDEX($I$10:$I$17,MATCH(AE$9,$E$10:$E$17,0)),AD99))</f>
        <v>10.084217142857142</v>
      </c>
      <c r="AF99" s="52">
        <f>IF(节奏总纲!T93&lt;$D$4,0,IFERROR((节奏总纲!T93-$D$4)/$D$5*INDEX($I$10:$I$17,MATCH(AF$9,$E$10:$E$17,0)),AE99))</f>
        <v>10.084217142857142</v>
      </c>
    </row>
    <row r="100" spans="12:32" x14ac:dyDescent="0.15">
      <c r="L100" s="51">
        <v>91</v>
      </c>
      <c r="M100" s="52">
        <f>IF(节奏总纲!P94&lt;$D$4,0,IFERROR((节奏总纲!P94-$D$4)/$D$5*INDEX($F$10:$F$17,MATCH(M$9,$E$10:$E$17,0)),L100))</f>
        <v>1393.5657509102343</v>
      </c>
      <c r="N100" s="52">
        <f>IF(节奏总纲!Q94&lt;$D$4,0,IFERROR((节奏总纲!Q94-$D$4)/$D$5*INDEX($F$10:$F$17,MATCH(N$9,$E$10:$E$17,0)),M100))</f>
        <v>1462.9969506809009</v>
      </c>
      <c r="O100" s="52">
        <f>IF(节奏总纲!R94&lt;$D$4,0,IFERROR((节奏总纲!R94-$D$4)/$D$5*INDEX($F$10:$F$17,MATCH(O$9,$E$10:$E$17,0)),N100))</f>
        <v>1364.7390088129646</v>
      </c>
      <c r="P100" s="52">
        <f>IF(节奏总纲!S94&lt;$D$4,0,IFERROR((节奏总纲!S94-$D$4)/$D$5*INDEX($F$10:$F$17,MATCH(P$9,$E$10:$E$17,0)),O100))</f>
        <v>1364.7390088129646</v>
      </c>
      <c r="Q100" s="52">
        <f>IF(节奏总纲!T94&lt;$D$4,0,IFERROR((节奏总纲!T94-$D$4)/$D$5*INDEX($F$10:$F$17,MATCH(Q$9,$E$10:$E$17,0)),P100))</f>
        <v>1364.7390088129646</v>
      </c>
      <c r="R100" s="52">
        <f>IF(节奏总纲!P94&lt;$D$4,0,IFERROR((节奏总纲!P94-$D$4)/$D$5*INDEX($G$10:$G$17,MATCH(R$9,$E$10:$E$17,0)),Q100))</f>
        <v>278.71315018204689</v>
      </c>
      <c r="S100" s="52">
        <f>IF(节奏总纲!Q94&lt;$D$4,0,IFERROR((节奏总纲!Q94-$D$4)/$D$5*INDEX($G$10:$G$17,MATCH(S$9,$E$10:$E$17,0)),R100))</f>
        <v>468.15902421788832</v>
      </c>
      <c r="T100" s="52">
        <f>IF(节奏总纲!R94&lt;$D$4,0,IFERROR((节奏总纲!R94-$D$4)/$D$5*INDEX($G$10:$G$17,MATCH(T$9,$E$10:$E$17,0)),S100))</f>
        <v>545.89560352518583</v>
      </c>
      <c r="U100" s="52">
        <f>IF(节奏总纲!S94&lt;$D$4,0,IFERROR((节奏总纲!S94-$D$4)/$D$5*INDEX($G$10:$G$17,MATCH(U$9,$E$10:$E$17,0)),T100))</f>
        <v>545.89560352518583</v>
      </c>
      <c r="V100" s="52">
        <f>IF(节奏总纲!T94&lt;$D$4,0,IFERROR((节奏总纲!T94-$D$4)/$D$5*INDEX($G$10:$G$17,MATCH(V$9,$E$10:$E$17,0)),U100))</f>
        <v>545.89560352518583</v>
      </c>
      <c r="W100" s="52">
        <f>IF(节奏总纲!P94&lt;$D$4,0,IFERROR((节奏总纲!P94-$D$4)/$D$5*INDEX($H$10:$H$17,MATCH(W$9,$E$10:$E$17,0)),V100))</f>
        <v>46.452191697007812</v>
      </c>
      <c r="X100" s="52">
        <f>IF(节奏总纲!Q94&lt;$D$4,0,IFERROR((节奏总纲!Q94-$D$4)/$D$5*INDEX($H$10:$H$17,MATCH(X$9,$E$10:$E$17,0)),W100))</f>
        <v>48.766565022696703</v>
      </c>
      <c r="Y100" s="52">
        <f>IF(节奏总纲!R94&lt;$D$4,0,IFERROR((节奏总纲!R94-$D$4)/$D$5*INDEX($H$10:$H$17,MATCH(Y$9,$E$10:$E$17,0)),X100))</f>
        <v>45.491300293765484</v>
      </c>
      <c r="Z100" s="52">
        <f>IF(节奏总纲!S94&lt;$D$4,0,IFERROR((节奏总纲!S94-$D$4)/$D$5*INDEX($H$10:$H$17,MATCH(Z$9,$E$10:$E$17,0)),Y100))</f>
        <v>45.491300293765484</v>
      </c>
      <c r="AA100" s="52">
        <f>IF(节奏总纲!T94&lt;$D$4,0,IFERROR((节奏总纲!T94-$D$4)/$D$5*INDEX($H$10:$H$17,MATCH(AA$9,$E$10:$E$17,0)),Z100))</f>
        <v>45.491300293765484</v>
      </c>
      <c r="AB100" s="52">
        <f>IF(节奏总纲!P94&lt;$D$4,0,IFERROR((节奏总纲!P94-$D$4)/$D$5*INDEX($I$10:$I$17,MATCH(AB$9,$E$10:$E$17,0)),AA100))</f>
        <v>5.5742630036409375</v>
      </c>
      <c r="AC100" s="52">
        <f>IF(节奏总纲!Q94&lt;$D$4,0,IFERROR((节奏总纲!Q94-$D$4)/$D$5*INDEX($I$10:$I$17,MATCH(AC$9,$E$10:$E$17,0)),AB100))</f>
        <v>9.3631804843577662</v>
      </c>
      <c r="AD100" s="52">
        <f>IF(节奏总纲!R94&lt;$D$4,0,IFERROR((节奏总纲!R94-$D$4)/$D$5*INDEX($I$10:$I$17,MATCH(AD$9,$E$10:$E$17,0)),AC100))</f>
        <v>10.917912070503716</v>
      </c>
      <c r="AE100" s="52">
        <f>IF(节奏总纲!S94&lt;$D$4,0,IFERROR((节奏总纲!S94-$D$4)/$D$5*INDEX($I$10:$I$17,MATCH(AE$9,$E$10:$E$17,0)),AD100))</f>
        <v>10.917912070503716</v>
      </c>
      <c r="AF100" s="52">
        <f>IF(节奏总纲!T94&lt;$D$4,0,IFERROR((节奏总纲!T94-$D$4)/$D$5*INDEX($I$10:$I$17,MATCH(AF$9,$E$10:$E$17,0)),AE100))</f>
        <v>10.917912070503716</v>
      </c>
    </row>
    <row r="101" spans="12:32" x14ac:dyDescent="0.15">
      <c r="L101" s="51">
        <v>92</v>
      </c>
      <c r="M101" s="52">
        <f>IF(节奏总纲!P95&lt;$D$4,0,IFERROR((节奏总纲!P95-$D$4)/$D$5*INDEX($F$10:$F$17,MATCH(M$9,$E$10:$E$17,0)),L101))</f>
        <v>1506.0958793099467</v>
      </c>
      <c r="N101" s="52">
        <f>IF(节奏总纲!Q95&lt;$D$4,0,IFERROR((节奏总纲!Q95-$D$4)/$D$5*INDEX($F$10:$F$17,MATCH(N$9,$E$10:$E$17,0)),M101))</f>
        <v>1579.6169952227888</v>
      </c>
      <c r="O101" s="52">
        <f>IF(节奏总纲!R95&lt;$D$4,0,IFERROR((节奏总纲!R95-$D$4)/$D$5*INDEX($F$10:$F$17,MATCH(O$9,$E$10:$E$17,0)),N101))</f>
        <v>1479.0949493715091</v>
      </c>
      <c r="P101" s="52">
        <f>IF(节奏总纲!S95&lt;$D$4,0,IFERROR((节奏总纲!S95-$D$4)/$D$5*INDEX($F$10:$F$17,MATCH(P$9,$E$10:$E$17,0)),O101))</f>
        <v>1479.0949493715091</v>
      </c>
      <c r="Q101" s="52">
        <f>IF(节奏总纲!T95&lt;$D$4,0,IFERROR((节奏总纲!T95-$D$4)/$D$5*INDEX($F$10:$F$17,MATCH(Q$9,$E$10:$E$17,0)),P101))</f>
        <v>1479.0949493715091</v>
      </c>
      <c r="R101" s="52">
        <f>IF(节奏总纲!P95&lt;$D$4,0,IFERROR((节奏总纲!P95-$D$4)/$D$5*INDEX($G$10:$G$17,MATCH(R$9,$E$10:$E$17,0)),Q101))</f>
        <v>301.21917586198936</v>
      </c>
      <c r="S101" s="52">
        <f>IF(节奏总纲!Q95&lt;$D$4,0,IFERROR((节奏总纲!Q95-$D$4)/$D$5*INDEX($G$10:$G$17,MATCH(S$9,$E$10:$E$17,0)),R101))</f>
        <v>505.47743847129237</v>
      </c>
      <c r="T101" s="52">
        <f>IF(节奏总纲!R95&lt;$D$4,0,IFERROR((节奏总纲!R95-$D$4)/$D$5*INDEX($G$10:$G$17,MATCH(T$9,$E$10:$E$17,0)),S101))</f>
        <v>591.63797974860358</v>
      </c>
      <c r="U101" s="52">
        <f>IF(节奏总纲!S95&lt;$D$4,0,IFERROR((节奏总纲!S95-$D$4)/$D$5*INDEX($G$10:$G$17,MATCH(U$9,$E$10:$E$17,0)),T101))</f>
        <v>591.63797974860358</v>
      </c>
      <c r="V101" s="52">
        <f>IF(节奏总纲!T95&lt;$D$4,0,IFERROR((节奏总纲!T95-$D$4)/$D$5*INDEX($G$10:$G$17,MATCH(V$9,$E$10:$E$17,0)),U101))</f>
        <v>591.63797974860358</v>
      </c>
      <c r="W101" s="52">
        <f>IF(节奏总纲!P95&lt;$D$4,0,IFERROR((节奏总纲!P95-$D$4)/$D$5*INDEX($H$10:$H$17,MATCH(W$9,$E$10:$E$17,0)),V101))</f>
        <v>50.203195976998224</v>
      </c>
      <c r="X101" s="52">
        <f>IF(节奏总纲!Q95&lt;$D$4,0,IFERROR((节奏总纲!Q95-$D$4)/$D$5*INDEX($H$10:$H$17,MATCH(X$9,$E$10:$E$17,0)),W101))</f>
        <v>52.653899840759621</v>
      </c>
      <c r="Y101" s="52">
        <f>IF(节奏总纲!R95&lt;$D$4,0,IFERROR((节奏总纲!R95-$D$4)/$D$5*INDEX($H$10:$H$17,MATCH(Y$9,$E$10:$E$17,0)),X101))</f>
        <v>49.303164979050301</v>
      </c>
      <c r="Z101" s="52">
        <f>IF(节奏总纲!S95&lt;$D$4,0,IFERROR((节奏总纲!S95-$D$4)/$D$5*INDEX($H$10:$H$17,MATCH(Z$9,$E$10:$E$17,0)),Y101))</f>
        <v>49.303164979050301</v>
      </c>
      <c r="AA101" s="52">
        <f>IF(节奏总纲!T95&lt;$D$4,0,IFERROR((节奏总纲!T95-$D$4)/$D$5*INDEX($H$10:$H$17,MATCH(AA$9,$E$10:$E$17,0)),Z101))</f>
        <v>49.303164979050301</v>
      </c>
      <c r="AB101" s="52">
        <f>IF(节奏总纲!P95&lt;$D$4,0,IFERROR((节奏总纲!P95-$D$4)/$D$5*INDEX($I$10:$I$17,MATCH(AB$9,$E$10:$E$17,0)),AA101))</f>
        <v>6.0243835172397873</v>
      </c>
      <c r="AC101" s="52">
        <f>IF(节奏总纲!Q95&lt;$D$4,0,IFERROR((节奏总纲!Q95-$D$4)/$D$5*INDEX($I$10:$I$17,MATCH(AC$9,$E$10:$E$17,0)),AB101))</f>
        <v>10.109548769425848</v>
      </c>
      <c r="AD101" s="52">
        <f>IF(节奏总纲!R95&lt;$D$4,0,IFERROR((节奏总纲!R95-$D$4)/$D$5*INDEX($I$10:$I$17,MATCH(AD$9,$E$10:$E$17,0)),AC101))</f>
        <v>11.832759594972071</v>
      </c>
      <c r="AE101" s="52">
        <f>IF(节奏总纲!S95&lt;$D$4,0,IFERROR((节奏总纲!S95-$D$4)/$D$5*INDEX($I$10:$I$17,MATCH(AE$9,$E$10:$E$17,0)),AD101))</f>
        <v>11.832759594972071</v>
      </c>
      <c r="AF101" s="52">
        <f>IF(节奏总纲!T95&lt;$D$4,0,IFERROR((节奏总纲!T95-$D$4)/$D$5*INDEX($I$10:$I$17,MATCH(AF$9,$E$10:$E$17,0)),AE101))</f>
        <v>11.832759594972071</v>
      </c>
    </row>
    <row r="102" spans="12:32" x14ac:dyDescent="0.15">
      <c r="L102" s="51">
        <v>93</v>
      </c>
      <c r="M102" s="52">
        <f>IF(节奏总纲!P96&lt;$D$4,0,IFERROR((节奏总纲!P96-$D$4)/$D$5*INDEX($F$10:$F$17,MATCH(M$9,$E$10:$E$17,0)),L102))</f>
        <v>1626.7026846645629</v>
      </c>
      <c r="N102" s="52">
        <f>IF(节奏总纲!Q96&lt;$D$4,0,IFERROR((节奏总纲!Q96-$D$4)/$D$5*INDEX($F$10:$F$17,MATCH(N$9,$E$10:$E$17,0)),M102))</f>
        <v>1708.36613129187</v>
      </c>
      <c r="O102" s="52">
        <f>IF(节奏总纲!R96&lt;$D$4,0,IFERROR((节奏总纲!R96-$D$4)/$D$5*INDEX($F$10:$F$17,MATCH(O$9,$E$10:$E$17,0)),N102))</f>
        <v>1601.4955157178115</v>
      </c>
      <c r="P102" s="52">
        <f>IF(节奏总纲!S96&lt;$D$4,0,IFERROR((节奏总纲!S96-$D$4)/$D$5*INDEX($F$10:$F$17,MATCH(P$9,$E$10:$E$17,0)),O102))</f>
        <v>1601.4955157178115</v>
      </c>
      <c r="Q102" s="52">
        <f>IF(节奏总纲!T96&lt;$D$4,0,IFERROR((节奏总纲!T96-$D$4)/$D$5*INDEX($F$10:$F$17,MATCH(Q$9,$E$10:$E$17,0)),P102))</f>
        <v>1601.4955157178115</v>
      </c>
      <c r="R102" s="52">
        <f>IF(节奏总纲!P96&lt;$D$4,0,IFERROR((节奏总纲!P96-$D$4)/$D$5*INDEX($G$10:$G$17,MATCH(R$9,$E$10:$E$17,0)),Q102))</f>
        <v>325.34053693291258</v>
      </c>
      <c r="S102" s="52">
        <f>IF(节奏总纲!Q96&lt;$D$4,0,IFERROR((节奏总纲!Q96-$D$4)/$D$5*INDEX($G$10:$G$17,MATCH(S$9,$E$10:$E$17,0)),R102))</f>
        <v>546.6771620133984</v>
      </c>
      <c r="T102" s="52">
        <f>IF(节奏总纲!R96&lt;$D$4,0,IFERROR((节奏总纲!R96-$D$4)/$D$5*INDEX($G$10:$G$17,MATCH(T$9,$E$10:$E$17,0)),S102))</f>
        <v>640.59820628712464</v>
      </c>
      <c r="U102" s="52">
        <f>IF(节奏总纲!S96&lt;$D$4,0,IFERROR((节奏总纲!S96-$D$4)/$D$5*INDEX($G$10:$G$17,MATCH(U$9,$E$10:$E$17,0)),T102))</f>
        <v>640.59820628712464</v>
      </c>
      <c r="V102" s="52">
        <f>IF(节奏总纲!T96&lt;$D$4,0,IFERROR((节奏总纲!T96-$D$4)/$D$5*INDEX($G$10:$G$17,MATCH(V$9,$E$10:$E$17,0)),U102))</f>
        <v>640.59820628712464</v>
      </c>
      <c r="W102" s="52">
        <f>IF(节奏总纲!P96&lt;$D$4,0,IFERROR((节奏总纲!P96-$D$4)/$D$5*INDEX($H$10:$H$17,MATCH(W$9,$E$10:$E$17,0)),V102))</f>
        <v>54.223422822152095</v>
      </c>
      <c r="X102" s="52">
        <f>IF(节奏总纲!Q96&lt;$D$4,0,IFERROR((节奏总纲!Q96-$D$4)/$D$5*INDEX($H$10:$H$17,MATCH(X$9,$E$10:$E$17,0)),W102))</f>
        <v>56.945537709729003</v>
      </c>
      <c r="Y102" s="52">
        <f>IF(节奏总纲!R96&lt;$D$4,0,IFERROR((节奏总纲!R96-$D$4)/$D$5*INDEX($H$10:$H$17,MATCH(Y$9,$E$10:$E$17,0)),X102))</f>
        <v>53.383183857260384</v>
      </c>
      <c r="Z102" s="52">
        <f>IF(节奏总纲!S96&lt;$D$4,0,IFERROR((节奏总纲!S96-$D$4)/$D$5*INDEX($H$10:$H$17,MATCH(Z$9,$E$10:$E$17,0)),Y102))</f>
        <v>53.383183857260384</v>
      </c>
      <c r="AA102" s="52">
        <f>IF(节奏总纲!T96&lt;$D$4,0,IFERROR((节奏总纲!T96-$D$4)/$D$5*INDEX($H$10:$H$17,MATCH(AA$9,$E$10:$E$17,0)),Z102))</f>
        <v>53.383183857260384</v>
      </c>
      <c r="AB102" s="52">
        <f>IF(节奏总纲!P96&lt;$D$4,0,IFERROR((节奏总纲!P96-$D$4)/$D$5*INDEX($I$10:$I$17,MATCH(AB$9,$E$10:$E$17,0)),AA102))</f>
        <v>6.5068107386582517</v>
      </c>
      <c r="AC102" s="52">
        <f>IF(节奏总纲!Q96&lt;$D$4,0,IFERROR((节奏总纲!Q96-$D$4)/$D$5*INDEX($I$10:$I$17,MATCH(AC$9,$E$10:$E$17,0)),AB102))</f>
        <v>10.933543240267968</v>
      </c>
      <c r="AD102" s="52">
        <f>IF(节奏总纲!R96&lt;$D$4,0,IFERROR((节奏总纲!R96-$D$4)/$D$5*INDEX($I$10:$I$17,MATCH(AD$9,$E$10:$E$17,0)),AC102))</f>
        <v>12.811964125742492</v>
      </c>
      <c r="AE102" s="52">
        <f>IF(节奏总纲!S96&lt;$D$4,0,IFERROR((节奏总纲!S96-$D$4)/$D$5*INDEX($I$10:$I$17,MATCH(AE$9,$E$10:$E$17,0)),AD102))</f>
        <v>12.811964125742492</v>
      </c>
      <c r="AF102" s="52">
        <f>IF(节奏总纲!T96&lt;$D$4,0,IFERROR((节奏总纲!T96-$D$4)/$D$5*INDEX($I$10:$I$17,MATCH(AF$9,$E$10:$E$17,0)),AE102))</f>
        <v>12.811964125742492</v>
      </c>
    </row>
    <row r="103" spans="12:32" x14ac:dyDescent="0.15">
      <c r="L103" s="51">
        <v>94</v>
      </c>
      <c r="M103" s="52">
        <f>IF(节奏总纲!P97&lt;$D$4,0,IFERROR((节奏总纲!P97-$D$4)/$D$5*INDEX($F$10:$F$17,MATCH(M$9,$E$10:$E$17,0)),L103))</f>
        <v>1755.9658580449195</v>
      </c>
      <c r="N103" s="52">
        <f>IF(节奏总纲!Q97&lt;$D$4,0,IFERROR((节奏总纲!Q97-$D$4)/$D$5*INDEX($F$10:$F$17,MATCH(N$9,$E$10:$E$17,0)),M103))</f>
        <v>1843.9306120882898</v>
      </c>
      <c r="O103" s="52">
        <f>IF(节奏总纲!R97&lt;$D$4,0,IFERROR((节奏总纲!R97-$D$4)/$D$5*INDEX($F$10:$F$17,MATCH(O$9,$E$10:$E$17,0)),N103))</f>
        <v>1731.6390849093643</v>
      </c>
      <c r="P103" s="52">
        <f>IF(节奏总纲!S97&lt;$D$4,0,IFERROR((节奏总纲!S97-$D$4)/$D$5*INDEX($F$10:$F$17,MATCH(P$9,$E$10:$E$17,0)),O103))</f>
        <v>1731.6390849093643</v>
      </c>
      <c r="Q103" s="52">
        <f>IF(节奏总纲!T97&lt;$D$4,0,IFERROR((节奏总纲!T97-$D$4)/$D$5*INDEX($F$10:$F$17,MATCH(Q$9,$E$10:$E$17,0)),P103))</f>
        <v>1731.6390849093643</v>
      </c>
      <c r="R103" s="52">
        <f>IF(节奏总纲!P97&lt;$D$4,0,IFERROR((节奏总纲!P97-$D$4)/$D$5*INDEX($G$10:$G$17,MATCH(R$9,$E$10:$E$17,0)),Q103))</f>
        <v>351.1931716089839</v>
      </c>
      <c r="S103" s="52">
        <f>IF(节奏总纲!Q97&lt;$D$4,0,IFERROR((节奏总纲!Q97-$D$4)/$D$5*INDEX($G$10:$G$17,MATCH(S$9,$E$10:$E$17,0)),R103))</f>
        <v>590.0577958682527</v>
      </c>
      <c r="T103" s="52">
        <f>IF(节奏总纲!R97&lt;$D$4,0,IFERROR((节奏总纲!R97-$D$4)/$D$5*INDEX($G$10:$G$17,MATCH(T$9,$E$10:$E$17,0)),S103))</f>
        <v>692.6556339637458</v>
      </c>
      <c r="U103" s="52">
        <f>IF(节奏总纲!S97&lt;$D$4,0,IFERROR((节奏总纲!S97-$D$4)/$D$5*INDEX($G$10:$G$17,MATCH(U$9,$E$10:$E$17,0)),T103))</f>
        <v>692.6556339637458</v>
      </c>
      <c r="V103" s="52">
        <f>IF(节奏总纲!T97&lt;$D$4,0,IFERROR((节奏总纲!T97-$D$4)/$D$5*INDEX($G$10:$G$17,MATCH(V$9,$E$10:$E$17,0)),U103))</f>
        <v>692.6556339637458</v>
      </c>
      <c r="W103" s="52">
        <f>IF(节奏总纲!P97&lt;$D$4,0,IFERROR((节奏总纲!P97-$D$4)/$D$5*INDEX($H$10:$H$17,MATCH(W$9,$E$10:$E$17,0)),V103))</f>
        <v>58.532195268163981</v>
      </c>
      <c r="X103" s="52">
        <f>IF(节奏总纲!Q97&lt;$D$4,0,IFERROR((节奏总纲!Q97-$D$4)/$D$5*INDEX($H$10:$H$17,MATCH(X$9,$E$10:$E$17,0)),W103))</f>
        <v>61.464353736276323</v>
      </c>
      <c r="Y103" s="52">
        <f>IF(节奏总纲!R97&lt;$D$4,0,IFERROR((节奏总纲!R97-$D$4)/$D$5*INDEX($H$10:$H$17,MATCH(Y$9,$E$10:$E$17,0)),X103))</f>
        <v>57.721302830312148</v>
      </c>
      <c r="Z103" s="52">
        <f>IF(节奏总纲!S97&lt;$D$4,0,IFERROR((节奏总纲!S97-$D$4)/$D$5*INDEX($H$10:$H$17,MATCH(Z$9,$E$10:$E$17,0)),Y103))</f>
        <v>57.721302830312148</v>
      </c>
      <c r="AA103" s="52">
        <f>IF(节奏总纲!T97&lt;$D$4,0,IFERROR((节奏总纲!T97-$D$4)/$D$5*INDEX($H$10:$H$17,MATCH(AA$9,$E$10:$E$17,0)),Z103))</f>
        <v>57.721302830312148</v>
      </c>
      <c r="AB103" s="52">
        <f>IF(节奏总纲!P97&lt;$D$4,0,IFERROR((节奏总纲!P97-$D$4)/$D$5*INDEX($I$10:$I$17,MATCH(AB$9,$E$10:$E$17,0)),AA103))</f>
        <v>7.0238634321796782</v>
      </c>
      <c r="AC103" s="52">
        <f>IF(节奏总纲!Q97&lt;$D$4,0,IFERROR((节奏总纲!Q97-$D$4)/$D$5*INDEX($I$10:$I$17,MATCH(AC$9,$E$10:$E$17,0)),AB103))</f>
        <v>11.801155917365055</v>
      </c>
      <c r="AD103" s="52">
        <f>IF(节奏总纲!R97&lt;$D$4,0,IFERROR((节奏总纲!R97-$D$4)/$D$5*INDEX($I$10:$I$17,MATCH(AD$9,$E$10:$E$17,0)),AC103))</f>
        <v>13.853112679274915</v>
      </c>
      <c r="AE103" s="52">
        <f>IF(节奏总纲!S97&lt;$D$4,0,IFERROR((节奏总纲!S97-$D$4)/$D$5*INDEX($I$10:$I$17,MATCH(AE$9,$E$10:$E$17,0)),AD103))</f>
        <v>13.853112679274915</v>
      </c>
      <c r="AF103" s="52">
        <f>IF(节奏总纲!T97&lt;$D$4,0,IFERROR((节奏总纲!T97-$D$4)/$D$5*INDEX($I$10:$I$17,MATCH(AF$9,$E$10:$E$17,0)),AE103))</f>
        <v>13.853112679274915</v>
      </c>
    </row>
    <row r="104" spans="12:32" x14ac:dyDescent="0.15">
      <c r="L104" s="51">
        <v>95</v>
      </c>
      <c r="M104" s="52">
        <f>IF(节奏总纲!P98&lt;$D$4,0,IFERROR((节奏总纲!P98-$D$4)/$D$5*INDEX($F$10:$F$17,MATCH(M$9,$E$10:$E$17,0)),L104))</f>
        <v>1894.5066969572131</v>
      </c>
      <c r="N104" s="52">
        <f>IF(节奏总纲!Q98&lt;$D$4,0,IFERROR((节奏总纲!Q98-$D$4)/$D$5*INDEX($F$10:$F$17,MATCH(N$9,$E$10:$E$17,0)),M104))</f>
        <v>1993.4243618930448</v>
      </c>
      <c r="O104" s="52">
        <f>IF(节奏总纲!R98&lt;$D$4,0,IFERROR((节奏总纲!R98-$D$4)/$D$5*INDEX($F$10:$F$17,MATCH(O$9,$E$10:$E$17,0)),N104))</f>
        <v>1868.3946437358572</v>
      </c>
      <c r="P104" s="52">
        <f>IF(节奏总纲!S98&lt;$D$4,0,IFERROR((节奏总纲!S98-$D$4)/$D$5*INDEX($F$10:$F$17,MATCH(P$9,$E$10:$E$17,0)),O104))</f>
        <v>1868.3946437358572</v>
      </c>
      <c r="Q104" s="52">
        <f>IF(节奏总纲!T98&lt;$D$4,0,IFERROR((节奏总纲!T98-$D$4)/$D$5*INDEX($F$10:$F$17,MATCH(Q$9,$E$10:$E$17,0)),P104))</f>
        <v>1868.3946437358572</v>
      </c>
      <c r="R104" s="52">
        <f>IF(节奏总纲!P98&lt;$D$4,0,IFERROR((节奏总纲!P98-$D$4)/$D$5*INDEX($G$10:$G$17,MATCH(R$9,$E$10:$E$17,0)),Q104))</f>
        <v>378.9013393914426</v>
      </c>
      <c r="S104" s="52">
        <f>IF(节奏总纲!Q98&lt;$D$4,0,IFERROR((节奏总纲!Q98-$D$4)/$D$5*INDEX($G$10:$G$17,MATCH(S$9,$E$10:$E$17,0)),R104))</f>
        <v>637.89579580577436</v>
      </c>
      <c r="T104" s="52">
        <f>IF(节奏总纲!R98&lt;$D$4,0,IFERROR((节奏总纲!R98-$D$4)/$D$5*INDEX($G$10:$G$17,MATCH(T$9,$E$10:$E$17,0)),S104))</f>
        <v>747.35785749434285</v>
      </c>
      <c r="U104" s="52">
        <f>IF(节奏总纲!S98&lt;$D$4,0,IFERROR((节奏总纲!S98-$D$4)/$D$5*INDEX($G$10:$G$17,MATCH(U$9,$E$10:$E$17,0)),T104))</f>
        <v>747.35785749434285</v>
      </c>
      <c r="V104" s="52">
        <f>IF(节奏总纲!T98&lt;$D$4,0,IFERROR((节奏总纲!T98-$D$4)/$D$5*INDEX($G$10:$G$17,MATCH(V$9,$E$10:$E$17,0)),U104))</f>
        <v>747.35785749434285</v>
      </c>
      <c r="W104" s="52">
        <f>IF(节奏总纲!P98&lt;$D$4,0,IFERROR((节奏总纲!P98-$D$4)/$D$5*INDEX($H$10:$H$17,MATCH(W$9,$E$10:$E$17,0)),V104))</f>
        <v>63.150223231907098</v>
      </c>
      <c r="X104" s="52">
        <f>IF(节奏总纲!Q98&lt;$D$4,0,IFERROR((节奏总纲!Q98-$D$4)/$D$5*INDEX($H$10:$H$17,MATCH(X$9,$E$10:$E$17,0)),W104))</f>
        <v>66.447478729768164</v>
      </c>
      <c r="Y104" s="52">
        <f>IF(节奏总纲!R98&lt;$D$4,0,IFERROR((节奏总纲!R98-$D$4)/$D$5*INDEX($H$10:$H$17,MATCH(Y$9,$E$10:$E$17,0)),X104))</f>
        <v>62.279821457861907</v>
      </c>
      <c r="Z104" s="52">
        <f>IF(节奏总纲!S98&lt;$D$4,0,IFERROR((节奏总纲!S98-$D$4)/$D$5*INDEX($H$10:$H$17,MATCH(Z$9,$E$10:$E$17,0)),Y104))</f>
        <v>62.279821457861907</v>
      </c>
      <c r="AA104" s="52">
        <f>IF(节奏总纲!T98&lt;$D$4,0,IFERROR((节奏总纲!T98-$D$4)/$D$5*INDEX($H$10:$H$17,MATCH(AA$9,$E$10:$E$17,0)),Z104))</f>
        <v>62.279821457861907</v>
      </c>
      <c r="AB104" s="52">
        <f>IF(节奏总纲!P98&lt;$D$4,0,IFERROR((节奏总纲!P98-$D$4)/$D$5*INDEX($I$10:$I$17,MATCH(AB$9,$E$10:$E$17,0)),AA104))</f>
        <v>7.5780267878288523</v>
      </c>
      <c r="AC104" s="52">
        <f>IF(节奏总纲!Q98&lt;$D$4,0,IFERROR((节奏总纲!Q98-$D$4)/$D$5*INDEX($I$10:$I$17,MATCH(AC$9,$E$10:$E$17,0)),AB104))</f>
        <v>12.757915916115488</v>
      </c>
      <c r="AD104" s="52">
        <f>IF(节奏总纲!R98&lt;$D$4,0,IFERROR((节奏总纲!R98-$D$4)/$D$5*INDEX($I$10:$I$17,MATCH(AD$9,$E$10:$E$17,0)),AC104))</f>
        <v>14.947157149886857</v>
      </c>
      <c r="AE104" s="52">
        <f>IF(节奏总纲!S98&lt;$D$4,0,IFERROR((节奏总纲!S98-$D$4)/$D$5*INDEX($I$10:$I$17,MATCH(AE$9,$E$10:$E$17,0)),AD104))</f>
        <v>14.947157149886857</v>
      </c>
      <c r="AF104" s="52">
        <f>IF(节奏总纲!T98&lt;$D$4,0,IFERROR((节奏总纲!T98-$D$4)/$D$5*INDEX($I$10:$I$17,MATCH(AF$9,$E$10:$E$17,0)),AE104))</f>
        <v>14.947157149886857</v>
      </c>
    </row>
    <row r="105" spans="12:32" x14ac:dyDescent="0.15">
      <c r="L105" s="51">
        <v>96</v>
      </c>
      <c r="M105" s="52">
        <f>IF(节奏总纲!P99&lt;$D$4,0,IFERROR((节奏总纲!P99-$D$4)/$D$5*INDEX($F$10:$F$17,MATCH(M$9,$E$10:$E$17,0)),L105))</f>
        <v>2042.9910915809251</v>
      </c>
      <c r="N105" s="52">
        <f>IF(节奏总纲!Q99&lt;$D$4,0,IFERROR((节奏总纲!Q99-$D$4)/$D$5*INDEX($F$10:$F$17,MATCH(N$9,$E$10:$E$17,0)),M105))</f>
        <v>2146.5624489402849</v>
      </c>
      <c r="O105" s="52">
        <f>IF(节奏总纲!R99&lt;$D$4,0,IFERROR((节奏总纲!R99-$D$4)/$D$5*INDEX($F$10:$F$17,MATCH(O$9,$E$10:$E$17,0)),N105))</f>
        <v>2014.1873912059834</v>
      </c>
      <c r="P105" s="52">
        <f>IF(节奏总纲!S99&lt;$D$4,0,IFERROR((节奏总纲!S99-$D$4)/$D$5*INDEX($F$10:$F$17,MATCH(P$9,$E$10:$E$17,0)),O105))</f>
        <v>2014.1873912059834</v>
      </c>
      <c r="Q105" s="52">
        <f>IF(节奏总纲!T99&lt;$D$4,0,IFERROR((节奏总纲!T99-$D$4)/$D$5*INDEX($F$10:$F$17,MATCH(Q$9,$E$10:$E$17,0)),P105))</f>
        <v>2014.1873912059834</v>
      </c>
      <c r="R105" s="52">
        <f>IF(节奏总纲!P99&lt;$D$4,0,IFERROR((节奏总纲!P99-$D$4)/$D$5*INDEX($G$10:$G$17,MATCH(R$9,$E$10:$E$17,0)),Q105))</f>
        <v>408.59821831618501</v>
      </c>
      <c r="S105" s="52">
        <f>IF(节奏总纲!Q99&lt;$D$4,0,IFERROR((节奏总纲!Q99-$D$4)/$D$5*INDEX($G$10:$G$17,MATCH(S$9,$E$10:$E$17,0)),R105))</f>
        <v>686.89998366089117</v>
      </c>
      <c r="T105" s="52">
        <f>IF(节奏总纲!R99&lt;$D$4,0,IFERROR((节奏总纲!R99-$D$4)/$D$5*INDEX($G$10:$G$17,MATCH(T$9,$E$10:$E$17,0)),S105))</f>
        <v>805.67495648239333</v>
      </c>
      <c r="U105" s="52">
        <f>IF(节奏总纲!S99&lt;$D$4,0,IFERROR((节奏总纲!S99-$D$4)/$D$5*INDEX($G$10:$G$17,MATCH(U$9,$E$10:$E$17,0)),T105))</f>
        <v>805.67495648239333</v>
      </c>
      <c r="V105" s="52">
        <f>IF(节奏总纲!T99&lt;$D$4,0,IFERROR((节奏总纲!T99-$D$4)/$D$5*INDEX($G$10:$G$17,MATCH(V$9,$E$10:$E$17,0)),U105))</f>
        <v>805.67495648239333</v>
      </c>
      <c r="W105" s="52">
        <f>IF(节奏总纲!P99&lt;$D$4,0,IFERROR((节奏总纲!P99-$D$4)/$D$5*INDEX($H$10:$H$17,MATCH(W$9,$E$10:$E$17,0)),V105))</f>
        <v>68.099703052697492</v>
      </c>
      <c r="X105" s="52">
        <f>IF(节奏总纲!Q99&lt;$D$4,0,IFERROR((节奏总纲!Q99-$D$4)/$D$5*INDEX($H$10:$H$17,MATCH(X$9,$E$10:$E$17,0)),W105))</f>
        <v>71.55208163134283</v>
      </c>
      <c r="Y105" s="52">
        <f>IF(节奏总纲!R99&lt;$D$4,0,IFERROR((节奏总纲!R99-$D$4)/$D$5*INDEX($H$10:$H$17,MATCH(Y$9,$E$10:$E$17,0)),X105))</f>
        <v>67.139579706866115</v>
      </c>
      <c r="Z105" s="52">
        <f>IF(节奏总纲!S99&lt;$D$4,0,IFERROR((节奏总纲!S99-$D$4)/$D$5*INDEX($H$10:$H$17,MATCH(Z$9,$E$10:$E$17,0)),Y105))</f>
        <v>67.139579706866115</v>
      </c>
      <c r="AA105" s="52">
        <f>IF(节奏总纲!T99&lt;$D$4,0,IFERROR((节奏总纲!T99-$D$4)/$D$5*INDEX($H$10:$H$17,MATCH(AA$9,$E$10:$E$17,0)),Z105))</f>
        <v>67.139579706866115</v>
      </c>
      <c r="AB105" s="52">
        <f>IF(节奏总纲!P99&lt;$D$4,0,IFERROR((节奏总纲!P99-$D$4)/$D$5*INDEX($I$10:$I$17,MATCH(AB$9,$E$10:$E$17,0)),AA105))</f>
        <v>8.1719643663237012</v>
      </c>
      <c r="AC105" s="52">
        <f>IF(节奏总纲!Q99&lt;$D$4,0,IFERROR((节奏总纲!Q99-$D$4)/$D$5*INDEX($I$10:$I$17,MATCH(AC$9,$E$10:$E$17,0)),AB105))</f>
        <v>13.737999673217823</v>
      </c>
      <c r="AD105" s="52">
        <f>IF(节奏总纲!R99&lt;$D$4,0,IFERROR((节奏总纲!R99-$D$4)/$D$5*INDEX($I$10:$I$17,MATCH(AD$9,$E$10:$E$17,0)),AC105))</f>
        <v>16.113499129647867</v>
      </c>
      <c r="AE105" s="52">
        <f>IF(节奏总纲!S99&lt;$D$4,0,IFERROR((节奏总纲!S99-$D$4)/$D$5*INDEX($I$10:$I$17,MATCH(AE$9,$E$10:$E$17,0)),AD105))</f>
        <v>16.113499129647867</v>
      </c>
      <c r="AF105" s="52">
        <f>IF(节奏总纲!T99&lt;$D$4,0,IFERROR((节奏总纲!T99-$D$4)/$D$5*INDEX($I$10:$I$17,MATCH(AF$9,$E$10:$E$17,0)),AE105))</f>
        <v>16.113499129647867</v>
      </c>
    </row>
    <row r="106" spans="12:32" x14ac:dyDescent="0.15">
      <c r="L106" s="51">
        <v>97</v>
      </c>
      <c r="M106" s="52">
        <f>IF(节奏总纲!P100&lt;$D$4,0,IFERROR((节奏总纲!P100-$D$4)/$D$5*INDEX($F$10:$F$17,MATCH(M$9,$E$10:$E$17,0)),L106))</f>
        <v>2202.1327253393843</v>
      </c>
      <c r="N106" s="52">
        <f>IF(节奏总纲!Q100&lt;$D$4,0,IFERROR((节奏总纲!Q100-$D$4)/$D$5*INDEX($F$10:$F$17,MATCH(N$9,$E$10:$E$17,0)),M106))</f>
        <v>2313.2603716100621</v>
      </c>
      <c r="O106" s="52">
        <f>IF(节奏总纲!R100&lt;$D$4,0,IFERROR((节奏总纲!R100-$D$4)/$D$5*INDEX($F$10:$F$17,MATCH(O$9,$E$10:$E$17,0)),N106))</f>
        <v>2182.759477869763</v>
      </c>
      <c r="P106" s="52">
        <f>IF(节奏总纲!S100&lt;$D$4,0,IFERROR((节奏总纲!S100-$D$4)/$D$5*INDEX($F$10:$F$17,MATCH(P$9,$E$10:$E$17,0)),O106))</f>
        <v>2182.759477869763</v>
      </c>
      <c r="Q106" s="52">
        <f>IF(节奏总纲!T100&lt;$D$4,0,IFERROR((节奏总纲!T100-$D$4)/$D$5*INDEX($F$10:$F$17,MATCH(Q$9,$E$10:$E$17,0)),P106))</f>
        <v>2182.759477869763</v>
      </c>
      <c r="R106" s="52">
        <f>IF(节奏总纲!P100&lt;$D$4,0,IFERROR((节奏总纲!P100-$D$4)/$D$5*INDEX($G$10:$G$17,MATCH(R$9,$E$10:$E$17,0)),Q106))</f>
        <v>440.42654506787682</v>
      </c>
      <c r="S106" s="52">
        <f>IF(节奏总纲!Q100&lt;$D$4,0,IFERROR((节奏总纲!Q100-$D$4)/$D$5*INDEX($G$10:$G$17,MATCH(S$9,$E$10:$E$17,0)),R106))</f>
        <v>740.2433189152199</v>
      </c>
      <c r="T106" s="52">
        <f>IF(节奏总纲!R100&lt;$D$4,0,IFERROR((节奏总纲!R100-$D$4)/$D$5*INDEX($G$10:$G$17,MATCH(T$9,$E$10:$E$17,0)),S106))</f>
        <v>873.10379114790521</v>
      </c>
      <c r="U106" s="52">
        <f>IF(节奏总纲!S100&lt;$D$4,0,IFERROR((节奏总纲!S100-$D$4)/$D$5*INDEX($G$10:$G$17,MATCH(U$9,$E$10:$E$17,0)),T106))</f>
        <v>873.10379114790521</v>
      </c>
      <c r="V106" s="52">
        <f>IF(节奏总纲!T100&lt;$D$4,0,IFERROR((节奏总纲!T100-$D$4)/$D$5*INDEX($G$10:$G$17,MATCH(V$9,$E$10:$E$17,0)),U106))</f>
        <v>873.10379114790521</v>
      </c>
      <c r="W106" s="52">
        <f>IF(节奏总纲!P100&lt;$D$4,0,IFERROR((节奏总纲!P100-$D$4)/$D$5*INDEX($H$10:$H$17,MATCH(W$9,$E$10:$E$17,0)),V106))</f>
        <v>73.404424177979465</v>
      </c>
      <c r="X106" s="52">
        <f>IF(节奏总纲!Q100&lt;$D$4,0,IFERROR((节奏总纲!Q100-$D$4)/$D$5*INDEX($H$10:$H$17,MATCH(X$9,$E$10:$E$17,0)),W106))</f>
        <v>77.108679053668737</v>
      </c>
      <c r="Y106" s="52">
        <f>IF(节奏总纲!R100&lt;$D$4,0,IFERROR((节奏总纲!R100-$D$4)/$D$5*INDEX($H$10:$H$17,MATCH(Y$9,$E$10:$E$17,0)),X106))</f>
        <v>72.758649262325434</v>
      </c>
      <c r="Z106" s="52">
        <f>IF(节奏总纲!S100&lt;$D$4,0,IFERROR((节奏总纲!S100-$D$4)/$D$5*INDEX($H$10:$H$17,MATCH(Z$9,$E$10:$E$17,0)),Y106))</f>
        <v>72.758649262325434</v>
      </c>
      <c r="AA106" s="52">
        <f>IF(节奏总纲!T100&lt;$D$4,0,IFERROR((节奏总纲!T100-$D$4)/$D$5*INDEX($H$10:$H$17,MATCH(AA$9,$E$10:$E$17,0)),Z106))</f>
        <v>72.758649262325434</v>
      </c>
      <c r="AB106" s="52">
        <f>IF(节奏总纲!P100&lt;$D$4,0,IFERROR((节奏总纲!P100-$D$4)/$D$5*INDEX($I$10:$I$17,MATCH(AB$9,$E$10:$E$17,0)),AA106))</f>
        <v>8.8085309013575372</v>
      </c>
      <c r="AC106" s="52">
        <f>IF(节奏总纲!Q100&lt;$D$4,0,IFERROR((节奏总纲!Q100-$D$4)/$D$5*INDEX($I$10:$I$17,MATCH(AC$9,$E$10:$E$17,0)),AB106))</f>
        <v>14.804866378304398</v>
      </c>
      <c r="AD106" s="52">
        <f>IF(节奏总纲!R100&lt;$D$4,0,IFERROR((节奏总纲!R100-$D$4)/$D$5*INDEX($I$10:$I$17,MATCH(AD$9,$E$10:$E$17,0)),AC106))</f>
        <v>17.462075822958102</v>
      </c>
      <c r="AE106" s="52">
        <f>IF(节奏总纲!S100&lt;$D$4,0,IFERROR((节奏总纲!S100-$D$4)/$D$5*INDEX($I$10:$I$17,MATCH(AE$9,$E$10:$E$17,0)),AD106))</f>
        <v>17.462075822958102</v>
      </c>
      <c r="AF106" s="52">
        <f>IF(节奏总纲!T100&lt;$D$4,0,IFERROR((节奏总纲!T100-$D$4)/$D$5*INDEX($I$10:$I$17,MATCH(AF$9,$E$10:$E$17,0)),AE106))</f>
        <v>17.462075822958102</v>
      </c>
    </row>
    <row r="107" spans="12:32" x14ac:dyDescent="0.15">
      <c r="L107" s="51">
        <v>98</v>
      </c>
      <c r="M107" s="52">
        <f>IF(节奏总纲!P101&lt;$D$4,0,IFERROR((节奏总纲!P101-$D$4)/$D$5*INDEX($F$10:$F$17,MATCH(M$9,$E$10:$E$17,0)),L107))</f>
        <v>2372.6965051863745</v>
      </c>
      <c r="N107" s="52">
        <f>IF(节奏总纲!Q101&lt;$D$4,0,IFERROR((节奏总纲!Q101-$D$4)/$D$5*INDEX($F$10:$F$17,MATCH(N$9,$E$10:$E$17,0)),M107))</f>
        <v>2501.2497893661639</v>
      </c>
      <c r="O107" s="52">
        <f>IF(节奏总纲!R101&lt;$D$4,0,IFERROR((节奏总纲!R101-$D$4)/$D$5*INDEX($F$10:$F$17,MATCH(O$9,$E$10:$E$17,0)),N107))</f>
        <v>2369.9206969697366</v>
      </c>
      <c r="P107" s="52">
        <f>IF(节奏总纲!S101&lt;$D$4,0,IFERROR((节奏总纲!S101-$D$4)/$D$5*INDEX($F$10:$F$17,MATCH(P$9,$E$10:$E$17,0)),O107))</f>
        <v>2369.9206969697366</v>
      </c>
      <c r="Q107" s="52">
        <f>IF(节奏总纲!T101&lt;$D$4,0,IFERROR((节奏总纲!T101-$D$4)/$D$5*INDEX($F$10:$F$17,MATCH(Q$9,$E$10:$E$17,0)),P107))</f>
        <v>2369.9206969697366</v>
      </c>
      <c r="R107" s="52">
        <f>IF(节奏总纲!P101&lt;$D$4,0,IFERROR((节奏总纲!P101-$D$4)/$D$5*INDEX($G$10:$G$17,MATCH(R$9,$E$10:$E$17,0)),Q107))</f>
        <v>474.53930103727492</v>
      </c>
      <c r="S107" s="52">
        <f>IF(节奏总纲!Q101&lt;$D$4,0,IFERROR((节奏总纲!Q101-$D$4)/$D$5*INDEX($G$10:$G$17,MATCH(S$9,$E$10:$E$17,0)),R107))</f>
        <v>800.39993259717244</v>
      </c>
      <c r="T107" s="52">
        <f>IF(节奏总纲!R101&lt;$D$4,0,IFERROR((节奏总纲!R101-$D$4)/$D$5*INDEX($G$10:$G$17,MATCH(T$9,$E$10:$E$17,0)),S107))</f>
        <v>947.96827878789463</v>
      </c>
      <c r="U107" s="52">
        <f>IF(节奏总纲!S101&lt;$D$4,0,IFERROR((节奏总纲!S101-$D$4)/$D$5*INDEX($G$10:$G$17,MATCH(U$9,$E$10:$E$17,0)),T107))</f>
        <v>947.96827878789463</v>
      </c>
      <c r="V107" s="52">
        <f>IF(节奏总纲!T101&lt;$D$4,0,IFERROR((节奏总纲!T101-$D$4)/$D$5*INDEX($G$10:$G$17,MATCH(V$9,$E$10:$E$17,0)),U107))</f>
        <v>947.96827878789463</v>
      </c>
      <c r="W107" s="52">
        <f>IF(节奏总纲!P101&lt;$D$4,0,IFERROR((节奏总纲!P101-$D$4)/$D$5*INDEX($H$10:$H$17,MATCH(W$9,$E$10:$E$17,0)),V107))</f>
        <v>79.089883506212487</v>
      </c>
      <c r="X107" s="52">
        <f>IF(节奏总纲!Q101&lt;$D$4,0,IFERROR((节奏总纲!Q101-$D$4)/$D$5*INDEX($H$10:$H$17,MATCH(X$9,$E$10:$E$17,0)),W107))</f>
        <v>83.374992978872129</v>
      </c>
      <c r="Y107" s="52">
        <f>IF(节奏总纲!R101&lt;$D$4,0,IFERROR((节奏总纲!R101-$D$4)/$D$5*INDEX($H$10:$H$17,MATCH(Y$9,$E$10:$E$17,0)),X107))</f>
        <v>78.997356565657881</v>
      </c>
      <c r="Z107" s="52">
        <f>IF(节奏总纲!S101&lt;$D$4,0,IFERROR((节奏总纲!S101-$D$4)/$D$5*INDEX($H$10:$H$17,MATCH(Z$9,$E$10:$E$17,0)),Y107))</f>
        <v>78.997356565657881</v>
      </c>
      <c r="AA107" s="52">
        <f>IF(节奏总纲!T101&lt;$D$4,0,IFERROR((节奏总纲!T101-$D$4)/$D$5*INDEX($H$10:$H$17,MATCH(AA$9,$E$10:$E$17,0)),Z107))</f>
        <v>78.997356565657881</v>
      </c>
      <c r="AB107" s="52">
        <f>IF(节奏总纲!P101&lt;$D$4,0,IFERROR((节奏总纲!P101-$D$4)/$D$5*INDEX($I$10:$I$17,MATCH(AB$9,$E$10:$E$17,0)),AA107))</f>
        <v>9.4907860207454995</v>
      </c>
      <c r="AC107" s="52">
        <f>IF(节奏总纲!Q101&lt;$D$4,0,IFERROR((节奏总纲!Q101-$D$4)/$D$5*INDEX($I$10:$I$17,MATCH(AC$9,$E$10:$E$17,0)),AB107))</f>
        <v>16.007998651943449</v>
      </c>
      <c r="AD107" s="52">
        <f>IF(节奏总纲!R101&lt;$D$4,0,IFERROR((节奏总纲!R101-$D$4)/$D$5*INDEX($I$10:$I$17,MATCH(AD$9,$E$10:$E$17,0)),AC107))</f>
        <v>18.959365575757889</v>
      </c>
      <c r="AE107" s="52">
        <f>IF(节奏总纲!S101&lt;$D$4,0,IFERROR((节奏总纲!S101-$D$4)/$D$5*INDEX($I$10:$I$17,MATCH(AE$9,$E$10:$E$17,0)),AD107))</f>
        <v>18.959365575757889</v>
      </c>
      <c r="AF107" s="52">
        <f>IF(节奏总纲!T101&lt;$D$4,0,IFERROR((节奏总纲!T101-$D$4)/$D$5*INDEX($I$10:$I$17,MATCH(AF$9,$E$10:$E$17,0)),AE107))</f>
        <v>18.959365575757889</v>
      </c>
    </row>
    <row r="108" spans="12:32" x14ac:dyDescent="0.15">
      <c r="L108" s="51">
        <v>99</v>
      </c>
      <c r="M108" s="52">
        <f>IF(节奏总纲!P102&lt;$D$4,0,IFERROR((节奏总纲!P102-$D$4)/$D$5*INDEX($F$10:$F$17,MATCH(M$9,$E$10:$E$17,0)),L108))</f>
        <v>2555.5022380962596</v>
      </c>
      <c r="N108" s="52">
        <f>IF(节奏总纲!Q102&lt;$D$4,0,IFERROR((节奏总纲!Q102-$D$4)/$D$5*INDEX($F$10:$F$17,MATCH(N$9,$E$10:$E$17,0)),M108))</f>
        <v>2701.8259201499018</v>
      </c>
      <c r="O108" s="52">
        <f>IF(节奏总纲!R102&lt;$D$4,0,IFERROR((节奏总纲!R102-$D$4)/$D$5*INDEX($F$10:$F$17,MATCH(O$9,$E$10:$E$17,0)),N108))</f>
        <v>2565.6395703367716</v>
      </c>
      <c r="P108" s="52">
        <f>IF(节奏总纲!S102&lt;$D$4,0,IFERROR((节奏总纲!S102-$D$4)/$D$5*INDEX($F$10:$F$17,MATCH(P$9,$E$10:$E$17,0)),O108))</f>
        <v>2565.6395703367716</v>
      </c>
      <c r="Q108" s="52">
        <f>IF(节奏总纲!T102&lt;$D$4,0,IFERROR((节奏总纲!T102-$D$4)/$D$5*INDEX($F$10:$F$17,MATCH(Q$9,$E$10:$E$17,0)),P108))</f>
        <v>2565.6395703367716</v>
      </c>
      <c r="R108" s="52">
        <f>IF(节奏总纲!P102&lt;$D$4,0,IFERROR((节奏总纲!P102-$D$4)/$D$5*INDEX($G$10:$G$17,MATCH(R$9,$E$10:$E$17,0)),Q108))</f>
        <v>511.1004476192519</v>
      </c>
      <c r="S108" s="52">
        <f>IF(节奏总纲!Q102&lt;$D$4,0,IFERROR((节奏总纲!Q102-$D$4)/$D$5*INDEX($G$10:$G$17,MATCH(S$9,$E$10:$E$17,0)),R108))</f>
        <v>864.58429444796855</v>
      </c>
      <c r="T108" s="52">
        <f>IF(节奏总纲!R102&lt;$D$4,0,IFERROR((节奏总纲!R102-$D$4)/$D$5*INDEX($G$10:$G$17,MATCH(T$9,$E$10:$E$17,0)),S108))</f>
        <v>1026.2558281347087</v>
      </c>
      <c r="U108" s="52">
        <f>IF(节奏总纲!S102&lt;$D$4,0,IFERROR((节奏总纲!S102-$D$4)/$D$5*INDEX($G$10:$G$17,MATCH(U$9,$E$10:$E$17,0)),T108))</f>
        <v>1026.2558281347087</v>
      </c>
      <c r="V108" s="52">
        <f>IF(节奏总纲!T102&lt;$D$4,0,IFERROR((节奏总纲!T102-$D$4)/$D$5*INDEX($G$10:$G$17,MATCH(V$9,$E$10:$E$17,0)),U108))</f>
        <v>1026.2558281347087</v>
      </c>
      <c r="W108" s="52">
        <f>IF(节奏总纲!P102&lt;$D$4,0,IFERROR((节奏总纲!P102-$D$4)/$D$5*INDEX($H$10:$H$17,MATCH(W$9,$E$10:$E$17,0)),V108))</f>
        <v>85.183407936541983</v>
      </c>
      <c r="X108" s="52">
        <f>IF(节奏总纲!Q102&lt;$D$4,0,IFERROR((节奏总纲!Q102-$D$4)/$D$5*INDEX($H$10:$H$17,MATCH(X$9,$E$10:$E$17,0)),W108))</f>
        <v>90.060864004996731</v>
      </c>
      <c r="Y108" s="52">
        <f>IF(节奏总纲!R102&lt;$D$4,0,IFERROR((节奏总纲!R102-$D$4)/$D$5*INDEX($H$10:$H$17,MATCH(Y$9,$E$10:$E$17,0)),X108))</f>
        <v>85.521319011225728</v>
      </c>
      <c r="Z108" s="52">
        <f>IF(节奏总纲!S102&lt;$D$4,0,IFERROR((节奏总纲!S102-$D$4)/$D$5*INDEX($H$10:$H$17,MATCH(Z$9,$E$10:$E$17,0)),Y108))</f>
        <v>85.521319011225728</v>
      </c>
      <c r="AA108" s="52">
        <f>IF(节奏总纲!T102&lt;$D$4,0,IFERROR((节奏总纲!T102-$D$4)/$D$5*INDEX($H$10:$H$17,MATCH(AA$9,$E$10:$E$17,0)),Z108))</f>
        <v>85.521319011225728</v>
      </c>
      <c r="AB108" s="52">
        <f>IF(节奏总纲!P102&lt;$D$4,0,IFERROR((节奏总纲!P102-$D$4)/$D$5*INDEX($I$10:$I$17,MATCH(AB$9,$E$10:$E$17,0)),AA108))</f>
        <v>10.222008952385037</v>
      </c>
      <c r="AC108" s="52">
        <f>IF(节奏总纲!Q102&lt;$D$4,0,IFERROR((节奏总纲!Q102-$D$4)/$D$5*INDEX($I$10:$I$17,MATCH(AC$9,$E$10:$E$17,0)),AB108))</f>
        <v>17.291685888959371</v>
      </c>
      <c r="AD108" s="52">
        <f>IF(节奏总纲!R102&lt;$D$4,0,IFERROR((节奏总纲!R102-$D$4)/$D$5*INDEX($I$10:$I$17,MATCH(AD$9,$E$10:$E$17,0)),AC108))</f>
        <v>20.525116562694173</v>
      </c>
      <c r="AE108" s="52">
        <f>IF(节奏总纲!S102&lt;$D$4,0,IFERROR((节奏总纲!S102-$D$4)/$D$5*INDEX($I$10:$I$17,MATCH(AE$9,$E$10:$E$17,0)),AD108))</f>
        <v>20.525116562694173</v>
      </c>
      <c r="AF108" s="52">
        <f>IF(节奏总纲!T102&lt;$D$4,0,IFERROR((节奏总纲!T102-$D$4)/$D$5*INDEX($I$10:$I$17,MATCH(AF$9,$E$10:$E$17,0)),AE108))</f>
        <v>20.525116562694173</v>
      </c>
    </row>
    <row r="109" spans="12:32" x14ac:dyDescent="0.15">
      <c r="L109" s="51">
        <v>100</v>
      </c>
      <c r="M109" s="52">
        <f>IF(节奏总纲!P103&lt;$D$4,0,IFERROR((节奏总纲!P103-$D$4)/$D$5*INDEX($F$10:$F$17,MATCH(M$9,$E$10:$E$17,0)),L109))</f>
        <v>2751.4285714285716</v>
      </c>
      <c r="N109" s="52">
        <f>IF(节奏总纲!Q103&lt;$D$4,0,IFERROR((节奏总纲!Q103-$D$4)/$D$5*INDEX($F$10:$F$17,MATCH(N$9,$E$10:$E$17,0)),M109))</f>
        <v>2912.0753571428572</v>
      </c>
      <c r="O109" s="52">
        <f>IF(节奏总纲!R103&lt;$D$4,0,IFERROR((节奏总纲!R103-$D$4)/$D$5*INDEX($F$10:$F$17,MATCH(O$9,$E$10:$E$17,0)),N109))</f>
        <v>2771.5217142857146</v>
      </c>
      <c r="P109" s="52">
        <f>IF(节奏总纲!S103&lt;$D$4,0,IFERROR((节奏总纲!S103-$D$4)/$D$5*INDEX($F$10:$F$17,MATCH(P$9,$E$10:$E$17,0)),O109))</f>
        <v>2771.5217142857146</v>
      </c>
      <c r="Q109" s="52">
        <f>IF(节奏总纲!T103&lt;$D$4,0,IFERROR((节奏总纲!T103-$D$4)/$D$5*INDEX($F$10:$F$17,MATCH(Q$9,$E$10:$E$17,0)),P109))</f>
        <v>2771.5217142857146</v>
      </c>
      <c r="R109" s="52">
        <f>IF(节奏总纲!P103&lt;$D$4,0,IFERROR((节奏总纲!P103-$D$4)/$D$5*INDEX($G$10:$G$17,MATCH(R$9,$E$10:$E$17,0)),Q109))</f>
        <v>550.28571428571433</v>
      </c>
      <c r="S109" s="52">
        <f>IF(节奏总纲!Q103&lt;$D$4,0,IFERROR((节奏总纲!Q103-$D$4)/$D$5*INDEX($G$10:$G$17,MATCH(S$9,$E$10:$E$17,0)),R109))</f>
        <v>931.86411428571432</v>
      </c>
      <c r="T109" s="52">
        <f>IF(节奏总纲!R103&lt;$D$4,0,IFERROR((节奏总纲!R103-$D$4)/$D$5*INDEX($G$10:$G$17,MATCH(T$9,$E$10:$E$17,0)),S109))</f>
        <v>1108.6086857142857</v>
      </c>
      <c r="U109" s="52">
        <f>IF(节奏总纲!S103&lt;$D$4,0,IFERROR((节奏总纲!S103-$D$4)/$D$5*INDEX($G$10:$G$17,MATCH(U$9,$E$10:$E$17,0)),T109))</f>
        <v>1108.6086857142857</v>
      </c>
      <c r="V109" s="52">
        <f>IF(节奏总纲!T103&lt;$D$4,0,IFERROR((节奏总纲!T103-$D$4)/$D$5*INDEX($G$10:$G$17,MATCH(V$9,$E$10:$E$17,0)),U109))</f>
        <v>1108.6086857142857</v>
      </c>
      <c r="W109" s="52">
        <f>IF(节奏总纲!P103&lt;$D$4,0,IFERROR((节奏总纲!P103-$D$4)/$D$5*INDEX($H$10:$H$17,MATCH(W$9,$E$10:$E$17,0)),V109))</f>
        <v>91.714285714285722</v>
      </c>
      <c r="X109" s="52">
        <f>IF(节奏总纲!Q103&lt;$D$4,0,IFERROR((节奏总纲!Q103-$D$4)/$D$5*INDEX($H$10:$H$17,MATCH(X$9,$E$10:$E$17,0)),W109))</f>
        <v>97.06917857142858</v>
      </c>
      <c r="Y109" s="52">
        <f>IF(节奏总纲!R103&lt;$D$4,0,IFERROR((节奏总纲!R103-$D$4)/$D$5*INDEX($H$10:$H$17,MATCH(Y$9,$E$10:$E$17,0)),X109))</f>
        <v>92.384057142857145</v>
      </c>
      <c r="Z109" s="52">
        <f>IF(节奏总纲!S103&lt;$D$4,0,IFERROR((节奏总纲!S103-$D$4)/$D$5*INDEX($H$10:$H$17,MATCH(Z$9,$E$10:$E$17,0)),Y109))</f>
        <v>92.384057142857145</v>
      </c>
      <c r="AA109" s="52">
        <f>IF(节奏总纲!T103&lt;$D$4,0,IFERROR((节奏总纲!T103-$D$4)/$D$5*INDEX($H$10:$H$17,MATCH(AA$9,$E$10:$E$17,0)),Z109))</f>
        <v>92.384057142857145</v>
      </c>
      <c r="AB109" s="52">
        <f>IF(节奏总纲!P103&lt;$D$4,0,IFERROR((节奏总纲!P103-$D$4)/$D$5*INDEX($I$10:$I$17,MATCH(AB$9,$E$10:$E$17,0)),AA109))</f>
        <v>11.005714285714287</v>
      </c>
      <c r="AC109" s="52">
        <f>IF(节奏总纲!Q103&lt;$D$4,0,IFERROR((节奏总纲!Q103-$D$4)/$D$5*INDEX($I$10:$I$17,MATCH(AC$9,$E$10:$E$17,0)),AB109))</f>
        <v>18.637282285714289</v>
      </c>
      <c r="AD109" s="52">
        <f>IF(节奏总纲!R103&lt;$D$4,0,IFERROR((节奏总纲!R103-$D$4)/$D$5*INDEX($I$10:$I$17,MATCH(AD$9,$E$10:$E$17,0)),AC109))</f>
        <v>22.172173714285712</v>
      </c>
      <c r="AE109" s="52">
        <f>IF(节奏总纲!S103&lt;$D$4,0,IFERROR((节奏总纲!S103-$D$4)/$D$5*INDEX($I$10:$I$17,MATCH(AE$9,$E$10:$E$17,0)),AD109))</f>
        <v>22.172173714285712</v>
      </c>
      <c r="AF109" s="52">
        <f>IF(节奏总纲!T103&lt;$D$4,0,IFERROR((节奏总纲!T103-$D$4)/$D$5*INDEX($I$10:$I$17,MATCH(AF$9,$E$10:$E$17,0)),AE109))</f>
        <v>22.172173714285712</v>
      </c>
    </row>
    <row r="110" spans="12:32" x14ac:dyDescent="0.15">
      <c r="L110" s="51">
        <v>101</v>
      </c>
      <c r="M110" s="52">
        <f>IF(节奏总纲!P104&lt;$D$4,0,IFERROR((节奏总纲!P104-$D$4)/$D$5*INDEX($F$10:$F$17,MATCH(M$9,$E$10:$E$17,0)),L110))</f>
        <v>2961.4172161061806</v>
      </c>
      <c r="N110" s="52">
        <f>IF(节奏总纲!Q104&lt;$D$4,0,IFERROR((节奏总纲!Q104-$D$4)/$D$5*INDEX($F$10:$F$17,MATCH(N$9,$E$10:$E$17,0)),M110))</f>
        <v>3139.8173069936797</v>
      </c>
      <c r="O110" s="52">
        <f>IF(节奏总纲!R104&lt;$D$4,0,IFERROR((节奏总纲!R104-$D$4)/$D$5*INDEX($F$10:$F$17,MATCH(O$9,$E$10:$E$17,0)),N110))</f>
        <v>2983.9427523512209</v>
      </c>
      <c r="P110" s="52">
        <f>IF(节奏总纲!S104&lt;$D$4,0,IFERROR((节奏总纲!S104-$D$4)/$D$5*INDEX($F$10:$F$17,MATCH(P$9,$E$10:$E$17,0)),O110))</f>
        <v>2983.9427523512209</v>
      </c>
      <c r="Q110" s="52">
        <f>IF(节奏总纲!T104&lt;$D$4,0,IFERROR((节奏总纲!T104-$D$4)/$D$5*INDEX($F$10:$F$17,MATCH(Q$9,$E$10:$E$17,0)),P110))</f>
        <v>2983.9427523512209</v>
      </c>
      <c r="R110" s="52">
        <f>IF(节奏总纲!P104&lt;$D$4,0,IFERROR((节奏总纲!P104-$D$4)/$D$5*INDEX($G$10:$G$17,MATCH(R$9,$E$10:$E$17,0)),Q110))</f>
        <v>592.2834432212361</v>
      </c>
      <c r="S110" s="52">
        <f>IF(节奏总纲!Q104&lt;$D$4,0,IFERROR((节奏总纲!Q104-$D$4)/$D$5*INDEX($G$10:$G$17,MATCH(S$9,$E$10:$E$17,0)),R110))</f>
        <v>1004.7415382379776</v>
      </c>
      <c r="T110" s="52">
        <f>IF(节奏总纲!R104&lt;$D$4,0,IFERROR((节奏总纲!R104-$D$4)/$D$5*INDEX($G$10:$G$17,MATCH(T$9,$E$10:$E$17,0)),S110))</f>
        <v>1193.5771009404884</v>
      </c>
      <c r="U110" s="52">
        <f>IF(节奏总纲!S104&lt;$D$4,0,IFERROR((节奏总纲!S104-$D$4)/$D$5*INDEX($G$10:$G$17,MATCH(U$9,$E$10:$E$17,0)),T110))</f>
        <v>1193.5771009404884</v>
      </c>
      <c r="V110" s="52">
        <f>IF(节奏总纲!T104&lt;$D$4,0,IFERROR((节奏总纲!T104-$D$4)/$D$5*INDEX($G$10:$G$17,MATCH(V$9,$E$10:$E$17,0)),U110))</f>
        <v>1193.5771009404884</v>
      </c>
      <c r="W110" s="52">
        <f>IF(节奏总纲!P104&lt;$D$4,0,IFERROR((节奏总纲!P104-$D$4)/$D$5*INDEX($H$10:$H$17,MATCH(W$9,$E$10:$E$17,0)),V110))</f>
        <v>98.71390720353935</v>
      </c>
      <c r="X110" s="52">
        <f>IF(节奏总纲!Q104&lt;$D$4,0,IFERROR((节奏总纲!Q104-$D$4)/$D$5*INDEX($H$10:$H$17,MATCH(X$9,$E$10:$E$17,0)),W110))</f>
        <v>104.66057689978933</v>
      </c>
      <c r="Y110" s="52">
        <f>IF(节奏总纲!R104&lt;$D$4,0,IFERROR((节奏总纲!R104-$D$4)/$D$5*INDEX($H$10:$H$17,MATCH(Y$9,$E$10:$E$17,0)),X110))</f>
        <v>99.464758411707365</v>
      </c>
      <c r="Z110" s="52">
        <f>IF(节奏总纲!S104&lt;$D$4,0,IFERROR((节奏总纲!S104-$D$4)/$D$5*INDEX($H$10:$H$17,MATCH(Z$9,$E$10:$E$17,0)),Y110))</f>
        <v>99.464758411707365</v>
      </c>
      <c r="AA110" s="52">
        <f>IF(节奏总纲!T104&lt;$D$4,0,IFERROR((节奏总纲!T104-$D$4)/$D$5*INDEX($H$10:$H$17,MATCH(AA$9,$E$10:$E$17,0)),Z110))</f>
        <v>99.464758411707365</v>
      </c>
      <c r="AB110" s="52">
        <f>IF(节奏总纲!P104&lt;$D$4,0,IFERROR((节奏总纲!P104-$D$4)/$D$5*INDEX($I$10:$I$17,MATCH(AB$9,$E$10:$E$17,0)),AA110))</f>
        <v>11.845668864424722</v>
      </c>
      <c r="AC110" s="52">
        <f>IF(节奏总纲!Q104&lt;$D$4,0,IFERROR((节奏总纲!Q104-$D$4)/$D$5*INDEX($I$10:$I$17,MATCH(AC$9,$E$10:$E$17,0)),AB110))</f>
        <v>20.094830764759553</v>
      </c>
      <c r="AD110" s="52">
        <f>IF(节奏总纲!R104&lt;$D$4,0,IFERROR((节奏总纲!R104-$D$4)/$D$5*INDEX($I$10:$I$17,MATCH(AD$9,$E$10:$E$17,0)),AC110))</f>
        <v>23.871542018809766</v>
      </c>
      <c r="AE110" s="52">
        <f>IF(节奏总纲!S104&lt;$D$4,0,IFERROR((节奏总纲!S104-$D$4)/$D$5*INDEX($I$10:$I$17,MATCH(AE$9,$E$10:$E$17,0)),AD110))</f>
        <v>23.871542018809766</v>
      </c>
      <c r="AF110" s="52">
        <f>IF(节奏总纲!T104&lt;$D$4,0,IFERROR((节奏总纲!T104-$D$4)/$D$5*INDEX($I$10:$I$17,MATCH(AF$9,$E$10:$E$17,0)),AE110))</f>
        <v>23.871542018809766</v>
      </c>
    </row>
    <row r="111" spans="12:32" x14ac:dyDescent="0.15">
      <c r="L111" s="51">
        <v>102</v>
      </c>
      <c r="M111" s="52">
        <f>IF(节奏总纲!P105&lt;$D$4,0,IFERROR((节奏总纲!P105-$D$4)/$D$5*INDEX($F$10:$F$17,MATCH(M$9,$E$10:$E$17,0)),L111))</f>
        <v>3186.477472905608</v>
      </c>
      <c r="N111" s="52">
        <f>IF(节奏总纲!Q105&lt;$D$4,0,IFERROR((节奏总纲!Q105-$D$4)/$D$5*INDEX($F$10:$F$17,MATCH(N$9,$E$10:$E$17,0)),M111))</f>
        <v>3372.3776793187312</v>
      </c>
      <c r="O111" s="52">
        <f>IF(节奏总纲!R105&lt;$D$4,0,IFERROR((节奏总纲!R105-$D$4)/$D$5*INDEX($F$10:$F$17,MATCH(O$9,$E$10:$E$17,0)),N111))</f>
        <v>3198.1424624770139</v>
      </c>
      <c r="P111" s="52">
        <f>IF(节奏总纲!S105&lt;$D$4,0,IFERROR((节奏总纲!S105-$D$4)/$D$5*INDEX($F$10:$F$17,MATCH(P$9,$E$10:$E$17,0)),O111))</f>
        <v>3198.1424624770139</v>
      </c>
      <c r="Q111" s="52">
        <f>IF(节奏总纲!T105&lt;$D$4,0,IFERROR((节奏总纲!T105-$D$4)/$D$5*INDEX($F$10:$F$17,MATCH(Q$9,$E$10:$E$17,0)),P111))</f>
        <v>3198.1424624770139</v>
      </c>
      <c r="R111" s="52">
        <f>IF(节奏总纲!P105&lt;$D$4,0,IFERROR((节奏总纲!P105-$D$4)/$D$5*INDEX($G$10:$G$17,MATCH(R$9,$E$10:$E$17,0)),Q111))</f>
        <v>637.2954945811216</v>
      </c>
      <c r="S111" s="52">
        <f>IF(节奏总纲!Q105&lt;$D$4,0,IFERROR((节奏总纲!Q105-$D$4)/$D$5*INDEX($G$10:$G$17,MATCH(S$9,$E$10:$E$17,0)),R111))</f>
        <v>1079.160857381994</v>
      </c>
      <c r="T111" s="52">
        <f>IF(节奏总纲!R105&lt;$D$4,0,IFERROR((节奏总纲!R105-$D$4)/$D$5*INDEX($G$10:$G$17,MATCH(T$9,$E$10:$E$17,0)),S111))</f>
        <v>1279.2569849908054</v>
      </c>
      <c r="U111" s="52">
        <f>IF(节奏总纲!S105&lt;$D$4,0,IFERROR((节奏总纲!S105-$D$4)/$D$5*INDEX($G$10:$G$17,MATCH(U$9,$E$10:$E$17,0)),T111))</f>
        <v>1279.2569849908054</v>
      </c>
      <c r="V111" s="52">
        <f>IF(节奏总纲!T105&lt;$D$4,0,IFERROR((节奏总纲!T105-$D$4)/$D$5*INDEX($G$10:$G$17,MATCH(V$9,$E$10:$E$17,0)),U111))</f>
        <v>1279.2569849908054</v>
      </c>
      <c r="W111" s="52">
        <f>IF(节奏总纲!P105&lt;$D$4,0,IFERROR((节奏总纲!P105-$D$4)/$D$5*INDEX($H$10:$H$17,MATCH(W$9,$E$10:$E$17,0)),V111))</f>
        <v>106.21591576352026</v>
      </c>
      <c r="X111" s="52">
        <f>IF(节奏总纲!Q105&lt;$D$4,0,IFERROR((节奏总纲!Q105-$D$4)/$D$5*INDEX($H$10:$H$17,MATCH(X$9,$E$10:$E$17,0)),W111))</f>
        <v>112.41258931062438</v>
      </c>
      <c r="Y111" s="52">
        <f>IF(节奏总纲!R105&lt;$D$4,0,IFERROR((节奏总纲!R105-$D$4)/$D$5*INDEX($H$10:$H$17,MATCH(Y$9,$E$10:$E$17,0)),X111))</f>
        <v>106.60474874923379</v>
      </c>
      <c r="Z111" s="52">
        <f>IF(节奏总纲!S105&lt;$D$4,0,IFERROR((节奏总纲!S105-$D$4)/$D$5*INDEX($H$10:$H$17,MATCH(Z$9,$E$10:$E$17,0)),Y111))</f>
        <v>106.60474874923379</v>
      </c>
      <c r="AA111" s="52">
        <f>IF(节奏总纲!T105&lt;$D$4,0,IFERROR((节奏总纲!T105-$D$4)/$D$5*INDEX($H$10:$H$17,MATCH(AA$9,$E$10:$E$17,0)),Z111))</f>
        <v>106.60474874923379</v>
      </c>
      <c r="AB111" s="52">
        <f>IF(节奏总纲!P105&lt;$D$4,0,IFERROR((节奏总纲!P105-$D$4)/$D$5*INDEX($I$10:$I$17,MATCH(AB$9,$E$10:$E$17,0)),AA111))</f>
        <v>12.745909891622432</v>
      </c>
      <c r="AC111" s="52">
        <f>IF(节奏总纲!Q105&lt;$D$4,0,IFERROR((节奏总纲!Q105-$D$4)/$D$5*INDEX($I$10:$I$17,MATCH(AC$9,$E$10:$E$17,0)),AB111))</f>
        <v>21.583217147639882</v>
      </c>
      <c r="AD111" s="52">
        <f>IF(节奏总纲!R105&lt;$D$4,0,IFERROR((节奏总纲!R105-$D$4)/$D$5*INDEX($I$10:$I$17,MATCH(AD$9,$E$10:$E$17,0)),AC111))</f>
        <v>25.585139699816111</v>
      </c>
      <c r="AE111" s="52">
        <f>IF(节奏总纲!S105&lt;$D$4,0,IFERROR((节奏总纲!S105-$D$4)/$D$5*INDEX($I$10:$I$17,MATCH(AE$9,$E$10:$E$17,0)),AD111))</f>
        <v>25.585139699816111</v>
      </c>
      <c r="AF111" s="52">
        <f>IF(节奏总纲!T105&lt;$D$4,0,IFERROR((节奏总纲!T105-$D$4)/$D$5*INDEX($I$10:$I$17,MATCH(AF$9,$E$10:$E$17,0)),AE111))</f>
        <v>25.585139699816111</v>
      </c>
    </row>
    <row r="112" spans="12:32" x14ac:dyDescent="0.15">
      <c r="L112" s="51">
        <v>103</v>
      </c>
      <c r="M112" s="52">
        <f>IF(节奏总纲!P106&lt;$D$4,0,IFERROR((节奏总纲!P106-$D$4)/$D$5*INDEX($F$10:$F$17,MATCH(M$9,$E$10:$E$17,0)),L112))</f>
        <v>3427.6910836148409</v>
      </c>
      <c r="N112" s="52">
        <f>IF(节奏总纲!Q106&lt;$D$4,0,IFERROR((节奏总纲!Q106-$D$4)/$D$5*INDEX($F$10:$F$17,MATCH(N$9,$E$10:$E$17,0)),M112))</f>
        <v>3619.2266082924002</v>
      </c>
      <c r="O112" s="52">
        <f>IF(节奏总纲!R106&lt;$D$4,0,IFERROR((节奏总纲!R106-$D$4)/$D$5*INDEX($F$10:$F$17,MATCH(O$9,$E$10:$E$17,0)),N112))</f>
        <v>3435.0140409834271</v>
      </c>
      <c r="P112" s="52">
        <f>IF(节奏总纲!S106&lt;$D$4,0,IFERROR((节奏总纲!S106-$D$4)/$D$5*INDEX($F$10:$F$17,MATCH(P$9,$E$10:$E$17,0)),O112))</f>
        <v>3435.0140409834271</v>
      </c>
      <c r="Q112" s="52">
        <f>IF(节奏总纲!T106&lt;$D$4,0,IFERROR((节奏总纲!T106-$D$4)/$D$5*INDEX($F$10:$F$17,MATCH(Q$9,$E$10:$E$17,0)),P112))</f>
        <v>3435.0140409834271</v>
      </c>
      <c r="R112" s="52">
        <f>IF(节奏总纲!P106&lt;$D$4,0,IFERROR((节奏总纲!P106-$D$4)/$D$5*INDEX($G$10:$G$17,MATCH(R$9,$E$10:$E$17,0)),Q112))</f>
        <v>685.53821672296817</v>
      </c>
      <c r="S112" s="52">
        <f>IF(节奏总纲!Q106&lt;$D$4,0,IFERROR((节奏总纲!Q106-$D$4)/$D$5*INDEX($G$10:$G$17,MATCH(S$9,$E$10:$E$17,0)),R112))</f>
        <v>1158.152514653568</v>
      </c>
      <c r="T112" s="52">
        <f>IF(节奏总纲!R106&lt;$D$4,0,IFERROR((节奏总纲!R106-$D$4)/$D$5*INDEX($G$10:$G$17,MATCH(T$9,$E$10:$E$17,0)),S112))</f>
        <v>1374.0056163933709</v>
      </c>
      <c r="U112" s="52">
        <f>IF(节奏总纲!S106&lt;$D$4,0,IFERROR((节奏总纲!S106-$D$4)/$D$5*INDEX($G$10:$G$17,MATCH(U$9,$E$10:$E$17,0)),T112))</f>
        <v>1374.0056163933709</v>
      </c>
      <c r="V112" s="52">
        <f>IF(节奏总纲!T106&lt;$D$4,0,IFERROR((节奏总纲!T106-$D$4)/$D$5*INDEX($G$10:$G$17,MATCH(V$9,$E$10:$E$17,0)),U112))</f>
        <v>1374.0056163933709</v>
      </c>
      <c r="W112" s="52">
        <f>IF(节奏总纲!P106&lt;$D$4,0,IFERROR((节奏总纲!P106-$D$4)/$D$5*INDEX($H$10:$H$17,MATCH(W$9,$E$10:$E$17,0)),V112))</f>
        <v>114.25636945382803</v>
      </c>
      <c r="X112" s="52">
        <f>IF(节奏总纲!Q106&lt;$D$4,0,IFERROR((节奏总纲!Q106-$D$4)/$D$5*INDEX($H$10:$H$17,MATCH(X$9,$E$10:$E$17,0)),W112))</f>
        <v>120.64088694308001</v>
      </c>
      <c r="Y112" s="52">
        <f>IF(节奏总纲!R106&lt;$D$4,0,IFERROR((节奏总纲!R106-$D$4)/$D$5*INDEX($H$10:$H$17,MATCH(Y$9,$E$10:$E$17,0)),X112))</f>
        <v>114.5004680327809</v>
      </c>
      <c r="Z112" s="52">
        <f>IF(节奏总纲!S106&lt;$D$4,0,IFERROR((节奏总纲!S106-$D$4)/$D$5*INDEX($H$10:$H$17,MATCH(Z$9,$E$10:$E$17,0)),Y112))</f>
        <v>114.5004680327809</v>
      </c>
      <c r="AA112" s="52">
        <f>IF(节奏总纲!T106&lt;$D$4,0,IFERROR((节奏总纲!T106-$D$4)/$D$5*INDEX($H$10:$H$17,MATCH(AA$9,$E$10:$E$17,0)),Z112))</f>
        <v>114.5004680327809</v>
      </c>
      <c r="AB112" s="52">
        <f>IF(节奏总纲!P106&lt;$D$4,0,IFERROR((节奏总纲!P106-$D$4)/$D$5*INDEX($I$10:$I$17,MATCH(AB$9,$E$10:$E$17,0)),AA112))</f>
        <v>13.710764334459364</v>
      </c>
      <c r="AC112" s="52">
        <f>IF(节奏总纲!Q106&lt;$D$4,0,IFERROR((节奏总纲!Q106-$D$4)/$D$5*INDEX($I$10:$I$17,MATCH(AC$9,$E$10:$E$17,0)),AB112))</f>
        <v>23.163050293071361</v>
      </c>
      <c r="AD112" s="52">
        <f>IF(节奏总纲!R106&lt;$D$4,0,IFERROR((节奏总纲!R106-$D$4)/$D$5*INDEX($I$10:$I$17,MATCH(AD$9,$E$10:$E$17,0)),AC112))</f>
        <v>27.480112327867417</v>
      </c>
      <c r="AE112" s="52">
        <f>IF(节奏总纲!S106&lt;$D$4,0,IFERROR((节奏总纲!S106-$D$4)/$D$5*INDEX($I$10:$I$17,MATCH(AE$9,$E$10:$E$17,0)),AD112))</f>
        <v>27.480112327867417</v>
      </c>
      <c r="AF112" s="52">
        <f>IF(节奏总纲!T106&lt;$D$4,0,IFERROR((节奏总纲!T106-$D$4)/$D$5*INDEX($I$10:$I$17,MATCH(AF$9,$E$10:$E$17,0)),AE112))</f>
        <v>27.480112327867417</v>
      </c>
    </row>
    <row r="113" spans="12:32" x14ac:dyDescent="0.15">
      <c r="L113" s="51">
        <v>104</v>
      </c>
      <c r="M113" s="52">
        <f>IF(节奏总纲!P107&lt;$D$4,0,IFERROR((节奏总纲!P107-$D$4)/$D$5*INDEX($F$10:$F$17,MATCH(M$9,$E$10:$E$17,0)),L113))</f>
        <v>3686.2174303755537</v>
      </c>
      <c r="N113" s="52">
        <f>IF(节奏总纲!Q107&lt;$D$4,0,IFERROR((节奏总纲!Q107-$D$4)/$D$5*INDEX($F$10:$F$17,MATCH(N$9,$E$10:$E$17,0)),M113))</f>
        <v>3895.553894886355</v>
      </c>
      <c r="O113" s="52">
        <f>IF(节奏总纲!R107&lt;$D$4,0,IFERROR((节奏总纲!R107-$D$4)/$D$5*INDEX($F$10:$F$17,MATCH(O$9,$E$10:$E$17,0)),N113))</f>
        <v>3708.9029973119636</v>
      </c>
      <c r="P113" s="52">
        <f>IF(节奏总纲!S107&lt;$D$4,0,IFERROR((节奏总纲!S107-$D$4)/$D$5*INDEX($F$10:$F$17,MATCH(P$9,$E$10:$E$17,0)),O113))</f>
        <v>3708.9029973119636</v>
      </c>
      <c r="Q113" s="52">
        <f>IF(节奏总纲!T107&lt;$D$4,0,IFERROR((节奏总纲!T107-$D$4)/$D$5*INDEX($F$10:$F$17,MATCH(Q$9,$E$10:$E$17,0)),P113))</f>
        <v>3708.9029973119636</v>
      </c>
      <c r="R113" s="52">
        <f>IF(节奏总纲!P107&lt;$D$4,0,IFERROR((节奏总纲!P107-$D$4)/$D$5*INDEX($G$10:$G$17,MATCH(R$9,$E$10:$E$17,0)),Q113))</f>
        <v>737.2434860751107</v>
      </c>
      <c r="S113" s="52">
        <f>IF(节奏总纲!Q107&lt;$D$4,0,IFERROR((节奏总纲!Q107-$D$4)/$D$5*INDEX($G$10:$G$17,MATCH(S$9,$E$10:$E$17,0)),R113))</f>
        <v>1246.5772463636335</v>
      </c>
      <c r="T113" s="52">
        <f>IF(节奏总纲!R107&lt;$D$4,0,IFERROR((节奏总纲!R107-$D$4)/$D$5*INDEX($G$10:$G$17,MATCH(T$9,$E$10:$E$17,0)),S113))</f>
        <v>1483.5611989247855</v>
      </c>
      <c r="U113" s="52">
        <f>IF(节奏总纲!S107&lt;$D$4,0,IFERROR((节奏总纲!S107-$D$4)/$D$5*INDEX($G$10:$G$17,MATCH(U$9,$E$10:$E$17,0)),T113))</f>
        <v>1483.5611989247855</v>
      </c>
      <c r="V113" s="52">
        <f>IF(节奏总纲!T107&lt;$D$4,0,IFERROR((节奏总纲!T107-$D$4)/$D$5*INDEX($G$10:$G$17,MATCH(V$9,$E$10:$E$17,0)),U113))</f>
        <v>1483.5611989247855</v>
      </c>
      <c r="W113" s="52">
        <f>IF(节奏总纲!P107&lt;$D$4,0,IFERROR((节奏总纲!P107-$D$4)/$D$5*INDEX($H$10:$H$17,MATCH(W$9,$E$10:$E$17,0)),V113))</f>
        <v>122.87391434585177</v>
      </c>
      <c r="X113" s="52">
        <f>IF(节奏总纲!Q107&lt;$D$4,0,IFERROR((节奏总纲!Q107-$D$4)/$D$5*INDEX($H$10:$H$17,MATCH(X$9,$E$10:$E$17,0)),W113))</f>
        <v>129.85179649621185</v>
      </c>
      <c r="Y113" s="52">
        <f>IF(节奏总纲!R107&lt;$D$4,0,IFERROR((节奏总纲!R107-$D$4)/$D$5*INDEX($H$10:$H$17,MATCH(Y$9,$E$10:$E$17,0)),X113))</f>
        <v>123.63009991039878</v>
      </c>
      <c r="Z113" s="52">
        <f>IF(节奏总纲!S107&lt;$D$4,0,IFERROR((节奏总纲!S107-$D$4)/$D$5*INDEX($H$10:$H$17,MATCH(Z$9,$E$10:$E$17,0)),Y113))</f>
        <v>123.63009991039878</v>
      </c>
      <c r="AA113" s="52">
        <f>IF(节奏总纲!T107&lt;$D$4,0,IFERROR((节奏总纲!T107-$D$4)/$D$5*INDEX($H$10:$H$17,MATCH(AA$9,$E$10:$E$17,0)),Z113))</f>
        <v>123.63009991039878</v>
      </c>
      <c r="AB113" s="52">
        <f>IF(节奏总纲!P107&lt;$D$4,0,IFERROR((节奏总纲!P107-$D$4)/$D$5*INDEX($I$10:$I$17,MATCH(AB$9,$E$10:$E$17,0)),AA113))</f>
        <v>14.744869721502214</v>
      </c>
      <c r="AC113" s="52">
        <f>IF(节奏总纲!Q107&lt;$D$4,0,IFERROR((节奏总纲!Q107-$D$4)/$D$5*INDEX($I$10:$I$17,MATCH(AC$9,$E$10:$E$17,0)),AB113))</f>
        <v>24.931544927272672</v>
      </c>
      <c r="AD113" s="52">
        <f>IF(节奏总纲!R107&lt;$D$4,0,IFERROR((节奏总纲!R107-$D$4)/$D$5*INDEX($I$10:$I$17,MATCH(AD$9,$E$10:$E$17,0)),AC113))</f>
        <v>29.671223978495707</v>
      </c>
      <c r="AE113" s="52">
        <f>IF(节奏总纲!S107&lt;$D$4,0,IFERROR((节奏总纲!S107-$D$4)/$D$5*INDEX($I$10:$I$17,MATCH(AE$9,$E$10:$E$17,0)),AD113))</f>
        <v>29.671223978495707</v>
      </c>
      <c r="AF113" s="52">
        <f>IF(节奏总纲!T107&lt;$D$4,0,IFERROR((节奏总纲!T107-$D$4)/$D$5*INDEX($I$10:$I$17,MATCH(AF$9,$E$10:$E$17,0)),AE113))</f>
        <v>29.671223978495707</v>
      </c>
    </row>
    <row r="114" spans="12:32" x14ac:dyDescent="0.15">
      <c r="L114" s="51">
        <v>105</v>
      </c>
      <c r="M114" s="52">
        <f>IF(节奏总纲!P108&lt;$D$4,0,IFERROR((节奏总纲!P108-$D$4)/$D$5*INDEX($F$10:$F$17,MATCH(M$9,$E$10:$E$17,0)),L114))</f>
        <v>3963.2991082001408</v>
      </c>
      <c r="N114" s="52">
        <f>IF(节奏总纲!Q108&lt;$D$4,0,IFERROR((节奏总纲!Q108-$D$4)/$D$5*INDEX($F$10:$F$17,MATCH(N$9,$E$10:$E$17,0)),M114))</f>
        <v>4195.9181969982619</v>
      </c>
      <c r="O114" s="52">
        <f>IF(节奏总纲!R108&lt;$D$4,0,IFERROR((节奏总纲!R108-$D$4)/$D$5*INDEX($F$10:$F$17,MATCH(O$9,$E$10:$E$17,0)),N114))</f>
        <v>3999.3525526509216</v>
      </c>
      <c r="P114" s="52">
        <f>IF(节奏总纲!S108&lt;$D$4,0,IFERROR((节奏总纲!S108-$D$4)/$D$5*INDEX($F$10:$F$17,MATCH(P$9,$E$10:$E$17,0)),O114))</f>
        <v>3999.3525526509216</v>
      </c>
      <c r="Q114" s="52">
        <f>IF(节奏总纲!T108&lt;$D$4,0,IFERROR((节奏总纲!T108-$D$4)/$D$5*INDEX($F$10:$F$17,MATCH(Q$9,$E$10:$E$17,0)),P114))</f>
        <v>3999.3525526509216</v>
      </c>
      <c r="R114" s="52">
        <f>IF(节奏总纲!P108&lt;$D$4,0,IFERROR((节奏总纲!P108-$D$4)/$D$5*INDEX($G$10:$G$17,MATCH(R$9,$E$10:$E$17,0)),Q114))</f>
        <v>792.65982164002821</v>
      </c>
      <c r="S114" s="52">
        <f>IF(节奏总纲!Q108&lt;$D$4,0,IFERROR((节奏总纲!Q108-$D$4)/$D$5*INDEX($G$10:$G$17,MATCH(S$9,$E$10:$E$17,0)),R114))</f>
        <v>1342.6938230394437</v>
      </c>
      <c r="T114" s="52">
        <f>IF(节奏总纲!R108&lt;$D$4,0,IFERROR((节奏总纲!R108-$D$4)/$D$5*INDEX($G$10:$G$17,MATCH(T$9,$E$10:$E$17,0)),S114))</f>
        <v>1599.7410210603684</v>
      </c>
      <c r="U114" s="52">
        <f>IF(节奏总纲!S108&lt;$D$4,0,IFERROR((节奏总纲!S108-$D$4)/$D$5*INDEX($G$10:$G$17,MATCH(U$9,$E$10:$E$17,0)),T114))</f>
        <v>1599.7410210603684</v>
      </c>
      <c r="V114" s="52">
        <f>IF(节奏总纲!T108&lt;$D$4,0,IFERROR((节奏总纲!T108-$D$4)/$D$5*INDEX($G$10:$G$17,MATCH(V$9,$E$10:$E$17,0)),U114))</f>
        <v>1599.7410210603684</v>
      </c>
      <c r="W114" s="52">
        <f>IF(节奏总纲!P108&lt;$D$4,0,IFERROR((节奏总纲!P108-$D$4)/$D$5*INDEX($H$10:$H$17,MATCH(W$9,$E$10:$E$17,0)),V114))</f>
        <v>132.10997027333804</v>
      </c>
      <c r="X114" s="52">
        <f>IF(节奏总纲!Q108&lt;$D$4,0,IFERROR((节奏总纲!Q108-$D$4)/$D$5*INDEX($H$10:$H$17,MATCH(X$9,$E$10:$E$17,0)),W114))</f>
        <v>139.86393989994207</v>
      </c>
      <c r="Y114" s="52">
        <f>IF(节奏总纲!R108&lt;$D$4,0,IFERROR((节奏总纲!R108-$D$4)/$D$5*INDEX($H$10:$H$17,MATCH(Y$9,$E$10:$E$17,0)),X114))</f>
        <v>133.31175175503071</v>
      </c>
      <c r="Z114" s="52">
        <f>IF(节奏总纲!S108&lt;$D$4,0,IFERROR((节奏总纲!S108-$D$4)/$D$5*INDEX($H$10:$H$17,MATCH(Z$9,$E$10:$E$17,0)),Y114))</f>
        <v>133.31175175503071</v>
      </c>
      <c r="AA114" s="52">
        <f>IF(节奏总纲!T108&lt;$D$4,0,IFERROR((节奏总纲!T108-$D$4)/$D$5*INDEX($H$10:$H$17,MATCH(AA$9,$E$10:$E$17,0)),Z114))</f>
        <v>133.31175175503071</v>
      </c>
      <c r="AB114" s="52">
        <f>IF(节奏总纲!P108&lt;$D$4,0,IFERROR((节奏总纲!P108-$D$4)/$D$5*INDEX($I$10:$I$17,MATCH(AB$9,$E$10:$E$17,0)),AA114))</f>
        <v>15.853196432800564</v>
      </c>
      <c r="AC114" s="52">
        <f>IF(节奏总纲!Q108&lt;$D$4,0,IFERROR((节奏总纲!Q108-$D$4)/$D$5*INDEX($I$10:$I$17,MATCH(AC$9,$E$10:$E$17,0)),AB114))</f>
        <v>26.853876460788875</v>
      </c>
      <c r="AD114" s="52">
        <f>IF(节奏总纲!R108&lt;$D$4,0,IFERROR((节奏总纲!R108-$D$4)/$D$5*INDEX($I$10:$I$17,MATCH(AD$9,$E$10:$E$17,0)),AC114))</f>
        <v>31.994820421207368</v>
      </c>
      <c r="AE114" s="52">
        <f>IF(节奏总纲!S108&lt;$D$4,0,IFERROR((节奏总纲!S108-$D$4)/$D$5*INDEX($I$10:$I$17,MATCH(AE$9,$E$10:$E$17,0)),AD114))</f>
        <v>31.994820421207368</v>
      </c>
      <c r="AF114" s="52">
        <f>IF(节奏总纲!T108&lt;$D$4,0,IFERROR((节奏总纲!T108-$D$4)/$D$5*INDEX($I$10:$I$17,MATCH(AF$9,$E$10:$E$17,0)),AE114))</f>
        <v>31.994820421207368</v>
      </c>
    </row>
    <row r="115" spans="12:32" x14ac:dyDescent="0.15">
      <c r="L115" s="51">
        <v>106</v>
      </c>
      <c r="M115" s="52">
        <f>IF(节奏总纲!P109&lt;$D$4,0,IFERROR((节奏总纲!P109-$D$4)/$D$5*INDEX($F$10:$F$17,MATCH(M$9,$E$10:$E$17,0)),L115))</f>
        <v>4260.2678974475612</v>
      </c>
      <c r="N115" s="52">
        <f>IF(节奏总纲!Q109&lt;$D$4,0,IFERROR((节奏总纲!Q109-$D$4)/$D$5*INDEX($F$10:$F$17,MATCH(N$9,$E$10:$E$17,0)),M115))</f>
        <v>4515.9963041809478</v>
      </c>
      <c r="O115" s="52">
        <f>IF(节奏总纲!R109&lt;$D$4,0,IFERROR((节奏总纲!R109-$D$4)/$D$5*INDEX($F$10:$F$17,MATCH(O$9,$E$10:$E$17,0)),N115))</f>
        <v>4305.7318272120092</v>
      </c>
      <c r="P115" s="52">
        <f>IF(节奏总纲!S109&lt;$D$4,0,IFERROR((节奏总纲!S109-$D$4)/$D$5*INDEX($F$10:$F$17,MATCH(P$9,$E$10:$E$17,0)),O115))</f>
        <v>4305.7318272120092</v>
      </c>
      <c r="Q115" s="52">
        <f>IF(节奏总纲!T109&lt;$D$4,0,IFERROR((节奏总纲!T109-$D$4)/$D$5*INDEX($F$10:$F$17,MATCH(Q$9,$E$10:$E$17,0)),P115))</f>
        <v>4305.7318272120092</v>
      </c>
      <c r="R115" s="52">
        <f>IF(节奏总纲!P109&lt;$D$4,0,IFERROR((节奏总纲!P109-$D$4)/$D$5*INDEX($G$10:$G$17,MATCH(R$9,$E$10:$E$17,0)),Q115))</f>
        <v>852.05357948951223</v>
      </c>
      <c r="S115" s="52">
        <f>IF(节奏总纲!Q109&lt;$D$4,0,IFERROR((节奏总纲!Q109-$D$4)/$D$5*INDEX($G$10:$G$17,MATCH(S$9,$E$10:$E$17,0)),R115))</f>
        <v>1445.1188173379032</v>
      </c>
      <c r="T115" s="52">
        <f>IF(节奏总纲!R109&lt;$D$4,0,IFERROR((节奏总纲!R109-$D$4)/$D$5*INDEX($G$10:$G$17,MATCH(T$9,$E$10:$E$17,0)),S115))</f>
        <v>1722.2927308848039</v>
      </c>
      <c r="U115" s="52">
        <f>IF(节奏总纲!S109&lt;$D$4,0,IFERROR((节奏总纲!S109-$D$4)/$D$5*INDEX($G$10:$G$17,MATCH(U$9,$E$10:$E$17,0)),T115))</f>
        <v>1722.2927308848039</v>
      </c>
      <c r="V115" s="52">
        <f>IF(节奏总纲!T109&lt;$D$4,0,IFERROR((节奏总纲!T109-$D$4)/$D$5*INDEX($G$10:$G$17,MATCH(V$9,$E$10:$E$17,0)),U115))</f>
        <v>1722.2927308848039</v>
      </c>
      <c r="W115" s="52">
        <f>IF(节奏总纲!P109&lt;$D$4,0,IFERROR((节奏总纲!P109-$D$4)/$D$5*INDEX($H$10:$H$17,MATCH(W$9,$E$10:$E$17,0)),V115))</f>
        <v>142.0089299149187</v>
      </c>
      <c r="X115" s="52">
        <f>IF(节奏总纲!Q109&lt;$D$4,0,IFERROR((节奏总纲!Q109-$D$4)/$D$5*INDEX($H$10:$H$17,MATCH(X$9,$E$10:$E$17,0)),W115))</f>
        <v>150.53321013936494</v>
      </c>
      <c r="Y115" s="52">
        <f>IF(节奏总纲!R109&lt;$D$4,0,IFERROR((节奏总纲!R109-$D$4)/$D$5*INDEX($H$10:$H$17,MATCH(Y$9,$E$10:$E$17,0)),X115))</f>
        <v>143.52439424040031</v>
      </c>
      <c r="Z115" s="52">
        <f>IF(节奏总纲!S109&lt;$D$4,0,IFERROR((节奏总纲!S109-$D$4)/$D$5*INDEX($H$10:$H$17,MATCH(Z$9,$E$10:$E$17,0)),Y115))</f>
        <v>143.52439424040031</v>
      </c>
      <c r="AA115" s="52">
        <f>IF(节奏总纲!T109&lt;$D$4,0,IFERROR((节奏总纲!T109-$D$4)/$D$5*INDEX($H$10:$H$17,MATCH(AA$9,$E$10:$E$17,0)),Z115))</f>
        <v>143.52439424040031</v>
      </c>
      <c r="AB115" s="52">
        <f>IF(节奏总纲!P109&lt;$D$4,0,IFERROR((节奏总纲!P109-$D$4)/$D$5*INDEX($I$10:$I$17,MATCH(AB$9,$E$10:$E$17,0)),AA115))</f>
        <v>17.041071589790246</v>
      </c>
      <c r="AC115" s="52">
        <f>IF(节奏总纲!Q109&lt;$D$4,0,IFERROR((节奏总纲!Q109-$D$4)/$D$5*INDEX($I$10:$I$17,MATCH(AC$9,$E$10:$E$17,0)),AB115))</f>
        <v>28.902376346758064</v>
      </c>
      <c r="AD115" s="52">
        <f>IF(节奏总纲!R109&lt;$D$4,0,IFERROR((节奏总纲!R109-$D$4)/$D$5*INDEX($I$10:$I$17,MATCH(AD$9,$E$10:$E$17,0)),AC115))</f>
        <v>34.445854617696071</v>
      </c>
      <c r="AE115" s="52">
        <f>IF(节奏总纲!S109&lt;$D$4,0,IFERROR((节奏总纲!S109-$D$4)/$D$5*INDEX($I$10:$I$17,MATCH(AE$9,$E$10:$E$17,0)),AD115))</f>
        <v>34.445854617696071</v>
      </c>
      <c r="AF115" s="52">
        <f>IF(节奏总纲!T109&lt;$D$4,0,IFERROR((节奏总纲!T109-$D$4)/$D$5*INDEX($I$10:$I$17,MATCH(AF$9,$E$10:$E$17,0)),AE115))</f>
        <v>34.445854617696071</v>
      </c>
    </row>
    <row r="116" spans="12:32" x14ac:dyDescent="0.15">
      <c r="L116" s="51">
        <v>107</v>
      </c>
      <c r="M116" s="52">
        <f>IF(节奏总纲!P110&lt;$D$4,0,IFERROR((节奏总纲!P110-$D$4)/$D$5*INDEX($F$10:$F$17,MATCH(M$9,$E$10:$E$17,0)),L116))</f>
        <v>4578.5511649644823</v>
      </c>
      <c r="N116" s="52">
        <f>IF(节奏总纲!Q110&lt;$D$4,0,IFERROR((节奏总纲!Q110-$D$4)/$D$5*INDEX($F$10:$F$17,MATCH(N$9,$E$10:$E$17,0)),M116))</f>
        <v>4853.3489169786253</v>
      </c>
      <c r="O116" s="52">
        <f>IF(节奏总纲!R110&lt;$D$4,0,IFERROR((节奏总纲!R110-$D$4)/$D$5*INDEX($F$10:$F$17,MATCH(O$9,$E$10:$E$17,0)),N116))</f>
        <v>4635.5737703288078</v>
      </c>
      <c r="P116" s="52">
        <f>IF(节奏总纲!S110&lt;$D$4,0,IFERROR((节奏总纲!S110-$D$4)/$D$5*INDEX($F$10:$F$17,MATCH(P$9,$E$10:$E$17,0)),O116))</f>
        <v>4635.5737703288078</v>
      </c>
      <c r="Q116" s="52">
        <f>IF(节奏总纲!T110&lt;$D$4,0,IFERROR((节奏总纲!T110-$D$4)/$D$5*INDEX($F$10:$F$17,MATCH(Q$9,$E$10:$E$17,0)),P116))</f>
        <v>4635.5737703288078</v>
      </c>
      <c r="R116" s="52">
        <f>IF(节奏总纲!P110&lt;$D$4,0,IFERROR((节奏总纲!P110-$D$4)/$D$5*INDEX($G$10:$G$17,MATCH(R$9,$E$10:$E$17,0)),Q116))</f>
        <v>915.71023299289652</v>
      </c>
      <c r="S116" s="52">
        <f>IF(节奏总纲!Q110&lt;$D$4,0,IFERROR((节奏总纲!Q110-$D$4)/$D$5*INDEX($G$10:$G$17,MATCH(S$9,$E$10:$E$17,0)),R116))</f>
        <v>1553.0716534331602</v>
      </c>
      <c r="T116" s="52">
        <f>IF(节奏总纲!R110&lt;$D$4,0,IFERROR((节奏总纲!R110-$D$4)/$D$5*INDEX($G$10:$G$17,MATCH(T$9,$E$10:$E$17,0)),S116))</f>
        <v>1854.2295081315233</v>
      </c>
      <c r="U116" s="52">
        <f>IF(节奏总纲!S110&lt;$D$4,0,IFERROR((节奏总纲!S110-$D$4)/$D$5*INDEX($G$10:$G$17,MATCH(U$9,$E$10:$E$17,0)),T116))</f>
        <v>1854.2295081315233</v>
      </c>
      <c r="V116" s="52">
        <f>IF(节奏总纲!T110&lt;$D$4,0,IFERROR((节奏总纲!T110-$D$4)/$D$5*INDEX($G$10:$G$17,MATCH(V$9,$E$10:$E$17,0)),U116))</f>
        <v>1854.2295081315233</v>
      </c>
      <c r="W116" s="52">
        <f>IF(节奏总纲!P110&lt;$D$4,0,IFERROR((节奏总纲!P110-$D$4)/$D$5*INDEX($H$10:$H$17,MATCH(W$9,$E$10:$E$17,0)),V116))</f>
        <v>152.61837216548275</v>
      </c>
      <c r="X116" s="52">
        <f>IF(节奏总纲!Q110&lt;$D$4,0,IFERROR((节奏总纲!Q110-$D$4)/$D$5*INDEX($H$10:$H$17,MATCH(X$9,$E$10:$E$17,0)),W116))</f>
        <v>161.77829723262087</v>
      </c>
      <c r="Y116" s="52">
        <f>IF(节奏总纲!R110&lt;$D$4,0,IFERROR((节奏总纲!R110-$D$4)/$D$5*INDEX($H$10:$H$17,MATCH(Y$9,$E$10:$E$17,0)),X116))</f>
        <v>154.51912567762693</v>
      </c>
      <c r="Z116" s="52">
        <f>IF(节奏总纲!S110&lt;$D$4,0,IFERROR((节奏总纲!S110-$D$4)/$D$5*INDEX($H$10:$H$17,MATCH(Z$9,$E$10:$E$17,0)),Y116))</f>
        <v>154.51912567762693</v>
      </c>
      <c r="AA116" s="52">
        <f>IF(节奏总纲!T110&lt;$D$4,0,IFERROR((节奏总纲!T110-$D$4)/$D$5*INDEX($H$10:$H$17,MATCH(AA$9,$E$10:$E$17,0)),Z116))</f>
        <v>154.51912567762693</v>
      </c>
      <c r="AB116" s="52">
        <f>IF(节奏总纲!P110&lt;$D$4,0,IFERROR((节奏总纲!P110-$D$4)/$D$5*INDEX($I$10:$I$17,MATCH(AB$9,$E$10:$E$17,0)),AA116))</f>
        <v>18.314204659857932</v>
      </c>
      <c r="AC116" s="52">
        <f>IF(节奏总纲!Q110&lt;$D$4,0,IFERROR((节奏总纲!Q110-$D$4)/$D$5*INDEX($I$10:$I$17,MATCH(AC$9,$E$10:$E$17,0)),AB116))</f>
        <v>31.061433068663206</v>
      </c>
      <c r="AD116" s="52">
        <f>IF(节奏总纲!R110&lt;$D$4,0,IFERROR((节奏总纲!R110-$D$4)/$D$5*INDEX($I$10:$I$17,MATCH(AD$9,$E$10:$E$17,0)),AC116))</f>
        <v>37.084590162630462</v>
      </c>
      <c r="AE116" s="52">
        <f>IF(节奏总纲!S110&lt;$D$4,0,IFERROR((节奏总纲!S110-$D$4)/$D$5*INDEX($I$10:$I$17,MATCH(AE$9,$E$10:$E$17,0)),AD116))</f>
        <v>37.084590162630462</v>
      </c>
      <c r="AF116" s="52">
        <f>IF(节奏总纲!T110&lt;$D$4,0,IFERROR((节奏总纲!T110-$D$4)/$D$5*INDEX($I$10:$I$17,MATCH(AF$9,$E$10:$E$17,0)),AE116))</f>
        <v>37.084590162630462</v>
      </c>
    </row>
    <row r="117" spans="12:32" x14ac:dyDescent="0.15">
      <c r="L117" s="51">
        <v>108</v>
      </c>
      <c r="M117" s="52">
        <f>IF(节奏总纲!P111&lt;$D$4,0,IFERROR((节奏总纲!P111-$D$4)/$D$5*INDEX($F$10:$F$17,MATCH(M$9,$E$10:$E$17,0)),L117))</f>
        <v>4919.6787246584645</v>
      </c>
      <c r="N117" s="52">
        <f>IF(节奏总纲!Q111&lt;$D$4,0,IFERROR((节奏总纲!Q111-$D$4)/$D$5*INDEX($F$10:$F$17,MATCH(N$9,$E$10:$E$17,0)),M117))</f>
        <v>5217.2893822271417</v>
      </c>
      <c r="O117" s="52">
        <f>IF(节奏总纲!R111&lt;$D$4,0,IFERROR((节奏总纲!R111-$D$4)/$D$5*INDEX($F$10:$F$17,MATCH(O$9,$E$10:$E$17,0)),N117))</f>
        <v>4963.2785642647896</v>
      </c>
      <c r="P117" s="52">
        <f>IF(节奏总纲!S111&lt;$D$4,0,IFERROR((节奏总纲!S111-$D$4)/$D$5*INDEX($F$10:$F$17,MATCH(P$9,$E$10:$E$17,0)),O117))</f>
        <v>4963.2785642647896</v>
      </c>
      <c r="Q117" s="52">
        <f>IF(节奏总纲!T111&lt;$D$4,0,IFERROR((节奏总纲!T111-$D$4)/$D$5*INDEX($F$10:$F$17,MATCH(Q$9,$E$10:$E$17,0)),P117))</f>
        <v>4963.2785642647896</v>
      </c>
      <c r="R117" s="52">
        <f>IF(节奏总纲!P111&lt;$D$4,0,IFERROR((节奏总纲!P111-$D$4)/$D$5*INDEX($G$10:$G$17,MATCH(R$9,$E$10:$E$17,0)),Q117))</f>
        <v>983.93574493169285</v>
      </c>
      <c r="S117" s="52">
        <f>IF(节奏总纲!Q111&lt;$D$4,0,IFERROR((节奏总纲!Q111-$D$4)/$D$5*INDEX($G$10:$G$17,MATCH(S$9,$E$10:$E$17,0)),R117))</f>
        <v>1669.5326023126854</v>
      </c>
      <c r="T117" s="52">
        <f>IF(节奏总纲!R111&lt;$D$4,0,IFERROR((节奏总纲!R111-$D$4)/$D$5*INDEX($G$10:$G$17,MATCH(T$9,$E$10:$E$17,0)),S117))</f>
        <v>1985.311425705916</v>
      </c>
      <c r="U117" s="52">
        <f>IF(节奏总纲!S111&lt;$D$4,0,IFERROR((节奏总纲!S111-$D$4)/$D$5*INDEX($G$10:$G$17,MATCH(U$9,$E$10:$E$17,0)),T117))</f>
        <v>1985.311425705916</v>
      </c>
      <c r="V117" s="52">
        <f>IF(节奏总纲!T111&lt;$D$4,0,IFERROR((节奏总纲!T111-$D$4)/$D$5*INDEX($G$10:$G$17,MATCH(V$9,$E$10:$E$17,0)),U117))</f>
        <v>1985.311425705916</v>
      </c>
      <c r="W117" s="52">
        <f>IF(节奏总纲!P111&lt;$D$4,0,IFERROR((节奏总纲!P111-$D$4)/$D$5*INDEX($H$10:$H$17,MATCH(W$9,$E$10:$E$17,0)),V117))</f>
        <v>163.9892908219488</v>
      </c>
      <c r="X117" s="52">
        <f>IF(节奏总纲!Q111&lt;$D$4,0,IFERROR((节奏总纲!Q111-$D$4)/$D$5*INDEX($H$10:$H$17,MATCH(X$9,$E$10:$E$17,0)),W117))</f>
        <v>173.90964607423808</v>
      </c>
      <c r="Y117" s="52">
        <f>IF(节奏总纲!R111&lt;$D$4,0,IFERROR((节奏总纲!R111-$D$4)/$D$5*INDEX($H$10:$H$17,MATCH(Y$9,$E$10:$E$17,0)),X117))</f>
        <v>165.44261880882632</v>
      </c>
      <c r="Z117" s="52">
        <f>IF(节奏总纲!S111&lt;$D$4,0,IFERROR((节奏总纲!S111-$D$4)/$D$5*INDEX($H$10:$H$17,MATCH(Z$9,$E$10:$E$17,0)),Y117))</f>
        <v>165.44261880882632</v>
      </c>
      <c r="AA117" s="52">
        <f>IF(节奏总纲!T111&lt;$D$4,0,IFERROR((节奏总纲!T111-$D$4)/$D$5*INDEX($H$10:$H$17,MATCH(AA$9,$E$10:$E$17,0)),Z117))</f>
        <v>165.44261880882632</v>
      </c>
      <c r="AB117" s="52">
        <f>IF(节奏总纲!P111&lt;$D$4,0,IFERROR((节奏总纲!P111-$D$4)/$D$5*INDEX($I$10:$I$17,MATCH(AB$9,$E$10:$E$17,0)),AA117))</f>
        <v>19.678714898633856</v>
      </c>
      <c r="AC117" s="52">
        <f>IF(节奏总纲!Q111&lt;$D$4,0,IFERROR((节奏总纲!Q111-$D$4)/$D$5*INDEX($I$10:$I$17,MATCH(AC$9,$E$10:$E$17,0)),AB117))</f>
        <v>33.390652046253706</v>
      </c>
      <c r="AD117" s="52">
        <f>IF(节奏总纲!R111&lt;$D$4,0,IFERROR((节奏总纲!R111-$D$4)/$D$5*INDEX($I$10:$I$17,MATCH(AD$9,$E$10:$E$17,0)),AC117))</f>
        <v>39.706228514118315</v>
      </c>
      <c r="AE117" s="52">
        <f>IF(节奏总纲!S111&lt;$D$4,0,IFERROR((节奏总纲!S111-$D$4)/$D$5*INDEX($I$10:$I$17,MATCH(AE$9,$E$10:$E$17,0)),AD117))</f>
        <v>39.706228514118315</v>
      </c>
      <c r="AF117" s="52">
        <f>IF(节奏总纲!T111&lt;$D$4,0,IFERROR((节奏总纲!T111-$D$4)/$D$5*INDEX($I$10:$I$17,MATCH(AF$9,$E$10:$E$17,0)),AE117))</f>
        <v>39.706228514118315</v>
      </c>
    </row>
    <row r="118" spans="12:32" x14ac:dyDescent="0.15">
      <c r="L118" s="51">
        <v>109</v>
      </c>
      <c r="M118" s="52">
        <f>IF(节奏总纲!P112&lt;$D$4,0,IFERROR((节奏总纲!P112-$D$4)/$D$5*INDEX($F$10:$F$17,MATCH(M$9,$E$10:$E$17,0)),L118))</f>
        <v>5285.2901904782339</v>
      </c>
      <c r="N118" s="52">
        <f>IF(节奏总纲!Q112&lt;$D$4,0,IFERROR((节奏总纲!Q112-$D$4)/$D$5*INDEX($F$10:$F$17,MATCH(N$9,$E$10:$E$17,0)),M118))</f>
        <v>5588.2525991569355</v>
      </c>
      <c r="O118" s="52">
        <f>IF(节奏总纲!R112&lt;$D$4,0,IFERROR((节奏总纲!R112-$D$4)/$D$5*INDEX($F$10:$F$17,MATCH(O$9,$E$10:$E$17,0)),N118))</f>
        <v>5320.9878972163742</v>
      </c>
      <c r="P118" s="52">
        <f>IF(节奏总纲!S112&lt;$D$4,0,IFERROR((节奏总纲!S112-$D$4)/$D$5*INDEX($F$10:$F$17,MATCH(P$9,$E$10:$E$17,0)),O118))</f>
        <v>5320.9878972163742</v>
      </c>
      <c r="Q118" s="52">
        <f>IF(节奏总纲!T112&lt;$D$4,0,IFERROR((节奏总纲!T112-$D$4)/$D$5*INDEX($F$10:$F$17,MATCH(Q$9,$E$10:$E$17,0)),P118))</f>
        <v>5320.9878972163742</v>
      </c>
      <c r="R118" s="52">
        <f>IF(节奏总纲!P112&lt;$D$4,0,IFERROR((节奏总纲!P112-$D$4)/$D$5*INDEX($G$10:$G$17,MATCH(R$9,$E$10:$E$17,0)),Q118))</f>
        <v>1057.0580380956467</v>
      </c>
      <c r="S118" s="52">
        <f>IF(节奏总纲!Q112&lt;$D$4,0,IFERROR((节奏总纲!Q112-$D$4)/$D$5*INDEX($G$10:$G$17,MATCH(S$9,$E$10:$E$17,0)),R118))</f>
        <v>1788.2408317302193</v>
      </c>
      <c r="T118" s="52">
        <f>IF(节奏总纲!R112&lt;$D$4,0,IFERROR((节奏总纲!R112-$D$4)/$D$5*INDEX($G$10:$G$17,MATCH(T$9,$E$10:$E$17,0)),S118))</f>
        <v>2128.3951588865498</v>
      </c>
      <c r="U118" s="52">
        <f>IF(节奏总纲!S112&lt;$D$4,0,IFERROR((节奏总纲!S112-$D$4)/$D$5*INDEX($G$10:$G$17,MATCH(U$9,$E$10:$E$17,0)),T118))</f>
        <v>2128.3951588865498</v>
      </c>
      <c r="V118" s="52">
        <f>IF(节奏总纲!T112&lt;$D$4,0,IFERROR((节奏总纲!T112-$D$4)/$D$5*INDEX($G$10:$G$17,MATCH(V$9,$E$10:$E$17,0)),U118))</f>
        <v>2128.3951588865498</v>
      </c>
      <c r="W118" s="52">
        <f>IF(节奏总纲!P112&lt;$D$4,0,IFERROR((节奏总纲!P112-$D$4)/$D$5*INDEX($H$10:$H$17,MATCH(W$9,$E$10:$E$17,0)),V118))</f>
        <v>176.17633968260776</v>
      </c>
      <c r="X118" s="52">
        <f>IF(节奏总纲!Q112&lt;$D$4,0,IFERROR((节奏总纲!Q112-$D$4)/$D$5*INDEX($H$10:$H$17,MATCH(X$9,$E$10:$E$17,0)),W118))</f>
        <v>186.27508663856452</v>
      </c>
      <c r="Y118" s="52">
        <f>IF(节奏总纲!R112&lt;$D$4,0,IFERROR((节奏总纲!R112-$D$4)/$D$5*INDEX($H$10:$H$17,MATCH(Y$9,$E$10:$E$17,0)),X118))</f>
        <v>177.36626324054581</v>
      </c>
      <c r="Z118" s="52">
        <f>IF(节奏总纲!S112&lt;$D$4,0,IFERROR((节奏总纲!S112-$D$4)/$D$5*INDEX($H$10:$H$17,MATCH(Z$9,$E$10:$E$17,0)),Y118))</f>
        <v>177.36626324054581</v>
      </c>
      <c r="AA118" s="52">
        <f>IF(节奏总纲!T112&lt;$D$4,0,IFERROR((节奏总纲!T112-$D$4)/$D$5*INDEX($H$10:$H$17,MATCH(AA$9,$E$10:$E$17,0)),Z118))</f>
        <v>177.36626324054581</v>
      </c>
      <c r="AB118" s="52">
        <f>IF(节奏总纲!P112&lt;$D$4,0,IFERROR((节奏总纲!P112-$D$4)/$D$5*INDEX($I$10:$I$17,MATCH(AB$9,$E$10:$E$17,0)),AA118))</f>
        <v>21.141160761912936</v>
      </c>
      <c r="AC118" s="52">
        <f>IF(节奏总纲!Q112&lt;$D$4,0,IFERROR((节奏总纲!Q112-$D$4)/$D$5*INDEX($I$10:$I$17,MATCH(AC$9,$E$10:$E$17,0)),AB118))</f>
        <v>35.764816634604387</v>
      </c>
      <c r="AD118" s="52">
        <f>IF(节奏总纲!R112&lt;$D$4,0,IFERROR((节奏总纲!R112-$D$4)/$D$5*INDEX($I$10:$I$17,MATCH(AD$9,$E$10:$E$17,0)),AC118))</f>
        <v>42.56790317773099</v>
      </c>
      <c r="AE118" s="52">
        <f>IF(节奏总纲!S112&lt;$D$4,0,IFERROR((节奏总纲!S112-$D$4)/$D$5*INDEX($I$10:$I$17,MATCH(AE$9,$E$10:$E$17,0)),AD118))</f>
        <v>42.56790317773099</v>
      </c>
      <c r="AF118" s="52">
        <f>IF(节奏总纲!T112&lt;$D$4,0,IFERROR((节奏总纲!T112-$D$4)/$D$5*INDEX($I$10:$I$17,MATCH(AF$9,$E$10:$E$17,0)),AE118))</f>
        <v>42.56790317773099</v>
      </c>
    </row>
    <row r="119" spans="12:32" x14ac:dyDescent="0.15">
      <c r="L119" s="51">
        <v>110</v>
      </c>
      <c r="M119" s="52">
        <f>IF(节奏总纲!P113&lt;$D$4,0,IFERROR((节奏总纲!P113-$D$4)/$D$5*INDEX($F$10:$F$17,MATCH(M$9,$E$10:$E$17,0)),L119))</f>
        <v>5677.1428571428569</v>
      </c>
      <c r="N119" s="52">
        <f>IF(节奏总纲!Q113&lt;$D$4,0,IFERROR((节奏总纲!Q113-$D$4)/$D$5*INDEX($F$10:$F$17,MATCH(N$9,$E$10:$E$17,0)),M119))</f>
        <v>6004.9389285714287</v>
      </c>
      <c r="O119" s="52">
        <f>IF(节奏总纲!R113&lt;$D$4,0,IFERROR((节奏总纲!R113-$D$4)/$D$5*INDEX($F$10:$F$17,MATCH(O$9,$E$10:$E$17,0)),N119))</f>
        <v>5731.2094285714275</v>
      </c>
      <c r="P119" s="52">
        <f>IF(节奏总纲!S113&lt;$D$4,0,IFERROR((节奏总纲!S113-$D$4)/$D$5*INDEX($F$10:$F$17,MATCH(P$9,$E$10:$E$17,0)),O119))</f>
        <v>5731.2094285714275</v>
      </c>
      <c r="Q119" s="52">
        <f>IF(节奏总纲!T113&lt;$D$4,0,IFERROR((节奏总纲!T113-$D$4)/$D$5*INDEX($F$10:$F$17,MATCH(Q$9,$E$10:$E$17,0)),P119))</f>
        <v>5731.2094285714275</v>
      </c>
      <c r="R119" s="52">
        <f>IF(节奏总纲!P113&lt;$D$4,0,IFERROR((节奏总纲!P113-$D$4)/$D$5*INDEX($G$10:$G$17,MATCH(R$9,$E$10:$E$17,0)),Q119))</f>
        <v>1135.4285714285713</v>
      </c>
      <c r="S119" s="52">
        <f>IF(节奏总纲!Q113&lt;$D$4,0,IFERROR((节奏总纲!Q113-$D$4)/$D$5*INDEX($G$10:$G$17,MATCH(S$9,$E$10:$E$17,0)),R119))</f>
        <v>1921.5804571428573</v>
      </c>
      <c r="T119" s="52">
        <f>IF(节奏总纲!R113&lt;$D$4,0,IFERROR((节奏总纲!R113-$D$4)/$D$5*INDEX($G$10:$G$17,MATCH(T$9,$E$10:$E$17,0)),S119))</f>
        <v>2292.4837714285713</v>
      </c>
      <c r="U119" s="52">
        <f>IF(节奏总纲!S113&lt;$D$4,0,IFERROR((节奏总纲!S113-$D$4)/$D$5*INDEX($G$10:$G$17,MATCH(U$9,$E$10:$E$17,0)),T119))</f>
        <v>2292.4837714285713</v>
      </c>
      <c r="V119" s="52">
        <f>IF(节奏总纲!T113&lt;$D$4,0,IFERROR((节奏总纲!T113-$D$4)/$D$5*INDEX($G$10:$G$17,MATCH(V$9,$E$10:$E$17,0)),U119))</f>
        <v>2292.4837714285713</v>
      </c>
      <c r="W119" s="52">
        <f>IF(节奏总纲!P113&lt;$D$4,0,IFERROR((节奏总纲!P113-$D$4)/$D$5*INDEX($H$10:$H$17,MATCH(W$9,$E$10:$E$17,0)),V119))</f>
        <v>189.23809523809521</v>
      </c>
      <c r="X119" s="52">
        <f>IF(节奏总纲!Q113&lt;$D$4,0,IFERROR((节奏总纲!Q113-$D$4)/$D$5*INDEX($H$10:$H$17,MATCH(X$9,$E$10:$E$17,0)),W119))</f>
        <v>200.16463095238097</v>
      </c>
      <c r="Y119" s="52">
        <f>IF(节奏总纲!R113&lt;$D$4,0,IFERROR((节奏总纲!R113-$D$4)/$D$5*INDEX($H$10:$H$17,MATCH(Y$9,$E$10:$E$17,0)),X119))</f>
        <v>191.04031428571426</v>
      </c>
      <c r="Z119" s="52">
        <f>IF(节奏总纲!S113&lt;$D$4,0,IFERROR((节奏总纲!S113-$D$4)/$D$5*INDEX($H$10:$H$17,MATCH(Z$9,$E$10:$E$17,0)),Y119))</f>
        <v>191.04031428571426</v>
      </c>
      <c r="AA119" s="52">
        <f>IF(节奏总纲!T113&lt;$D$4,0,IFERROR((节奏总纲!T113-$D$4)/$D$5*INDEX($H$10:$H$17,MATCH(AA$9,$E$10:$E$17,0)),Z119))</f>
        <v>191.04031428571426</v>
      </c>
      <c r="AB119" s="52">
        <f>IF(节奏总纲!P113&lt;$D$4,0,IFERROR((节奏总纲!P113-$D$4)/$D$5*INDEX($I$10:$I$17,MATCH(AB$9,$E$10:$E$17,0)),AA119))</f>
        <v>22.708571428571428</v>
      </c>
      <c r="AC119" s="52">
        <f>IF(节奏总纲!Q113&lt;$D$4,0,IFERROR((节奏总纲!Q113-$D$4)/$D$5*INDEX($I$10:$I$17,MATCH(AC$9,$E$10:$E$17,0)),AB119))</f>
        <v>38.431609142857148</v>
      </c>
      <c r="AD119" s="52">
        <f>IF(节奏总纲!R113&lt;$D$4,0,IFERROR((节奏总纲!R113-$D$4)/$D$5*INDEX($I$10:$I$17,MATCH(AD$9,$E$10:$E$17,0)),AC119))</f>
        <v>45.849675428571423</v>
      </c>
      <c r="AE119" s="52">
        <f>IF(节奏总纲!S113&lt;$D$4,0,IFERROR((节奏总纲!S113-$D$4)/$D$5*INDEX($I$10:$I$17,MATCH(AE$9,$E$10:$E$17,0)),AD119))</f>
        <v>45.849675428571423</v>
      </c>
      <c r="AF119" s="52">
        <f>IF(节奏总纲!T113&lt;$D$4,0,IFERROR((节奏总纲!T113-$D$4)/$D$5*INDEX($I$10:$I$17,MATCH(AF$9,$E$10:$E$17,0)),AE119))</f>
        <v>45.849675428571423</v>
      </c>
    </row>
    <row r="120" spans="12:32" x14ac:dyDescent="0.15">
      <c r="L120" s="51">
        <v>111</v>
      </c>
      <c r="M120" s="52">
        <f>IF(节奏总纲!P114&lt;$D$4,0,IFERROR((节奏总纲!P114-$D$4)/$D$5*INDEX($F$10:$F$17,MATCH(M$9,$E$10:$E$17,0)),L120))</f>
        <v>6097.120146498075</v>
      </c>
      <c r="N120" s="52">
        <f>IF(节奏总纲!Q114&lt;$D$4,0,IFERROR((节奏总纲!Q114-$D$4)/$D$5*INDEX($F$10:$F$17,MATCH(N$9,$E$10:$E$17,0)),M120))</f>
        <v>6460.9351017164245</v>
      </c>
      <c r="O120" s="52">
        <f>IF(节奏总纲!R114&lt;$D$4,0,IFERROR((节奏总纲!R114-$D$4)/$D$5*INDEX($F$10:$F$17,MATCH(O$9,$E$10:$E$17,0)),N120))</f>
        <v>6173.4478451421928</v>
      </c>
      <c r="P120" s="52">
        <f>IF(节奏总纲!S114&lt;$D$4,0,IFERROR((节奏总纲!S114-$D$4)/$D$5*INDEX($F$10:$F$17,MATCH(P$9,$E$10:$E$17,0)),O120))</f>
        <v>6173.4478451421928</v>
      </c>
      <c r="Q120" s="52">
        <f>IF(节奏总纲!T114&lt;$D$4,0,IFERROR((节奏总纲!T114-$D$4)/$D$5*INDEX($F$10:$F$17,MATCH(Q$9,$E$10:$E$17,0)),P120))</f>
        <v>6173.4478451421928</v>
      </c>
      <c r="R120" s="52">
        <f>IF(节奏总纲!P114&lt;$D$4,0,IFERROR((节奏总纲!P114-$D$4)/$D$5*INDEX($G$10:$G$17,MATCH(R$9,$E$10:$E$17,0)),Q120))</f>
        <v>1219.4240292996151</v>
      </c>
      <c r="S120" s="52">
        <f>IF(节奏总纲!Q114&lt;$D$4,0,IFERROR((节奏总纲!Q114-$D$4)/$D$5*INDEX($G$10:$G$17,MATCH(S$9,$E$10:$E$17,0)),R120))</f>
        <v>2067.4992325492558</v>
      </c>
      <c r="T120" s="52">
        <f>IF(节奏总纲!R114&lt;$D$4,0,IFERROR((节奏总纲!R114-$D$4)/$D$5*INDEX($G$10:$G$17,MATCH(T$9,$E$10:$E$17,0)),S120))</f>
        <v>2469.3791380568773</v>
      </c>
      <c r="U120" s="52">
        <f>IF(节奏总纲!S114&lt;$D$4,0,IFERROR((节奏总纲!S114-$D$4)/$D$5*INDEX($G$10:$G$17,MATCH(U$9,$E$10:$E$17,0)),T120))</f>
        <v>2469.3791380568773</v>
      </c>
      <c r="V120" s="52">
        <f>IF(节奏总纲!T114&lt;$D$4,0,IFERROR((节奏总纲!T114-$D$4)/$D$5*INDEX($G$10:$G$17,MATCH(V$9,$E$10:$E$17,0)),U120))</f>
        <v>2469.3791380568773</v>
      </c>
      <c r="W120" s="52">
        <f>IF(节奏总纲!P114&lt;$D$4,0,IFERROR((节奏总纲!P114-$D$4)/$D$5*INDEX($H$10:$H$17,MATCH(W$9,$E$10:$E$17,0)),V120))</f>
        <v>203.2373382166025</v>
      </c>
      <c r="X120" s="52">
        <f>IF(节奏总纲!Q114&lt;$D$4,0,IFERROR((节奏总纲!Q114-$D$4)/$D$5*INDEX($H$10:$H$17,MATCH(X$9,$E$10:$E$17,0)),W120))</f>
        <v>215.3645033905475</v>
      </c>
      <c r="Y120" s="52">
        <f>IF(节奏总纲!R114&lt;$D$4,0,IFERROR((节奏总纲!R114-$D$4)/$D$5*INDEX($H$10:$H$17,MATCH(Y$9,$E$10:$E$17,0)),X120))</f>
        <v>205.78159483807309</v>
      </c>
      <c r="Z120" s="52">
        <f>IF(节奏总纲!S114&lt;$D$4,0,IFERROR((节奏总纲!S114-$D$4)/$D$5*INDEX($H$10:$H$17,MATCH(Z$9,$E$10:$E$17,0)),Y120))</f>
        <v>205.78159483807309</v>
      </c>
      <c r="AA120" s="52">
        <f>IF(节奏总纲!T114&lt;$D$4,0,IFERROR((节奏总纲!T114-$D$4)/$D$5*INDEX($H$10:$H$17,MATCH(AA$9,$E$10:$E$17,0)),Z120))</f>
        <v>205.78159483807309</v>
      </c>
      <c r="AB120" s="52">
        <f>IF(节奏总纲!P114&lt;$D$4,0,IFERROR((节奏总纲!P114-$D$4)/$D$5*INDEX($I$10:$I$17,MATCH(AB$9,$E$10:$E$17,0)),AA120))</f>
        <v>24.388480585992301</v>
      </c>
      <c r="AC120" s="52">
        <f>IF(节奏总纲!Q114&lt;$D$4,0,IFERROR((节奏总纲!Q114-$D$4)/$D$5*INDEX($I$10:$I$17,MATCH(AC$9,$E$10:$E$17,0)),AB120))</f>
        <v>41.349984650985114</v>
      </c>
      <c r="AD120" s="52">
        <f>IF(节奏总纲!R114&lt;$D$4,0,IFERROR((节奏总纲!R114-$D$4)/$D$5*INDEX($I$10:$I$17,MATCH(AD$9,$E$10:$E$17,0)),AC120))</f>
        <v>49.387582761137537</v>
      </c>
      <c r="AE120" s="52">
        <f>IF(节奏总纲!S114&lt;$D$4,0,IFERROR((节奏总纲!S114-$D$4)/$D$5*INDEX($I$10:$I$17,MATCH(AE$9,$E$10:$E$17,0)),AD120))</f>
        <v>49.387582761137537</v>
      </c>
      <c r="AF120" s="52">
        <f>IF(节奏总纲!T114&lt;$D$4,0,IFERROR((节奏总纲!T114-$D$4)/$D$5*INDEX($I$10:$I$17,MATCH(AF$9,$E$10:$E$17,0)),AE120))</f>
        <v>49.387582761137537</v>
      </c>
    </row>
    <row r="121" spans="12:32" x14ac:dyDescent="0.15">
      <c r="L121" s="51">
        <v>112</v>
      </c>
      <c r="M121" s="52">
        <f>IF(节奏总纲!P115&lt;$D$4,0,IFERROR((节奏总纲!P115-$D$4)/$D$5*INDEX($F$10:$F$17,MATCH(M$9,$E$10:$E$17,0)),L121))</f>
        <v>6547.2406600969307</v>
      </c>
      <c r="N121" s="52">
        <f>IF(节奏总纲!Q115&lt;$D$4,0,IFERROR((节奏总纲!Q115-$D$4)/$D$5*INDEX($F$10:$F$17,MATCH(N$9,$E$10:$E$17,0)),M121))</f>
        <v>6945.2961855586491</v>
      </c>
      <c r="O121" s="52">
        <f>IF(节奏总纲!R115&lt;$D$4,0,IFERROR((节奏总纲!R115-$D$4)/$D$5*INDEX($F$10:$F$17,MATCH(O$9,$E$10:$E$17,0)),N121))</f>
        <v>6640.2429759412225</v>
      </c>
      <c r="P121" s="52">
        <f>IF(节奏总纲!S115&lt;$D$4,0,IFERROR((节奏总纲!S115-$D$4)/$D$5*INDEX($F$10:$F$17,MATCH(P$9,$E$10:$E$17,0)),O121))</f>
        <v>6640.2429759412225</v>
      </c>
      <c r="Q121" s="52">
        <f>IF(节奏总纲!T115&lt;$D$4,0,IFERROR((节奏总纲!T115-$D$4)/$D$5*INDEX($F$10:$F$17,MATCH(Q$9,$E$10:$E$17,0)),P121))</f>
        <v>6640.2429759412225</v>
      </c>
      <c r="R121" s="52">
        <f>IF(节奏总纲!P115&lt;$D$4,0,IFERROR((节奏总纲!P115-$D$4)/$D$5*INDEX($G$10:$G$17,MATCH(R$9,$E$10:$E$17,0)),Q121))</f>
        <v>1309.4481320193861</v>
      </c>
      <c r="S121" s="52">
        <f>IF(节奏总纲!Q115&lt;$D$4,0,IFERROR((节奏总纲!Q115-$D$4)/$D$5*INDEX($G$10:$G$17,MATCH(S$9,$E$10:$E$17,0)),R121))</f>
        <v>2222.4947793787678</v>
      </c>
      <c r="T121" s="52">
        <f>IF(节奏总纲!R115&lt;$D$4,0,IFERROR((节奏总纲!R115-$D$4)/$D$5*INDEX($G$10:$G$17,MATCH(T$9,$E$10:$E$17,0)),S121))</f>
        <v>2656.0971903764894</v>
      </c>
      <c r="U121" s="52">
        <f>IF(节奏总纲!S115&lt;$D$4,0,IFERROR((节奏总纲!S115-$D$4)/$D$5*INDEX($G$10:$G$17,MATCH(U$9,$E$10:$E$17,0)),T121))</f>
        <v>2656.0971903764894</v>
      </c>
      <c r="V121" s="52">
        <f>IF(节奏总纲!T115&lt;$D$4,0,IFERROR((节奏总纲!T115-$D$4)/$D$5*INDEX($G$10:$G$17,MATCH(V$9,$E$10:$E$17,0)),U121))</f>
        <v>2656.0971903764894</v>
      </c>
      <c r="W121" s="52">
        <f>IF(节奏总纲!P115&lt;$D$4,0,IFERROR((节奏总纲!P115-$D$4)/$D$5*INDEX($H$10:$H$17,MATCH(W$9,$E$10:$E$17,0)),V121))</f>
        <v>218.24135533656434</v>
      </c>
      <c r="X121" s="52">
        <f>IF(节奏总纲!Q115&lt;$D$4,0,IFERROR((节奏总纲!Q115-$D$4)/$D$5*INDEX($H$10:$H$17,MATCH(X$9,$E$10:$E$17,0)),W121))</f>
        <v>231.50987285195498</v>
      </c>
      <c r="Y121" s="52">
        <f>IF(节奏总纲!R115&lt;$D$4,0,IFERROR((节奏总纲!R115-$D$4)/$D$5*INDEX($H$10:$H$17,MATCH(Y$9,$E$10:$E$17,0)),X121))</f>
        <v>221.3414325313741</v>
      </c>
      <c r="Z121" s="52">
        <f>IF(节奏总纲!S115&lt;$D$4,0,IFERROR((节奏总纲!S115-$D$4)/$D$5*INDEX($H$10:$H$17,MATCH(Z$9,$E$10:$E$17,0)),Y121))</f>
        <v>221.3414325313741</v>
      </c>
      <c r="AA121" s="52">
        <f>IF(节奏总纲!T115&lt;$D$4,0,IFERROR((节奏总纲!T115-$D$4)/$D$5*INDEX($H$10:$H$17,MATCH(AA$9,$E$10:$E$17,0)),Z121))</f>
        <v>221.3414325313741</v>
      </c>
      <c r="AB121" s="52">
        <f>IF(节奏总纲!P115&lt;$D$4,0,IFERROR((节奏总纲!P115-$D$4)/$D$5*INDEX($I$10:$I$17,MATCH(AB$9,$E$10:$E$17,0)),AA121))</f>
        <v>26.188962640387722</v>
      </c>
      <c r="AC121" s="52">
        <f>IF(节奏总纲!Q115&lt;$D$4,0,IFERROR((节奏总纲!Q115-$D$4)/$D$5*INDEX($I$10:$I$17,MATCH(AC$9,$E$10:$E$17,0)),AB121))</f>
        <v>44.449895587575355</v>
      </c>
      <c r="AD121" s="52">
        <f>IF(节奏总纲!R115&lt;$D$4,0,IFERROR((节奏总纲!R115-$D$4)/$D$5*INDEX($I$10:$I$17,MATCH(AD$9,$E$10:$E$17,0)),AC121))</f>
        <v>53.121943807529782</v>
      </c>
      <c r="AE121" s="52">
        <f>IF(节奏总纲!S115&lt;$D$4,0,IFERROR((节奏总纲!S115-$D$4)/$D$5*INDEX($I$10:$I$17,MATCH(AE$9,$E$10:$E$17,0)),AD121))</f>
        <v>53.121943807529782</v>
      </c>
      <c r="AF121" s="52">
        <f>IF(节奏总纲!T115&lt;$D$4,0,IFERROR((节奏总纲!T115-$D$4)/$D$5*INDEX($I$10:$I$17,MATCH(AF$9,$E$10:$E$17,0)),AE121))</f>
        <v>53.121943807529782</v>
      </c>
    </row>
    <row r="122" spans="12:32" x14ac:dyDescent="0.15">
      <c r="L122" s="51">
        <v>113</v>
      </c>
      <c r="M122" s="52">
        <f>IF(节奏总纲!P116&lt;$D$4,0,IFERROR((节奏总纲!P116-$D$4)/$D$5*INDEX($F$10:$F$17,MATCH(M$9,$E$10:$E$17,0)),L122))</f>
        <v>7029.6678815153964</v>
      </c>
      <c r="N122" s="52">
        <f>IF(节奏总纲!Q116&lt;$D$4,0,IFERROR((节奏总纲!Q116-$D$4)/$D$5*INDEX($F$10:$F$17,MATCH(N$9,$E$10:$E$17,0)),M122))</f>
        <v>7462.9832416091731</v>
      </c>
      <c r="O122" s="52">
        <f>IF(节奏总纲!R116&lt;$D$4,0,IFERROR((节奏总纲!R116-$D$4)/$D$5*INDEX($F$10:$F$17,MATCH(O$9,$E$10:$E$17,0)),N122))</f>
        <v>7143.0639127250106</v>
      </c>
      <c r="P122" s="52">
        <f>IF(节奏总纲!S116&lt;$D$4,0,IFERROR((节奏总纲!S116-$D$4)/$D$5*INDEX($F$10:$F$17,MATCH(P$9,$E$10:$E$17,0)),O122))</f>
        <v>7143.0639127250106</v>
      </c>
      <c r="Q122" s="52">
        <f>IF(节奏总纲!T116&lt;$D$4,0,IFERROR((节奏总纲!T116-$D$4)/$D$5*INDEX($F$10:$F$17,MATCH(Q$9,$E$10:$E$17,0)),P122))</f>
        <v>7143.0639127250106</v>
      </c>
      <c r="R122" s="52">
        <f>IF(节奏总纲!P116&lt;$D$4,0,IFERROR((节奏总纲!P116-$D$4)/$D$5*INDEX($G$10:$G$17,MATCH(R$9,$E$10:$E$17,0)),Q122))</f>
        <v>1405.9335763030792</v>
      </c>
      <c r="S122" s="52">
        <f>IF(节奏总纲!Q116&lt;$D$4,0,IFERROR((节奏总纲!Q116-$D$4)/$D$5*INDEX($G$10:$G$17,MATCH(S$9,$E$10:$E$17,0)),R122))</f>
        <v>2388.1546373149354</v>
      </c>
      <c r="T122" s="52">
        <f>IF(节奏总纲!R116&lt;$D$4,0,IFERROR((节奏总纲!R116-$D$4)/$D$5*INDEX($G$10:$G$17,MATCH(T$9,$E$10:$E$17,0)),S122))</f>
        <v>2857.2255650900042</v>
      </c>
      <c r="U122" s="52">
        <f>IF(节奏总纲!S116&lt;$D$4,0,IFERROR((节奏总纲!S116-$D$4)/$D$5*INDEX($G$10:$G$17,MATCH(U$9,$E$10:$E$17,0)),T122))</f>
        <v>2857.2255650900042</v>
      </c>
      <c r="V122" s="52">
        <f>IF(节奏总纲!T116&lt;$D$4,0,IFERROR((节奏总纲!T116-$D$4)/$D$5*INDEX($G$10:$G$17,MATCH(V$9,$E$10:$E$17,0)),U122))</f>
        <v>2857.2255650900042</v>
      </c>
      <c r="W122" s="52">
        <f>IF(节奏总纲!P116&lt;$D$4,0,IFERROR((节奏总纲!P116-$D$4)/$D$5*INDEX($H$10:$H$17,MATCH(W$9,$E$10:$E$17,0)),V122))</f>
        <v>234.32226271717985</v>
      </c>
      <c r="X122" s="52">
        <f>IF(节奏总纲!Q116&lt;$D$4,0,IFERROR((节奏总纲!Q116-$D$4)/$D$5*INDEX($H$10:$H$17,MATCH(X$9,$E$10:$E$17,0)),W122))</f>
        <v>248.7661080536391</v>
      </c>
      <c r="Y122" s="52">
        <f>IF(节奏总纲!R116&lt;$D$4,0,IFERROR((节奏总纲!R116-$D$4)/$D$5*INDEX($H$10:$H$17,MATCH(Y$9,$E$10:$E$17,0)),X122))</f>
        <v>238.10213042416703</v>
      </c>
      <c r="Z122" s="52">
        <f>IF(节奏总纲!S116&lt;$D$4,0,IFERROR((节奏总纲!S116-$D$4)/$D$5*INDEX($H$10:$H$17,MATCH(Z$9,$E$10:$E$17,0)),Y122))</f>
        <v>238.10213042416703</v>
      </c>
      <c r="AA122" s="52">
        <f>IF(节奏总纲!T116&lt;$D$4,0,IFERROR((节奏总纲!T116-$D$4)/$D$5*INDEX($H$10:$H$17,MATCH(AA$9,$E$10:$E$17,0)),Z122))</f>
        <v>238.10213042416703</v>
      </c>
      <c r="AB122" s="52">
        <f>IF(节奏总纲!P116&lt;$D$4,0,IFERROR((节奏总纲!P116-$D$4)/$D$5*INDEX($I$10:$I$17,MATCH(AB$9,$E$10:$E$17,0)),AA122))</f>
        <v>28.118671526061586</v>
      </c>
      <c r="AC122" s="52">
        <f>IF(节奏总纲!Q116&lt;$D$4,0,IFERROR((节奏总纲!Q116-$D$4)/$D$5*INDEX($I$10:$I$17,MATCH(AC$9,$E$10:$E$17,0)),AB122))</f>
        <v>47.76309274629871</v>
      </c>
      <c r="AD122" s="52">
        <f>IF(节奏总纲!R116&lt;$D$4,0,IFERROR((节奏总纲!R116-$D$4)/$D$5*INDEX($I$10:$I$17,MATCH(AD$9,$E$10:$E$17,0)),AC122))</f>
        <v>57.144511301800087</v>
      </c>
      <c r="AE122" s="52">
        <f>IF(节奏总纲!S116&lt;$D$4,0,IFERROR((节奏总纲!S116-$D$4)/$D$5*INDEX($I$10:$I$17,MATCH(AE$9,$E$10:$E$17,0)),AD122))</f>
        <v>57.144511301800087</v>
      </c>
      <c r="AF122" s="52">
        <f>IF(节奏总纲!T116&lt;$D$4,0,IFERROR((节奏总纲!T116-$D$4)/$D$5*INDEX($I$10:$I$17,MATCH(AF$9,$E$10:$E$17,0)),AE122))</f>
        <v>57.144511301800087</v>
      </c>
    </row>
    <row r="123" spans="12:32" x14ac:dyDescent="0.15">
      <c r="L123" s="51">
        <v>114</v>
      </c>
      <c r="M123" s="52">
        <f>IF(节奏总纲!P117&lt;$D$4,0,IFERROR((节奏总纲!P117-$D$4)/$D$5*INDEX($F$10:$F$17,MATCH(M$9,$E$10:$E$17,0)),L123))</f>
        <v>7546.720575036823</v>
      </c>
      <c r="N123" s="52">
        <f>IF(节奏总纲!Q117&lt;$D$4,0,IFERROR((节奏总纲!Q117-$D$4)/$D$5*INDEX($F$10:$F$17,MATCH(N$9,$E$10:$E$17,0)),M123))</f>
        <v>8016.1555817763201</v>
      </c>
      <c r="O123" s="52">
        <f>IF(节奏总纲!R117&lt;$D$4,0,IFERROR((节奏总纲!R117-$D$4)/$D$5*INDEX($F$10:$F$17,MATCH(O$9,$E$10:$E$17,0)),N123))</f>
        <v>7655.8895552707872</v>
      </c>
      <c r="P123" s="52">
        <f>IF(节奏总纲!S117&lt;$D$4,0,IFERROR((节奏总纲!S117-$D$4)/$D$5*INDEX($F$10:$F$17,MATCH(P$9,$E$10:$E$17,0)),O123))</f>
        <v>7655.8895552707872</v>
      </c>
      <c r="Q123" s="52">
        <f>IF(节奏总纲!T117&lt;$D$4,0,IFERROR((节奏总纲!T117-$D$4)/$D$5*INDEX($F$10:$F$17,MATCH(Q$9,$E$10:$E$17,0)),P123))</f>
        <v>7655.8895552707872</v>
      </c>
      <c r="R123" s="52">
        <f>IF(节奏总纲!P117&lt;$D$4,0,IFERROR((节奏总纲!P117-$D$4)/$D$5*INDEX($G$10:$G$17,MATCH(R$9,$E$10:$E$17,0)),Q123))</f>
        <v>1509.3441150073645</v>
      </c>
      <c r="S123" s="52">
        <f>IF(节奏总纲!Q117&lt;$D$4,0,IFERROR((节奏总纲!Q117-$D$4)/$D$5*INDEX($G$10:$G$17,MATCH(S$9,$E$10:$E$17,0)),R123))</f>
        <v>2565.1697861684224</v>
      </c>
      <c r="T123" s="52">
        <f>IF(节奏总纲!R117&lt;$D$4,0,IFERROR((节奏总纲!R117-$D$4)/$D$5*INDEX($G$10:$G$17,MATCH(T$9,$E$10:$E$17,0)),S123))</f>
        <v>3062.3558221083149</v>
      </c>
      <c r="U123" s="52">
        <f>IF(节奏总纲!S117&lt;$D$4,0,IFERROR((节奏总纲!S117-$D$4)/$D$5*INDEX($G$10:$G$17,MATCH(U$9,$E$10:$E$17,0)),T123))</f>
        <v>3062.3558221083149</v>
      </c>
      <c r="V123" s="52">
        <f>IF(节奏总纲!T117&lt;$D$4,0,IFERROR((节奏总纲!T117-$D$4)/$D$5*INDEX($G$10:$G$17,MATCH(V$9,$E$10:$E$17,0)),U123))</f>
        <v>3062.3558221083149</v>
      </c>
      <c r="W123" s="52">
        <f>IF(节奏总纲!P117&lt;$D$4,0,IFERROR((节奏总纲!P117-$D$4)/$D$5*INDEX($H$10:$H$17,MATCH(W$9,$E$10:$E$17,0)),V123))</f>
        <v>251.5573525012274</v>
      </c>
      <c r="X123" s="52">
        <f>IF(节奏总纲!Q117&lt;$D$4,0,IFERROR((节奏总纲!Q117-$D$4)/$D$5*INDEX($H$10:$H$17,MATCH(X$9,$E$10:$E$17,0)),W123))</f>
        <v>267.20518605921069</v>
      </c>
      <c r="Y123" s="52">
        <f>IF(节奏总纲!R117&lt;$D$4,0,IFERROR((节奏总纲!R117-$D$4)/$D$5*INDEX($H$10:$H$17,MATCH(Y$9,$E$10:$E$17,0)),X123))</f>
        <v>255.19631850902624</v>
      </c>
      <c r="Z123" s="52">
        <f>IF(节奏总纲!S117&lt;$D$4,0,IFERROR((节奏总纲!S117-$D$4)/$D$5*INDEX($H$10:$H$17,MATCH(Z$9,$E$10:$E$17,0)),Y123))</f>
        <v>255.19631850902624</v>
      </c>
      <c r="AA123" s="52">
        <f>IF(节奏总纲!T117&lt;$D$4,0,IFERROR((节奏总纲!T117-$D$4)/$D$5*INDEX($H$10:$H$17,MATCH(AA$9,$E$10:$E$17,0)),Z123))</f>
        <v>255.19631850902624</v>
      </c>
      <c r="AB123" s="52">
        <f>IF(节奏总纲!P117&lt;$D$4,0,IFERROR((节奏总纲!P117-$D$4)/$D$5*INDEX($I$10:$I$17,MATCH(AB$9,$E$10:$E$17,0)),AA123))</f>
        <v>30.186882300147289</v>
      </c>
      <c r="AC123" s="52">
        <f>IF(节奏总纲!Q117&lt;$D$4,0,IFERROR((节奏总纲!Q117-$D$4)/$D$5*INDEX($I$10:$I$17,MATCH(AC$9,$E$10:$E$17,0)),AB123))</f>
        <v>51.303395723368453</v>
      </c>
      <c r="AD123" s="52">
        <f>IF(节奏总纲!R117&lt;$D$4,0,IFERROR((节奏总纲!R117-$D$4)/$D$5*INDEX($I$10:$I$17,MATCH(AD$9,$E$10:$E$17,0)),AC123))</f>
        <v>61.247116442166295</v>
      </c>
      <c r="AE123" s="52">
        <f>IF(节奏总纲!S117&lt;$D$4,0,IFERROR((节奏总纲!S117-$D$4)/$D$5*INDEX($I$10:$I$17,MATCH(AE$9,$E$10:$E$17,0)),AD123))</f>
        <v>61.247116442166295</v>
      </c>
      <c r="AF123" s="52">
        <f>IF(节奏总纲!T117&lt;$D$4,0,IFERROR((节奏总纲!T117-$D$4)/$D$5*INDEX($I$10:$I$17,MATCH(AF$9,$E$10:$E$17,0)),AE123))</f>
        <v>61.247116442166295</v>
      </c>
    </row>
    <row r="124" spans="12:32" x14ac:dyDescent="0.15">
      <c r="L124" s="51">
        <v>115</v>
      </c>
      <c r="M124" s="52">
        <f>IF(节奏总纲!P118&lt;$D$4,0,IFERROR((节奏总纲!P118-$D$4)/$D$5*INDEX($F$10:$F$17,MATCH(M$9,$E$10:$E$17,0)),L124))</f>
        <v>8100.8839306859963</v>
      </c>
      <c r="N124" s="52">
        <f>IF(节奏总纲!Q118&lt;$D$4,0,IFERROR((节奏总纲!Q118-$D$4)/$D$5*INDEX($F$10:$F$17,MATCH(N$9,$E$10:$E$17,0)),M124))</f>
        <v>8582.2845926503651</v>
      </c>
      <c r="O124" s="52">
        <f>IF(节奏总纲!R118&lt;$D$4,0,IFERROR((节奏总纲!R118-$D$4)/$D$5*INDEX($F$10:$F$17,MATCH(O$9,$E$10:$E$17,0)),N124))</f>
        <v>8185.5792825152721</v>
      </c>
      <c r="P124" s="52">
        <f>IF(节奏总纲!S118&lt;$D$4,0,IFERROR((节奏总纲!S118-$D$4)/$D$5*INDEX($F$10:$F$17,MATCH(P$9,$E$10:$E$17,0)),O124))</f>
        <v>8185.5792825152721</v>
      </c>
      <c r="Q124" s="52">
        <f>IF(节奏总纲!T118&lt;$D$4,0,IFERROR((节奏总纲!T118-$D$4)/$D$5*INDEX($F$10:$F$17,MATCH(Q$9,$E$10:$E$17,0)),P124))</f>
        <v>8185.5792825152721</v>
      </c>
      <c r="R124" s="52">
        <f>IF(节奏总纲!P118&lt;$D$4,0,IFERROR((节奏总纲!P118-$D$4)/$D$5*INDEX($G$10:$G$17,MATCH(R$9,$E$10:$E$17,0)),Q124))</f>
        <v>1620.1767861371993</v>
      </c>
      <c r="S124" s="52">
        <f>IF(节奏总纲!Q118&lt;$D$4,0,IFERROR((节奏总纲!Q118-$D$4)/$D$5*INDEX($G$10:$G$17,MATCH(S$9,$E$10:$E$17,0)),R124))</f>
        <v>2746.3310696481167</v>
      </c>
      <c r="T124" s="52">
        <f>IF(节奏总纲!R118&lt;$D$4,0,IFERROR((节奏总纲!R118-$D$4)/$D$5*INDEX($G$10:$G$17,MATCH(T$9,$E$10:$E$17,0)),S124))</f>
        <v>3274.2317130061087</v>
      </c>
      <c r="U124" s="52">
        <f>IF(节奏总纲!S118&lt;$D$4,0,IFERROR((节奏总纲!S118-$D$4)/$D$5*INDEX($G$10:$G$17,MATCH(U$9,$E$10:$E$17,0)),T124))</f>
        <v>3274.2317130061087</v>
      </c>
      <c r="V124" s="52">
        <f>IF(节奏总纲!T118&lt;$D$4,0,IFERROR((节奏总纲!T118-$D$4)/$D$5*INDEX($G$10:$G$17,MATCH(V$9,$E$10:$E$17,0)),U124))</f>
        <v>3274.2317130061087</v>
      </c>
      <c r="W124" s="52">
        <f>IF(节奏总纲!P118&lt;$D$4,0,IFERROR((节奏总纲!P118-$D$4)/$D$5*INDEX($H$10:$H$17,MATCH(W$9,$E$10:$E$17,0)),V124))</f>
        <v>270.02946435619987</v>
      </c>
      <c r="X124" s="52">
        <f>IF(节奏总纲!Q118&lt;$D$4,0,IFERROR((节奏总纲!Q118-$D$4)/$D$5*INDEX($H$10:$H$17,MATCH(X$9,$E$10:$E$17,0)),W124))</f>
        <v>286.07615308834551</v>
      </c>
      <c r="Y124" s="52">
        <f>IF(节奏总纲!R118&lt;$D$4,0,IFERROR((节奏总纲!R118-$D$4)/$D$5*INDEX($H$10:$H$17,MATCH(Y$9,$E$10:$E$17,0)),X124))</f>
        <v>272.85264275050906</v>
      </c>
      <c r="Z124" s="52">
        <f>IF(节奏总纲!S118&lt;$D$4,0,IFERROR((节奏总纲!S118-$D$4)/$D$5*INDEX($H$10:$H$17,MATCH(Z$9,$E$10:$E$17,0)),Y124))</f>
        <v>272.85264275050906</v>
      </c>
      <c r="AA124" s="52">
        <f>IF(节奏总纲!T118&lt;$D$4,0,IFERROR((节奏总纲!T118-$D$4)/$D$5*INDEX($H$10:$H$17,MATCH(AA$9,$E$10:$E$17,0)),Z124))</f>
        <v>272.85264275050906</v>
      </c>
      <c r="AB124" s="52">
        <f>IF(节奏总纲!P118&lt;$D$4,0,IFERROR((节奏总纲!P118-$D$4)/$D$5*INDEX($I$10:$I$17,MATCH(AB$9,$E$10:$E$17,0)),AA124))</f>
        <v>32.403535722743989</v>
      </c>
      <c r="AC124" s="52">
        <f>IF(节奏总纲!Q118&lt;$D$4,0,IFERROR((节奏总纲!Q118-$D$4)/$D$5*INDEX($I$10:$I$17,MATCH(AC$9,$E$10:$E$17,0)),AB124))</f>
        <v>54.926621392962332</v>
      </c>
      <c r="AD124" s="52">
        <f>IF(节奏总纲!R118&lt;$D$4,0,IFERROR((节奏总纲!R118-$D$4)/$D$5*INDEX($I$10:$I$17,MATCH(AD$9,$E$10:$E$17,0)),AC124))</f>
        <v>65.484634260122178</v>
      </c>
      <c r="AE124" s="52">
        <f>IF(节奏总纲!S118&lt;$D$4,0,IFERROR((节奏总纲!S118-$D$4)/$D$5*INDEX($I$10:$I$17,MATCH(AE$9,$E$10:$E$17,0)),AD124))</f>
        <v>65.484634260122178</v>
      </c>
      <c r="AF124" s="52">
        <f>IF(节奏总纲!T118&lt;$D$4,0,IFERROR((节奏总纲!T118-$D$4)/$D$5*INDEX($I$10:$I$17,MATCH(AF$9,$E$10:$E$17,0)),AE124))</f>
        <v>65.484634260122178</v>
      </c>
    </row>
    <row r="125" spans="12:32" x14ac:dyDescent="0.15">
      <c r="L125" s="51">
        <v>116</v>
      </c>
      <c r="M125" s="52">
        <f>IF(节奏总纲!P119&lt;$D$4,0,IFERROR((节奏总纲!P119-$D$4)/$D$5*INDEX($F$10:$F$17,MATCH(M$9,$E$10:$E$17,0)),L125))</f>
        <v>8694.8215091808361</v>
      </c>
      <c r="N125" s="52">
        <f>IF(节奏总纲!Q119&lt;$D$4,0,IFERROR((节奏总纲!Q119-$D$4)/$D$5*INDEX($F$10:$F$17,MATCH(N$9,$E$10:$E$17,0)),M125))</f>
        <v>9202.7801525815539</v>
      </c>
      <c r="O125" s="52">
        <f>IF(节奏总纲!R119&lt;$D$4,0,IFERROR((节奏总纲!R119-$D$4)/$D$5*INDEX($F$10:$F$17,MATCH(O$9,$E$10:$E$17,0)),N125))</f>
        <v>8781.1124750303734</v>
      </c>
      <c r="P125" s="52">
        <f>IF(节奏总纲!S119&lt;$D$4,0,IFERROR((节奏总纲!S119-$D$4)/$D$5*INDEX($F$10:$F$17,MATCH(P$9,$E$10:$E$17,0)),O125))</f>
        <v>8781.1124750303734</v>
      </c>
      <c r="Q125" s="52">
        <f>IF(节奏总纲!T119&lt;$D$4,0,IFERROR((节奏总纲!T119-$D$4)/$D$5*INDEX($F$10:$F$17,MATCH(Q$9,$E$10:$E$17,0)),P125))</f>
        <v>8781.1124750303734</v>
      </c>
      <c r="R125" s="52">
        <f>IF(节奏总纲!P119&lt;$D$4,0,IFERROR((节奏总纲!P119-$D$4)/$D$5*INDEX($G$10:$G$17,MATCH(R$9,$E$10:$E$17,0)),Q125))</f>
        <v>1738.9643018361674</v>
      </c>
      <c r="S125" s="52">
        <f>IF(节奏总纲!Q119&lt;$D$4,0,IFERROR((节奏总纲!Q119-$D$4)/$D$5*INDEX($G$10:$G$17,MATCH(S$9,$E$10:$E$17,0)),R125))</f>
        <v>2944.8896488260971</v>
      </c>
      <c r="T125" s="52">
        <f>IF(节奏总纲!R119&lt;$D$4,0,IFERROR((节奏总纲!R119-$D$4)/$D$5*INDEX($G$10:$G$17,MATCH(T$9,$E$10:$E$17,0)),S125))</f>
        <v>3512.4449900121494</v>
      </c>
      <c r="U125" s="52">
        <f>IF(节奏总纲!S119&lt;$D$4,0,IFERROR((节奏总纲!S119-$D$4)/$D$5*INDEX($G$10:$G$17,MATCH(U$9,$E$10:$E$17,0)),T125))</f>
        <v>3512.4449900121494</v>
      </c>
      <c r="V125" s="52">
        <f>IF(节奏总纲!T119&lt;$D$4,0,IFERROR((节奏总纲!T119-$D$4)/$D$5*INDEX($G$10:$G$17,MATCH(V$9,$E$10:$E$17,0)),U125))</f>
        <v>3512.4449900121494</v>
      </c>
      <c r="W125" s="52">
        <f>IF(节奏总纲!P119&lt;$D$4,0,IFERROR((节奏总纲!P119-$D$4)/$D$5*INDEX($H$10:$H$17,MATCH(W$9,$E$10:$E$17,0)),V125))</f>
        <v>289.82738363936119</v>
      </c>
      <c r="X125" s="52">
        <f>IF(节奏总纲!Q119&lt;$D$4,0,IFERROR((节奏总纲!Q119-$D$4)/$D$5*INDEX($H$10:$H$17,MATCH(X$9,$E$10:$E$17,0)),W125))</f>
        <v>306.75933841938513</v>
      </c>
      <c r="Y125" s="52">
        <f>IF(节奏总纲!R119&lt;$D$4,0,IFERROR((节奏总纲!R119-$D$4)/$D$5*INDEX($H$10:$H$17,MATCH(Y$9,$E$10:$E$17,0)),X125))</f>
        <v>292.70374916767912</v>
      </c>
      <c r="Z125" s="52">
        <f>IF(节奏总纲!S119&lt;$D$4,0,IFERROR((节奏总纲!S119-$D$4)/$D$5*INDEX($H$10:$H$17,MATCH(Z$9,$E$10:$E$17,0)),Y125))</f>
        <v>292.70374916767912</v>
      </c>
      <c r="AA125" s="52">
        <f>IF(节奏总纲!T119&lt;$D$4,0,IFERROR((节奏总纲!T119-$D$4)/$D$5*INDEX($H$10:$H$17,MATCH(AA$9,$E$10:$E$17,0)),Z125))</f>
        <v>292.70374916767912</v>
      </c>
      <c r="AB125" s="52">
        <f>IF(节奏总纲!P119&lt;$D$4,0,IFERROR((节奏总纲!P119-$D$4)/$D$5*INDEX($I$10:$I$17,MATCH(AB$9,$E$10:$E$17,0)),AA125))</f>
        <v>34.779286036723349</v>
      </c>
      <c r="AC125" s="52">
        <f>IF(节奏总纲!Q119&lt;$D$4,0,IFERROR((节奏总纲!Q119-$D$4)/$D$5*INDEX($I$10:$I$17,MATCH(AC$9,$E$10:$E$17,0)),AB125))</f>
        <v>58.897792976521941</v>
      </c>
      <c r="AD125" s="52">
        <f>IF(节奏总纲!R119&lt;$D$4,0,IFERROR((节奏总纲!R119-$D$4)/$D$5*INDEX($I$10:$I$17,MATCH(AD$9,$E$10:$E$17,0)),AC125))</f>
        <v>70.248899800242981</v>
      </c>
      <c r="AE125" s="52">
        <f>IF(节奏总纲!S119&lt;$D$4,0,IFERROR((节奏总纲!S119-$D$4)/$D$5*INDEX($I$10:$I$17,MATCH(AE$9,$E$10:$E$17,0)),AD125))</f>
        <v>70.248899800242981</v>
      </c>
      <c r="AF125" s="52">
        <f>IF(节奏总纲!T119&lt;$D$4,0,IFERROR((节奏总纲!T119-$D$4)/$D$5*INDEX($I$10:$I$17,MATCH(AF$9,$E$10:$E$17,0)),AE125))</f>
        <v>70.248899800242981</v>
      </c>
    </row>
    <row r="126" spans="12:32" x14ac:dyDescent="0.15">
      <c r="L126" s="51">
        <v>117</v>
      </c>
      <c r="M126" s="52">
        <f>IF(节奏总纲!P120&lt;$D$4,0,IFERROR((节奏总纲!P120-$D$4)/$D$5*INDEX($F$10:$F$17,MATCH(M$9,$E$10:$E$17,0)),L126))</f>
        <v>9331.388044214671</v>
      </c>
      <c r="N126" s="52">
        <f>IF(节奏总纲!Q120&lt;$D$4,0,IFERROR((节奏总纲!Q120-$D$4)/$D$5*INDEX($F$10:$F$17,MATCH(N$9,$E$10:$E$17,0)),M126))</f>
        <v>9881.2690877582772</v>
      </c>
      <c r="O126" s="52">
        <f>IF(节奏总纲!R120&lt;$D$4,0,IFERROR((节奏总纲!R120-$D$4)/$D$5*INDEX($F$10:$F$17,MATCH(O$9,$E$10:$E$17,0)),N126))</f>
        <v>9440.0063582902894</v>
      </c>
      <c r="P126" s="52">
        <f>IF(节奏总纲!S120&lt;$D$4,0,IFERROR((节奏总纲!S120-$D$4)/$D$5*INDEX($F$10:$F$17,MATCH(P$9,$E$10:$E$17,0)),O126))</f>
        <v>9440.0063582902894</v>
      </c>
      <c r="Q126" s="52">
        <f>IF(节奏总纲!T120&lt;$D$4,0,IFERROR((节奏总纲!T120-$D$4)/$D$5*INDEX($F$10:$F$17,MATCH(Q$9,$E$10:$E$17,0)),P126))</f>
        <v>9440.0063582902894</v>
      </c>
      <c r="R126" s="52">
        <f>IF(节奏总纲!P120&lt;$D$4,0,IFERROR((节奏总纲!P120-$D$4)/$D$5*INDEX($G$10:$G$17,MATCH(R$9,$E$10:$E$17,0)),Q126))</f>
        <v>1866.2776088429343</v>
      </c>
      <c r="S126" s="52">
        <f>IF(节奏总纲!Q120&lt;$D$4,0,IFERROR((节奏总纲!Q120-$D$4)/$D$5*INDEX($G$10:$G$17,MATCH(S$9,$E$10:$E$17,0)),R126))</f>
        <v>3162.0061080826486</v>
      </c>
      <c r="T126" s="52">
        <f>IF(节奏总纲!R120&lt;$D$4,0,IFERROR((节奏总纲!R120-$D$4)/$D$5*INDEX($G$10:$G$17,MATCH(T$9,$E$10:$E$17,0)),S126))</f>
        <v>3776.0025433161154</v>
      </c>
      <c r="U126" s="52">
        <f>IF(节奏总纲!S120&lt;$D$4,0,IFERROR((节奏总纲!S120-$D$4)/$D$5*INDEX($G$10:$G$17,MATCH(U$9,$E$10:$E$17,0)),T126))</f>
        <v>3776.0025433161154</v>
      </c>
      <c r="V126" s="52">
        <f>IF(节奏总纲!T120&lt;$D$4,0,IFERROR((节奏总纲!T120-$D$4)/$D$5*INDEX($G$10:$G$17,MATCH(V$9,$E$10:$E$17,0)),U126))</f>
        <v>3776.0025433161154</v>
      </c>
      <c r="W126" s="52">
        <f>IF(节奏总纲!P120&lt;$D$4,0,IFERROR((节奏总纲!P120-$D$4)/$D$5*INDEX($H$10:$H$17,MATCH(W$9,$E$10:$E$17,0)),V126))</f>
        <v>311.04626814048902</v>
      </c>
      <c r="X126" s="52">
        <f>IF(节奏总纲!Q120&lt;$D$4,0,IFERROR((节奏总纲!Q120-$D$4)/$D$5*INDEX($H$10:$H$17,MATCH(X$9,$E$10:$E$17,0)),W126))</f>
        <v>329.37563625860923</v>
      </c>
      <c r="Y126" s="52">
        <f>IF(节奏总纲!R120&lt;$D$4,0,IFERROR((节奏总纲!R120-$D$4)/$D$5*INDEX($H$10:$H$17,MATCH(Y$9,$E$10:$E$17,0)),X126))</f>
        <v>314.6668786096763</v>
      </c>
      <c r="Z126" s="52">
        <f>IF(节奏总纲!S120&lt;$D$4,0,IFERROR((节奏总纲!S120-$D$4)/$D$5*INDEX($H$10:$H$17,MATCH(Z$9,$E$10:$E$17,0)),Y126))</f>
        <v>314.6668786096763</v>
      </c>
      <c r="AA126" s="52">
        <f>IF(节奏总纲!T120&lt;$D$4,0,IFERROR((节奏总纲!T120-$D$4)/$D$5*INDEX($H$10:$H$17,MATCH(AA$9,$E$10:$E$17,0)),Z126))</f>
        <v>314.6668786096763</v>
      </c>
      <c r="AB126" s="52">
        <f>IF(节奏总纲!P120&lt;$D$4,0,IFERROR((节奏总纲!P120-$D$4)/$D$5*INDEX($I$10:$I$17,MATCH(AB$9,$E$10:$E$17,0)),AA126))</f>
        <v>37.325552176858686</v>
      </c>
      <c r="AC126" s="52">
        <f>IF(节奏总纲!Q120&lt;$D$4,0,IFERROR((节奏总纲!Q120-$D$4)/$D$5*INDEX($I$10:$I$17,MATCH(AC$9,$E$10:$E$17,0)),AB126))</f>
        <v>63.24012216165297</v>
      </c>
      <c r="AD126" s="52">
        <f>IF(节奏总纲!R120&lt;$D$4,0,IFERROR((节奏总纲!R120-$D$4)/$D$5*INDEX($I$10:$I$17,MATCH(AD$9,$E$10:$E$17,0)),AC126))</f>
        <v>75.520050866322308</v>
      </c>
      <c r="AE126" s="52">
        <f>IF(节奏总纲!S120&lt;$D$4,0,IFERROR((节奏总纲!S120-$D$4)/$D$5*INDEX($I$10:$I$17,MATCH(AE$9,$E$10:$E$17,0)),AD126))</f>
        <v>75.520050866322308</v>
      </c>
      <c r="AF126" s="52">
        <f>IF(节奏总纲!T120&lt;$D$4,0,IFERROR((节奏总纲!T120-$D$4)/$D$5*INDEX($I$10:$I$17,MATCH(AF$9,$E$10:$E$17,0)),AE126))</f>
        <v>75.520050866322308</v>
      </c>
    </row>
    <row r="127" spans="12:32" x14ac:dyDescent="0.15">
      <c r="L127" s="51">
        <v>118</v>
      </c>
      <c r="M127" s="52">
        <f>IF(节奏总纲!P121&lt;$D$4,0,IFERROR((节奏总纲!P121-$D$4)/$D$5*INDEX($F$10:$F$17,MATCH(M$9,$E$10:$E$17,0)),L127))</f>
        <v>10013.643163602652</v>
      </c>
      <c r="N127" s="52">
        <f>IF(节奏总纲!Q121&lt;$D$4,0,IFERROR((节奏总纲!Q121-$D$4)/$D$5*INDEX($F$10:$F$17,MATCH(N$9,$E$10:$E$17,0)),M127))</f>
        <v>10608.626138151838</v>
      </c>
      <c r="O127" s="52">
        <f>IF(节奏总纲!R121&lt;$D$4,0,IFERROR((节奏总纲!R121-$D$4)/$D$5*INDEX($F$10:$F$17,MATCH(O$9,$E$10:$E$17,0)),N127))</f>
        <v>10140.796877150518</v>
      </c>
      <c r="P127" s="52">
        <f>IF(节奏总纲!S121&lt;$D$4,0,IFERROR((节奏总纲!S121-$D$4)/$D$5*INDEX($F$10:$F$17,MATCH(P$9,$E$10:$E$17,0)),O127))</f>
        <v>10140.796877150518</v>
      </c>
      <c r="Q127" s="52">
        <f>IF(节奏总纲!T121&lt;$D$4,0,IFERROR((节奏总纲!T121-$D$4)/$D$5*INDEX($F$10:$F$17,MATCH(Q$9,$E$10:$E$17,0)),P127))</f>
        <v>10140.796877150518</v>
      </c>
      <c r="R127" s="52">
        <f>IF(节奏总纲!P121&lt;$D$4,0,IFERROR((节奏总纲!P121-$D$4)/$D$5*INDEX($G$10:$G$17,MATCH(R$9,$E$10:$E$17,0)),Q127))</f>
        <v>2002.7286327205304</v>
      </c>
      <c r="S127" s="52">
        <f>IF(节奏总纲!Q121&lt;$D$4,0,IFERROR((节奏总纲!Q121-$D$4)/$D$5*INDEX($G$10:$G$17,MATCH(S$9,$E$10:$E$17,0)),R127))</f>
        <v>3394.7603642085883</v>
      </c>
      <c r="T127" s="52">
        <f>IF(节奏总纲!R121&lt;$D$4,0,IFERROR((节奏总纲!R121-$D$4)/$D$5*INDEX($G$10:$G$17,MATCH(T$9,$E$10:$E$17,0)),S127))</f>
        <v>4056.3187508602073</v>
      </c>
      <c r="U127" s="52">
        <f>IF(节奏总纲!S121&lt;$D$4,0,IFERROR((节奏总纲!S121-$D$4)/$D$5*INDEX($G$10:$G$17,MATCH(U$9,$E$10:$E$17,0)),T127))</f>
        <v>4056.3187508602073</v>
      </c>
      <c r="V127" s="52">
        <f>IF(节奏总纲!T121&lt;$D$4,0,IFERROR((节奏总纲!T121-$D$4)/$D$5*INDEX($G$10:$G$17,MATCH(V$9,$E$10:$E$17,0)),U127))</f>
        <v>4056.3187508602073</v>
      </c>
      <c r="W127" s="52">
        <f>IF(节奏总纲!P121&lt;$D$4,0,IFERROR((节奏总纲!P121-$D$4)/$D$5*INDEX($H$10:$H$17,MATCH(W$9,$E$10:$E$17,0)),V127))</f>
        <v>333.78810545342174</v>
      </c>
      <c r="X127" s="52">
        <f>IF(节奏总纲!Q121&lt;$D$4,0,IFERROR((节奏总纲!Q121-$D$4)/$D$5*INDEX($H$10:$H$17,MATCH(X$9,$E$10:$E$17,0)),W127))</f>
        <v>353.62087127172794</v>
      </c>
      <c r="Y127" s="52">
        <f>IF(节奏总纲!R121&lt;$D$4,0,IFERROR((节奏总纲!R121-$D$4)/$D$5*INDEX($H$10:$H$17,MATCH(Y$9,$E$10:$E$17,0)),X127))</f>
        <v>338.02656257168394</v>
      </c>
      <c r="Z127" s="52">
        <f>IF(节奏总纲!S121&lt;$D$4,0,IFERROR((节奏总纲!S121-$D$4)/$D$5*INDEX($H$10:$H$17,MATCH(Z$9,$E$10:$E$17,0)),Y127))</f>
        <v>338.02656257168394</v>
      </c>
      <c r="AA127" s="52">
        <f>IF(节奏总纲!T121&lt;$D$4,0,IFERROR((节奏总纲!T121-$D$4)/$D$5*INDEX($H$10:$H$17,MATCH(AA$9,$E$10:$E$17,0)),Z127))</f>
        <v>338.02656257168394</v>
      </c>
      <c r="AB127" s="52">
        <f>IF(节奏总纲!P121&lt;$D$4,0,IFERROR((节奏总纲!P121-$D$4)/$D$5*INDEX($I$10:$I$17,MATCH(AB$9,$E$10:$E$17,0)),AA127))</f>
        <v>40.054572654410606</v>
      </c>
      <c r="AC127" s="52">
        <f>IF(节奏总纲!Q121&lt;$D$4,0,IFERROR((节奏总纲!Q121-$D$4)/$D$5*INDEX($I$10:$I$17,MATCH(AC$9,$E$10:$E$17,0)),AB127))</f>
        <v>67.895207284171761</v>
      </c>
      <c r="AD127" s="52">
        <f>IF(节奏总纲!R121&lt;$D$4,0,IFERROR((节奏总纲!R121-$D$4)/$D$5*INDEX($I$10:$I$17,MATCH(AD$9,$E$10:$E$17,0)),AC127))</f>
        <v>81.12637501720414</v>
      </c>
      <c r="AE127" s="52">
        <f>IF(节奏总纲!S121&lt;$D$4,0,IFERROR((节奏总纲!S121-$D$4)/$D$5*INDEX($I$10:$I$17,MATCH(AE$9,$E$10:$E$17,0)),AD127))</f>
        <v>81.12637501720414</v>
      </c>
      <c r="AF127" s="52">
        <f>IF(节奏总纲!T121&lt;$D$4,0,IFERROR((节奏总纲!T121-$D$4)/$D$5*INDEX($I$10:$I$17,MATCH(AF$9,$E$10:$E$17,0)),AE127))</f>
        <v>81.12637501720414</v>
      </c>
    </row>
    <row r="128" spans="12:32" x14ac:dyDescent="0.15">
      <c r="L128" s="51">
        <v>119</v>
      </c>
      <c r="M128" s="52">
        <f>IF(节奏总纲!P122&lt;$D$4,0,IFERROR((节奏总纲!P122-$D$4)/$D$5*INDEX($F$10:$F$17,MATCH(M$9,$E$10:$E$17,0)),L128))</f>
        <v>10744.866095242181</v>
      </c>
      <c r="N128" s="52">
        <f>IF(节奏总纲!Q122&lt;$D$4,0,IFERROR((节奏总纲!Q122-$D$4)/$D$5*INDEX($F$10:$F$17,MATCH(N$9,$E$10:$E$17,0)),M128))</f>
        <v>11393.829126885297</v>
      </c>
      <c r="O128" s="52">
        <f>IF(节奏总纲!R122&lt;$D$4,0,IFERROR((节奏总纲!R122-$D$4)/$D$5*INDEX($F$10:$F$17,MATCH(O$9,$E$10:$E$17,0)),N128))</f>
        <v>10905.31425426132</v>
      </c>
      <c r="P128" s="52">
        <f>IF(节奏总纲!S122&lt;$D$4,0,IFERROR((节奏总纲!S122-$D$4)/$D$5*INDEX($F$10:$F$17,MATCH(P$9,$E$10:$E$17,0)),O128))</f>
        <v>10905.31425426132</v>
      </c>
      <c r="Q128" s="52">
        <f>IF(节奏总纲!T122&lt;$D$4,0,IFERROR((节奏总纲!T122-$D$4)/$D$5*INDEX($F$10:$F$17,MATCH(Q$9,$E$10:$E$17,0)),P128))</f>
        <v>10905.31425426132</v>
      </c>
      <c r="R128" s="52">
        <f>IF(节奏总纲!P122&lt;$D$4,0,IFERROR((节奏总纲!P122-$D$4)/$D$5*INDEX($G$10:$G$17,MATCH(R$9,$E$10:$E$17,0)),Q128))</f>
        <v>2148.9732190484365</v>
      </c>
      <c r="S128" s="52">
        <f>IF(节奏总纲!Q122&lt;$D$4,0,IFERROR((节奏总纲!Q122-$D$4)/$D$5*INDEX($G$10:$G$17,MATCH(S$9,$E$10:$E$17,0)),R128))</f>
        <v>3646.0253206032953</v>
      </c>
      <c r="T128" s="52">
        <f>IF(节奏总纲!R122&lt;$D$4,0,IFERROR((节奏总纲!R122-$D$4)/$D$5*INDEX($G$10:$G$17,MATCH(T$9,$E$10:$E$17,0)),S128))</f>
        <v>4362.1257017045282</v>
      </c>
      <c r="U128" s="52">
        <f>IF(节奏总纲!S122&lt;$D$4,0,IFERROR((节奏总纲!S122-$D$4)/$D$5*INDEX($G$10:$G$17,MATCH(U$9,$E$10:$E$17,0)),T128))</f>
        <v>4362.1257017045282</v>
      </c>
      <c r="V128" s="52">
        <f>IF(节奏总纲!T122&lt;$D$4,0,IFERROR((节奏总纲!T122-$D$4)/$D$5*INDEX($G$10:$G$17,MATCH(V$9,$E$10:$E$17,0)),U128))</f>
        <v>4362.1257017045282</v>
      </c>
      <c r="W128" s="52">
        <f>IF(节奏总纲!P122&lt;$D$4,0,IFERROR((节奏总纲!P122-$D$4)/$D$5*INDEX($H$10:$H$17,MATCH(W$9,$E$10:$E$17,0)),V128))</f>
        <v>358.16220317473937</v>
      </c>
      <c r="X128" s="52">
        <f>IF(节奏总纲!Q122&lt;$D$4,0,IFERROR((节奏总纲!Q122-$D$4)/$D$5*INDEX($H$10:$H$17,MATCH(X$9,$E$10:$E$17,0)),W128))</f>
        <v>379.79430422950992</v>
      </c>
      <c r="Y128" s="52">
        <f>IF(节奏总纲!R122&lt;$D$4,0,IFERROR((节奏总纲!R122-$D$4)/$D$5*INDEX($H$10:$H$17,MATCH(Y$9,$E$10:$E$17,0)),X128))</f>
        <v>363.51047514204402</v>
      </c>
      <c r="Z128" s="52">
        <f>IF(节奏总纲!S122&lt;$D$4,0,IFERROR((节奏总纲!S122-$D$4)/$D$5*INDEX($H$10:$H$17,MATCH(Z$9,$E$10:$E$17,0)),Y128))</f>
        <v>363.51047514204402</v>
      </c>
      <c r="AA128" s="52">
        <f>IF(节奏总纲!T122&lt;$D$4,0,IFERROR((节奏总纲!T122-$D$4)/$D$5*INDEX($H$10:$H$17,MATCH(AA$9,$E$10:$E$17,0)),Z128))</f>
        <v>363.51047514204402</v>
      </c>
      <c r="AB128" s="52">
        <f>IF(节奏总纲!P122&lt;$D$4,0,IFERROR((节奏总纲!P122-$D$4)/$D$5*INDEX($I$10:$I$17,MATCH(AB$9,$E$10:$E$17,0)),AA128))</f>
        <v>42.979464380968729</v>
      </c>
      <c r="AC128" s="52">
        <f>IF(节奏总纲!Q122&lt;$D$4,0,IFERROR((节奏总纲!Q122-$D$4)/$D$5*INDEX($I$10:$I$17,MATCH(AC$9,$E$10:$E$17,0)),AB128))</f>
        <v>72.920506412065905</v>
      </c>
      <c r="AD128" s="52">
        <f>IF(节奏总纲!R122&lt;$D$4,0,IFERROR((节奏总纲!R122-$D$4)/$D$5*INDEX($I$10:$I$17,MATCH(AD$9,$E$10:$E$17,0)),AC128))</f>
        <v>87.242514034090561</v>
      </c>
      <c r="AE128" s="52">
        <f>IF(节奏总纲!S122&lt;$D$4,0,IFERROR((节奏总纲!S122-$D$4)/$D$5*INDEX($I$10:$I$17,MATCH(AE$9,$E$10:$E$17,0)),AD128))</f>
        <v>87.242514034090561</v>
      </c>
      <c r="AF128" s="52">
        <f>IF(节奏总纲!T122&lt;$D$4,0,IFERROR((节奏总纲!T122-$D$4)/$D$5*INDEX($I$10:$I$17,MATCH(AF$9,$E$10:$E$17,0)),AE128))</f>
        <v>87.242514034090561</v>
      </c>
    </row>
    <row r="129" spans="12:32" x14ac:dyDescent="0.15">
      <c r="L129" s="51">
        <v>120</v>
      </c>
      <c r="M129" s="52">
        <f>IF(节奏总纲!P123&lt;$D$4,0,IFERROR((节奏总纲!P123-$D$4)/$D$5*INDEX($F$10:$F$17,MATCH(M$9,$E$10:$E$17,0)),L129))</f>
        <v>11528.571428571429</v>
      </c>
      <c r="N129" s="52">
        <f>IF(节奏总纲!Q123&lt;$D$4,0,IFERROR((节奏总纲!Q123-$D$4)/$D$5*INDEX($F$10:$F$17,MATCH(N$9,$E$10:$E$17,0)),M129))</f>
        <v>12235.976785714285</v>
      </c>
      <c r="O129" s="52">
        <f>IF(节奏总纲!R123&lt;$D$4,0,IFERROR((节奏总纲!R123-$D$4)/$D$5*INDEX($F$10:$F$17,MATCH(O$9,$E$10:$E$17,0)),N129))</f>
        <v>11708.447142857143</v>
      </c>
      <c r="P129" s="52">
        <f>IF(节奏总纲!S123&lt;$D$4,0,IFERROR((节奏总纲!S123-$D$4)/$D$5*INDEX($F$10:$F$17,MATCH(P$9,$E$10:$E$17,0)),O129))</f>
        <v>11708.447142857143</v>
      </c>
      <c r="Q129" s="52">
        <f>IF(节奏总纲!T123&lt;$D$4,0,IFERROR((节奏总纲!T123-$D$4)/$D$5*INDEX($F$10:$F$17,MATCH(Q$9,$E$10:$E$17,0)),P129))</f>
        <v>11708.447142857143</v>
      </c>
      <c r="R129" s="52">
        <f>IF(节奏总纲!P123&lt;$D$4,0,IFERROR((节奏总纲!P123-$D$4)/$D$5*INDEX($G$10:$G$17,MATCH(R$9,$E$10:$E$17,0)),Q129))</f>
        <v>2305.7142857142858</v>
      </c>
      <c r="S129" s="52">
        <f>IF(节奏总纲!Q123&lt;$D$4,0,IFERROR((节奏总纲!Q123-$D$4)/$D$5*INDEX($G$10:$G$17,MATCH(S$9,$E$10:$E$17,0)),R129))</f>
        <v>3915.5125714285714</v>
      </c>
      <c r="T129" s="52">
        <f>IF(节奏总纲!R123&lt;$D$4,0,IFERROR((节奏总纲!R123-$D$4)/$D$5*INDEX($G$10:$G$17,MATCH(T$9,$E$10:$E$17,0)),S129))</f>
        <v>4683.3788571428577</v>
      </c>
      <c r="U129" s="52">
        <f>IF(节奏总纲!S123&lt;$D$4,0,IFERROR((节奏总纲!S123-$D$4)/$D$5*INDEX($G$10:$G$17,MATCH(U$9,$E$10:$E$17,0)),T129))</f>
        <v>4683.3788571428577</v>
      </c>
      <c r="V129" s="52">
        <f>IF(节奏总纲!T123&lt;$D$4,0,IFERROR((节奏总纲!T123-$D$4)/$D$5*INDEX($G$10:$G$17,MATCH(V$9,$E$10:$E$17,0)),U129))</f>
        <v>4683.3788571428577</v>
      </c>
      <c r="W129" s="52">
        <f>IF(节奏总纲!P123&lt;$D$4,0,IFERROR((节奏总纲!P123-$D$4)/$D$5*INDEX($H$10:$H$17,MATCH(W$9,$E$10:$E$17,0)),V129))</f>
        <v>384.28571428571428</v>
      </c>
      <c r="X129" s="52">
        <f>IF(节奏总纲!Q123&lt;$D$4,0,IFERROR((节奏总纲!Q123-$D$4)/$D$5*INDEX($H$10:$H$17,MATCH(X$9,$E$10:$E$17,0)),W129))</f>
        <v>407.86589285714285</v>
      </c>
      <c r="Y129" s="52">
        <f>IF(节奏总纲!R123&lt;$D$4,0,IFERROR((节奏总纲!R123-$D$4)/$D$5*INDEX($H$10:$H$17,MATCH(Y$9,$E$10:$E$17,0)),X129))</f>
        <v>390.28157142857145</v>
      </c>
      <c r="Z129" s="52">
        <f>IF(节奏总纲!S123&lt;$D$4,0,IFERROR((节奏总纲!S123-$D$4)/$D$5*INDEX($H$10:$H$17,MATCH(Z$9,$E$10:$E$17,0)),Y129))</f>
        <v>390.28157142857145</v>
      </c>
      <c r="AA129" s="52">
        <f>IF(节奏总纲!T123&lt;$D$4,0,IFERROR((节奏总纲!T123-$D$4)/$D$5*INDEX($H$10:$H$17,MATCH(AA$9,$E$10:$E$17,0)),Z129))</f>
        <v>390.28157142857145</v>
      </c>
      <c r="AB129" s="52">
        <f>IF(节奏总纲!P123&lt;$D$4,0,IFERROR((节奏总纲!P123-$D$4)/$D$5*INDEX($I$10:$I$17,MATCH(AB$9,$E$10:$E$17,0)),AA129))</f>
        <v>46.114285714285714</v>
      </c>
      <c r="AC129" s="52">
        <f>IF(节奏总纲!Q123&lt;$D$4,0,IFERROR((节奏总纲!Q123-$D$4)/$D$5*INDEX($I$10:$I$17,MATCH(AC$9,$E$10:$E$17,0)),AB129))</f>
        <v>78.310251428571434</v>
      </c>
      <c r="AD129" s="52">
        <f>IF(节奏总纲!R123&lt;$D$4,0,IFERROR((节奏总纲!R123-$D$4)/$D$5*INDEX($I$10:$I$17,MATCH(AD$9,$E$10:$E$17,0)),AC129))</f>
        <v>93.667577142857141</v>
      </c>
      <c r="AE129" s="52">
        <f>IF(节奏总纲!S123&lt;$D$4,0,IFERROR((节奏总纲!S123-$D$4)/$D$5*INDEX($I$10:$I$17,MATCH(AE$9,$E$10:$E$17,0)),AD129))</f>
        <v>93.667577142857141</v>
      </c>
      <c r="AF129" s="52">
        <f>IF(节奏总纲!T123&lt;$D$4,0,IFERROR((节奏总纲!T123-$D$4)/$D$5*INDEX($I$10:$I$17,MATCH(AF$9,$E$10:$E$17,0)),AE129))</f>
        <v>93.667577142857141</v>
      </c>
    </row>
    <row r="130" spans="12:32" x14ac:dyDescent="0.15">
      <c r="L130" s="51">
        <v>121</v>
      </c>
      <c r="M130" s="52">
        <f>IF(节奏总纲!P124&lt;$D$4,0,IFERROR((节奏总纲!P124-$D$4)/$D$5*INDEX($F$10:$F$17,MATCH(M$9,$E$10:$E$17,0)),L130))</f>
        <v>12368.526007281878</v>
      </c>
      <c r="N130" s="52">
        <f>IF(节奏总纲!Q124&lt;$D$4,0,IFERROR((节奏总纲!Q124-$D$4)/$D$5*INDEX($F$10:$F$17,MATCH(N$9,$E$10:$E$17,0)),M130))</f>
        <v>13112.551014238816</v>
      </c>
      <c r="O130" s="52">
        <f>IF(节奏总纲!R124&lt;$D$4,0,IFERROR((节奏总纲!R124-$D$4)/$D$5*INDEX($F$10:$F$17,MATCH(O$9,$E$10:$E$17,0)),N130))</f>
        <v>12509.157901713315</v>
      </c>
      <c r="P130" s="52">
        <f>IF(节奏总纲!S124&lt;$D$4,0,IFERROR((节奏总纲!S124-$D$4)/$D$5*INDEX($F$10:$F$17,MATCH(P$9,$E$10:$E$17,0)),O130))</f>
        <v>12509.157901713315</v>
      </c>
      <c r="Q130" s="52">
        <f>IF(节奏总纲!T124&lt;$D$4,0,IFERROR((节奏总纲!T124-$D$4)/$D$5*INDEX($F$10:$F$17,MATCH(Q$9,$E$10:$E$17,0)),P130))</f>
        <v>12509.157901713315</v>
      </c>
      <c r="R130" s="52">
        <f>IF(节奏总纲!P124&lt;$D$4,0,IFERROR((节奏总纲!P124-$D$4)/$D$5*INDEX($G$10:$G$17,MATCH(R$9,$E$10:$E$17,0)),Q130))</f>
        <v>2473.7052014563756</v>
      </c>
      <c r="S130" s="52">
        <f>IF(节奏总纲!Q124&lt;$D$4,0,IFERROR((节奏总纲!Q124-$D$4)/$D$5*INDEX($G$10:$G$17,MATCH(S$9,$E$10:$E$17,0)),R130))</f>
        <v>4196.0163245564208</v>
      </c>
      <c r="T130" s="52">
        <f>IF(节奏总纲!R124&lt;$D$4,0,IFERROR((节奏总纲!R124-$D$4)/$D$5*INDEX($G$10:$G$17,MATCH(T$9,$E$10:$E$17,0)),S130))</f>
        <v>5003.6631606853261</v>
      </c>
      <c r="U130" s="52">
        <f>IF(节奏总纲!S124&lt;$D$4,0,IFERROR((节奏总纲!S124-$D$4)/$D$5*INDEX($G$10:$G$17,MATCH(U$9,$E$10:$E$17,0)),T130))</f>
        <v>5003.6631606853261</v>
      </c>
      <c r="V130" s="52">
        <f>IF(节奏总纲!T124&lt;$D$4,0,IFERROR((节奏总纲!T124-$D$4)/$D$5*INDEX($G$10:$G$17,MATCH(V$9,$E$10:$E$17,0)),U130))</f>
        <v>5003.6631606853261</v>
      </c>
      <c r="W130" s="52">
        <f>IF(节奏总纲!P124&lt;$D$4,0,IFERROR((节奏总纲!P124-$D$4)/$D$5*INDEX($H$10:$H$17,MATCH(W$9,$E$10:$E$17,0)),V130))</f>
        <v>412.28420024272924</v>
      </c>
      <c r="X130" s="52">
        <f>IF(节奏总纲!Q124&lt;$D$4,0,IFERROR((节奏总纲!Q124-$D$4)/$D$5*INDEX($H$10:$H$17,MATCH(X$9,$E$10:$E$17,0)),W130))</f>
        <v>437.08503380796054</v>
      </c>
      <c r="Y130" s="52">
        <f>IF(节奏总纲!R124&lt;$D$4,0,IFERROR((节奏总纲!R124-$D$4)/$D$5*INDEX($H$10:$H$17,MATCH(Y$9,$E$10:$E$17,0)),X130))</f>
        <v>416.97193005711051</v>
      </c>
      <c r="Z130" s="52">
        <f>IF(节奏总纲!S124&lt;$D$4,0,IFERROR((节奏总纲!S124-$D$4)/$D$5*INDEX($H$10:$H$17,MATCH(Z$9,$E$10:$E$17,0)),Y130))</f>
        <v>416.97193005711051</v>
      </c>
      <c r="AA130" s="52">
        <f>IF(节奏总纲!T124&lt;$D$4,0,IFERROR((节奏总纲!T124-$D$4)/$D$5*INDEX($H$10:$H$17,MATCH(AA$9,$E$10:$E$17,0)),Z130))</f>
        <v>416.97193005711051</v>
      </c>
      <c r="AB130" s="52">
        <f>IF(节奏总纲!P124&lt;$D$4,0,IFERROR((节奏总纲!P124-$D$4)/$D$5*INDEX($I$10:$I$17,MATCH(AB$9,$E$10:$E$17,0)),AA130))</f>
        <v>49.47410402912751</v>
      </c>
      <c r="AC130" s="52">
        <f>IF(节奏总纲!Q124&lt;$D$4,0,IFERROR((节奏总纲!Q124-$D$4)/$D$5*INDEX($I$10:$I$17,MATCH(AC$9,$E$10:$E$17,0)),AB130))</f>
        <v>83.920326491128421</v>
      </c>
      <c r="AD130" s="52">
        <f>IF(节奏总纲!R124&lt;$D$4,0,IFERROR((节奏总纲!R124-$D$4)/$D$5*INDEX($I$10:$I$17,MATCH(AD$9,$E$10:$E$17,0)),AC130))</f>
        <v>100.07326321370653</v>
      </c>
      <c r="AE130" s="52">
        <f>IF(节奏总纲!S124&lt;$D$4,0,IFERROR((节奏总纲!S124-$D$4)/$D$5*INDEX($I$10:$I$17,MATCH(AE$9,$E$10:$E$17,0)),AD130))</f>
        <v>100.07326321370653</v>
      </c>
      <c r="AF130" s="52">
        <f>IF(节奏总纲!T124&lt;$D$4,0,IFERROR((节奏总纲!T124-$D$4)/$D$5*INDEX($I$10:$I$17,MATCH(AF$9,$E$10:$E$17,0)),AE130))</f>
        <v>100.07326321370653</v>
      </c>
    </row>
    <row r="131" spans="12:32" x14ac:dyDescent="0.15">
      <c r="L131" s="51">
        <v>122</v>
      </c>
      <c r="M131" s="52">
        <f>IF(节奏总纲!P125&lt;$D$4,0,IFERROR((节奏总纲!P125-$D$4)/$D$5*INDEX($F$10:$F$17,MATCH(M$9,$E$10:$E$17,0)),L131))</f>
        <v>13268.767034479577</v>
      </c>
      <c r="N131" s="52">
        <f>IF(节奏总纲!Q125&lt;$D$4,0,IFERROR((节奏总纲!Q125-$D$4)/$D$5*INDEX($F$10:$F$17,MATCH(N$9,$E$10:$E$17,0)),M131))</f>
        <v>14034.001652427662</v>
      </c>
      <c r="O131" s="52">
        <f>IF(节奏总纲!R125&lt;$D$4,0,IFERROR((节奏总纲!R125-$D$4)/$D$5*INDEX($F$10:$F$17,MATCH(O$9,$E$10:$E$17,0)),N131))</f>
        <v>13387.343721975094</v>
      </c>
      <c r="P131" s="52">
        <f>IF(节奏总纲!S125&lt;$D$4,0,IFERROR((节奏总纲!S125-$D$4)/$D$5*INDEX($F$10:$F$17,MATCH(P$9,$E$10:$E$17,0)),O131))</f>
        <v>13387.343721975094</v>
      </c>
      <c r="Q131" s="52">
        <f>IF(节奏总纲!T125&lt;$D$4,0,IFERROR((节奏总纲!T125-$D$4)/$D$5*INDEX($F$10:$F$17,MATCH(Q$9,$E$10:$E$17,0)),P131))</f>
        <v>13387.343721975094</v>
      </c>
      <c r="R131" s="52">
        <f>IF(节奏总纲!P125&lt;$D$4,0,IFERROR((节奏总纲!P125-$D$4)/$D$5*INDEX($G$10:$G$17,MATCH(R$9,$E$10:$E$17,0)),Q131))</f>
        <v>2653.7534068959153</v>
      </c>
      <c r="S131" s="52">
        <f>IF(节奏总纲!Q125&lt;$D$4,0,IFERROR((节奏总纲!Q125-$D$4)/$D$5*INDEX($G$10:$G$17,MATCH(S$9,$E$10:$E$17,0)),R131))</f>
        <v>4490.8805287768519</v>
      </c>
      <c r="T131" s="52">
        <f>IF(节奏总纲!R125&lt;$D$4,0,IFERROR((节奏总纲!R125-$D$4)/$D$5*INDEX($G$10:$G$17,MATCH(T$9,$E$10:$E$17,0)),S131))</f>
        <v>5354.9374887900376</v>
      </c>
      <c r="U131" s="52">
        <f>IF(节奏总纲!S125&lt;$D$4,0,IFERROR((节奏总纲!S125-$D$4)/$D$5*INDEX($G$10:$G$17,MATCH(U$9,$E$10:$E$17,0)),T131))</f>
        <v>5354.9374887900376</v>
      </c>
      <c r="V131" s="52">
        <f>IF(节奏总纲!T125&lt;$D$4,0,IFERROR((节奏总纲!T125-$D$4)/$D$5*INDEX($G$10:$G$17,MATCH(V$9,$E$10:$E$17,0)),U131))</f>
        <v>5354.9374887900376</v>
      </c>
      <c r="W131" s="52">
        <f>IF(节奏总纲!P125&lt;$D$4,0,IFERROR((节奏总纲!P125-$D$4)/$D$5*INDEX($H$10:$H$17,MATCH(W$9,$E$10:$E$17,0)),V131))</f>
        <v>442.29223448265253</v>
      </c>
      <c r="X131" s="52">
        <f>IF(节奏总纲!Q125&lt;$D$4,0,IFERROR((节奏总纲!Q125-$D$4)/$D$5*INDEX($H$10:$H$17,MATCH(X$9,$E$10:$E$17,0)),W131))</f>
        <v>467.80005508092211</v>
      </c>
      <c r="Y131" s="52">
        <f>IF(节奏总纲!R125&lt;$D$4,0,IFERROR((节奏总纲!R125-$D$4)/$D$5*INDEX($H$10:$H$17,MATCH(Y$9,$E$10:$E$17,0)),X131))</f>
        <v>446.24479073250313</v>
      </c>
      <c r="Z131" s="52">
        <f>IF(节奏总纲!S125&lt;$D$4,0,IFERROR((节奏总纲!S125-$D$4)/$D$5*INDEX($H$10:$H$17,MATCH(Z$9,$E$10:$E$17,0)),Y131))</f>
        <v>446.24479073250313</v>
      </c>
      <c r="AA131" s="52">
        <f>IF(节奏总纲!T125&lt;$D$4,0,IFERROR((节奏总纲!T125-$D$4)/$D$5*INDEX($H$10:$H$17,MATCH(AA$9,$E$10:$E$17,0)),Z131))</f>
        <v>446.24479073250313</v>
      </c>
      <c r="AB131" s="52">
        <f>IF(节奏总纲!P125&lt;$D$4,0,IFERROR((节奏总纲!P125-$D$4)/$D$5*INDEX($I$10:$I$17,MATCH(AB$9,$E$10:$E$17,0)),AA131))</f>
        <v>53.075068137918308</v>
      </c>
      <c r="AC131" s="52">
        <f>IF(节奏总纲!Q125&lt;$D$4,0,IFERROR((节奏总纲!Q125-$D$4)/$D$5*INDEX($I$10:$I$17,MATCH(AC$9,$E$10:$E$17,0)),AB131))</f>
        <v>89.817610575537046</v>
      </c>
      <c r="AD131" s="52">
        <f>IF(节奏总纲!R125&lt;$D$4,0,IFERROR((节奏总纲!R125-$D$4)/$D$5*INDEX($I$10:$I$17,MATCH(AD$9,$E$10:$E$17,0)),AC131))</f>
        <v>107.09874977580075</v>
      </c>
      <c r="AE131" s="52">
        <f>IF(节奏总纲!S125&lt;$D$4,0,IFERROR((节奏总纲!S125-$D$4)/$D$5*INDEX($I$10:$I$17,MATCH(AE$9,$E$10:$E$17,0)),AD131))</f>
        <v>107.09874977580075</v>
      </c>
      <c r="AF131" s="52">
        <f>IF(节奏总纲!T125&lt;$D$4,0,IFERROR((节奏总纲!T125-$D$4)/$D$5*INDEX($I$10:$I$17,MATCH(AF$9,$E$10:$E$17,0)),AE131))</f>
        <v>107.09874977580075</v>
      </c>
    </row>
    <row r="132" spans="12:32" x14ac:dyDescent="0.15">
      <c r="L132" s="51">
        <v>123</v>
      </c>
      <c r="M132" s="52">
        <f>IF(节奏总纲!P126&lt;$D$4,0,IFERROR((节奏总纲!P126-$D$4)/$D$5*INDEX($F$10:$F$17,MATCH(M$9,$E$10:$E$17,0)),L132))</f>
        <v>14233.621477316508</v>
      </c>
      <c r="N132" s="52">
        <f>IF(节奏总纲!Q126&lt;$D$4,0,IFERROR((节奏总纲!Q126-$D$4)/$D$5*INDEX($F$10:$F$17,MATCH(N$9,$E$10:$E$17,0)),M132))</f>
        <v>15056.867968640163</v>
      </c>
      <c r="O132" s="52">
        <f>IF(节奏总纲!R126&lt;$D$4,0,IFERROR((节奏总纲!R126-$D$4)/$D$5*INDEX($F$10:$F$17,MATCH(O$9,$E$10:$E$17,0)),N132))</f>
        <v>14399.275314952825</v>
      </c>
      <c r="P132" s="52">
        <f>IF(节奏总纲!S126&lt;$D$4,0,IFERROR((节奏总纲!S126-$D$4)/$D$5*INDEX($F$10:$F$17,MATCH(P$9,$E$10:$E$17,0)),O132))</f>
        <v>14399.275314952825</v>
      </c>
      <c r="Q132" s="52">
        <f>IF(节奏总纲!T126&lt;$D$4,0,IFERROR((节奏总纲!T126-$D$4)/$D$5*INDEX($F$10:$F$17,MATCH(Q$9,$E$10:$E$17,0)),P132))</f>
        <v>14399.275314952825</v>
      </c>
      <c r="R132" s="52">
        <f>IF(节奏总纲!P126&lt;$D$4,0,IFERROR((节奏总纲!P126-$D$4)/$D$5*INDEX($G$10:$G$17,MATCH(R$9,$E$10:$E$17,0)),Q132))</f>
        <v>2846.7242954633016</v>
      </c>
      <c r="S132" s="52">
        <f>IF(节奏总纲!Q126&lt;$D$4,0,IFERROR((节奏总纲!Q126-$D$4)/$D$5*INDEX($G$10:$G$17,MATCH(S$9,$E$10:$E$17,0)),R132))</f>
        <v>4818.1977499648519</v>
      </c>
      <c r="T132" s="52">
        <f>IF(节奏总纲!R126&lt;$D$4,0,IFERROR((节奏总纲!R126-$D$4)/$D$5*INDEX($G$10:$G$17,MATCH(T$9,$E$10:$E$17,0)),S132))</f>
        <v>5759.7101259811297</v>
      </c>
      <c r="U132" s="52">
        <f>IF(节奏总纲!S126&lt;$D$4,0,IFERROR((节奏总纲!S126-$D$4)/$D$5*INDEX($G$10:$G$17,MATCH(U$9,$E$10:$E$17,0)),T132))</f>
        <v>5759.7101259811297</v>
      </c>
      <c r="V132" s="52">
        <f>IF(节奏总纲!T126&lt;$D$4,0,IFERROR((节奏总纲!T126-$D$4)/$D$5*INDEX($G$10:$G$17,MATCH(V$9,$E$10:$E$17,0)),U132))</f>
        <v>5759.7101259811297</v>
      </c>
      <c r="W132" s="52">
        <f>IF(节奏总纲!P126&lt;$D$4,0,IFERROR((节奏总纲!P126-$D$4)/$D$5*INDEX($H$10:$H$17,MATCH(W$9,$E$10:$E$17,0)),V132))</f>
        <v>474.45404924388356</v>
      </c>
      <c r="X132" s="52">
        <f>IF(节奏总纲!Q126&lt;$D$4,0,IFERROR((节奏总纲!Q126-$D$4)/$D$5*INDEX($H$10:$H$17,MATCH(X$9,$E$10:$E$17,0)),W132))</f>
        <v>501.8955989546721</v>
      </c>
      <c r="Y132" s="52">
        <f>IF(节奏总纲!R126&lt;$D$4,0,IFERROR((节奏总纲!R126-$D$4)/$D$5*INDEX($H$10:$H$17,MATCH(Y$9,$E$10:$E$17,0)),X132))</f>
        <v>479.97584383176081</v>
      </c>
      <c r="Z132" s="52">
        <f>IF(节奏总纲!S126&lt;$D$4,0,IFERROR((节奏总纲!S126-$D$4)/$D$5*INDEX($H$10:$H$17,MATCH(Z$9,$E$10:$E$17,0)),Y132))</f>
        <v>479.97584383176081</v>
      </c>
      <c r="AA132" s="52">
        <f>IF(节奏总纲!T126&lt;$D$4,0,IFERROR((节奏总纲!T126-$D$4)/$D$5*INDEX($H$10:$H$17,MATCH(AA$9,$E$10:$E$17,0)),Z132))</f>
        <v>479.97584383176081</v>
      </c>
      <c r="AB132" s="52">
        <f>IF(节奏总纲!P126&lt;$D$4,0,IFERROR((节奏总纲!P126-$D$4)/$D$5*INDEX($I$10:$I$17,MATCH(AB$9,$E$10:$E$17,0)),AA132))</f>
        <v>56.93448590926603</v>
      </c>
      <c r="AC132" s="52">
        <f>IF(节奏总纲!Q126&lt;$D$4,0,IFERROR((节奏总纲!Q126-$D$4)/$D$5*INDEX($I$10:$I$17,MATCH(AC$9,$E$10:$E$17,0)),AB132))</f>
        <v>96.363954999297036</v>
      </c>
      <c r="AD132" s="52">
        <f>IF(节奏总纲!R126&lt;$D$4,0,IFERROR((节奏总纲!R126-$D$4)/$D$5*INDEX($I$10:$I$17,MATCH(AD$9,$E$10:$E$17,0)),AC132))</f>
        <v>115.19420251962259</v>
      </c>
      <c r="AE132" s="52">
        <f>IF(节奏总纲!S126&lt;$D$4,0,IFERROR((节奏总纲!S126-$D$4)/$D$5*INDEX($I$10:$I$17,MATCH(AE$9,$E$10:$E$17,0)),AD132))</f>
        <v>115.19420251962259</v>
      </c>
      <c r="AF132" s="52">
        <f>IF(节奏总纲!T126&lt;$D$4,0,IFERROR((节奏总纲!T126-$D$4)/$D$5*INDEX($I$10:$I$17,MATCH(AF$9,$E$10:$E$17,0)),AE132))</f>
        <v>115.19420251962259</v>
      </c>
    </row>
    <row r="133" spans="12:32" x14ac:dyDescent="0.15">
      <c r="L133" s="51">
        <v>124</v>
      </c>
      <c r="M133" s="52">
        <f>IF(节奏总纲!P127&lt;$D$4,0,IFERROR((节奏总纲!P127-$D$4)/$D$5*INDEX($F$10:$F$17,MATCH(M$9,$E$10:$E$17,0)),L133))</f>
        <v>15267.726864359345</v>
      </c>
      <c r="N133" s="52">
        <f>IF(节奏总纲!Q127&lt;$D$4,0,IFERROR((节奏总纲!Q127-$D$4)/$D$5*INDEX($F$10:$F$17,MATCH(N$9,$E$10:$E$17,0)),M133))</f>
        <v>16184.027252950526</v>
      </c>
      <c r="O133" s="52">
        <f>IF(节奏总纲!R127&lt;$D$4,0,IFERROR((节奏总纲!R127-$D$4)/$D$5*INDEX($F$10:$F$17,MATCH(O$9,$E$10:$E$17,0)),N133))</f>
        <v>15476.90044746861</v>
      </c>
      <c r="P133" s="52">
        <f>IF(节奏总纲!S127&lt;$D$4,0,IFERROR((节奏总纲!S127-$D$4)/$D$5*INDEX($F$10:$F$17,MATCH(P$9,$E$10:$E$17,0)),O133))</f>
        <v>15476.90044746861</v>
      </c>
      <c r="Q133" s="52">
        <f>IF(节奏总纲!T127&lt;$D$4,0,IFERROR((节奏总纲!T127-$D$4)/$D$5*INDEX($F$10:$F$17,MATCH(Q$9,$E$10:$E$17,0)),P133))</f>
        <v>15476.90044746861</v>
      </c>
      <c r="R133" s="52">
        <f>IF(节奏总纲!P127&lt;$D$4,0,IFERROR((节奏总纲!P127-$D$4)/$D$5*INDEX($G$10:$G$17,MATCH(R$9,$E$10:$E$17,0)),Q133))</f>
        <v>3053.5453728718689</v>
      </c>
      <c r="S133" s="52">
        <f>IF(节奏总纲!Q127&lt;$D$4,0,IFERROR((节奏总纲!Q127-$D$4)/$D$5*INDEX($G$10:$G$17,MATCH(S$9,$E$10:$E$17,0)),R133))</f>
        <v>5178.8887209441682</v>
      </c>
      <c r="T133" s="52">
        <f>IF(节奏总纲!R127&lt;$D$4,0,IFERROR((节奏总纲!R127-$D$4)/$D$5*INDEX($G$10:$G$17,MATCH(T$9,$E$10:$E$17,0)),S133))</f>
        <v>6190.7601789874443</v>
      </c>
      <c r="U133" s="52">
        <f>IF(节奏总纲!S127&lt;$D$4,0,IFERROR((节奏总纲!S127-$D$4)/$D$5*INDEX($G$10:$G$17,MATCH(U$9,$E$10:$E$17,0)),T133))</f>
        <v>6190.7601789874443</v>
      </c>
      <c r="V133" s="52">
        <f>IF(节奏总纲!T127&lt;$D$4,0,IFERROR((节奏总纲!T127-$D$4)/$D$5*INDEX($G$10:$G$17,MATCH(V$9,$E$10:$E$17,0)),U133))</f>
        <v>6190.7601789874443</v>
      </c>
      <c r="W133" s="52">
        <f>IF(节奏总纲!P127&lt;$D$4,0,IFERROR((节奏总纲!P127-$D$4)/$D$5*INDEX($H$10:$H$17,MATCH(W$9,$E$10:$E$17,0)),V133))</f>
        <v>508.92422881197814</v>
      </c>
      <c r="X133" s="52">
        <f>IF(节奏总纲!Q127&lt;$D$4,0,IFERROR((节奏总纲!Q127-$D$4)/$D$5*INDEX($H$10:$H$17,MATCH(X$9,$E$10:$E$17,0)),W133))</f>
        <v>539.46757509835084</v>
      </c>
      <c r="Y133" s="52">
        <f>IF(节奏总纲!R127&lt;$D$4,0,IFERROR((节奏总纲!R127-$D$4)/$D$5*INDEX($H$10:$H$17,MATCH(Y$9,$E$10:$E$17,0)),X133))</f>
        <v>515.89668158228699</v>
      </c>
      <c r="Z133" s="52">
        <f>IF(节奏总纲!S127&lt;$D$4,0,IFERROR((节奏总纲!S127-$D$4)/$D$5*INDEX($H$10:$H$17,MATCH(Z$9,$E$10:$E$17,0)),Y133))</f>
        <v>515.89668158228699</v>
      </c>
      <c r="AA133" s="52">
        <f>IF(节奏总纲!T127&lt;$D$4,0,IFERROR((节奏总纲!T127-$D$4)/$D$5*INDEX($H$10:$H$17,MATCH(AA$9,$E$10:$E$17,0)),Z133))</f>
        <v>515.89668158228699</v>
      </c>
      <c r="AB133" s="52">
        <f>IF(节奏总纲!P127&lt;$D$4,0,IFERROR((节奏总纲!P127-$D$4)/$D$5*INDEX($I$10:$I$17,MATCH(AB$9,$E$10:$E$17,0)),AA133))</f>
        <v>61.070907457437379</v>
      </c>
      <c r="AC133" s="52">
        <f>IF(节奏总纲!Q127&lt;$D$4,0,IFERROR((节奏总纲!Q127-$D$4)/$D$5*INDEX($I$10:$I$17,MATCH(AC$9,$E$10:$E$17,0)),AB133))</f>
        <v>103.57777441888337</v>
      </c>
      <c r="AD133" s="52">
        <f>IF(节奏总纲!R127&lt;$D$4,0,IFERROR((节奏总纲!R127-$D$4)/$D$5*INDEX($I$10:$I$17,MATCH(AD$9,$E$10:$E$17,0)),AC133))</f>
        <v>123.81520357974887</v>
      </c>
      <c r="AE133" s="52">
        <f>IF(节奏总纲!S127&lt;$D$4,0,IFERROR((节奏总纲!S127-$D$4)/$D$5*INDEX($I$10:$I$17,MATCH(AE$9,$E$10:$E$17,0)),AD133))</f>
        <v>123.81520357974887</v>
      </c>
      <c r="AF133" s="52">
        <f>IF(节奏总纲!T127&lt;$D$4,0,IFERROR((节奏总纲!T127-$D$4)/$D$5*INDEX($I$10:$I$17,MATCH(AF$9,$E$10:$E$17,0)),AE133))</f>
        <v>123.81520357974887</v>
      </c>
    </row>
    <row r="134" spans="12:32" x14ac:dyDescent="0.15">
      <c r="L134" s="51">
        <v>125</v>
      </c>
      <c r="M134" s="52">
        <f>IF(节奏总纲!P128&lt;$D$4,0,IFERROR((节奏总纲!P128-$D$4)/$D$5*INDEX($F$10:$F$17,MATCH(M$9,$E$10:$E$17,0)),L134))</f>
        <v>16376.053575657712</v>
      </c>
      <c r="N134" s="52">
        <f>IF(节奏总纲!Q128&lt;$D$4,0,IFERROR((节奏总纲!Q128-$D$4)/$D$5*INDEX($F$10:$F$17,MATCH(N$9,$E$10:$E$17,0)),M134))</f>
        <v>17352.935020114761</v>
      </c>
      <c r="O134" s="52">
        <f>IF(节奏总纲!R128&lt;$D$4,0,IFERROR((节奏总纲!R128-$D$4)/$D$5*INDEX($F$10:$F$17,MATCH(O$9,$E$10:$E$17,0)),N134))</f>
        <v>16628.735299851342</v>
      </c>
      <c r="P134" s="52">
        <f>IF(节奏总纲!S128&lt;$D$4,0,IFERROR((节奏总纲!S128-$D$4)/$D$5*INDEX($F$10:$F$17,MATCH(P$9,$E$10:$E$17,0)),O134))</f>
        <v>16628.735299851342</v>
      </c>
      <c r="Q134" s="52">
        <f>IF(节奏总纲!T128&lt;$D$4,0,IFERROR((节奏总纲!T128-$D$4)/$D$5*INDEX($F$10:$F$17,MATCH(Q$9,$E$10:$E$17,0)),P134))</f>
        <v>16628.735299851342</v>
      </c>
      <c r="R134" s="52">
        <f>IF(节奏总纲!P128&lt;$D$4,0,IFERROR((节奏总纲!P128-$D$4)/$D$5*INDEX($G$10:$G$17,MATCH(R$9,$E$10:$E$17,0)),Q134))</f>
        <v>3275.2107151315422</v>
      </c>
      <c r="S134" s="52">
        <f>IF(节奏总纲!Q128&lt;$D$4,0,IFERROR((节奏总纲!Q128-$D$4)/$D$5*INDEX($G$10:$G$17,MATCH(S$9,$E$10:$E$17,0)),R134))</f>
        <v>5552.939206436723</v>
      </c>
      <c r="T134" s="52">
        <f>IF(节奏总纲!R128&lt;$D$4,0,IFERROR((节奏总纲!R128-$D$4)/$D$5*INDEX($G$10:$G$17,MATCH(T$9,$E$10:$E$17,0)),S134))</f>
        <v>6651.4941199405366</v>
      </c>
      <c r="U134" s="52">
        <f>IF(节奏总纲!S128&lt;$D$4,0,IFERROR((节奏总纲!S128-$D$4)/$D$5*INDEX($G$10:$G$17,MATCH(U$9,$E$10:$E$17,0)),T134))</f>
        <v>6651.4941199405366</v>
      </c>
      <c r="V134" s="52">
        <f>IF(节奏总纲!T128&lt;$D$4,0,IFERROR((节奏总纲!T128-$D$4)/$D$5*INDEX($G$10:$G$17,MATCH(V$9,$E$10:$E$17,0)),U134))</f>
        <v>6651.4941199405366</v>
      </c>
      <c r="W134" s="52">
        <f>IF(节奏总纲!P128&lt;$D$4,0,IFERROR((节奏总纲!P128-$D$4)/$D$5*INDEX($H$10:$H$17,MATCH(W$9,$E$10:$E$17,0)),V134))</f>
        <v>545.8684525219237</v>
      </c>
      <c r="X134" s="52">
        <f>IF(节奏总纲!Q128&lt;$D$4,0,IFERROR((节奏总纲!Q128-$D$4)/$D$5*INDEX($H$10:$H$17,MATCH(X$9,$E$10:$E$17,0)),W134))</f>
        <v>578.43116733715863</v>
      </c>
      <c r="Y134" s="52">
        <f>IF(节奏总纲!R128&lt;$D$4,0,IFERROR((节奏总纲!R128-$D$4)/$D$5*INDEX($H$10:$H$17,MATCH(Y$9,$E$10:$E$17,0)),X134))</f>
        <v>554.29117666171135</v>
      </c>
      <c r="Z134" s="52">
        <f>IF(节奏总纲!S128&lt;$D$4,0,IFERROR((节奏总纲!S128-$D$4)/$D$5*INDEX($H$10:$H$17,MATCH(Z$9,$E$10:$E$17,0)),Y134))</f>
        <v>554.29117666171135</v>
      </c>
      <c r="AA134" s="52">
        <f>IF(节奏总纲!T128&lt;$D$4,0,IFERROR((节奏总纲!T128-$D$4)/$D$5*INDEX($H$10:$H$17,MATCH(AA$9,$E$10:$E$17,0)),Z134))</f>
        <v>554.29117666171135</v>
      </c>
      <c r="AB134" s="52">
        <f>IF(节奏总纲!P128&lt;$D$4,0,IFERROR((节奏总纲!P128-$D$4)/$D$5*INDEX($I$10:$I$17,MATCH(AB$9,$E$10:$E$17,0)),AA134))</f>
        <v>65.504214302630842</v>
      </c>
      <c r="AC134" s="52">
        <f>IF(节奏总纲!Q128&lt;$D$4,0,IFERROR((节奏总纲!Q128-$D$4)/$D$5*INDEX($I$10:$I$17,MATCH(AC$9,$E$10:$E$17,0)),AB134))</f>
        <v>111.05878412873446</v>
      </c>
      <c r="AD134" s="52">
        <f>IF(节奏总纲!R128&lt;$D$4,0,IFERROR((节奏总纲!R128-$D$4)/$D$5*INDEX($I$10:$I$17,MATCH(AD$9,$E$10:$E$17,0)),AC134))</f>
        <v>133.02988239881071</v>
      </c>
      <c r="AE134" s="52">
        <f>IF(节奏总纲!S128&lt;$D$4,0,IFERROR((节奏总纲!S128-$D$4)/$D$5*INDEX($I$10:$I$17,MATCH(AE$9,$E$10:$E$17,0)),AD134))</f>
        <v>133.02988239881071</v>
      </c>
      <c r="AF134" s="52">
        <f>IF(节奏总纲!T128&lt;$D$4,0,IFERROR((节奏总纲!T128-$D$4)/$D$5*INDEX($I$10:$I$17,MATCH(AF$9,$E$10:$E$17,0)),AE134))</f>
        <v>133.02988239881071</v>
      </c>
    </row>
    <row r="135" spans="12:32" x14ac:dyDescent="0.15">
      <c r="L135" s="51">
        <v>126</v>
      </c>
      <c r="M135" s="52">
        <f>IF(节奏总纲!P129&lt;$D$4,0,IFERROR((节奏总纲!P129-$D$4)/$D$5*INDEX($F$10:$F$17,MATCH(M$9,$E$10:$E$17,0)),L135))</f>
        <v>17563.92873264739</v>
      </c>
      <c r="N135" s="52">
        <f>IF(节奏总纲!Q129&lt;$D$4,0,IFERROR((节奏总纲!Q129-$D$4)/$D$5*INDEX($F$10:$F$17,MATCH(N$9,$E$10:$E$17,0)),M135))</f>
        <v>18640.616019610043</v>
      </c>
      <c r="O135" s="52">
        <f>IF(节奏总纲!R129&lt;$D$4,0,IFERROR((节奏总纲!R129-$D$4)/$D$5*INDEX($F$10:$F$17,MATCH(O$9,$E$10:$E$17,0)),N135))</f>
        <v>17854.204021779515</v>
      </c>
      <c r="P135" s="52">
        <f>IF(节奏总纲!S129&lt;$D$4,0,IFERROR((节奏总纲!S129-$D$4)/$D$5*INDEX($F$10:$F$17,MATCH(P$9,$E$10:$E$17,0)),O135))</f>
        <v>17854.204021779515</v>
      </c>
      <c r="Q135" s="52">
        <f>IF(节奏总纲!T129&lt;$D$4,0,IFERROR((节奏总纲!T129-$D$4)/$D$5*INDEX($F$10:$F$17,MATCH(Q$9,$E$10:$E$17,0)),P135))</f>
        <v>17854.204021779515</v>
      </c>
      <c r="R135" s="52">
        <f>IF(节奏总纲!P129&lt;$D$4,0,IFERROR((节奏总纲!P129-$D$4)/$D$5*INDEX($G$10:$G$17,MATCH(R$9,$E$10:$E$17,0)),Q135))</f>
        <v>3512.7857465294778</v>
      </c>
      <c r="S135" s="52">
        <f>IF(节奏总纲!Q129&lt;$D$4,0,IFERROR((节奏总纲!Q129-$D$4)/$D$5*INDEX($G$10:$G$17,MATCH(S$9,$E$10:$E$17,0)),R135))</f>
        <v>5964.9971262752142</v>
      </c>
      <c r="T135" s="52">
        <f>IF(节奏总纲!R129&lt;$D$4,0,IFERROR((节奏总纲!R129-$D$4)/$D$5*INDEX($G$10:$G$17,MATCH(T$9,$E$10:$E$17,0)),S135))</f>
        <v>7141.6816087118059</v>
      </c>
      <c r="U135" s="52">
        <f>IF(节奏总纲!S129&lt;$D$4,0,IFERROR((节奏总纲!S129-$D$4)/$D$5*INDEX($G$10:$G$17,MATCH(U$9,$E$10:$E$17,0)),T135))</f>
        <v>7141.6816087118059</v>
      </c>
      <c r="V135" s="52">
        <f>IF(节奏总纲!T129&lt;$D$4,0,IFERROR((节奏总纲!T129-$D$4)/$D$5*INDEX($G$10:$G$17,MATCH(V$9,$E$10:$E$17,0)),U135))</f>
        <v>7141.6816087118059</v>
      </c>
      <c r="W135" s="52">
        <f>IF(节奏总纲!P129&lt;$D$4,0,IFERROR((节奏总纲!P129-$D$4)/$D$5*INDEX($H$10:$H$17,MATCH(W$9,$E$10:$E$17,0)),V135))</f>
        <v>585.46429108824623</v>
      </c>
      <c r="X135" s="52">
        <f>IF(节奏总纲!Q129&lt;$D$4,0,IFERROR((节奏总纲!Q129-$D$4)/$D$5*INDEX($H$10:$H$17,MATCH(X$9,$E$10:$E$17,0)),W135))</f>
        <v>621.35386732033487</v>
      </c>
      <c r="Y135" s="52">
        <f>IF(节奏总纲!R129&lt;$D$4,0,IFERROR((节奏总纲!R129-$D$4)/$D$5*INDEX($H$10:$H$17,MATCH(Y$9,$E$10:$E$17,0)),X135))</f>
        <v>595.14013405931712</v>
      </c>
      <c r="Z135" s="52">
        <f>IF(节奏总纲!S129&lt;$D$4,0,IFERROR((节奏总纲!S129-$D$4)/$D$5*INDEX($H$10:$H$17,MATCH(Z$9,$E$10:$E$17,0)),Y135))</f>
        <v>595.14013405931712</v>
      </c>
      <c r="AA135" s="52">
        <f>IF(节奏总纲!T129&lt;$D$4,0,IFERROR((节奏总纲!T129-$D$4)/$D$5*INDEX($H$10:$H$17,MATCH(AA$9,$E$10:$E$17,0)),Z135))</f>
        <v>595.14013405931712</v>
      </c>
      <c r="AB135" s="52">
        <f>IF(节奏总纲!P129&lt;$D$4,0,IFERROR((节奏总纲!P129-$D$4)/$D$5*INDEX($I$10:$I$17,MATCH(AB$9,$E$10:$E$17,0)),AA135))</f>
        <v>70.255714930589562</v>
      </c>
      <c r="AC135" s="52">
        <f>IF(节奏总纲!Q129&lt;$D$4,0,IFERROR((节奏总纲!Q129-$D$4)/$D$5*INDEX($I$10:$I$17,MATCH(AC$9,$E$10:$E$17,0)),AB135))</f>
        <v>119.29994252550429</v>
      </c>
      <c r="AD135" s="52">
        <f>IF(节奏总纲!R129&lt;$D$4,0,IFERROR((节奏总纲!R129-$D$4)/$D$5*INDEX($I$10:$I$17,MATCH(AD$9,$E$10:$E$17,0)),AC135))</f>
        <v>142.8336321742361</v>
      </c>
      <c r="AE135" s="52">
        <f>IF(节奏总纲!S129&lt;$D$4,0,IFERROR((节奏总纲!S129-$D$4)/$D$5*INDEX($I$10:$I$17,MATCH(AE$9,$E$10:$E$17,0)),AD135))</f>
        <v>142.8336321742361</v>
      </c>
      <c r="AF135" s="52">
        <f>IF(节奏总纲!T129&lt;$D$4,0,IFERROR((节奏总纲!T129-$D$4)/$D$5*INDEX($I$10:$I$17,MATCH(AF$9,$E$10:$E$17,0)),AE135))</f>
        <v>142.8336321742361</v>
      </c>
    </row>
    <row r="136" spans="12:32" x14ac:dyDescent="0.15">
      <c r="L136" s="51">
        <v>127</v>
      </c>
      <c r="M136" s="52">
        <f>IF(节奏总纲!P130&lt;$D$4,0,IFERROR((节奏总纲!P130-$D$4)/$D$5*INDEX($F$10:$F$17,MATCH(M$9,$E$10:$E$17,0)),L136))</f>
        <v>18837.061802715059</v>
      </c>
      <c r="N136" s="52">
        <f>IF(节奏总纲!Q130&lt;$D$4,0,IFERROR((节奏总纲!Q130-$D$4)/$D$5*INDEX($F$10:$F$17,MATCH(N$9,$E$10:$E$17,0)),M136))</f>
        <v>19994.115614725735</v>
      </c>
      <c r="O136" s="52">
        <f>IF(节奏总纲!R130&lt;$D$4,0,IFERROR((节奏总纲!R130-$D$4)/$D$5*INDEX($F$10:$F$17,MATCH(O$9,$E$10:$E$17,0)),N136))</f>
        <v>19065.938032692848</v>
      </c>
      <c r="P136" s="52">
        <f>IF(节奏总纲!S130&lt;$D$4,0,IFERROR((节奏总纲!S130-$D$4)/$D$5*INDEX($F$10:$F$17,MATCH(P$9,$E$10:$E$17,0)),O136))</f>
        <v>19065.938032692848</v>
      </c>
      <c r="Q136" s="52">
        <f>IF(节奏总纲!T130&lt;$D$4,0,IFERROR((节奏总纲!T130-$D$4)/$D$5*INDEX($F$10:$F$17,MATCH(Q$9,$E$10:$E$17,0)),P136))</f>
        <v>19065.938032692848</v>
      </c>
      <c r="R136" s="52">
        <f>IF(节奏总纲!P130&lt;$D$4,0,IFERROR((节奏总纲!P130-$D$4)/$D$5*INDEX($G$10:$G$17,MATCH(R$9,$E$10:$E$17,0)),Q136))</f>
        <v>3767.4123605430118</v>
      </c>
      <c r="S136" s="52">
        <f>IF(节奏总纲!Q130&lt;$D$4,0,IFERROR((节奏总纲!Q130-$D$4)/$D$5*INDEX($G$10:$G$17,MATCH(S$9,$E$10:$E$17,0)),R136))</f>
        <v>6398.116996712235</v>
      </c>
      <c r="T136" s="52">
        <f>IF(节奏总纲!R130&lt;$D$4,0,IFERROR((节奏总纲!R130-$D$4)/$D$5*INDEX($G$10:$G$17,MATCH(T$9,$E$10:$E$17,0)),S136))</f>
        <v>7626.3752130771391</v>
      </c>
      <c r="U136" s="52">
        <f>IF(节奏总纲!S130&lt;$D$4,0,IFERROR((节奏总纲!S130-$D$4)/$D$5*INDEX($G$10:$G$17,MATCH(U$9,$E$10:$E$17,0)),T136))</f>
        <v>7626.3752130771391</v>
      </c>
      <c r="V136" s="52">
        <f>IF(节奏总纲!T130&lt;$D$4,0,IFERROR((节奏总纲!T130-$D$4)/$D$5*INDEX($G$10:$G$17,MATCH(V$9,$E$10:$E$17,0)),U136))</f>
        <v>7626.3752130771391</v>
      </c>
      <c r="W136" s="52">
        <f>IF(节奏总纲!P130&lt;$D$4,0,IFERROR((节奏总纲!P130-$D$4)/$D$5*INDEX($H$10:$H$17,MATCH(W$9,$E$10:$E$17,0)),V136))</f>
        <v>627.90206009050189</v>
      </c>
      <c r="X136" s="52">
        <f>IF(节奏总纲!Q130&lt;$D$4,0,IFERROR((节奏总纲!Q130-$D$4)/$D$5*INDEX($H$10:$H$17,MATCH(X$9,$E$10:$E$17,0)),W136))</f>
        <v>666.47052049085789</v>
      </c>
      <c r="Y136" s="52">
        <f>IF(节奏总纲!R130&lt;$D$4,0,IFERROR((节奏总纲!R130-$D$4)/$D$5*INDEX($H$10:$H$17,MATCH(Y$9,$E$10:$E$17,0)),X136))</f>
        <v>635.53126775642829</v>
      </c>
      <c r="Z136" s="52">
        <f>IF(节奏总纲!S130&lt;$D$4,0,IFERROR((节奏总纲!S130-$D$4)/$D$5*INDEX($H$10:$H$17,MATCH(Z$9,$E$10:$E$17,0)),Y136))</f>
        <v>635.53126775642829</v>
      </c>
      <c r="AA136" s="52">
        <f>IF(节奏总纲!T130&lt;$D$4,0,IFERROR((节奏总纲!T130-$D$4)/$D$5*INDEX($H$10:$H$17,MATCH(AA$9,$E$10:$E$17,0)),Z136))</f>
        <v>635.53126775642829</v>
      </c>
      <c r="AB136" s="52">
        <f>IF(节奏总纲!P130&lt;$D$4,0,IFERROR((节奏总纲!P130-$D$4)/$D$5*INDEX($I$10:$I$17,MATCH(AB$9,$E$10:$E$17,0)),AA136))</f>
        <v>75.348247210860237</v>
      </c>
      <c r="AC136" s="52">
        <f>IF(节奏总纲!Q130&lt;$D$4,0,IFERROR((节奏总纲!Q130-$D$4)/$D$5*INDEX($I$10:$I$17,MATCH(AC$9,$E$10:$E$17,0)),AB136))</f>
        <v>127.96233993424471</v>
      </c>
      <c r="AD136" s="52">
        <f>IF(节奏总纲!R130&lt;$D$4,0,IFERROR((节奏总纲!R130-$D$4)/$D$5*INDEX($I$10:$I$17,MATCH(AD$9,$E$10:$E$17,0)),AC136))</f>
        <v>152.52750426154279</v>
      </c>
      <c r="AE136" s="52">
        <f>IF(节奏总纲!S130&lt;$D$4,0,IFERROR((节奏总纲!S130-$D$4)/$D$5*INDEX($I$10:$I$17,MATCH(AE$9,$E$10:$E$17,0)),AD136))</f>
        <v>152.52750426154279</v>
      </c>
      <c r="AF136" s="52">
        <f>IF(节奏总纲!T130&lt;$D$4,0,IFERROR((节奏总纲!T130-$D$4)/$D$5*INDEX($I$10:$I$17,MATCH(AF$9,$E$10:$E$17,0)),AE136))</f>
        <v>152.52750426154279</v>
      </c>
    </row>
    <row r="137" spans="12:32" x14ac:dyDescent="0.15">
      <c r="L137" s="51">
        <v>128</v>
      </c>
      <c r="M137" s="52">
        <f>IF(节奏总纲!P131&lt;$D$4,0,IFERROR((节奏总纲!P131-$D$4)/$D$5*INDEX($F$10:$F$17,MATCH(M$9,$E$10:$E$17,0)),L137))</f>
        <v>20201.572041490985</v>
      </c>
      <c r="N137" s="52">
        <f>IF(节奏总纲!Q131&lt;$D$4,0,IFERROR((节奏总纲!Q131-$D$4)/$D$5*INDEX($F$10:$F$17,MATCH(N$9,$E$10:$E$17,0)),M137))</f>
        <v>21342.895559259789</v>
      </c>
      <c r="O137" s="52">
        <f>IF(节奏总纲!R131&lt;$D$4,0,IFERROR((节奏总纲!R131-$D$4)/$D$5*INDEX($F$10:$F$17,MATCH(O$9,$E$10:$E$17,0)),N137))</f>
        <v>20339.960762518815</v>
      </c>
      <c r="P137" s="52">
        <f>IF(节奏总纲!S131&lt;$D$4,0,IFERROR((节奏总纲!S131-$D$4)/$D$5*INDEX($F$10:$F$17,MATCH(P$9,$E$10:$E$17,0)),O137))</f>
        <v>20339.960762518815</v>
      </c>
      <c r="Q137" s="52">
        <f>IF(节奏总纲!T131&lt;$D$4,0,IFERROR((节奏总纲!T131-$D$4)/$D$5*INDEX($F$10:$F$17,MATCH(Q$9,$E$10:$E$17,0)),P137))</f>
        <v>20339.960762518815</v>
      </c>
      <c r="R137" s="52">
        <f>IF(节奏总纲!P131&lt;$D$4,0,IFERROR((节奏总纲!P131-$D$4)/$D$5*INDEX($G$10:$G$17,MATCH(R$9,$E$10:$E$17,0)),Q137))</f>
        <v>4040.3144082981967</v>
      </c>
      <c r="S137" s="52">
        <f>IF(节奏总纲!Q131&lt;$D$4,0,IFERROR((节奏总纲!Q131-$D$4)/$D$5*INDEX($G$10:$G$17,MATCH(S$9,$E$10:$E$17,0)),R137))</f>
        <v>6829.7265789631329</v>
      </c>
      <c r="T137" s="52">
        <f>IF(节奏总纲!R131&lt;$D$4,0,IFERROR((节奏总纲!R131-$D$4)/$D$5*INDEX($G$10:$G$17,MATCH(T$9,$E$10:$E$17,0)),S137))</f>
        <v>8135.9843050075251</v>
      </c>
      <c r="U137" s="52">
        <f>IF(节奏总纲!S131&lt;$D$4,0,IFERROR((节奏总纲!S131-$D$4)/$D$5*INDEX($G$10:$G$17,MATCH(U$9,$E$10:$E$17,0)),T137))</f>
        <v>8135.9843050075251</v>
      </c>
      <c r="V137" s="52">
        <f>IF(节奏总纲!T131&lt;$D$4,0,IFERROR((节奏总纲!T131-$D$4)/$D$5*INDEX($G$10:$G$17,MATCH(V$9,$E$10:$E$17,0)),U137))</f>
        <v>8135.9843050075251</v>
      </c>
      <c r="W137" s="52">
        <f>IF(节奏总纲!P131&lt;$D$4,0,IFERROR((节奏总纲!P131-$D$4)/$D$5*INDEX($H$10:$H$17,MATCH(W$9,$E$10:$E$17,0)),V137))</f>
        <v>673.38573471636607</v>
      </c>
      <c r="X137" s="52">
        <f>IF(节奏总纲!Q131&lt;$D$4,0,IFERROR((节奏总纲!Q131-$D$4)/$D$5*INDEX($H$10:$H$17,MATCH(X$9,$E$10:$E$17,0)),W137))</f>
        <v>711.42985197532641</v>
      </c>
      <c r="Y137" s="52">
        <f>IF(节奏总纲!R131&lt;$D$4,0,IFERROR((节奏总纲!R131-$D$4)/$D$5*INDEX($H$10:$H$17,MATCH(Y$9,$E$10:$E$17,0)),X137))</f>
        <v>677.99869208396046</v>
      </c>
      <c r="Z137" s="52">
        <f>IF(节奏总纲!S131&lt;$D$4,0,IFERROR((节奏总纲!S131-$D$4)/$D$5*INDEX($H$10:$H$17,MATCH(Z$9,$E$10:$E$17,0)),Y137))</f>
        <v>677.99869208396046</v>
      </c>
      <c r="AA137" s="52">
        <f>IF(节奏总纲!T131&lt;$D$4,0,IFERROR((节奏总纲!T131-$D$4)/$D$5*INDEX($H$10:$H$17,MATCH(AA$9,$E$10:$E$17,0)),Z137))</f>
        <v>677.99869208396046</v>
      </c>
      <c r="AB137" s="52">
        <f>IF(节奏总纲!P131&lt;$D$4,0,IFERROR((节奏总纲!P131-$D$4)/$D$5*INDEX($I$10:$I$17,MATCH(AB$9,$E$10:$E$17,0)),AA137))</f>
        <v>80.806288165963934</v>
      </c>
      <c r="AC137" s="52">
        <f>IF(节奏总纲!Q131&lt;$D$4,0,IFERROR((节奏总纲!Q131-$D$4)/$D$5*INDEX($I$10:$I$17,MATCH(AC$9,$E$10:$E$17,0)),AB137))</f>
        <v>136.59453157926265</v>
      </c>
      <c r="AD137" s="52">
        <f>IF(节奏总纲!R131&lt;$D$4,0,IFERROR((节奏总纲!R131-$D$4)/$D$5*INDEX($I$10:$I$17,MATCH(AD$9,$E$10:$E$17,0)),AC137))</f>
        <v>162.71968610015051</v>
      </c>
      <c r="AE137" s="52">
        <f>IF(节奏总纲!S131&lt;$D$4,0,IFERROR((节奏总纲!S131-$D$4)/$D$5*INDEX($I$10:$I$17,MATCH(AE$9,$E$10:$E$17,0)),AD137))</f>
        <v>162.71968610015051</v>
      </c>
      <c r="AF137" s="52">
        <f>IF(节奏总纲!T131&lt;$D$4,0,IFERROR((节奏总纲!T131-$D$4)/$D$5*INDEX($I$10:$I$17,MATCH(AF$9,$E$10:$E$17,0)),AE137))</f>
        <v>162.71968610015051</v>
      </c>
    </row>
    <row r="138" spans="12:32" x14ac:dyDescent="0.15">
      <c r="L138" s="51">
        <v>129</v>
      </c>
      <c r="M138" s="52">
        <f>IF(节奏总纲!P132&lt;$D$4,0,IFERROR((节奏总纲!P132-$D$4)/$D$5*INDEX($F$10:$F$17,MATCH(M$9,$E$10:$E$17,0)),L138))</f>
        <v>21664.01790477008</v>
      </c>
      <c r="N138" s="52">
        <f>IF(节奏总纲!Q132&lt;$D$4,0,IFERROR((节奏总纲!Q132-$D$4)/$D$5*INDEX($F$10:$F$17,MATCH(N$9,$E$10:$E$17,0)),M138))</f>
        <v>22890.346088341987</v>
      </c>
      <c r="O138" s="52">
        <f>IF(节奏总纲!R132&lt;$D$4,0,IFERROR((节奏总纲!R132-$D$4)/$D$5*INDEX($F$10:$F$17,MATCH(O$9,$E$10:$E$17,0)),N138))</f>
        <v>21854.52201697971</v>
      </c>
      <c r="P138" s="52">
        <f>IF(节奏总纲!S132&lt;$D$4,0,IFERROR((节奏总纲!S132-$D$4)/$D$5*INDEX($F$10:$F$17,MATCH(P$9,$E$10:$E$17,0)),O138))</f>
        <v>21854.52201697971</v>
      </c>
      <c r="Q138" s="52">
        <f>IF(节奏总纲!T132&lt;$D$4,0,IFERROR((节奏总纲!T132-$D$4)/$D$5*INDEX($F$10:$F$17,MATCH(Q$9,$E$10:$E$17,0)),P138))</f>
        <v>21854.52201697971</v>
      </c>
      <c r="R138" s="52">
        <f>IF(节奏总纲!P132&lt;$D$4,0,IFERROR((节奏总纲!P132-$D$4)/$D$5*INDEX($G$10:$G$17,MATCH(R$9,$E$10:$E$17,0)),Q138))</f>
        <v>4332.8035809540161</v>
      </c>
      <c r="S138" s="52">
        <f>IF(节奏总纲!Q132&lt;$D$4,0,IFERROR((节奏总纲!Q132-$D$4)/$D$5*INDEX($G$10:$G$17,MATCH(S$9,$E$10:$E$17,0)),R138))</f>
        <v>7324.9107482694353</v>
      </c>
      <c r="T138" s="52">
        <f>IF(节奏总纲!R132&lt;$D$4,0,IFERROR((节奏总纲!R132-$D$4)/$D$5*INDEX($G$10:$G$17,MATCH(T$9,$E$10:$E$17,0)),S138))</f>
        <v>8741.8088067918834</v>
      </c>
      <c r="U138" s="52">
        <f>IF(节奏总纲!S132&lt;$D$4,0,IFERROR((节奏总纲!S132-$D$4)/$D$5*INDEX($G$10:$G$17,MATCH(U$9,$E$10:$E$17,0)),T138))</f>
        <v>8741.8088067918834</v>
      </c>
      <c r="V138" s="52">
        <f>IF(节奏总纲!T132&lt;$D$4,0,IFERROR((节奏总纲!T132-$D$4)/$D$5*INDEX($G$10:$G$17,MATCH(V$9,$E$10:$E$17,0)),U138))</f>
        <v>8741.8088067918834</v>
      </c>
      <c r="W138" s="52">
        <f>IF(节奏总纲!P132&lt;$D$4,0,IFERROR((节奏总纲!P132-$D$4)/$D$5*INDEX($H$10:$H$17,MATCH(W$9,$E$10:$E$17,0)),V138))</f>
        <v>722.1339301590026</v>
      </c>
      <c r="X138" s="52">
        <f>IF(节奏总纲!Q132&lt;$D$4,0,IFERROR((节奏总纲!Q132-$D$4)/$D$5*INDEX($H$10:$H$17,MATCH(X$9,$E$10:$E$17,0)),W138))</f>
        <v>763.01153627806616</v>
      </c>
      <c r="Y138" s="52">
        <f>IF(节奏总纲!R132&lt;$D$4,0,IFERROR((节奏总纲!R132-$D$4)/$D$5*INDEX($H$10:$H$17,MATCH(Y$9,$E$10:$E$17,0)),X138))</f>
        <v>728.48406723265703</v>
      </c>
      <c r="Z138" s="52">
        <f>IF(节奏总纲!S132&lt;$D$4,0,IFERROR((节奏总纲!S132-$D$4)/$D$5*INDEX($H$10:$H$17,MATCH(Z$9,$E$10:$E$17,0)),Y138))</f>
        <v>728.48406723265703</v>
      </c>
      <c r="AA138" s="52">
        <f>IF(节奏总纲!T132&lt;$D$4,0,IFERROR((节奏总纲!T132-$D$4)/$D$5*INDEX($H$10:$H$17,MATCH(AA$9,$E$10:$E$17,0)),Z138))</f>
        <v>728.48406723265703</v>
      </c>
      <c r="AB138" s="52">
        <f>IF(节奏总纲!P132&lt;$D$4,0,IFERROR((节奏总纲!P132-$D$4)/$D$5*INDEX($I$10:$I$17,MATCH(AB$9,$E$10:$E$17,0)),AA138))</f>
        <v>86.656071619080322</v>
      </c>
      <c r="AC138" s="52">
        <f>IF(节奏总纲!Q132&lt;$D$4,0,IFERROR((节奏总纲!Q132-$D$4)/$D$5*INDEX($I$10:$I$17,MATCH(AC$9,$E$10:$E$17,0)),AB138))</f>
        <v>146.49821496538871</v>
      </c>
      <c r="AD138" s="52">
        <f>IF(节奏总纲!R132&lt;$D$4,0,IFERROR((节奏总纲!R132-$D$4)/$D$5*INDEX($I$10:$I$17,MATCH(AD$9,$E$10:$E$17,0)),AC138))</f>
        <v>174.83617613583769</v>
      </c>
      <c r="AE138" s="52">
        <f>IF(节奏总纲!S132&lt;$D$4,0,IFERROR((节奏总纲!S132-$D$4)/$D$5*INDEX($I$10:$I$17,MATCH(AE$9,$E$10:$E$17,0)),AD138))</f>
        <v>174.83617613583769</v>
      </c>
      <c r="AF138" s="52">
        <f>IF(节奏总纲!T132&lt;$D$4,0,IFERROR((节奏总纲!T132-$D$4)/$D$5*INDEX($I$10:$I$17,MATCH(AF$9,$E$10:$E$17,0)),AE138))</f>
        <v>174.83617613583769</v>
      </c>
    </row>
    <row r="139" spans="12:32" x14ac:dyDescent="0.15">
      <c r="L139" s="51">
        <v>130</v>
      </c>
      <c r="M139" s="52">
        <f>IF(节奏总纲!P133&lt;$D$4,0,IFERROR((节奏总纲!P133-$D$4)/$D$5*INDEX($F$10:$F$17,MATCH(M$9,$E$10:$E$17,0)),L139))</f>
        <v>23231.428571428572</v>
      </c>
      <c r="N139" s="52">
        <f>IF(节奏总纲!Q133&lt;$D$4,0,IFERROR((节奏总纲!Q133-$D$4)/$D$5*INDEX($F$10:$F$17,MATCH(N$9,$E$10:$E$17,0)),M139))</f>
        <v>24578.116071428572</v>
      </c>
      <c r="O139" s="52">
        <f>IF(节奏总纲!R133&lt;$D$4,0,IFERROR((节奏总纲!R133-$D$4)/$D$5*INDEX($F$10:$F$17,MATCH(O$9,$E$10:$E$17,0)),N139))</f>
        <v>23494.41685714286</v>
      </c>
      <c r="P139" s="52">
        <f>IF(节奏总纲!S133&lt;$D$4,0,IFERROR((节奏总纲!S133-$D$4)/$D$5*INDEX($F$10:$F$17,MATCH(P$9,$E$10:$E$17,0)),O139))</f>
        <v>23494.41685714286</v>
      </c>
      <c r="Q139" s="52">
        <f>IF(节奏总纲!T133&lt;$D$4,0,IFERROR((节奏总纲!T133-$D$4)/$D$5*INDEX($F$10:$F$17,MATCH(Q$9,$E$10:$E$17,0)),P139))</f>
        <v>23494.41685714286</v>
      </c>
      <c r="R139" s="52">
        <f>IF(节奏总纲!P133&lt;$D$4,0,IFERROR((节奏总纲!P133-$D$4)/$D$5*INDEX($G$10:$G$17,MATCH(R$9,$E$10:$E$17,0)),Q139))</f>
        <v>4646.2857142857147</v>
      </c>
      <c r="S139" s="52">
        <f>IF(节奏总纲!Q133&lt;$D$4,0,IFERROR((节奏总纲!Q133-$D$4)/$D$5*INDEX($G$10:$G$17,MATCH(S$9,$E$10:$E$17,0)),R139))</f>
        <v>7864.9971428571434</v>
      </c>
      <c r="T139" s="52">
        <f>IF(节奏总纲!R133&lt;$D$4,0,IFERROR((节奏总纲!R133-$D$4)/$D$5*INDEX($G$10:$G$17,MATCH(T$9,$E$10:$E$17,0)),S139))</f>
        <v>9397.766742857144</v>
      </c>
      <c r="U139" s="52">
        <f>IF(节奏总纲!S133&lt;$D$4,0,IFERROR((节奏总纲!S133-$D$4)/$D$5*INDEX($G$10:$G$17,MATCH(U$9,$E$10:$E$17,0)),T139))</f>
        <v>9397.766742857144</v>
      </c>
      <c r="V139" s="52">
        <f>IF(节奏总纲!T133&lt;$D$4,0,IFERROR((节奏总纲!T133-$D$4)/$D$5*INDEX($G$10:$G$17,MATCH(V$9,$E$10:$E$17,0)),U139))</f>
        <v>9397.766742857144</v>
      </c>
      <c r="W139" s="52">
        <f>IF(节奏总纲!P133&lt;$D$4,0,IFERROR((节奏总纲!P133-$D$4)/$D$5*INDEX($H$10:$H$17,MATCH(W$9,$E$10:$E$17,0)),V139))</f>
        <v>774.38095238095241</v>
      </c>
      <c r="X139" s="52">
        <f>IF(节奏总纲!Q133&lt;$D$4,0,IFERROR((节奏总纲!Q133-$D$4)/$D$5*INDEX($H$10:$H$17,MATCH(X$9,$E$10:$E$17,0)),W139))</f>
        <v>819.27053571428576</v>
      </c>
      <c r="Y139" s="52">
        <f>IF(节奏总纲!R133&lt;$D$4,0,IFERROR((节奏总纲!R133-$D$4)/$D$5*INDEX($H$10:$H$17,MATCH(Y$9,$E$10:$E$17,0)),X139))</f>
        <v>783.14722857142863</v>
      </c>
      <c r="Z139" s="52">
        <f>IF(节奏总纲!S133&lt;$D$4,0,IFERROR((节奏总纲!S133-$D$4)/$D$5*INDEX($H$10:$H$17,MATCH(Z$9,$E$10:$E$17,0)),Y139))</f>
        <v>783.14722857142863</v>
      </c>
      <c r="AA139" s="52">
        <f>IF(节奏总纲!T133&lt;$D$4,0,IFERROR((节奏总纲!T133-$D$4)/$D$5*INDEX($H$10:$H$17,MATCH(AA$9,$E$10:$E$17,0)),Z139))</f>
        <v>783.14722857142863</v>
      </c>
      <c r="AB139" s="52">
        <f>IF(节奏总纲!P133&lt;$D$4,0,IFERROR((节奏总纲!P133-$D$4)/$D$5*INDEX($I$10:$I$17,MATCH(AB$9,$E$10:$E$17,0)),AA139))</f>
        <v>92.925714285714292</v>
      </c>
      <c r="AC139" s="52">
        <f>IF(节奏总纲!Q133&lt;$D$4,0,IFERROR((节奏总纲!Q133-$D$4)/$D$5*INDEX($I$10:$I$17,MATCH(AC$9,$E$10:$E$17,0)),AB139))</f>
        <v>157.29994285714287</v>
      </c>
      <c r="AD139" s="52">
        <f>IF(节奏总纲!R133&lt;$D$4,0,IFERROR((节奏总纲!R133-$D$4)/$D$5*INDEX($I$10:$I$17,MATCH(AD$9,$E$10:$E$17,0)),AC139))</f>
        <v>187.95533485714287</v>
      </c>
      <c r="AE139" s="52">
        <f>IF(节奏总纲!S133&lt;$D$4,0,IFERROR((节奏总纲!S133-$D$4)/$D$5*INDEX($I$10:$I$17,MATCH(AE$9,$E$10:$E$17,0)),AD139))</f>
        <v>187.95533485714287</v>
      </c>
      <c r="AF139" s="52">
        <f>IF(节奏总纲!T133&lt;$D$4,0,IFERROR((节奏总纲!T133-$D$4)/$D$5*INDEX($I$10:$I$17,MATCH(AF$9,$E$10:$E$17,0)),AE139))</f>
        <v>187.95533485714287</v>
      </c>
    </row>
    <row r="140" spans="12:32" x14ac:dyDescent="0.15">
      <c r="L140" s="51">
        <v>131</v>
      </c>
      <c r="M140" s="52">
        <f>IF(节奏总纲!P134&lt;$D$4,0,IFERROR((节奏总纲!P134-$D$4)/$D$5*INDEX($F$10:$F$17,MATCH(M$9,$E$10:$E$17,0)),L140))</f>
        <v>24911.33772884947</v>
      </c>
      <c r="N140" s="52">
        <f>IF(节奏总纲!Q134&lt;$D$4,0,IFERROR((节奏总纲!Q134-$D$4)/$D$5*INDEX($F$10:$F$17,MATCH(N$9,$E$10:$E$17,0)),M140))</f>
        <v>26370.311218221479</v>
      </c>
      <c r="O140" s="52">
        <f>IF(节奏总纲!R134&lt;$D$4,0,IFERROR((节奏总纲!R134-$D$4)/$D$5*INDEX($F$10:$F$17,MATCH(O$9,$E$10:$E$17,0)),N140))</f>
        <v>25221.931150679582</v>
      </c>
      <c r="P140" s="52">
        <f>IF(节奏总纲!S134&lt;$D$4,0,IFERROR((节奏总纲!S134-$D$4)/$D$5*INDEX($F$10:$F$17,MATCH(P$9,$E$10:$E$17,0)),O140))</f>
        <v>25221.931150679582</v>
      </c>
      <c r="Q140" s="52">
        <f>IF(节奏总纲!T134&lt;$D$4,0,IFERROR((节奏总纲!T134-$D$4)/$D$5*INDEX($F$10:$F$17,MATCH(Q$9,$E$10:$E$17,0)),P140))</f>
        <v>25221.931150679582</v>
      </c>
      <c r="R140" s="52">
        <f>IF(节奏总纲!P134&lt;$D$4,0,IFERROR((节奏总纲!P134-$D$4)/$D$5*INDEX($G$10:$G$17,MATCH(R$9,$E$10:$E$17,0)),Q140))</f>
        <v>4982.2675457698942</v>
      </c>
      <c r="S140" s="52">
        <f>IF(节奏总纲!Q134&lt;$D$4,0,IFERROR((节奏总纲!Q134-$D$4)/$D$5*INDEX($G$10:$G$17,MATCH(S$9,$E$10:$E$17,0)),R140))</f>
        <v>8438.4995898308734</v>
      </c>
      <c r="T140" s="52">
        <f>IF(节奏总纲!R134&lt;$D$4,0,IFERROR((节奏总纲!R134-$D$4)/$D$5*INDEX($G$10:$G$17,MATCH(T$9,$E$10:$E$17,0)),S140))</f>
        <v>10088.772460271832</v>
      </c>
      <c r="U140" s="52">
        <f>IF(节奏总纲!S134&lt;$D$4,0,IFERROR((节奏总纲!S134-$D$4)/$D$5*INDEX($G$10:$G$17,MATCH(U$9,$E$10:$E$17,0)),T140))</f>
        <v>10088.772460271832</v>
      </c>
      <c r="V140" s="52">
        <f>IF(节奏总纲!T134&lt;$D$4,0,IFERROR((节奏总纲!T134-$D$4)/$D$5*INDEX($G$10:$G$17,MATCH(V$9,$E$10:$E$17,0)),U140))</f>
        <v>10088.772460271832</v>
      </c>
      <c r="W140" s="52">
        <f>IF(节奏总纲!P134&lt;$D$4,0,IFERROR((节奏总纲!P134-$D$4)/$D$5*INDEX($H$10:$H$17,MATCH(W$9,$E$10:$E$17,0)),V140))</f>
        <v>830.37792429498234</v>
      </c>
      <c r="X140" s="52">
        <f>IF(节奏总纲!Q134&lt;$D$4,0,IFERROR((节奏总纲!Q134-$D$4)/$D$5*INDEX($H$10:$H$17,MATCH(X$9,$E$10:$E$17,0)),W140))</f>
        <v>879.01037394071602</v>
      </c>
      <c r="Y140" s="52">
        <f>IF(节奏总纲!R134&lt;$D$4,0,IFERROR((节奏总纲!R134-$D$4)/$D$5*INDEX($H$10:$H$17,MATCH(Y$9,$E$10:$E$17,0)),X140))</f>
        <v>840.73103835598602</v>
      </c>
      <c r="Z140" s="52">
        <f>IF(节奏总纲!S134&lt;$D$4,0,IFERROR((节奏总纲!S134-$D$4)/$D$5*INDEX($H$10:$H$17,MATCH(Z$9,$E$10:$E$17,0)),Y140))</f>
        <v>840.73103835598602</v>
      </c>
      <c r="AA140" s="52">
        <f>IF(节奏总纲!T134&lt;$D$4,0,IFERROR((节奏总纲!T134-$D$4)/$D$5*INDEX($H$10:$H$17,MATCH(AA$9,$E$10:$E$17,0)),Z140))</f>
        <v>840.73103835598602</v>
      </c>
      <c r="AB140" s="52">
        <f>IF(节奏总纲!P134&lt;$D$4,0,IFERROR((节奏总纲!P134-$D$4)/$D$5*INDEX($I$10:$I$17,MATCH(AB$9,$E$10:$E$17,0)),AA140))</f>
        <v>99.645350915397884</v>
      </c>
      <c r="AC140" s="52">
        <f>IF(节奏总纲!Q134&lt;$D$4,0,IFERROR((节奏总纲!Q134-$D$4)/$D$5*INDEX($I$10:$I$17,MATCH(AC$9,$E$10:$E$17,0)),AB140))</f>
        <v>168.76999179661746</v>
      </c>
      <c r="AD140" s="52">
        <f>IF(节奏总纲!R134&lt;$D$4,0,IFERROR((节奏总纲!R134-$D$4)/$D$5*INDEX($I$10:$I$17,MATCH(AD$9,$E$10:$E$17,0)),AC140))</f>
        <v>201.77544920543664</v>
      </c>
      <c r="AE140" s="52">
        <f>IF(节奏总纲!S134&lt;$D$4,0,IFERROR((节奏总纲!S134-$D$4)/$D$5*INDEX($I$10:$I$17,MATCH(AE$9,$E$10:$E$17,0)),AD140))</f>
        <v>201.77544920543664</v>
      </c>
      <c r="AF140" s="52">
        <f>IF(节奏总纲!T134&lt;$D$4,0,IFERROR((节奏总纲!T134-$D$4)/$D$5*INDEX($I$10:$I$17,MATCH(AF$9,$E$10:$E$17,0)),AE140))</f>
        <v>201.77544920543664</v>
      </c>
    </row>
    <row r="141" spans="12:32" x14ac:dyDescent="0.15">
      <c r="L141" s="51">
        <v>132</v>
      </c>
      <c r="M141" s="52">
        <f>IF(节奏总纲!P135&lt;$D$4,0,IFERROR((节奏总纲!P135-$D$4)/$D$5*INDEX($F$10:$F$17,MATCH(M$9,$E$10:$E$17,0)),L141))</f>
        <v>26711.819783244868</v>
      </c>
      <c r="N141" s="52">
        <f>IF(节奏总纲!Q135&lt;$D$4,0,IFERROR((节奏总纲!Q135-$D$4)/$D$5*INDEX($F$10:$F$17,MATCH(N$9,$E$10:$E$17,0)),M141))</f>
        <v>28298.759571889805</v>
      </c>
      <c r="O141" s="52">
        <f>IF(节奏总纲!R135&lt;$D$4,0,IFERROR((节奏总纲!R135-$D$4)/$D$5*INDEX($F$10:$F$17,MATCH(O$9,$E$10:$E$17,0)),N141))</f>
        <v>27111.348130332437</v>
      </c>
      <c r="P141" s="52">
        <f>IF(节奏总纲!S135&lt;$D$4,0,IFERROR((节奏总纲!S135-$D$4)/$D$5*INDEX($F$10:$F$17,MATCH(P$9,$E$10:$E$17,0)),O141))</f>
        <v>27111.348130332437</v>
      </c>
      <c r="Q141" s="52">
        <f>IF(节奏总纲!T135&lt;$D$4,0,IFERROR((节奏总纲!T135-$D$4)/$D$5*INDEX($F$10:$F$17,MATCH(Q$9,$E$10:$E$17,0)),P141))</f>
        <v>27111.348130332437</v>
      </c>
      <c r="R141" s="52">
        <f>IF(节奏总纲!P135&lt;$D$4,0,IFERROR((节奏总纲!P135-$D$4)/$D$5*INDEX($G$10:$G$17,MATCH(R$9,$E$10:$E$17,0)),Q141))</f>
        <v>5342.3639566489737</v>
      </c>
      <c r="S141" s="52">
        <f>IF(节奏总纲!Q135&lt;$D$4,0,IFERROR((节奏总纲!Q135-$D$4)/$D$5*INDEX($G$10:$G$17,MATCH(S$9,$E$10:$E$17,0)),R141))</f>
        <v>9055.6030630047371</v>
      </c>
      <c r="T141" s="52">
        <f>IF(节奏总纲!R135&lt;$D$4,0,IFERROR((节奏总纲!R135-$D$4)/$D$5*INDEX($G$10:$G$17,MATCH(T$9,$E$10:$E$17,0)),S141))</f>
        <v>10844.539252132974</v>
      </c>
      <c r="U141" s="52">
        <f>IF(节奏总纲!S135&lt;$D$4,0,IFERROR((节奏总纲!S135-$D$4)/$D$5*INDEX($G$10:$G$17,MATCH(U$9,$E$10:$E$17,0)),T141))</f>
        <v>10844.539252132974</v>
      </c>
      <c r="V141" s="52">
        <f>IF(节奏总纲!T135&lt;$D$4,0,IFERROR((节奏总纲!T135-$D$4)/$D$5*INDEX($G$10:$G$17,MATCH(V$9,$E$10:$E$17,0)),U141))</f>
        <v>10844.539252132974</v>
      </c>
      <c r="W141" s="52">
        <f>IF(节奏总纲!P135&lt;$D$4,0,IFERROR((节奏总纲!P135-$D$4)/$D$5*INDEX($H$10:$H$17,MATCH(W$9,$E$10:$E$17,0)),V141))</f>
        <v>890.39399277482892</v>
      </c>
      <c r="X141" s="52">
        <f>IF(节奏总纲!Q135&lt;$D$4,0,IFERROR((节奏总纲!Q135-$D$4)/$D$5*INDEX($H$10:$H$17,MATCH(X$9,$E$10:$E$17,0)),W141))</f>
        <v>943.29198572966015</v>
      </c>
      <c r="Y141" s="52">
        <f>IF(节奏总纲!R135&lt;$D$4,0,IFERROR((节奏总纲!R135-$D$4)/$D$5*INDEX($H$10:$H$17,MATCH(Y$9,$E$10:$E$17,0)),X141))</f>
        <v>903.71160434441458</v>
      </c>
      <c r="Z141" s="52">
        <f>IF(节奏总纲!S135&lt;$D$4,0,IFERROR((节奏总纲!S135-$D$4)/$D$5*INDEX($H$10:$H$17,MATCH(Z$9,$E$10:$E$17,0)),Y141))</f>
        <v>903.71160434441458</v>
      </c>
      <c r="AA141" s="52">
        <f>IF(节奏总纲!T135&lt;$D$4,0,IFERROR((节奏总纲!T135-$D$4)/$D$5*INDEX($H$10:$H$17,MATCH(AA$9,$E$10:$E$17,0)),Z141))</f>
        <v>903.71160434441458</v>
      </c>
      <c r="AB141" s="52">
        <f>IF(节奏总纲!P135&lt;$D$4,0,IFERROR((节奏总纲!P135-$D$4)/$D$5*INDEX($I$10:$I$17,MATCH(AB$9,$E$10:$E$17,0)),AA141))</f>
        <v>106.84727913297948</v>
      </c>
      <c r="AC141" s="52">
        <f>IF(节奏总纲!Q135&lt;$D$4,0,IFERROR((节奏总纲!Q135-$D$4)/$D$5*INDEX($I$10:$I$17,MATCH(AC$9,$E$10:$E$17,0)),AB141))</f>
        <v>181.11206126009475</v>
      </c>
      <c r="AD141" s="52">
        <f>IF(节奏总纲!R135&lt;$D$4,0,IFERROR((节奏总纲!R135-$D$4)/$D$5*INDEX($I$10:$I$17,MATCH(AD$9,$E$10:$E$17,0)),AC141))</f>
        <v>216.8907850426595</v>
      </c>
      <c r="AE141" s="52">
        <f>IF(节奏总纲!S135&lt;$D$4,0,IFERROR((节奏总纲!S135-$D$4)/$D$5*INDEX($I$10:$I$17,MATCH(AE$9,$E$10:$E$17,0)),AD141))</f>
        <v>216.8907850426595</v>
      </c>
      <c r="AF141" s="52">
        <f>IF(节奏总纲!T135&lt;$D$4,0,IFERROR((节奏总纲!T135-$D$4)/$D$5*INDEX($I$10:$I$17,MATCH(AF$9,$E$10:$E$17,0)),AE141))</f>
        <v>216.8907850426595</v>
      </c>
    </row>
    <row r="142" spans="12:32" x14ac:dyDescent="0.15">
      <c r="L142" s="51">
        <v>133</v>
      </c>
      <c r="M142" s="52">
        <f>IF(节奏总纲!P136&lt;$D$4,0,IFERROR((节奏总纲!P136-$D$4)/$D$5*INDEX($F$10:$F$17,MATCH(M$9,$E$10:$E$17,0)),L142))</f>
        <v>28641.528668918731</v>
      </c>
      <c r="N142" s="52">
        <f>IF(节奏总纲!Q136&lt;$D$4,0,IFERROR((节奏总纲!Q136-$D$4)/$D$5*INDEX($F$10:$F$17,MATCH(N$9,$E$10:$E$17,0)),M142))</f>
        <v>30367.066776687905</v>
      </c>
      <c r="O142" s="52">
        <f>IF(节奏总纲!R136&lt;$D$4,0,IFERROR((节奏总纲!R136-$D$4)/$D$5*INDEX($F$10:$F$17,MATCH(O$9,$E$10:$E$17,0)),N142))</f>
        <v>29002.41522042983</v>
      </c>
      <c r="P142" s="52">
        <f>IF(节奏总纲!S136&lt;$D$4,0,IFERROR((节奏总纲!S136-$D$4)/$D$5*INDEX($F$10:$F$17,MATCH(P$9,$E$10:$E$17,0)),O142))</f>
        <v>29002.41522042983</v>
      </c>
      <c r="Q142" s="52">
        <f>IF(节奏总纲!T136&lt;$D$4,0,IFERROR((节奏总纲!T136-$D$4)/$D$5*INDEX($F$10:$F$17,MATCH(Q$9,$E$10:$E$17,0)),P142))</f>
        <v>29002.41522042983</v>
      </c>
      <c r="R142" s="52">
        <f>IF(节奏总纲!P136&lt;$D$4,0,IFERROR((节奏总纲!P136-$D$4)/$D$5*INDEX($G$10:$G$17,MATCH(R$9,$E$10:$E$17,0)),Q142))</f>
        <v>5728.3057337837463</v>
      </c>
      <c r="S142" s="52">
        <f>IF(节奏总纲!Q136&lt;$D$4,0,IFERROR((节奏总纲!Q136-$D$4)/$D$5*INDEX($G$10:$G$17,MATCH(S$9,$E$10:$E$17,0)),R142))</f>
        <v>9717.4613685401291</v>
      </c>
      <c r="T142" s="52">
        <f>IF(节奏总纲!R136&lt;$D$4,0,IFERROR((节奏总纲!R136-$D$4)/$D$5*INDEX($G$10:$G$17,MATCH(T$9,$E$10:$E$17,0)),S142))</f>
        <v>11600.966088171932</v>
      </c>
      <c r="U142" s="52">
        <f>IF(节奏总纲!S136&lt;$D$4,0,IFERROR((节奏总纲!S136-$D$4)/$D$5*INDEX($G$10:$G$17,MATCH(U$9,$E$10:$E$17,0)),T142))</f>
        <v>11600.966088171932</v>
      </c>
      <c r="V142" s="52">
        <f>IF(节奏总纲!T136&lt;$D$4,0,IFERROR((节奏总纲!T136-$D$4)/$D$5*INDEX($G$10:$G$17,MATCH(V$9,$E$10:$E$17,0)),U142))</f>
        <v>11600.966088171932</v>
      </c>
      <c r="W142" s="52">
        <f>IF(节奏总纲!P136&lt;$D$4,0,IFERROR((节奏总纲!P136-$D$4)/$D$5*INDEX($H$10:$H$17,MATCH(W$9,$E$10:$E$17,0)),V142))</f>
        <v>954.71762229729097</v>
      </c>
      <c r="X142" s="52">
        <f>IF(节奏总纲!Q136&lt;$D$4,0,IFERROR((节奏总纲!Q136-$D$4)/$D$5*INDEX($H$10:$H$17,MATCH(X$9,$E$10:$E$17,0)),W142))</f>
        <v>1012.2355592229302</v>
      </c>
      <c r="Y142" s="52">
        <f>IF(节奏总纲!R136&lt;$D$4,0,IFERROR((节奏总纲!R136-$D$4)/$D$5*INDEX($H$10:$H$17,MATCH(Y$9,$E$10:$E$17,0)),X142))</f>
        <v>966.7471740143277</v>
      </c>
      <c r="Z142" s="52">
        <f>IF(节奏总纲!S136&lt;$D$4,0,IFERROR((节奏总纲!S136-$D$4)/$D$5*INDEX($H$10:$H$17,MATCH(Z$9,$E$10:$E$17,0)),Y142))</f>
        <v>966.7471740143277</v>
      </c>
      <c r="AA142" s="52">
        <f>IF(节奏总纲!T136&lt;$D$4,0,IFERROR((节奏总纲!T136-$D$4)/$D$5*INDEX($H$10:$H$17,MATCH(AA$9,$E$10:$E$17,0)),Z142))</f>
        <v>966.7471740143277</v>
      </c>
      <c r="AB142" s="52">
        <f>IF(节奏总纲!P136&lt;$D$4,0,IFERROR((节奏总纲!P136-$D$4)/$D$5*INDEX($I$10:$I$17,MATCH(AB$9,$E$10:$E$17,0)),AA142))</f>
        <v>114.56611467567492</v>
      </c>
      <c r="AC142" s="52">
        <f>IF(节奏总纲!Q136&lt;$D$4,0,IFERROR((节奏总纲!Q136-$D$4)/$D$5*INDEX($I$10:$I$17,MATCH(AC$9,$E$10:$E$17,0)),AB142))</f>
        <v>194.34922737080259</v>
      </c>
      <c r="AD142" s="52">
        <f>IF(节奏总纲!R136&lt;$D$4,0,IFERROR((节奏总纲!R136-$D$4)/$D$5*INDEX($I$10:$I$17,MATCH(AD$9,$E$10:$E$17,0)),AC142))</f>
        <v>232.01932176343863</v>
      </c>
      <c r="AE142" s="52">
        <f>IF(节奏总纲!S136&lt;$D$4,0,IFERROR((节奏总纲!S136-$D$4)/$D$5*INDEX($I$10:$I$17,MATCH(AE$9,$E$10:$E$17,0)),AD142))</f>
        <v>232.01932176343863</v>
      </c>
      <c r="AF142" s="52">
        <f>IF(节奏总纲!T136&lt;$D$4,0,IFERROR((节奏总纲!T136-$D$4)/$D$5*INDEX($I$10:$I$17,MATCH(AF$9,$E$10:$E$17,0)),AE142))</f>
        <v>232.01932176343863</v>
      </c>
    </row>
    <row r="143" spans="12:32" x14ac:dyDescent="0.15">
      <c r="L143" s="51">
        <v>134</v>
      </c>
      <c r="M143" s="52">
        <f>IF(节奏总纲!P137&lt;$D$4,0,IFERROR((节奏总纲!P137-$D$4)/$D$5*INDEX($F$10:$F$17,MATCH(M$9,$E$10:$E$17,0)),L143))</f>
        <v>30709.739443004408</v>
      </c>
      <c r="N143" s="52">
        <f>IF(节奏总纲!Q137&lt;$D$4,0,IFERROR((节奏总纲!Q137-$D$4)/$D$5*INDEX($F$10:$F$17,MATCH(N$9,$E$10:$E$17,0)),M143))</f>
        <v>32469.570482989791</v>
      </c>
      <c r="O143" s="52">
        <f>IF(节奏总纲!R137&lt;$D$4,0,IFERROR((节奏总纲!R137-$D$4)/$D$5*INDEX($F$10:$F$17,MATCH(O$9,$E$10:$E$17,0)),N143))</f>
        <v>30959.085830246728</v>
      </c>
      <c r="P143" s="52">
        <f>IF(节奏总纲!S137&lt;$D$4,0,IFERROR((节奏总纲!S137-$D$4)/$D$5*INDEX($F$10:$F$17,MATCH(P$9,$E$10:$E$17,0)),O143))</f>
        <v>30959.085830246728</v>
      </c>
      <c r="Q143" s="52">
        <f>IF(节奏总纲!T137&lt;$D$4,0,IFERROR((节奏总纲!T137-$D$4)/$D$5*INDEX($F$10:$F$17,MATCH(Q$9,$E$10:$E$17,0)),P143))</f>
        <v>30959.085830246728</v>
      </c>
      <c r="R143" s="52">
        <f>IF(节奏总纲!P137&lt;$D$4,0,IFERROR((节奏总纲!P137-$D$4)/$D$5*INDEX($G$10:$G$17,MATCH(R$9,$E$10:$E$17,0)),Q143))</f>
        <v>6141.9478886008819</v>
      </c>
      <c r="S143" s="52">
        <f>IF(节奏总纲!Q137&lt;$D$4,0,IFERROR((节奏总纲!Q137-$D$4)/$D$5*INDEX($G$10:$G$17,MATCH(S$9,$E$10:$E$17,0)),R143))</f>
        <v>10390.262554556733</v>
      </c>
      <c r="T143" s="52">
        <f>IF(节奏总纲!R137&lt;$D$4,0,IFERROR((节奏总纲!R137-$D$4)/$D$5*INDEX($G$10:$G$17,MATCH(T$9,$E$10:$E$17,0)),S143))</f>
        <v>12383.634332098693</v>
      </c>
      <c r="U143" s="52">
        <f>IF(节奏总纲!S137&lt;$D$4,0,IFERROR((节奏总纲!S137-$D$4)/$D$5*INDEX($G$10:$G$17,MATCH(U$9,$E$10:$E$17,0)),T143))</f>
        <v>12383.634332098693</v>
      </c>
      <c r="V143" s="52">
        <f>IF(节奏总纲!T137&lt;$D$4,0,IFERROR((节奏总纲!T137-$D$4)/$D$5*INDEX($G$10:$G$17,MATCH(V$9,$E$10:$E$17,0)),U143))</f>
        <v>12383.634332098693</v>
      </c>
      <c r="W143" s="52">
        <f>IF(节奏总纲!P137&lt;$D$4,0,IFERROR((节奏总纲!P137-$D$4)/$D$5*INDEX($H$10:$H$17,MATCH(W$9,$E$10:$E$17,0)),V143))</f>
        <v>1023.6579814334802</v>
      </c>
      <c r="X143" s="52">
        <f>IF(节奏总纲!Q137&lt;$D$4,0,IFERROR((节奏总纲!Q137-$D$4)/$D$5*INDEX($H$10:$H$17,MATCH(X$9,$E$10:$E$17,0)),W143))</f>
        <v>1082.3190160996598</v>
      </c>
      <c r="Y143" s="52">
        <f>IF(节奏总纲!R137&lt;$D$4,0,IFERROR((节奏总纲!R137-$D$4)/$D$5*INDEX($H$10:$H$17,MATCH(Y$9,$E$10:$E$17,0)),X143))</f>
        <v>1031.969527674891</v>
      </c>
      <c r="Z143" s="52">
        <f>IF(节奏总纲!S137&lt;$D$4,0,IFERROR((节奏总纲!S137-$D$4)/$D$5*INDEX($H$10:$H$17,MATCH(Z$9,$E$10:$E$17,0)),Y143))</f>
        <v>1031.969527674891</v>
      </c>
      <c r="AA143" s="52">
        <f>IF(节奏总纲!T137&lt;$D$4,0,IFERROR((节奏总纲!T137-$D$4)/$D$5*INDEX($H$10:$H$17,MATCH(AA$9,$E$10:$E$17,0)),Z143))</f>
        <v>1031.969527674891</v>
      </c>
      <c r="AB143" s="52">
        <f>IF(节奏总纲!P137&lt;$D$4,0,IFERROR((节奏总纲!P137-$D$4)/$D$5*INDEX($I$10:$I$17,MATCH(AB$9,$E$10:$E$17,0)),AA143))</f>
        <v>122.83895777201764</v>
      </c>
      <c r="AC143" s="52">
        <f>IF(节奏总纲!Q137&lt;$D$4,0,IFERROR((节奏总纲!Q137-$D$4)/$D$5*INDEX($I$10:$I$17,MATCH(AC$9,$E$10:$E$17,0)),AB143))</f>
        <v>207.80525109113466</v>
      </c>
      <c r="AD143" s="52">
        <f>IF(节奏总纲!R137&lt;$D$4,0,IFERROR((节奏总纲!R137-$D$4)/$D$5*INDEX($I$10:$I$17,MATCH(AD$9,$E$10:$E$17,0)),AC143))</f>
        <v>247.67268664197383</v>
      </c>
      <c r="AE143" s="52">
        <f>IF(节奏总纲!S137&lt;$D$4,0,IFERROR((节奏总纲!S137-$D$4)/$D$5*INDEX($I$10:$I$17,MATCH(AE$9,$E$10:$E$17,0)),AD143))</f>
        <v>247.67268664197383</v>
      </c>
      <c r="AF143" s="52">
        <f>IF(节奏总纲!T137&lt;$D$4,0,IFERROR((节奏总纲!T137-$D$4)/$D$5*INDEX($I$10:$I$17,MATCH(AF$9,$E$10:$E$17,0)),AE143))</f>
        <v>247.67268664197383</v>
      </c>
    </row>
    <row r="144" spans="12:32" x14ac:dyDescent="0.15">
      <c r="L144" s="51">
        <v>135</v>
      </c>
      <c r="M144" s="52">
        <f>IF(节奏总纲!P138&lt;$D$4,0,IFERROR((节奏总纲!P138-$D$4)/$D$5*INDEX($F$10:$F$17,MATCH(M$9,$E$10:$E$17,0)),L144))</f>
        <v>32926.392865601134</v>
      </c>
      <c r="N144" s="52">
        <f>IF(节奏总纲!Q138&lt;$D$4,0,IFERROR((节奏总纲!Q138-$D$4)/$D$5*INDEX($F$10:$F$17,MATCH(N$9,$E$10:$E$17,0)),M144))</f>
        <v>34774.248772334315</v>
      </c>
      <c r="O144" s="52">
        <f>IF(节奏总纲!R138&lt;$D$4,0,IFERROR((节奏总纲!R138-$D$4)/$D$5*INDEX($F$10:$F$17,MATCH(O$9,$E$10:$E$17,0)),N144))</f>
        <v>33155.107883538636</v>
      </c>
      <c r="P144" s="52">
        <f>IF(节奏总纲!S138&lt;$D$4,0,IFERROR((节奏总纲!S138-$D$4)/$D$5*INDEX($F$10:$F$17,MATCH(P$9,$E$10:$E$17,0)),O144))</f>
        <v>33155.107883538636</v>
      </c>
      <c r="Q144" s="52">
        <f>IF(节奏总纲!T138&lt;$D$4,0,IFERROR((节奏总纲!T138-$D$4)/$D$5*INDEX($F$10:$F$17,MATCH(Q$9,$E$10:$E$17,0)),P144))</f>
        <v>33155.107883538636</v>
      </c>
      <c r="R144" s="52">
        <f>IF(节奏总纲!P138&lt;$D$4,0,IFERROR((节奏总纲!P138-$D$4)/$D$5*INDEX($G$10:$G$17,MATCH(R$9,$E$10:$E$17,0)),Q144))</f>
        <v>6585.2785731202266</v>
      </c>
      <c r="S144" s="52">
        <f>IF(节奏总纲!Q138&lt;$D$4,0,IFERROR((节奏总纲!Q138-$D$4)/$D$5*INDEX($G$10:$G$17,MATCH(S$9,$E$10:$E$17,0)),R144))</f>
        <v>11127.75960714698</v>
      </c>
      <c r="T144" s="52">
        <f>IF(节奏总纲!R138&lt;$D$4,0,IFERROR((节奏总纲!R138-$D$4)/$D$5*INDEX($G$10:$G$17,MATCH(T$9,$E$10:$E$17,0)),S144))</f>
        <v>13262.043153415454</v>
      </c>
      <c r="U144" s="52">
        <f>IF(节奏总纲!S138&lt;$D$4,0,IFERROR((节奏总纲!S138-$D$4)/$D$5*INDEX($G$10:$G$17,MATCH(U$9,$E$10:$E$17,0)),T144))</f>
        <v>13262.043153415454</v>
      </c>
      <c r="V144" s="52">
        <f>IF(节奏总纲!T138&lt;$D$4,0,IFERROR((节奏总纲!T138-$D$4)/$D$5*INDEX($G$10:$G$17,MATCH(V$9,$E$10:$E$17,0)),U144))</f>
        <v>13262.043153415454</v>
      </c>
      <c r="W144" s="52">
        <f>IF(节奏总纲!P138&lt;$D$4,0,IFERROR((节奏总纲!P138-$D$4)/$D$5*INDEX($H$10:$H$17,MATCH(W$9,$E$10:$E$17,0)),V144))</f>
        <v>1097.546428853371</v>
      </c>
      <c r="X144" s="52">
        <f>IF(节奏总纲!Q138&lt;$D$4,0,IFERROR((节奏总纲!Q138-$D$4)/$D$5*INDEX($H$10:$H$17,MATCH(X$9,$E$10:$E$17,0)),W144))</f>
        <v>1159.1416257444771</v>
      </c>
      <c r="Y144" s="52">
        <f>IF(节奏总纲!R138&lt;$D$4,0,IFERROR((节奏总纲!R138-$D$4)/$D$5*INDEX($H$10:$H$17,MATCH(Y$9,$E$10:$E$17,0)),X144))</f>
        <v>1105.1702627846212</v>
      </c>
      <c r="Z144" s="52">
        <f>IF(节奏总纲!S138&lt;$D$4,0,IFERROR((节奏总纲!S138-$D$4)/$D$5*INDEX($H$10:$H$17,MATCH(Z$9,$E$10:$E$17,0)),Y144))</f>
        <v>1105.1702627846212</v>
      </c>
      <c r="AA144" s="52">
        <f>IF(节奏总纲!T138&lt;$D$4,0,IFERROR((节奏总纲!T138-$D$4)/$D$5*INDEX($H$10:$H$17,MATCH(AA$9,$E$10:$E$17,0)),Z144))</f>
        <v>1105.1702627846212</v>
      </c>
      <c r="AB144" s="52">
        <f>IF(节奏总纲!P138&lt;$D$4,0,IFERROR((节奏总纲!P138-$D$4)/$D$5*INDEX($I$10:$I$17,MATCH(AB$9,$E$10:$E$17,0)),AA144))</f>
        <v>131.70557146240452</v>
      </c>
      <c r="AC144" s="52">
        <f>IF(节奏总纲!Q138&lt;$D$4,0,IFERROR((节奏总纲!Q138-$D$4)/$D$5*INDEX($I$10:$I$17,MATCH(AC$9,$E$10:$E$17,0)),AB144))</f>
        <v>222.5551921429396</v>
      </c>
      <c r="AD144" s="52">
        <f>IF(节奏总纲!R138&lt;$D$4,0,IFERROR((节奏总纲!R138-$D$4)/$D$5*INDEX($I$10:$I$17,MATCH(AD$9,$E$10:$E$17,0)),AC144))</f>
        <v>265.24086306830907</v>
      </c>
      <c r="AE144" s="52">
        <f>IF(节奏总纲!S138&lt;$D$4,0,IFERROR((节奏总纲!S138-$D$4)/$D$5*INDEX($I$10:$I$17,MATCH(AE$9,$E$10:$E$17,0)),AD144))</f>
        <v>265.24086306830907</v>
      </c>
      <c r="AF144" s="52">
        <f>IF(节奏总纲!T138&lt;$D$4,0,IFERROR((节奏总纲!T138-$D$4)/$D$5*INDEX($I$10:$I$17,MATCH(AF$9,$E$10:$E$17,0)),AE144))</f>
        <v>265.24086306830907</v>
      </c>
    </row>
    <row r="145" spans="12:32" x14ac:dyDescent="0.15">
      <c r="L145" s="51">
        <v>136</v>
      </c>
      <c r="M145" s="52">
        <f>IF(节奏总纲!P139&lt;$D$4,0,IFERROR((节奏总纲!P139-$D$4)/$D$5*INDEX($F$10:$F$17,MATCH(M$9,$E$10:$E$17,0)),L145))</f>
        <v>35302.143179580497</v>
      </c>
      <c r="N145" s="52">
        <f>IF(节奏总纲!Q139&lt;$D$4,0,IFERROR((节奏总纲!Q139-$D$4)/$D$5*INDEX($F$10:$F$17,MATCH(N$9,$E$10:$E$17,0)),M145))</f>
        <v>37312.319001813004</v>
      </c>
      <c r="O145" s="52">
        <f>IF(节奏总纲!R139&lt;$D$4,0,IFERROR((节奏总纲!R139-$D$4)/$D$5*INDEX($F$10:$F$17,MATCH(O$9,$E$10:$E$17,0)),N145))</f>
        <v>35675.811648041774</v>
      </c>
      <c r="P145" s="52">
        <f>IF(节奏总纲!S139&lt;$D$4,0,IFERROR((节奏总纲!S139-$D$4)/$D$5*INDEX($F$10:$F$17,MATCH(P$9,$E$10:$E$17,0)),O145))</f>
        <v>35675.811648041774</v>
      </c>
      <c r="Q145" s="52">
        <f>IF(节奏总纲!T139&lt;$D$4,0,IFERROR((节奏总纲!T139-$D$4)/$D$5*INDEX($F$10:$F$17,MATCH(Q$9,$E$10:$E$17,0)),P145))</f>
        <v>35675.811648041774</v>
      </c>
      <c r="R145" s="52">
        <f>IF(节奏总纲!P139&lt;$D$4,0,IFERROR((节奏总纲!P139-$D$4)/$D$5*INDEX($G$10:$G$17,MATCH(R$9,$E$10:$E$17,0)),Q145))</f>
        <v>7060.4286359160988</v>
      </c>
      <c r="S145" s="52">
        <f>IF(节奏总纲!Q139&lt;$D$4,0,IFERROR((节奏总纲!Q139-$D$4)/$D$5*INDEX($G$10:$G$17,MATCH(S$9,$E$10:$E$17,0)),R145))</f>
        <v>11939.942080580162</v>
      </c>
      <c r="T145" s="52">
        <f>IF(节奏总纲!R139&lt;$D$4,0,IFERROR((节奏总纲!R139-$D$4)/$D$5*INDEX($G$10:$G$17,MATCH(T$9,$E$10:$E$17,0)),S145))</f>
        <v>14270.324659216711</v>
      </c>
      <c r="U145" s="52">
        <f>IF(节奏总纲!S139&lt;$D$4,0,IFERROR((节奏总纲!S139-$D$4)/$D$5*INDEX($G$10:$G$17,MATCH(U$9,$E$10:$E$17,0)),T145))</f>
        <v>14270.324659216711</v>
      </c>
      <c r="V145" s="52">
        <f>IF(节奏总纲!T139&lt;$D$4,0,IFERROR((节奏总纲!T139-$D$4)/$D$5*INDEX($G$10:$G$17,MATCH(V$9,$E$10:$E$17,0)),U145))</f>
        <v>14270.324659216711</v>
      </c>
      <c r="W145" s="52">
        <f>IF(节奏总纲!P139&lt;$D$4,0,IFERROR((节奏总纲!P139-$D$4)/$D$5*INDEX($H$10:$H$17,MATCH(W$9,$E$10:$E$17,0)),V145))</f>
        <v>1176.7381059860163</v>
      </c>
      <c r="X145" s="52">
        <f>IF(节奏总纲!Q139&lt;$D$4,0,IFERROR((节奏总纲!Q139-$D$4)/$D$5*INDEX($H$10:$H$17,MATCH(X$9,$E$10:$E$17,0)),W145))</f>
        <v>1243.7439667271003</v>
      </c>
      <c r="Y145" s="52">
        <f>IF(节奏总纲!R139&lt;$D$4,0,IFERROR((节奏总纲!R139-$D$4)/$D$5*INDEX($H$10:$H$17,MATCH(Y$9,$E$10:$E$17,0)),X145))</f>
        <v>1189.1937216013926</v>
      </c>
      <c r="Z145" s="52">
        <f>IF(节奏总纲!S139&lt;$D$4,0,IFERROR((节奏总纲!S139-$D$4)/$D$5*INDEX($H$10:$H$17,MATCH(Z$9,$E$10:$E$17,0)),Y145))</f>
        <v>1189.1937216013926</v>
      </c>
      <c r="AA145" s="52">
        <f>IF(节奏总纲!T139&lt;$D$4,0,IFERROR((节奏总纲!T139-$D$4)/$D$5*INDEX($H$10:$H$17,MATCH(AA$9,$E$10:$E$17,0)),Z145))</f>
        <v>1189.1937216013926</v>
      </c>
      <c r="AB145" s="52">
        <f>IF(节奏总纲!P139&lt;$D$4,0,IFERROR((节奏总纲!P139-$D$4)/$D$5*INDEX($I$10:$I$17,MATCH(AB$9,$E$10:$E$17,0)),AA145))</f>
        <v>141.20857271832199</v>
      </c>
      <c r="AC145" s="52">
        <f>IF(节奏总纲!Q139&lt;$D$4,0,IFERROR((节奏总纲!Q139-$D$4)/$D$5*INDEX($I$10:$I$17,MATCH(AC$9,$E$10:$E$17,0)),AB145))</f>
        <v>238.79884161160325</v>
      </c>
      <c r="AD145" s="52">
        <f>IF(节奏总纲!R139&lt;$D$4,0,IFERROR((节奏总纲!R139-$D$4)/$D$5*INDEX($I$10:$I$17,MATCH(AD$9,$E$10:$E$17,0)),AC145))</f>
        <v>285.40649318433418</v>
      </c>
      <c r="AE145" s="52">
        <f>IF(节奏总纲!S139&lt;$D$4,0,IFERROR((节奏总纲!S139-$D$4)/$D$5*INDEX($I$10:$I$17,MATCH(AE$9,$E$10:$E$17,0)),AD145))</f>
        <v>285.40649318433418</v>
      </c>
      <c r="AF145" s="52">
        <f>IF(节奏总纲!T139&lt;$D$4,0,IFERROR((节奏总纲!T139-$D$4)/$D$5*INDEX($I$10:$I$17,MATCH(AF$9,$E$10:$E$17,0)),AE145))</f>
        <v>285.40649318433418</v>
      </c>
    </row>
    <row r="146" spans="12:32" x14ac:dyDescent="0.15">
      <c r="L146" s="51">
        <v>137</v>
      </c>
      <c r="M146" s="52">
        <f>IF(节奏总纲!P140&lt;$D$4,0,IFERROR((节奏总纲!P140-$D$4)/$D$5*INDEX($F$10:$F$17,MATCH(M$9,$E$10:$E$17,0)),L146))</f>
        <v>37848.409319715836</v>
      </c>
      <c r="N146" s="52">
        <f>IF(节奏总纲!Q140&lt;$D$4,0,IFERROR((节奏总纲!Q140-$D$4)/$D$5*INDEX($F$10:$F$17,MATCH(N$9,$E$10:$E$17,0)),M146))</f>
        <v>40053.475092172615</v>
      </c>
      <c r="O146" s="52">
        <f>IF(节奏总纲!R140&lt;$D$4,0,IFERROR((节奏总纲!R140-$D$4)/$D$5*INDEX($F$10:$F$17,MATCH(O$9,$E$10:$E$17,0)),N146))</f>
        <v>38294.97276447757</v>
      </c>
      <c r="P146" s="52">
        <f>IF(节奏总纲!S140&lt;$D$4,0,IFERROR((节奏总纲!S140-$D$4)/$D$5*INDEX($F$10:$F$17,MATCH(P$9,$E$10:$E$17,0)),O146))</f>
        <v>38294.97276447757</v>
      </c>
      <c r="Q146" s="52">
        <f>IF(节奏总纲!T140&lt;$D$4,0,IFERROR((节奏总纲!T140-$D$4)/$D$5*INDEX($F$10:$F$17,MATCH(Q$9,$E$10:$E$17,0)),P146))</f>
        <v>38294.97276447757</v>
      </c>
      <c r="R146" s="52">
        <f>IF(节奏总纲!P140&lt;$D$4,0,IFERROR((节奏总纲!P140-$D$4)/$D$5*INDEX($G$10:$G$17,MATCH(R$9,$E$10:$E$17,0)),Q146))</f>
        <v>7569.6818639431676</v>
      </c>
      <c r="S146" s="52">
        <f>IF(节奏总纲!Q140&lt;$D$4,0,IFERROR((节奏总纲!Q140-$D$4)/$D$5*INDEX($G$10:$G$17,MATCH(S$9,$E$10:$E$17,0)),R146))</f>
        <v>12817.112029495236</v>
      </c>
      <c r="T146" s="52">
        <f>IF(节奏总纲!R140&lt;$D$4,0,IFERROR((节奏总纲!R140-$D$4)/$D$5*INDEX($G$10:$G$17,MATCH(T$9,$E$10:$E$17,0)),S146))</f>
        <v>15317.989105791028</v>
      </c>
      <c r="U146" s="52">
        <f>IF(节奏总纲!S140&lt;$D$4,0,IFERROR((节奏总纲!S140-$D$4)/$D$5*INDEX($G$10:$G$17,MATCH(U$9,$E$10:$E$17,0)),T146))</f>
        <v>15317.989105791028</v>
      </c>
      <c r="V146" s="52">
        <f>IF(节奏总纲!T140&lt;$D$4,0,IFERROR((节奏总纲!T140-$D$4)/$D$5*INDEX($G$10:$G$17,MATCH(V$9,$E$10:$E$17,0)),U146))</f>
        <v>15317.989105791028</v>
      </c>
      <c r="W146" s="52">
        <f>IF(节奏总纲!P140&lt;$D$4,0,IFERROR((节奏总纲!P140-$D$4)/$D$5*INDEX($H$10:$H$17,MATCH(W$9,$E$10:$E$17,0)),V146))</f>
        <v>1261.6136439905279</v>
      </c>
      <c r="X146" s="52">
        <f>IF(节奏总纲!Q140&lt;$D$4,0,IFERROR((节奏总纲!Q140-$D$4)/$D$5*INDEX($H$10:$H$17,MATCH(X$9,$E$10:$E$17,0)),W146))</f>
        <v>1335.1158364057537</v>
      </c>
      <c r="Y146" s="52">
        <f>IF(节奏总纲!R140&lt;$D$4,0,IFERROR((节奏总纲!R140-$D$4)/$D$5*INDEX($H$10:$H$17,MATCH(Y$9,$E$10:$E$17,0)),X146))</f>
        <v>1276.4990921492524</v>
      </c>
      <c r="Z146" s="52">
        <f>IF(节奏总纲!S140&lt;$D$4,0,IFERROR((节奏总纲!S140-$D$4)/$D$5*INDEX($H$10:$H$17,MATCH(Z$9,$E$10:$E$17,0)),Y146))</f>
        <v>1276.4990921492524</v>
      </c>
      <c r="AA146" s="52">
        <f>IF(节奏总纲!T140&lt;$D$4,0,IFERROR((节奏总纲!T140-$D$4)/$D$5*INDEX($H$10:$H$17,MATCH(AA$9,$E$10:$E$17,0)),Z146))</f>
        <v>1276.4990921492524</v>
      </c>
      <c r="AB146" s="52">
        <f>IF(节奏总纲!P140&lt;$D$4,0,IFERROR((节奏总纲!P140-$D$4)/$D$5*INDEX($I$10:$I$17,MATCH(AB$9,$E$10:$E$17,0)),AA146))</f>
        <v>151.39363727886337</v>
      </c>
      <c r="AC146" s="52">
        <f>IF(节奏总纲!Q140&lt;$D$4,0,IFERROR((节奏总纲!Q140-$D$4)/$D$5*INDEX($I$10:$I$17,MATCH(AC$9,$E$10:$E$17,0)),AB146))</f>
        <v>256.34224058990475</v>
      </c>
      <c r="AD146" s="52">
        <f>IF(节奏总纲!R140&lt;$D$4,0,IFERROR((节奏总纲!R140-$D$4)/$D$5*INDEX($I$10:$I$17,MATCH(AD$9,$E$10:$E$17,0)),AC146))</f>
        <v>306.35978211582056</v>
      </c>
      <c r="AE146" s="52">
        <f>IF(节奏总纲!S140&lt;$D$4,0,IFERROR((节奏总纲!S140-$D$4)/$D$5*INDEX($I$10:$I$17,MATCH(AE$9,$E$10:$E$17,0)),AD146))</f>
        <v>306.35978211582056</v>
      </c>
      <c r="AF146" s="52">
        <f>IF(节奏总纲!T140&lt;$D$4,0,IFERROR((节奏总纲!T140-$D$4)/$D$5*INDEX($I$10:$I$17,MATCH(AF$9,$E$10:$E$17,0)),AE146))</f>
        <v>306.35978211582056</v>
      </c>
    </row>
    <row r="147" spans="12:32" x14ac:dyDescent="0.15">
      <c r="L147" s="51">
        <v>138</v>
      </c>
      <c r="M147" s="52">
        <f>IF(节奏总纲!P141&lt;$D$4,0,IFERROR((节奏总纲!P141-$D$4)/$D$5*INDEX($F$10:$F$17,MATCH(M$9,$E$10:$E$17,0)),L147))</f>
        <v>40577.429797267687</v>
      </c>
      <c r="N147" s="52">
        <f>IF(节奏总纲!Q141&lt;$D$4,0,IFERROR((节奏总纲!Q141-$D$4)/$D$5*INDEX($F$10:$F$17,MATCH(N$9,$E$10:$E$17,0)),M147))</f>
        <v>42943.848905459716</v>
      </c>
      <c r="O147" s="52">
        <f>IF(节奏总纲!R141&lt;$D$4,0,IFERROR((节奏总纲!R141-$D$4)/$D$5*INDEX($F$10:$F$17,MATCH(O$9,$E$10:$E$17,0)),N147))</f>
        <v>41092.761172491671</v>
      </c>
      <c r="P147" s="52">
        <f>IF(节奏总纲!S141&lt;$D$4,0,IFERROR((节奏总纲!S141-$D$4)/$D$5*INDEX($F$10:$F$17,MATCH(P$9,$E$10:$E$17,0)),O147))</f>
        <v>41092.761172491671</v>
      </c>
      <c r="Q147" s="52">
        <f>IF(节奏总纲!T141&lt;$D$4,0,IFERROR((节奏总纲!T141-$D$4)/$D$5*INDEX($F$10:$F$17,MATCH(Q$9,$E$10:$E$17,0)),P147))</f>
        <v>41092.761172491671</v>
      </c>
      <c r="R147" s="52">
        <f>IF(节奏总纲!P141&lt;$D$4,0,IFERROR((节奏总纲!P141-$D$4)/$D$5*INDEX($G$10:$G$17,MATCH(R$9,$E$10:$E$17,0)),Q147))</f>
        <v>8115.4859594535374</v>
      </c>
      <c r="S147" s="52">
        <f>IF(节奏总纲!Q141&lt;$D$4,0,IFERROR((节奏总纲!Q141-$D$4)/$D$5*INDEX($G$10:$G$17,MATCH(S$9,$E$10:$E$17,0)),R147))</f>
        <v>13742.031649747109</v>
      </c>
      <c r="T147" s="52">
        <f>IF(节奏总纲!R141&lt;$D$4,0,IFERROR((节奏总纲!R141-$D$4)/$D$5*INDEX($G$10:$G$17,MATCH(T$9,$E$10:$E$17,0)),S147))</f>
        <v>16437.104468996669</v>
      </c>
      <c r="U147" s="52">
        <f>IF(节奏总纲!S141&lt;$D$4,0,IFERROR((节奏总纲!S141-$D$4)/$D$5*INDEX($G$10:$G$17,MATCH(U$9,$E$10:$E$17,0)),T147))</f>
        <v>16437.104468996669</v>
      </c>
      <c r="V147" s="52">
        <f>IF(节奏总纲!T141&lt;$D$4,0,IFERROR((节奏总纲!T141-$D$4)/$D$5*INDEX($G$10:$G$17,MATCH(V$9,$E$10:$E$17,0)),U147))</f>
        <v>16437.104468996669</v>
      </c>
      <c r="W147" s="52">
        <f>IF(节奏总纲!P141&lt;$D$4,0,IFERROR((节奏总纲!P141-$D$4)/$D$5*INDEX($H$10:$H$17,MATCH(W$9,$E$10:$E$17,0)),V147))</f>
        <v>1352.5809932422562</v>
      </c>
      <c r="X147" s="52">
        <f>IF(节奏总纲!Q141&lt;$D$4,0,IFERROR((节奏总纲!Q141-$D$4)/$D$5*INDEX($H$10:$H$17,MATCH(X$9,$E$10:$E$17,0)),W147))</f>
        <v>1431.4616301819906</v>
      </c>
      <c r="Y147" s="52">
        <f>IF(节奏总纲!R141&lt;$D$4,0,IFERROR((节奏总纲!R141-$D$4)/$D$5*INDEX($H$10:$H$17,MATCH(Y$9,$E$10:$E$17,0)),X147))</f>
        <v>1369.7587057497224</v>
      </c>
      <c r="Z147" s="52">
        <f>IF(节奏总纲!S141&lt;$D$4,0,IFERROR((节奏总纲!S141-$D$4)/$D$5*INDEX($H$10:$H$17,MATCH(Z$9,$E$10:$E$17,0)),Y147))</f>
        <v>1369.7587057497224</v>
      </c>
      <c r="AA147" s="52">
        <f>IF(节奏总纲!T141&lt;$D$4,0,IFERROR((节奏总纲!T141-$D$4)/$D$5*INDEX($H$10:$H$17,MATCH(AA$9,$E$10:$E$17,0)),Z147))</f>
        <v>1369.7587057497224</v>
      </c>
      <c r="AB147" s="52">
        <f>IF(节奏总纲!P141&lt;$D$4,0,IFERROR((节奏总纲!P141-$D$4)/$D$5*INDEX($I$10:$I$17,MATCH(AB$9,$E$10:$E$17,0)),AA147))</f>
        <v>162.30971918907076</v>
      </c>
      <c r="AC147" s="52">
        <f>IF(节奏总纲!Q141&lt;$D$4,0,IFERROR((节奏总纲!Q141-$D$4)/$D$5*INDEX($I$10:$I$17,MATCH(AC$9,$E$10:$E$17,0)),AB147))</f>
        <v>274.84063299494215</v>
      </c>
      <c r="AD147" s="52">
        <f>IF(节奏总纲!R141&lt;$D$4,0,IFERROR((节奏总纲!R141-$D$4)/$D$5*INDEX($I$10:$I$17,MATCH(AD$9,$E$10:$E$17,0)),AC147))</f>
        <v>328.74208937993336</v>
      </c>
      <c r="AE147" s="52">
        <f>IF(节奏总纲!S141&lt;$D$4,0,IFERROR((节奏总纲!S141-$D$4)/$D$5*INDEX($I$10:$I$17,MATCH(AE$9,$E$10:$E$17,0)),AD147))</f>
        <v>328.74208937993336</v>
      </c>
      <c r="AF147" s="52">
        <f>IF(节奏总纲!T141&lt;$D$4,0,IFERROR((节奏总纲!T141-$D$4)/$D$5*INDEX($I$10:$I$17,MATCH(AF$9,$E$10:$E$17,0)),AE147))</f>
        <v>328.74208937993336</v>
      </c>
    </row>
    <row r="148" spans="12:32" x14ac:dyDescent="0.15">
      <c r="L148" s="51">
        <v>139</v>
      </c>
      <c r="M148" s="52">
        <f>IF(节奏总纲!P142&lt;$D$4,0,IFERROR((节奏总纲!P142-$D$4)/$D$5*INDEX($F$10:$F$17,MATCH(M$9,$E$10:$E$17,0)),L148))</f>
        <v>43502.321523825878</v>
      </c>
      <c r="N148" s="52">
        <f>IF(节奏总纲!Q142&lt;$D$4,0,IFERROR((节奏总纲!Q142-$D$4)/$D$5*INDEX($F$10:$F$17,MATCH(N$9,$E$10:$E$17,0)),M148))</f>
        <v>46063.511730398284</v>
      </c>
      <c r="O148" s="52">
        <f>IF(节奏总纲!R142&lt;$D$4,0,IFERROR((节奏总纲!R142-$D$4)/$D$5*INDEX($F$10:$F$17,MATCH(O$9,$E$10:$E$17,0)),N148))</f>
        <v>44067.346114530883</v>
      </c>
      <c r="P148" s="52">
        <f>IF(节奏总纲!S142&lt;$D$4,0,IFERROR((节奏总纲!S142-$D$4)/$D$5*INDEX($F$10:$F$17,MATCH(P$9,$E$10:$E$17,0)),O148))</f>
        <v>44067.346114530883</v>
      </c>
      <c r="Q148" s="52">
        <f>IF(节奏总纲!T142&lt;$D$4,0,IFERROR((节奏总纲!T142-$D$4)/$D$5*INDEX($F$10:$F$17,MATCH(Q$9,$E$10:$E$17,0)),P148))</f>
        <v>44067.346114530883</v>
      </c>
      <c r="R148" s="52">
        <f>IF(节奏总纲!P142&lt;$D$4,0,IFERROR((节奏总纲!P142-$D$4)/$D$5*INDEX($G$10:$G$17,MATCH(R$9,$E$10:$E$17,0)),Q148))</f>
        <v>8700.4643047651753</v>
      </c>
      <c r="S148" s="52">
        <f>IF(节奏总纲!Q142&lt;$D$4,0,IFERROR((节奏总纲!Q142-$D$4)/$D$5*INDEX($G$10:$G$17,MATCH(S$9,$E$10:$E$17,0)),R148))</f>
        <v>14740.323753727451</v>
      </c>
      <c r="T148" s="52">
        <f>IF(节奏总纲!R142&lt;$D$4,0,IFERROR((节奏总纲!R142-$D$4)/$D$5*INDEX($G$10:$G$17,MATCH(T$9,$E$10:$E$17,0)),S148))</f>
        <v>17626.938445812353</v>
      </c>
      <c r="U148" s="52">
        <f>IF(节奏总纲!S142&lt;$D$4,0,IFERROR((节奏总纲!S142-$D$4)/$D$5*INDEX($G$10:$G$17,MATCH(U$9,$E$10:$E$17,0)),T148))</f>
        <v>17626.938445812353</v>
      </c>
      <c r="V148" s="52">
        <f>IF(节奏总纲!T142&lt;$D$4,0,IFERROR((节奏总纲!T142-$D$4)/$D$5*INDEX($G$10:$G$17,MATCH(V$9,$E$10:$E$17,0)),U148))</f>
        <v>17626.938445812353</v>
      </c>
      <c r="W148" s="52">
        <f>IF(节奏总纲!P142&lt;$D$4,0,IFERROR((节奏总纲!P142-$D$4)/$D$5*INDEX($H$10:$H$17,MATCH(W$9,$E$10:$E$17,0)),V148))</f>
        <v>1450.0773841275291</v>
      </c>
      <c r="X148" s="52">
        <f>IF(节奏总纲!Q142&lt;$D$4,0,IFERROR((节奏总纲!Q142-$D$4)/$D$5*INDEX($H$10:$H$17,MATCH(X$9,$E$10:$E$17,0)),W148))</f>
        <v>1535.4503910132762</v>
      </c>
      <c r="Y148" s="52">
        <f>IF(节奏总纲!R142&lt;$D$4,0,IFERROR((节奏总纲!R142-$D$4)/$D$5*INDEX($H$10:$H$17,MATCH(Y$9,$E$10:$E$17,0)),X148))</f>
        <v>1468.9115371510295</v>
      </c>
      <c r="Z148" s="52">
        <f>IF(节奏总纲!S142&lt;$D$4,0,IFERROR((节奏总纲!S142-$D$4)/$D$5*INDEX($H$10:$H$17,MATCH(Z$9,$E$10:$E$17,0)),Y148))</f>
        <v>1468.9115371510295</v>
      </c>
      <c r="AA148" s="52">
        <f>IF(节奏总纲!T142&lt;$D$4,0,IFERROR((节奏总纲!T142-$D$4)/$D$5*INDEX($H$10:$H$17,MATCH(AA$9,$E$10:$E$17,0)),Z148))</f>
        <v>1468.9115371510295</v>
      </c>
      <c r="AB148" s="52">
        <f>IF(节奏总纲!P142&lt;$D$4,0,IFERROR((节奏总纲!P142-$D$4)/$D$5*INDEX($I$10:$I$17,MATCH(AB$9,$E$10:$E$17,0)),AA148))</f>
        <v>174.00928609530351</v>
      </c>
      <c r="AC148" s="52">
        <f>IF(节奏总纲!Q142&lt;$D$4,0,IFERROR((节奏总纲!Q142-$D$4)/$D$5*INDEX($I$10:$I$17,MATCH(AC$9,$E$10:$E$17,0)),AB148))</f>
        <v>294.80647507454904</v>
      </c>
      <c r="AD148" s="52">
        <f>IF(节奏总纲!R142&lt;$D$4,0,IFERROR((节奏总纲!R142-$D$4)/$D$5*INDEX($I$10:$I$17,MATCH(AD$9,$E$10:$E$17,0)),AC148))</f>
        <v>352.53876891624708</v>
      </c>
      <c r="AE148" s="52">
        <f>IF(节奏总纲!S142&lt;$D$4,0,IFERROR((节奏总纲!S142-$D$4)/$D$5*INDEX($I$10:$I$17,MATCH(AE$9,$E$10:$E$17,0)),AD148))</f>
        <v>352.53876891624708</v>
      </c>
      <c r="AF148" s="52">
        <f>IF(节奏总纲!T142&lt;$D$4,0,IFERROR((节奏总纲!T142-$D$4)/$D$5*INDEX($I$10:$I$17,MATCH(AF$9,$E$10:$E$17,0)),AE148))</f>
        <v>352.53876891624708</v>
      </c>
    </row>
    <row r="149" spans="12:32" x14ac:dyDescent="0.15">
      <c r="L149" s="51">
        <v>140</v>
      </c>
      <c r="M149" s="52">
        <f>IF(节奏总纲!P143&lt;$D$4,0,IFERROR((节奏总纲!P143-$D$4)/$D$5*INDEX($F$10:$F$17,MATCH(M$9,$E$10:$E$17,0)),L149))</f>
        <v>46637.142857142855</v>
      </c>
      <c r="N149" s="52">
        <f>IF(节奏总纲!Q143&lt;$D$4,0,IFERROR((节奏总纲!Q143-$D$4)/$D$5*INDEX($F$10:$F$17,MATCH(N$9,$E$10:$E$17,0)),M149))</f>
        <v>49361.842500000006</v>
      </c>
      <c r="O149" s="52">
        <f>IF(节奏总纲!R143&lt;$D$4,0,IFERROR((节奏总纲!R143-$D$4)/$D$5*INDEX($F$10:$F$17,MATCH(O$9,$E$10:$E$17,0)),N149))</f>
        <v>47045.259000000005</v>
      </c>
      <c r="P149" s="52">
        <f>IF(节奏总纲!S143&lt;$D$4,0,IFERROR((节奏总纲!S143-$D$4)/$D$5*INDEX($F$10:$F$17,MATCH(P$9,$E$10:$E$17,0)),O149))</f>
        <v>47045.259000000005</v>
      </c>
      <c r="Q149" s="52">
        <f>IF(节奏总纲!T143&lt;$D$4,0,IFERROR((节奏总纲!T143-$D$4)/$D$5*INDEX($F$10:$F$17,MATCH(Q$9,$E$10:$E$17,0)),P149))</f>
        <v>47045.259000000005</v>
      </c>
      <c r="R149" s="52">
        <f>IF(节奏总纲!P143&lt;$D$4,0,IFERROR((节奏总纲!P143-$D$4)/$D$5*INDEX($G$10:$G$17,MATCH(R$9,$E$10:$E$17,0)),Q149))</f>
        <v>9327.4285714285706</v>
      </c>
      <c r="S149" s="52">
        <f>IF(节奏总纲!Q143&lt;$D$4,0,IFERROR((节奏总纲!Q143-$D$4)/$D$5*INDEX($G$10:$G$17,MATCH(S$9,$E$10:$E$17,0)),R149))</f>
        <v>15795.789600000002</v>
      </c>
      <c r="T149" s="52">
        <f>IF(节奏总纲!R143&lt;$D$4,0,IFERROR((节奏总纲!R143-$D$4)/$D$5*INDEX($G$10:$G$17,MATCH(T$9,$E$10:$E$17,0)),S149))</f>
        <v>18818.103600000002</v>
      </c>
      <c r="U149" s="52">
        <f>IF(节奏总纲!S143&lt;$D$4,0,IFERROR((节奏总纲!S143-$D$4)/$D$5*INDEX($G$10:$G$17,MATCH(U$9,$E$10:$E$17,0)),T149))</f>
        <v>18818.103600000002</v>
      </c>
      <c r="V149" s="52">
        <f>IF(节奏总纲!T143&lt;$D$4,0,IFERROR((节奏总纲!T143-$D$4)/$D$5*INDEX($G$10:$G$17,MATCH(V$9,$E$10:$E$17,0)),U149))</f>
        <v>18818.103600000002</v>
      </c>
      <c r="W149" s="52">
        <f>IF(节奏总纲!P143&lt;$D$4,0,IFERROR((节奏总纲!P143-$D$4)/$D$5*INDEX($H$10:$H$17,MATCH(W$9,$E$10:$E$17,0)),V149))</f>
        <v>1554.5714285714284</v>
      </c>
      <c r="X149" s="52">
        <f>IF(节奏总纲!Q143&lt;$D$4,0,IFERROR((节奏总纲!Q143-$D$4)/$D$5*INDEX($H$10:$H$17,MATCH(X$9,$E$10:$E$17,0)),W149))</f>
        <v>1645.3947500000002</v>
      </c>
      <c r="Y149" s="52">
        <f>IF(节奏总纲!R143&lt;$D$4,0,IFERROR((节奏总纲!R143-$D$4)/$D$5*INDEX($H$10:$H$17,MATCH(Y$9,$E$10:$E$17,0)),X149))</f>
        <v>1568.1753000000001</v>
      </c>
      <c r="Z149" s="52">
        <f>IF(节奏总纲!S143&lt;$D$4,0,IFERROR((节奏总纲!S143-$D$4)/$D$5*INDEX($H$10:$H$17,MATCH(Z$9,$E$10:$E$17,0)),Y149))</f>
        <v>1568.1753000000001</v>
      </c>
      <c r="AA149" s="52">
        <f>IF(节奏总纲!T143&lt;$D$4,0,IFERROR((节奏总纲!T143-$D$4)/$D$5*INDEX($H$10:$H$17,MATCH(AA$9,$E$10:$E$17,0)),Z149))</f>
        <v>1568.1753000000001</v>
      </c>
      <c r="AB149" s="52">
        <f>IF(节奏总纲!P143&lt;$D$4,0,IFERROR((节奏总纲!P143-$D$4)/$D$5*INDEX($I$10:$I$17,MATCH(AB$9,$E$10:$E$17,0)),AA149))</f>
        <v>186.54857142857142</v>
      </c>
      <c r="AC149" s="52">
        <f>IF(节奏总纲!Q143&lt;$D$4,0,IFERROR((节奏总纲!Q143-$D$4)/$D$5*INDEX($I$10:$I$17,MATCH(AC$9,$E$10:$E$17,0)),AB149))</f>
        <v>315.91579200000007</v>
      </c>
      <c r="AD149" s="52">
        <f>IF(节奏总纲!R143&lt;$D$4,0,IFERROR((节奏总纲!R143-$D$4)/$D$5*INDEX($I$10:$I$17,MATCH(AD$9,$E$10:$E$17,0)),AC149))</f>
        <v>376.36207200000001</v>
      </c>
      <c r="AE149" s="52">
        <f>IF(节奏总纲!S143&lt;$D$4,0,IFERROR((节奏总纲!S143-$D$4)/$D$5*INDEX($I$10:$I$17,MATCH(AE$9,$E$10:$E$17,0)),AD149))</f>
        <v>376.36207200000001</v>
      </c>
      <c r="AF149" s="52">
        <f>IF(节奏总纲!T143&lt;$D$4,0,IFERROR((节奏总纲!T143-$D$4)/$D$5*INDEX($I$10:$I$17,MATCH(AF$9,$E$10:$E$17,0)),AE149))</f>
        <v>376.36207200000001</v>
      </c>
    </row>
    <row r="150" spans="12:32" x14ac:dyDescent="0.15">
      <c r="L150" s="51">
        <v>141</v>
      </c>
      <c r="M150" s="52">
        <f>IF(节奏总纲!P144&lt;$D$4,0,IFERROR((节奏总纲!P144-$D$4)/$D$5*INDEX($F$10:$F$17,MATCH(M$9,$E$10:$E$17,0)),L150))</f>
        <v>49996.961171984578</v>
      </c>
      <c r="N150" s="52">
        <f>IF(节奏总纲!Q144&lt;$D$4,0,IFERROR((节奏总纲!Q144-$D$4)/$D$5*INDEX($F$10:$F$17,MATCH(N$9,$E$10:$E$17,0)),M150))</f>
        <v>52782.347000912356</v>
      </c>
      <c r="O150" s="52">
        <f>IF(节奏总纲!R144&lt;$D$4,0,IFERROR((节奏总纲!R144-$D$4)/$D$5*INDEX($F$10:$F$17,MATCH(O$9,$E$10:$E$17,0)),N150))</f>
        <v>50267.44245344853</v>
      </c>
      <c r="P150" s="52">
        <f>IF(节奏总纲!S144&lt;$D$4,0,IFERROR((节奏总纲!S144-$D$4)/$D$5*INDEX($F$10:$F$17,MATCH(P$9,$E$10:$E$17,0)),O150))</f>
        <v>50267.44245344853</v>
      </c>
      <c r="Q150" s="52">
        <f>IF(节奏总纲!T144&lt;$D$4,0,IFERROR((节奏总纲!T144-$D$4)/$D$5*INDEX($F$10:$F$17,MATCH(Q$9,$E$10:$E$17,0)),P150))</f>
        <v>50267.44245344853</v>
      </c>
      <c r="R150" s="52">
        <f>IF(节奏总纲!P144&lt;$D$4,0,IFERROR((节奏总纲!P144-$D$4)/$D$5*INDEX($G$10:$G$17,MATCH(R$9,$E$10:$E$17,0)),Q150))</f>
        <v>9999.3922343969152</v>
      </c>
      <c r="S150" s="52">
        <f>IF(节奏总纲!Q144&lt;$D$4,0,IFERROR((节奏总纲!Q144-$D$4)/$D$5*INDEX($G$10:$G$17,MATCH(S$9,$E$10:$E$17,0)),R150))</f>
        <v>16890.351040291953</v>
      </c>
      <c r="T150" s="52">
        <f>IF(节奏总纲!R144&lt;$D$4,0,IFERROR((节奏总纲!R144-$D$4)/$D$5*INDEX($G$10:$G$17,MATCH(T$9,$E$10:$E$17,0)),S150))</f>
        <v>20106.976981379412</v>
      </c>
      <c r="U150" s="52">
        <f>IF(节奏总纲!S144&lt;$D$4,0,IFERROR((节奏总纲!S144-$D$4)/$D$5*INDEX($G$10:$G$17,MATCH(U$9,$E$10:$E$17,0)),T150))</f>
        <v>20106.976981379412</v>
      </c>
      <c r="V150" s="52">
        <f>IF(节奏总纲!T144&lt;$D$4,0,IFERROR((节奏总纲!T144-$D$4)/$D$5*INDEX($G$10:$G$17,MATCH(V$9,$E$10:$E$17,0)),U150))</f>
        <v>20106.976981379412</v>
      </c>
      <c r="W150" s="52">
        <f>IF(节奏总纲!P144&lt;$D$4,0,IFERROR((节奏总纲!P144-$D$4)/$D$5*INDEX($H$10:$H$17,MATCH(W$9,$E$10:$E$17,0)),V150))</f>
        <v>1666.5653723994858</v>
      </c>
      <c r="X150" s="52">
        <f>IF(节奏总纲!Q144&lt;$D$4,0,IFERROR((节奏总纲!Q144-$D$4)/$D$5*INDEX($H$10:$H$17,MATCH(X$9,$E$10:$E$17,0)),W150))</f>
        <v>1759.4115666970786</v>
      </c>
      <c r="Y150" s="52">
        <f>IF(节奏总纲!R144&lt;$D$4,0,IFERROR((节奏总纲!R144-$D$4)/$D$5*INDEX($H$10:$H$17,MATCH(Y$9,$E$10:$E$17,0)),X150))</f>
        <v>1675.5814151149509</v>
      </c>
      <c r="Z150" s="52">
        <f>IF(节奏总纲!S144&lt;$D$4,0,IFERROR((节奏总纲!S144-$D$4)/$D$5*INDEX($H$10:$H$17,MATCH(Z$9,$E$10:$E$17,0)),Y150))</f>
        <v>1675.5814151149509</v>
      </c>
      <c r="AA150" s="52">
        <f>IF(节奏总纲!T144&lt;$D$4,0,IFERROR((节奏总纲!T144-$D$4)/$D$5*INDEX($H$10:$H$17,MATCH(AA$9,$E$10:$E$17,0)),Z150))</f>
        <v>1675.5814151149509</v>
      </c>
      <c r="AB150" s="52">
        <f>IF(节奏总纲!P144&lt;$D$4,0,IFERROR((节奏总纲!P144-$D$4)/$D$5*INDEX($I$10:$I$17,MATCH(AB$9,$E$10:$E$17,0)),AA150))</f>
        <v>199.98784468793832</v>
      </c>
      <c r="AC150" s="52">
        <f>IF(节奏总纲!Q144&lt;$D$4,0,IFERROR((节奏总纲!Q144-$D$4)/$D$5*INDEX($I$10:$I$17,MATCH(AC$9,$E$10:$E$17,0)),AB150))</f>
        <v>337.80702080583904</v>
      </c>
      <c r="AD150" s="52">
        <f>IF(节奏总纲!R144&lt;$D$4,0,IFERROR((节奏总纲!R144-$D$4)/$D$5*INDEX($I$10:$I$17,MATCH(AD$9,$E$10:$E$17,0)),AC150))</f>
        <v>402.13953962758819</v>
      </c>
      <c r="AE150" s="52">
        <f>IF(节奏总纲!S144&lt;$D$4,0,IFERROR((节奏总纲!S144-$D$4)/$D$5*INDEX($I$10:$I$17,MATCH(AE$9,$E$10:$E$17,0)),AD150))</f>
        <v>402.13953962758819</v>
      </c>
      <c r="AF150" s="52">
        <f>IF(节奏总纲!T144&lt;$D$4,0,IFERROR((节奏总纲!T144-$D$4)/$D$5*INDEX($I$10:$I$17,MATCH(AF$9,$E$10:$E$17,0)),AE150))</f>
        <v>402.13953962758819</v>
      </c>
    </row>
    <row r="151" spans="12:32" x14ac:dyDescent="0.15">
      <c r="L151" s="51">
        <v>142</v>
      </c>
      <c r="M151" s="52">
        <f>IF(节奏总纲!P145&lt;$D$4,0,IFERROR((节奏总纲!P145-$D$4)/$D$5*INDEX($F$10:$F$17,MATCH(M$9,$E$10:$E$17,0)),L151))</f>
        <v>53597.92528077546</v>
      </c>
      <c r="N151" s="52">
        <f>IF(节奏总纲!Q145&lt;$D$4,0,IFERROR((节奏总纲!Q145-$D$4)/$D$5*INDEX($F$10:$F$17,MATCH(N$9,$E$10:$E$17,0)),M151))</f>
        <v>56586.315461336322</v>
      </c>
      <c r="O151" s="52">
        <f>IF(节奏总纲!R145&lt;$D$4,0,IFERROR((节奏总纲!R145-$D$4)/$D$5*INDEX($F$10:$F$17,MATCH(O$9,$E$10:$E$17,0)),N151))</f>
        <v>54031.085259734951</v>
      </c>
      <c r="P151" s="52">
        <f>IF(节奏总纲!S145&lt;$D$4,0,IFERROR((节奏总纲!S145-$D$4)/$D$5*INDEX($F$10:$F$17,MATCH(P$9,$E$10:$E$17,0)),O151))</f>
        <v>54031.085259734951</v>
      </c>
      <c r="Q151" s="52">
        <f>IF(节奏总纲!T145&lt;$D$4,0,IFERROR((节奏总纲!T145-$D$4)/$D$5*INDEX($F$10:$F$17,MATCH(Q$9,$E$10:$E$17,0)),P151))</f>
        <v>54031.085259734951</v>
      </c>
      <c r="R151" s="52">
        <f>IF(节奏总纲!P145&lt;$D$4,0,IFERROR((节奏总纲!P145-$D$4)/$D$5*INDEX($G$10:$G$17,MATCH(R$9,$E$10:$E$17,0)),Q151))</f>
        <v>10719.585056155092</v>
      </c>
      <c r="S151" s="52">
        <f>IF(节奏总纲!Q145&lt;$D$4,0,IFERROR((节奏总纲!Q145-$D$4)/$D$5*INDEX($G$10:$G$17,MATCH(S$9,$E$10:$E$17,0)),R151))</f>
        <v>18107.620947627624</v>
      </c>
      <c r="T151" s="52">
        <f>IF(节奏总纲!R145&lt;$D$4,0,IFERROR((节奏总纲!R145-$D$4)/$D$5*INDEX($G$10:$G$17,MATCH(T$9,$E$10:$E$17,0)),S151))</f>
        <v>21612.434103893982</v>
      </c>
      <c r="U151" s="52">
        <f>IF(节奏总纲!S145&lt;$D$4,0,IFERROR((节奏总纲!S145-$D$4)/$D$5*INDEX($G$10:$G$17,MATCH(U$9,$E$10:$E$17,0)),T151))</f>
        <v>21612.434103893982</v>
      </c>
      <c r="V151" s="52">
        <f>IF(节奏总纲!T145&lt;$D$4,0,IFERROR((节奏总纲!T145-$D$4)/$D$5*INDEX($G$10:$G$17,MATCH(V$9,$E$10:$E$17,0)),U151))</f>
        <v>21612.434103893982</v>
      </c>
      <c r="W151" s="52">
        <f>IF(节奏总纲!P145&lt;$D$4,0,IFERROR((节奏总纲!P145-$D$4)/$D$5*INDEX($H$10:$H$17,MATCH(W$9,$E$10:$E$17,0)),V151))</f>
        <v>1786.5975093591819</v>
      </c>
      <c r="X151" s="52">
        <f>IF(节奏总纲!Q145&lt;$D$4,0,IFERROR((节奏总纲!Q145-$D$4)/$D$5*INDEX($H$10:$H$17,MATCH(X$9,$E$10:$E$17,0)),W151))</f>
        <v>1886.2105153778775</v>
      </c>
      <c r="Y151" s="52">
        <f>IF(节奏总纲!R145&lt;$D$4,0,IFERROR((节奏总纲!R145-$D$4)/$D$5*INDEX($H$10:$H$17,MATCH(Y$9,$E$10:$E$17,0)),X151))</f>
        <v>1801.0361753244983</v>
      </c>
      <c r="Z151" s="52">
        <f>IF(节奏总纲!S145&lt;$D$4,0,IFERROR((节奏总纲!S145-$D$4)/$D$5*INDEX($H$10:$H$17,MATCH(Z$9,$E$10:$E$17,0)),Y151))</f>
        <v>1801.0361753244983</v>
      </c>
      <c r="AA151" s="52">
        <f>IF(节奏总纲!T145&lt;$D$4,0,IFERROR((节奏总纲!T145-$D$4)/$D$5*INDEX($H$10:$H$17,MATCH(AA$9,$E$10:$E$17,0)),Z151))</f>
        <v>1801.0361753244983</v>
      </c>
      <c r="AB151" s="52">
        <f>IF(节奏总纲!P145&lt;$D$4,0,IFERROR((节奏总纲!P145-$D$4)/$D$5*INDEX($I$10:$I$17,MATCH(AB$9,$E$10:$E$17,0)),AA151))</f>
        <v>214.39170112310185</v>
      </c>
      <c r="AC151" s="52">
        <f>IF(节奏总纲!Q145&lt;$D$4,0,IFERROR((节奏总纲!Q145-$D$4)/$D$5*INDEX($I$10:$I$17,MATCH(AC$9,$E$10:$E$17,0)),AB151))</f>
        <v>362.15241895255247</v>
      </c>
      <c r="AD151" s="52">
        <f>IF(节奏总纲!R145&lt;$D$4,0,IFERROR((节奏总纲!R145-$D$4)/$D$5*INDEX($I$10:$I$17,MATCH(AD$9,$E$10:$E$17,0)),AC151))</f>
        <v>432.24868207787961</v>
      </c>
      <c r="AE151" s="52">
        <f>IF(节奏总纲!S145&lt;$D$4,0,IFERROR((节奏总纲!S145-$D$4)/$D$5*INDEX($I$10:$I$17,MATCH(AE$9,$E$10:$E$17,0)),AD151))</f>
        <v>432.24868207787961</v>
      </c>
      <c r="AF151" s="52">
        <f>IF(节奏总纲!T145&lt;$D$4,0,IFERROR((节奏总纲!T145-$D$4)/$D$5*INDEX($I$10:$I$17,MATCH(AF$9,$E$10:$E$17,0)),AE151))</f>
        <v>432.24868207787961</v>
      </c>
    </row>
    <row r="152" spans="12:32" x14ac:dyDescent="0.15">
      <c r="L152" s="51">
        <v>143</v>
      </c>
      <c r="M152" s="52">
        <f>IF(节奏总纲!P146&lt;$D$4,0,IFERROR((节奏总纲!P146-$D$4)/$D$5*INDEX($F$10:$F$17,MATCH(M$9,$E$10:$E$17,0)),L152))</f>
        <v>57457.343052123186</v>
      </c>
      <c r="N152" s="52">
        <f>IF(节奏总纲!Q146&lt;$D$4,0,IFERROR((节奏总纲!Q146-$D$4)/$D$5*INDEX($F$10:$F$17,MATCH(N$9,$E$10:$E$17,0)),M152))</f>
        <v>60735.343874073202</v>
      </c>
      <c r="O152" s="52">
        <f>IF(节奏总纲!R146&lt;$D$4,0,IFERROR((节奏总纲!R146-$D$4)/$D$5*INDEX($F$10:$F$17,MATCH(O$9,$E$10:$E$17,0)),N152))</f>
        <v>58005.545254267978</v>
      </c>
      <c r="P152" s="52">
        <f>IF(节奏总纲!S146&lt;$D$4,0,IFERROR((节奏总纲!S146-$D$4)/$D$5*INDEX($F$10:$F$17,MATCH(P$9,$E$10:$E$17,0)),O152))</f>
        <v>58005.545254267978</v>
      </c>
      <c r="Q152" s="52">
        <f>IF(节奏总纲!T146&lt;$D$4,0,IFERROR((节奏总纲!T146-$D$4)/$D$5*INDEX($F$10:$F$17,MATCH(Q$9,$E$10:$E$17,0)),P152))</f>
        <v>58005.545254267978</v>
      </c>
      <c r="R152" s="52">
        <f>IF(节奏总纲!P146&lt;$D$4,0,IFERROR((节奏总纲!P146-$D$4)/$D$5*INDEX($G$10:$G$17,MATCH(R$9,$E$10:$E$17,0)),Q152))</f>
        <v>11491.468610424638</v>
      </c>
      <c r="S152" s="52">
        <f>IF(节奏总纲!Q146&lt;$D$4,0,IFERROR((节奏总纲!Q146-$D$4)/$D$5*INDEX($G$10:$G$17,MATCH(S$9,$E$10:$E$17,0)),R152))</f>
        <v>19435.310039703425</v>
      </c>
      <c r="T152" s="52">
        <f>IF(节奏总纲!R146&lt;$D$4,0,IFERROR((节奏总纲!R146-$D$4)/$D$5*INDEX($G$10:$G$17,MATCH(T$9,$E$10:$E$17,0)),S152))</f>
        <v>23202.218101707189</v>
      </c>
      <c r="U152" s="52">
        <f>IF(节奏总纲!S146&lt;$D$4,0,IFERROR((节奏总纲!S146-$D$4)/$D$5*INDEX($G$10:$G$17,MATCH(U$9,$E$10:$E$17,0)),T152))</f>
        <v>23202.218101707189</v>
      </c>
      <c r="V152" s="52">
        <f>IF(节奏总纲!T146&lt;$D$4,0,IFERROR((节奏总纲!T146-$D$4)/$D$5*INDEX($G$10:$G$17,MATCH(V$9,$E$10:$E$17,0)),U152))</f>
        <v>23202.218101707189</v>
      </c>
      <c r="W152" s="52">
        <f>IF(节奏总纲!P146&lt;$D$4,0,IFERROR((节奏总纲!P146-$D$4)/$D$5*INDEX($H$10:$H$17,MATCH(W$9,$E$10:$E$17,0)),V152))</f>
        <v>1915.2447684041063</v>
      </c>
      <c r="X152" s="52">
        <f>IF(节奏总纲!Q146&lt;$D$4,0,IFERROR((节奏总纲!Q146-$D$4)/$D$5*INDEX($H$10:$H$17,MATCH(X$9,$E$10:$E$17,0)),W152))</f>
        <v>2024.5114624691068</v>
      </c>
      <c r="Y152" s="52">
        <f>IF(节奏总纲!R146&lt;$D$4,0,IFERROR((节奏总纲!R146-$D$4)/$D$5*INDEX($H$10:$H$17,MATCH(Y$9,$E$10:$E$17,0)),X152))</f>
        <v>1933.5181751422658</v>
      </c>
      <c r="Z152" s="52">
        <f>IF(节奏总纲!S146&lt;$D$4,0,IFERROR((节奏总纲!S146-$D$4)/$D$5*INDEX($H$10:$H$17,MATCH(Z$9,$E$10:$E$17,0)),Y152))</f>
        <v>1933.5181751422658</v>
      </c>
      <c r="AA152" s="52">
        <f>IF(节奏总纲!T146&lt;$D$4,0,IFERROR((节奏总纲!T146-$D$4)/$D$5*INDEX($H$10:$H$17,MATCH(AA$9,$E$10:$E$17,0)),Z152))</f>
        <v>1933.5181751422658</v>
      </c>
      <c r="AB152" s="52">
        <f>IF(节奏总纲!P146&lt;$D$4,0,IFERROR((节奏总纲!P146-$D$4)/$D$5*INDEX($I$10:$I$17,MATCH(AB$9,$E$10:$E$17,0)),AA152))</f>
        <v>229.82937220849274</v>
      </c>
      <c r="AC152" s="52">
        <f>IF(节奏总纲!Q146&lt;$D$4,0,IFERROR((节奏总纲!Q146-$D$4)/$D$5*INDEX($I$10:$I$17,MATCH(AC$9,$E$10:$E$17,0)),AB152))</f>
        <v>388.70620079406854</v>
      </c>
      <c r="AD152" s="52">
        <f>IF(节奏总纲!R146&lt;$D$4,0,IFERROR((节奏总纲!R146-$D$4)/$D$5*INDEX($I$10:$I$17,MATCH(AD$9,$E$10:$E$17,0)),AC152))</f>
        <v>464.04436203414377</v>
      </c>
      <c r="AE152" s="52">
        <f>IF(节奏总纲!S146&lt;$D$4,0,IFERROR((节奏总纲!S146-$D$4)/$D$5*INDEX($I$10:$I$17,MATCH(AE$9,$E$10:$E$17,0)),AD152))</f>
        <v>464.04436203414377</v>
      </c>
      <c r="AF152" s="52">
        <f>IF(节奏总纲!T146&lt;$D$4,0,IFERROR((节奏总纲!T146-$D$4)/$D$5*INDEX($I$10:$I$17,MATCH(AF$9,$E$10:$E$17,0)),AE152))</f>
        <v>464.04436203414377</v>
      </c>
    </row>
    <row r="153" spans="12:32" x14ac:dyDescent="0.15">
      <c r="L153" s="51">
        <v>144</v>
      </c>
      <c r="M153" s="52">
        <f>IF(节奏总纲!P147&lt;$D$4,0,IFERROR((节奏总纲!P147-$D$4)/$D$5*INDEX($F$10:$F$17,MATCH(M$9,$E$10:$E$17,0)),L153))</f>
        <v>61593.764600294533</v>
      </c>
      <c r="N153" s="52">
        <f>IF(节奏总纲!Q147&lt;$D$4,0,IFERROR((节奏总纲!Q147-$D$4)/$D$5*INDEX($F$10:$F$17,MATCH(N$9,$E$10:$E$17,0)),M153))</f>
        <v>65110.126713957936</v>
      </c>
      <c r="O153" s="52">
        <f>IF(节奏总纲!R147&lt;$D$4,0,IFERROR((节奏总纲!R147-$D$4)/$D$5*INDEX($F$10:$F$17,MATCH(O$9,$E$10:$E$17,0)),N153))</f>
        <v>62252.320892299511</v>
      </c>
      <c r="P153" s="52">
        <f>IF(节奏总纲!S147&lt;$D$4,0,IFERROR((节奏总纲!S147-$D$4)/$D$5*INDEX($F$10:$F$17,MATCH(P$9,$E$10:$E$17,0)),O153))</f>
        <v>62252.320892299511</v>
      </c>
      <c r="Q153" s="52">
        <f>IF(节奏总纲!T147&lt;$D$4,0,IFERROR((节奏总纲!T147-$D$4)/$D$5*INDEX($F$10:$F$17,MATCH(Q$9,$E$10:$E$17,0)),P153))</f>
        <v>62252.320892299511</v>
      </c>
      <c r="R153" s="52">
        <f>IF(节奏总纲!P147&lt;$D$4,0,IFERROR((节奏总纲!P147-$D$4)/$D$5*INDEX($G$10:$G$17,MATCH(R$9,$E$10:$E$17,0)),Q153))</f>
        <v>12318.752920058907</v>
      </c>
      <c r="S153" s="52">
        <f>IF(节奏总纲!Q147&lt;$D$4,0,IFERROR((节奏总纲!Q147-$D$4)/$D$5*INDEX($G$10:$G$17,MATCH(S$9,$E$10:$E$17,0)),R153))</f>
        <v>20835.24054846654</v>
      </c>
      <c r="T153" s="52">
        <f>IF(节奏总纲!R147&lt;$D$4,0,IFERROR((节奏总纲!R147-$D$4)/$D$5*INDEX($G$10:$G$17,MATCH(T$9,$E$10:$E$17,0)),S153))</f>
        <v>24900.928356919801</v>
      </c>
      <c r="U153" s="52">
        <f>IF(节奏总纲!S147&lt;$D$4,0,IFERROR((节奏总纲!S147-$D$4)/$D$5*INDEX($G$10:$G$17,MATCH(U$9,$E$10:$E$17,0)),T153))</f>
        <v>24900.928356919801</v>
      </c>
      <c r="V153" s="52">
        <f>IF(节奏总纲!T147&lt;$D$4,0,IFERROR((节奏总纲!T147-$D$4)/$D$5*INDEX($G$10:$G$17,MATCH(V$9,$E$10:$E$17,0)),U153))</f>
        <v>24900.928356919801</v>
      </c>
      <c r="W153" s="52">
        <f>IF(节奏总纲!P147&lt;$D$4,0,IFERROR((节奏总纲!P147-$D$4)/$D$5*INDEX($H$10:$H$17,MATCH(W$9,$E$10:$E$17,0)),V153))</f>
        <v>2053.1254866764843</v>
      </c>
      <c r="X153" s="52">
        <f>IF(节奏总纲!Q147&lt;$D$4,0,IFERROR((节奏总纲!Q147-$D$4)/$D$5*INDEX($H$10:$H$17,MATCH(X$9,$E$10:$E$17,0)),W153))</f>
        <v>2170.3375571319311</v>
      </c>
      <c r="Y153" s="52">
        <f>IF(节奏总纲!R147&lt;$D$4,0,IFERROR((节奏总纲!R147-$D$4)/$D$5*INDEX($H$10:$H$17,MATCH(Y$9,$E$10:$E$17,0)),X153))</f>
        <v>2075.0773630766503</v>
      </c>
      <c r="Z153" s="52">
        <f>IF(节奏总纲!S147&lt;$D$4,0,IFERROR((节奏总纲!S147-$D$4)/$D$5*INDEX($H$10:$H$17,MATCH(Z$9,$E$10:$E$17,0)),Y153))</f>
        <v>2075.0773630766503</v>
      </c>
      <c r="AA153" s="52">
        <f>IF(节奏总纲!T147&lt;$D$4,0,IFERROR((节奏总纲!T147-$D$4)/$D$5*INDEX($H$10:$H$17,MATCH(AA$9,$E$10:$E$17,0)),Z153))</f>
        <v>2075.0773630766503</v>
      </c>
      <c r="AB153" s="52">
        <f>IF(节奏总纲!P147&lt;$D$4,0,IFERROR((节奏总纲!P147-$D$4)/$D$5*INDEX($I$10:$I$17,MATCH(AB$9,$E$10:$E$17,0)),AA153))</f>
        <v>246.37505840117814</v>
      </c>
      <c r="AC153" s="52">
        <f>IF(节奏总纲!Q147&lt;$D$4,0,IFERROR((节奏总纲!Q147-$D$4)/$D$5*INDEX($I$10:$I$17,MATCH(AC$9,$E$10:$E$17,0)),AB153))</f>
        <v>416.70481096933082</v>
      </c>
      <c r="AD153" s="52">
        <f>IF(节奏总纲!R147&lt;$D$4,0,IFERROR((节奏总纲!R147-$D$4)/$D$5*INDEX($I$10:$I$17,MATCH(AD$9,$E$10:$E$17,0)),AC153))</f>
        <v>498.01856713839607</v>
      </c>
      <c r="AE153" s="52">
        <f>IF(节奏总纲!S147&lt;$D$4,0,IFERROR((节奏总纲!S147-$D$4)/$D$5*INDEX($I$10:$I$17,MATCH(AE$9,$E$10:$E$17,0)),AD153))</f>
        <v>498.01856713839607</v>
      </c>
      <c r="AF153" s="52">
        <f>IF(节奏总纲!T147&lt;$D$4,0,IFERROR((节奏总纲!T147-$D$4)/$D$5*INDEX($I$10:$I$17,MATCH(AF$9,$E$10:$E$17,0)),AE153))</f>
        <v>498.01856713839607</v>
      </c>
    </row>
    <row r="154" spans="12:32" x14ac:dyDescent="0.15">
      <c r="L154" s="51">
        <v>145</v>
      </c>
      <c r="M154" s="52">
        <f>IF(节奏总纲!P148&lt;$D$4,0,IFERROR((节奏总纲!P148-$D$4)/$D$5*INDEX($F$10:$F$17,MATCH(M$9,$E$10:$E$17,0)),L154))</f>
        <v>66027.071445487993</v>
      </c>
      <c r="N154" s="52">
        <f>IF(节奏总纲!Q148&lt;$D$4,0,IFERROR((节奏总纲!Q148-$D$4)/$D$5*INDEX($F$10:$F$17,MATCH(N$9,$E$10:$E$17,0)),M154))</f>
        <v>69898.200616131056</v>
      </c>
      <c r="O154" s="52">
        <f>IF(节奏总纲!R148&lt;$D$4,0,IFERROR((节奏总纲!R148-$D$4)/$D$5*INDEX($F$10:$F$17,MATCH(O$9,$E$10:$E$17,0)),N154))</f>
        <v>66818.487284997856</v>
      </c>
      <c r="P154" s="52">
        <f>IF(节奏总纲!S148&lt;$D$4,0,IFERROR((节奏总纲!S148-$D$4)/$D$5*INDEX($F$10:$F$17,MATCH(P$9,$E$10:$E$17,0)),O154))</f>
        <v>66818.487284997856</v>
      </c>
      <c r="Q154" s="52">
        <f>IF(节奏总纲!T148&lt;$D$4,0,IFERROR((节奏总纲!T148-$D$4)/$D$5*INDEX($F$10:$F$17,MATCH(Q$9,$E$10:$E$17,0)),P154))</f>
        <v>66818.487284997856</v>
      </c>
      <c r="R154" s="52">
        <f>IF(节奏总纲!P148&lt;$D$4,0,IFERROR((节奏总纲!P148-$D$4)/$D$5*INDEX($G$10:$G$17,MATCH(R$9,$E$10:$E$17,0)),Q154))</f>
        <v>13205.414289097598</v>
      </c>
      <c r="S154" s="52">
        <f>IF(节奏总纲!Q148&lt;$D$4,0,IFERROR((节奏总纲!Q148-$D$4)/$D$5*INDEX($G$10:$G$17,MATCH(S$9,$E$10:$E$17,0)),R154))</f>
        <v>22367.424197161938</v>
      </c>
      <c r="T154" s="52">
        <f>IF(节奏总纲!R148&lt;$D$4,0,IFERROR((节奏总纲!R148-$D$4)/$D$5*INDEX($G$10:$G$17,MATCH(T$9,$E$10:$E$17,0)),S154))</f>
        <v>26727.394913999138</v>
      </c>
      <c r="U154" s="52">
        <f>IF(节奏总纲!S148&lt;$D$4,0,IFERROR((节奏总纲!S148-$D$4)/$D$5*INDEX($G$10:$G$17,MATCH(U$9,$E$10:$E$17,0)),T154))</f>
        <v>26727.394913999138</v>
      </c>
      <c r="V154" s="52">
        <f>IF(节奏总纲!T148&lt;$D$4,0,IFERROR((节奏总纲!T148-$D$4)/$D$5*INDEX($G$10:$G$17,MATCH(V$9,$E$10:$E$17,0)),U154))</f>
        <v>26727.394913999138</v>
      </c>
      <c r="W154" s="52">
        <f>IF(节奏总纲!P148&lt;$D$4,0,IFERROR((节奏总纲!P148-$D$4)/$D$5*INDEX($H$10:$H$17,MATCH(W$9,$E$10:$E$17,0)),V154))</f>
        <v>2200.9023815162664</v>
      </c>
      <c r="X154" s="52">
        <f>IF(节奏总纲!Q148&lt;$D$4,0,IFERROR((节奏总纲!Q148-$D$4)/$D$5*INDEX($H$10:$H$17,MATCH(X$9,$E$10:$E$17,0)),W154))</f>
        <v>2329.9400205377019</v>
      </c>
      <c r="Y154" s="52">
        <f>IF(节奏总纲!R148&lt;$D$4,0,IFERROR((节奏总纲!R148-$D$4)/$D$5*INDEX($H$10:$H$17,MATCH(Y$9,$E$10:$E$17,0)),X154))</f>
        <v>2227.2829094999283</v>
      </c>
      <c r="Z154" s="52">
        <f>IF(节奏总纲!S148&lt;$D$4,0,IFERROR((节奏总纲!S148-$D$4)/$D$5*INDEX($H$10:$H$17,MATCH(Z$9,$E$10:$E$17,0)),Y154))</f>
        <v>2227.2829094999283</v>
      </c>
      <c r="AA154" s="52">
        <f>IF(节奏总纲!T148&lt;$D$4,0,IFERROR((节奏总纲!T148-$D$4)/$D$5*INDEX($H$10:$H$17,MATCH(AA$9,$E$10:$E$17,0)),Z154))</f>
        <v>2227.2829094999283</v>
      </c>
      <c r="AB154" s="52">
        <f>IF(节奏总纲!P148&lt;$D$4,0,IFERROR((节奏总纲!P148-$D$4)/$D$5*INDEX($I$10:$I$17,MATCH(AB$9,$E$10:$E$17,0)),AA154))</f>
        <v>264.10828578195196</v>
      </c>
      <c r="AC154" s="52">
        <f>IF(节奏总纲!Q148&lt;$D$4,0,IFERROR((节奏总纲!Q148-$D$4)/$D$5*INDEX($I$10:$I$17,MATCH(AC$9,$E$10:$E$17,0)),AB154))</f>
        <v>447.34848394323876</v>
      </c>
      <c r="AD154" s="52">
        <f>IF(节奏总纲!R148&lt;$D$4,0,IFERROR((节奏总纲!R148-$D$4)/$D$5*INDEX($I$10:$I$17,MATCH(AD$9,$E$10:$E$17,0)),AC154))</f>
        <v>534.54789827998275</v>
      </c>
      <c r="AE154" s="52">
        <f>IF(节奏总纲!S148&lt;$D$4,0,IFERROR((节奏总纲!S148-$D$4)/$D$5*INDEX($I$10:$I$17,MATCH(AE$9,$E$10:$E$17,0)),AD154))</f>
        <v>534.54789827998275</v>
      </c>
      <c r="AF154" s="52">
        <f>IF(节奏总纲!T148&lt;$D$4,0,IFERROR((节奏总纲!T148-$D$4)/$D$5*INDEX($I$10:$I$17,MATCH(AF$9,$E$10:$E$17,0)),AE154))</f>
        <v>534.54789827998275</v>
      </c>
    </row>
    <row r="155" spans="12:32" x14ac:dyDescent="0.15">
      <c r="L155" s="51">
        <v>146</v>
      </c>
      <c r="M155" s="52">
        <f>IF(节奏总纲!P149&lt;$D$4,0,IFERROR((节奏总纲!P149-$D$4)/$D$5*INDEX($F$10:$F$17,MATCH(M$9,$E$10:$E$17,0)),L155))</f>
        <v>70778.572073446718</v>
      </c>
      <c r="N155" s="52">
        <f>IF(节奏总纲!Q149&lt;$D$4,0,IFERROR((节奏总纲!Q149-$D$4)/$D$5*INDEX($F$10:$F$17,MATCH(N$9,$E$10:$E$17,0)),M155))</f>
        <v>74912.896218556605</v>
      </c>
      <c r="O155" s="52">
        <f>IF(节奏总纲!R149&lt;$D$4,0,IFERROR((节奏总纲!R149-$D$4)/$D$5*INDEX($F$10:$F$17,MATCH(O$9,$E$10:$E$17,0)),N155))</f>
        <v>71398.810294148934</v>
      </c>
      <c r="P155" s="52">
        <f>IF(节奏总纲!S149&lt;$D$4,0,IFERROR((节奏总纲!S149-$D$4)/$D$5*INDEX($F$10:$F$17,MATCH(P$9,$E$10:$E$17,0)),O155))</f>
        <v>71398.810294148934</v>
      </c>
      <c r="Q155" s="52">
        <f>IF(节奏总纲!T149&lt;$D$4,0,IFERROR((节奏总纲!T149-$D$4)/$D$5*INDEX($F$10:$F$17,MATCH(Q$9,$E$10:$E$17,0)),P155))</f>
        <v>71398.810294148934</v>
      </c>
      <c r="R155" s="52">
        <f>IF(节奏总纲!P149&lt;$D$4,0,IFERROR((节奏总纲!P149-$D$4)/$D$5*INDEX($G$10:$G$17,MATCH(R$9,$E$10:$E$17,0)),Q155))</f>
        <v>14155.714414689342</v>
      </c>
      <c r="S155" s="52">
        <f>IF(节奏总纲!Q149&lt;$D$4,0,IFERROR((节奏总纲!Q149-$D$4)/$D$5*INDEX($G$10:$G$17,MATCH(S$9,$E$10:$E$17,0)),R155))</f>
        <v>23972.126789938113</v>
      </c>
      <c r="T155" s="52">
        <f>IF(节奏总纲!R149&lt;$D$4,0,IFERROR((节奏总纲!R149-$D$4)/$D$5*INDEX($G$10:$G$17,MATCH(T$9,$E$10:$E$17,0)),S155))</f>
        <v>28559.524117659574</v>
      </c>
      <c r="U155" s="52">
        <f>IF(节奏总纲!S149&lt;$D$4,0,IFERROR((节奏总纲!S149-$D$4)/$D$5*INDEX($G$10:$G$17,MATCH(U$9,$E$10:$E$17,0)),T155))</f>
        <v>28559.524117659574</v>
      </c>
      <c r="V155" s="52">
        <f>IF(节奏总纲!T149&lt;$D$4,0,IFERROR((节奏总纲!T149-$D$4)/$D$5*INDEX($G$10:$G$17,MATCH(V$9,$E$10:$E$17,0)),U155))</f>
        <v>28559.524117659574</v>
      </c>
      <c r="W155" s="52">
        <f>IF(节奏总纲!P149&lt;$D$4,0,IFERROR((节奏总纲!P149-$D$4)/$D$5*INDEX($H$10:$H$17,MATCH(W$9,$E$10:$E$17,0)),V155))</f>
        <v>2359.2857357815569</v>
      </c>
      <c r="X155" s="52">
        <f>IF(节奏总纲!Q149&lt;$D$4,0,IFERROR((节奏总纲!Q149-$D$4)/$D$5*INDEX($H$10:$H$17,MATCH(X$9,$E$10:$E$17,0)),W155))</f>
        <v>2497.0965406185537</v>
      </c>
      <c r="Y155" s="52">
        <f>IF(节奏总纲!R149&lt;$D$4,0,IFERROR((节奏总纲!R149-$D$4)/$D$5*INDEX($H$10:$H$17,MATCH(Y$9,$E$10:$E$17,0)),X155))</f>
        <v>2379.960343138298</v>
      </c>
      <c r="Z155" s="52">
        <f>IF(节奏总纲!S149&lt;$D$4,0,IFERROR((节奏总纲!S149-$D$4)/$D$5*INDEX($H$10:$H$17,MATCH(Z$9,$E$10:$E$17,0)),Y155))</f>
        <v>2379.960343138298</v>
      </c>
      <c r="AA155" s="52">
        <f>IF(节奏总纲!T149&lt;$D$4,0,IFERROR((节奏总纲!T149-$D$4)/$D$5*INDEX($H$10:$H$17,MATCH(AA$9,$E$10:$E$17,0)),Z155))</f>
        <v>2379.960343138298</v>
      </c>
      <c r="AB155" s="52">
        <f>IF(节奏总纲!P149&lt;$D$4,0,IFERROR((节奏总纲!P149-$D$4)/$D$5*INDEX($I$10:$I$17,MATCH(AB$9,$E$10:$E$17,0)),AA155))</f>
        <v>283.11428829378684</v>
      </c>
      <c r="AC155" s="52">
        <f>IF(节奏总纲!Q149&lt;$D$4,0,IFERROR((节奏总纲!Q149-$D$4)/$D$5*INDEX($I$10:$I$17,MATCH(AC$9,$E$10:$E$17,0)),AB155))</f>
        <v>479.44253579876226</v>
      </c>
      <c r="AD155" s="52">
        <f>IF(节奏总纲!R149&lt;$D$4,0,IFERROR((节奏总纲!R149-$D$4)/$D$5*INDEX($I$10:$I$17,MATCH(AD$9,$E$10:$E$17,0)),AC155))</f>
        <v>571.19048235319144</v>
      </c>
      <c r="AE155" s="52">
        <f>IF(节奏总纲!S149&lt;$D$4,0,IFERROR((节奏总纲!S149-$D$4)/$D$5*INDEX($I$10:$I$17,MATCH(AE$9,$E$10:$E$17,0)),AD155))</f>
        <v>571.19048235319144</v>
      </c>
      <c r="AF155" s="52">
        <f>IF(节奏总纲!T149&lt;$D$4,0,IFERROR((节奏总纲!T149-$D$4)/$D$5*INDEX($I$10:$I$17,MATCH(AF$9,$E$10:$E$17,0)),AE155))</f>
        <v>571.19048235319144</v>
      </c>
    </row>
    <row r="156" spans="12:32" x14ac:dyDescent="0.15">
      <c r="L156" s="51">
        <v>147</v>
      </c>
      <c r="M156" s="52">
        <f>IF(节奏总纲!P150&lt;$D$4,0,IFERROR((节奏总纲!P150-$D$4)/$D$5*INDEX($F$10:$F$17,MATCH(M$9,$E$10:$E$17,0)),L156))</f>
        <v>75871.104353717397</v>
      </c>
      <c r="N156" s="52">
        <f>IF(节奏总纲!Q150&lt;$D$4,0,IFERROR((节奏总纲!Q150-$D$4)/$D$5*INDEX($F$10:$F$17,MATCH(N$9,$E$10:$E$17,0)),M156))</f>
        <v>80039.102471590202</v>
      </c>
      <c r="O156" s="52">
        <f>IF(节奏总纲!R150&lt;$D$4,0,IFERROR((节奏总纲!R150-$D$4)/$D$5*INDEX($F$10:$F$17,MATCH(O$9,$E$10:$E$17,0)),N156))</f>
        <v>76188.415492506392</v>
      </c>
      <c r="P156" s="52">
        <f>IF(节奏总纲!S150&lt;$D$4,0,IFERROR((节奏总纲!S150-$D$4)/$D$5*INDEX($F$10:$F$17,MATCH(P$9,$E$10:$E$17,0)),O156))</f>
        <v>76188.415492506392</v>
      </c>
      <c r="Q156" s="52">
        <f>IF(节奏总纲!T150&lt;$D$4,0,IFERROR((节奏总纲!T150-$D$4)/$D$5*INDEX($F$10:$F$17,MATCH(Q$9,$E$10:$E$17,0)),P156))</f>
        <v>76188.415492506392</v>
      </c>
      <c r="R156" s="52">
        <f>IF(节奏总纲!P150&lt;$D$4,0,IFERROR((节奏总纲!P150-$D$4)/$D$5*INDEX($G$10:$G$17,MATCH(R$9,$E$10:$E$17,0)),Q156))</f>
        <v>15174.220870743478</v>
      </c>
      <c r="S156" s="52">
        <f>IF(节奏总纲!Q150&lt;$D$4,0,IFERROR((节奏总纲!Q150-$D$4)/$D$5*INDEX($G$10:$G$17,MATCH(S$9,$E$10:$E$17,0)),R156))</f>
        <v>25612.512790908866</v>
      </c>
      <c r="T156" s="52">
        <f>IF(节奏总纲!R150&lt;$D$4,0,IFERROR((节奏总纲!R150-$D$4)/$D$5*INDEX($G$10:$G$17,MATCH(T$9,$E$10:$E$17,0)),S156))</f>
        <v>30475.366197002557</v>
      </c>
      <c r="U156" s="52">
        <f>IF(节奏总纲!S150&lt;$D$4,0,IFERROR((节奏总纲!S150-$D$4)/$D$5*INDEX($G$10:$G$17,MATCH(U$9,$E$10:$E$17,0)),T156))</f>
        <v>30475.366197002557</v>
      </c>
      <c r="V156" s="52">
        <f>IF(节奏总纲!T150&lt;$D$4,0,IFERROR((节奏总纲!T150-$D$4)/$D$5*INDEX($G$10:$G$17,MATCH(V$9,$E$10:$E$17,0)),U156))</f>
        <v>30475.366197002557</v>
      </c>
      <c r="W156" s="52">
        <f>IF(节奏总纲!P150&lt;$D$4,0,IFERROR((节奏总纲!P150-$D$4)/$D$5*INDEX($H$10:$H$17,MATCH(W$9,$E$10:$E$17,0)),V156))</f>
        <v>2529.0368117905796</v>
      </c>
      <c r="X156" s="52">
        <f>IF(节奏总纲!Q150&lt;$D$4,0,IFERROR((节奏总纲!Q150-$D$4)/$D$5*INDEX($H$10:$H$17,MATCH(X$9,$E$10:$E$17,0)),W156))</f>
        <v>2667.9700823863404</v>
      </c>
      <c r="Y156" s="52">
        <f>IF(节奏总纲!R150&lt;$D$4,0,IFERROR((节奏总纲!R150-$D$4)/$D$5*INDEX($H$10:$H$17,MATCH(Y$9,$E$10:$E$17,0)),X156))</f>
        <v>2539.6138497502129</v>
      </c>
      <c r="Z156" s="52">
        <f>IF(节奏总纲!S150&lt;$D$4,0,IFERROR((节奏总纲!S150-$D$4)/$D$5*INDEX($H$10:$H$17,MATCH(Z$9,$E$10:$E$17,0)),Y156))</f>
        <v>2539.6138497502129</v>
      </c>
      <c r="AA156" s="52">
        <f>IF(节奏总纲!T150&lt;$D$4,0,IFERROR((节奏总纲!T150-$D$4)/$D$5*INDEX($H$10:$H$17,MATCH(AA$9,$E$10:$E$17,0)),Z156))</f>
        <v>2539.6138497502129</v>
      </c>
      <c r="AB156" s="52">
        <f>IF(节奏总纲!P150&lt;$D$4,0,IFERROR((节奏总纲!P150-$D$4)/$D$5*INDEX($I$10:$I$17,MATCH(AB$9,$E$10:$E$17,0)),AA156))</f>
        <v>303.4844174148696</v>
      </c>
      <c r="AC156" s="52">
        <f>IF(节奏总纲!Q150&lt;$D$4,0,IFERROR((节奏总纲!Q150-$D$4)/$D$5*INDEX($I$10:$I$17,MATCH(AC$9,$E$10:$E$17,0)),AB156))</f>
        <v>512.25025581817738</v>
      </c>
      <c r="AD156" s="52">
        <f>IF(节奏总纲!R150&lt;$D$4,0,IFERROR((节奏总纲!R150-$D$4)/$D$5*INDEX($I$10:$I$17,MATCH(AD$9,$E$10:$E$17,0)),AC156))</f>
        <v>609.50732394005104</v>
      </c>
      <c r="AE156" s="52">
        <f>IF(节奏总纲!S150&lt;$D$4,0,IFERROR((节奏总纲!S150-$D$4)/$D$5*INDEX($I$10:$I$17,MATCH(AE$9,$E$10:$E$17,0)),AD156))</f>
        <v>609.50732394005104</v>
      </c>
      <c r="AF156" s="52">
        <f>IF(节奏总纲!T150&lt;$D$4,0,IFERROR((节奏总纲!T150-$D$4)/$D$5*INDEX($I$10:$I$17,MATCH(AF$9,$E$10:$E$17,0)),AE156))</f>
        <v>609.50732394005104</v>
      </c>
    </row>
    <row r="157" spans="12:32" x14ac:dyDescent="0.15">
      <c r="L157" s="51">
        <v>148</v>
      </c>
      <c r="M157" s="52">
        <f>IF(节奏总纲!P151&lt;$D$4,0,IFERROR((节奏总纲!P151-$D$4)/$D$5*INDEX($F$10:$F$17,MATCH(M$9,$E$10:$E$17,0)),L157))</f>
        <v>81329.145308821084</v>
      </c>
      <c r="N157" s="52">
        <f>IF(节奏总纲!Q151&lt;$D$4,0,IFERROR((节奏总纲!Q151-$D$4)/$D$5*INDEX($F$10:$F$17,MATCH(N$9,$E$10:$E$17,0)),M157))</f>
        <v>85799.382444582778</v>
      </c>
      <c r="O157" s="52">
        <f>IF(节奏总纲!R151&lt;$D$4,0,IFERROR((节奏总纲!R151-$D$4)/$D$5*INDEX($F$10:$F$17,MATCH(O$9,$E$10:$E$17,0)),N157))</f>
        <v>81724.284409000276</v>
      </c>
      <c r="P157" s="52">
        <f>IF(节奏总纲!S151&lt;$D$4,0,IFERROR((节奏总纲!S151-$D$4)/$D$5*INDEX($F$10:$F$17,MATCH(P$9,$E$10:$E$17,0)),O157))</f>
        <v>81724.284409000276</v>
      </c>
      <c r="Q157" s="52">
        <f>IF(节奏总纲!T151&lt;$D$4,0,IFERROR((节奏总纲!T151-$D$4)/$D$5*INDEX($F$10:$F$17,MATCH(Q$9,$E$10:$E$17,0)),P157))</f>
        <v>81724.284409000276</v>
      </c>
      <c r="R157" s="52">
        <f>IF(节奏总纲!P151&lt;$D$4,0,IFERROR((节奏总纲!P151-$D$4)/$D$5*INDEX($G$10:$G$17,MATCH(R$9,$E$10:$E$17,0)),Q157))</f>
        <v>16265.829061764218</v>
      </c>
      <c r="S157" s="52">
        <f>IF(节奏总纲!Q151&lt;$D$4,0,IFERROR((节奏总纲!Q151-$D$4)/$D$5*INDEX($G$10:$G$17,MATCH(S$9,$E$10:$E$17,0)),R157))</f>
        <v>27455.802382266491</v>
      </c>
      <c r="T157" s="52">
        <f>IF(节奏总纲!R151&lt;$D$4,0,IFERROR((节奏总纲!R151-$D$4)/$D$5*INDEX($G$10:$G$17,MATCH(T$9,$E$10:$E$17,0)),S157))</f>
        <v>32689.71376360011</v>
      </c>
      <c r="U157" s="52">
        <f>IF(节奏总纲!S151&lt;$D$4,0,IFERROR((节奏总纲!S151-$D$4)/$D$5*INDEX($G$10:$G$17,MATCH(U$9,$E$10:$E$17,0)),T157))</f>
        <v>32689.71376360011</v>
      </c>
      <c r="V157" s="52">
        <f>IF(节奏总纲!T151&lt;$D$4,0,IFERROR((节奏总纲!T151-$D$4)/$D$5*INDEX($G$10:$G$17,MATCH(V$9,$E$10:$E$17,0)),U157))</f>
        <v>32689.71376360011</v>
      </c>
      <c r="W157" s="52">
        <f>IF(节奏总纲!P151&lt;$D$4,0,IFERROR((节奏总纲!P151-$D$4)/$D$5*INDEX($H$10:$H$17,MATCH(W$9,$E$10:$E$17,0)),V157))</f>
        <v>2710.9715102940363</v>
      </c>
      <c r="X157" s="52">
        <f>IF(节奏总纲!Q151&lt;$D$4,0,IFERROR((节奏总纲!Q151-$D$4)/$D$5*INDEX($H$10:$H$17,MATCH(X$9,$E$10:$E$17,0)),W157))</f>
        <v>2859.9794148194264</v>
      </c>
      <c r="Y157" s="52">
        <f>IF(节奏总纲!R151&lt;$D$4,0,IFERROR((节奏总纲!R151-$D$4)/$D$5*INDEX($H$10:$H$17,MATCH(Y$9,$E$10:$E$17,0)),X157))</f>
        <v>2724.1428136333425</v>
      </c>
      <c r="Z157" s="52">
        <f>IF(节奏总纲!S151&lt;$D$4,0,IFERROR((节奏总纲!S151-$D$4)/$D$5*INDEX($H$10:$H$17,MATCH(Z$9,$E$10:$E$17,0)),Y157))</f>
        <v>2724.1428136333425</v>
      </c>
      <c r="AA157" s="52">
        <f>IF(节奏总纲!T151&lt;$D$4,0,IFERROR((节奏总纲!T151-$D$4)/$D$5*INDEX($H$10:$H$17,MATCH(AA$9,$E$10:$E$17,0)),Z157))</f>
        <v>2724.1428136333425</v>
      </c>
      <c r="AB157" s="52">
        <f>IF(节奏总纲!P151&lt;$D$4,0,IFERROR((节奏总纲!P151-$D$4)/$D$5*INDEX($I$10:$I$17,MATCH(AB$9,$E$10:$E$17,0)),AA157))</f>
        <v>325.31658123528439</v>
      </c>
      <c r="AC157" s="52">
        <f>IF(节奏总纲!Q151&lt;$D$4,0,IFERROR((节奏总纲!Q151-$D$4)/$D$5*INDEX($I$10:$I$17,MATCH(AC$9,$E$10:$E$17,0)),AB157))</f>
        <v>549.11604764532979</v>
      </c>
      <c r="AD157" s="52">
        <f>IF(节奏总纲!R151&lt;$D$4,0,IFERROR((节奏总纲!R151-$D$4)/$D$5*INDEX($I$10:$I$17,MATCH(AD$9,$E$10:$E$17,0)),AC157))</f>
        <v>653.79427527200221</v>
      </c>
      <c r="AE157" s="52">
        <f>IF(节奏总纲!S151&lt;$D$4,0,IFERROR((节奏总纲!S151-$D$4)/$D$5*INDEX($I$10:$I$17,MATCH(AE$9,$E$10:$E$17,0)),AD157))</f>
        <v>653.79427527200221</v>
      </c>
      <c r="AF157" s="52">
        <f>IF(节奏总纲!T151&lt;$D$4,0,IFERROR((节奏总纲!T151-$D$4)/$D$5*INDEX($I$10:$I$17,MATCH(AF$9,$E$10:$E$17,0)),AE157))</f>
        <v>653.79427527200221</v>
      </c>
    </row>
    <row r="158" spans="12:32" x14ac:dyDescent="0.15">
      <c r="L158" s="51">
        <v>149</v>
      </c>
      <c r="M158" s="52">
        <f>IF(节奏总纲!P152&lt;$D$4,0,IFERROR((节奏总纲!P152-$D$4)/$D$5*INDEX($F$10:$F$17,MATCH(M$9,$E$10:$E$17,0)),L158))</f>
        <v>87178.928761937481</v>
      </c>
      <c r="N158" s="52">
        <f>IF(节奏总纲!Q152&lt;$D$4,0,IFERROR((节奏总纲!Q152-$D$4)/$D$5*INDEX($F$10:$F$17,MATCH(N$9,$E$10:$E$17,0)),M158))</f>
        <v>91994.935245748828</v>
      </c>
      <c r="O158" s="52">
        <f>IF(节奏总纲!R152&lt;$D$4,0,IFERROR((节奏总纲!R152-$D$4)/$D$5*INDEX($F$10:$F$17,MATCH(O$9,$E$10:$E$17,0)),N158))</f>
        <v>87687.196906090088</v>
      </c>
      <c r="P158" s="52">
        <f>IF(节奏总纲!S152&lt;$D$4,0,IFERROR((节奏总纲!S152-$D$4)/$D$5*INDEX($F$10:$F$17,MATCH(P$9,$E$10:$E$17,0)),O158))</f>
        <v>87687.196906090088</v>
      </c>
      <c r="Q158" s="52">
        <f>IF(节奏总纲!T152&lt;$D$4,0,IFERROR((节奏总纲!T152-$D$4)/$D$5*INDEX($F$10:$F$17,MATCH(Q$9,$E$10:$E$17,0)),P158))</f>
        <v>87687.196906090088</v>
      </c>
      <c r="R158" s="52">
        <f>IF(节奏总纲!P152&lt;$D$4,0,IFERROR((节奏总纲!P152-$D$4)/$D$5*INDEX($G$10:$G$17,MATCH(R$9,$E$10:$E$17,0)),Q158))</f>
        <v>17435.785752387495</v>
      </c>
      <c r="S158" s="52">
        <f>IF(节奏总纲!Q152&lt;$D$4,0,IFERROR((节奏总纲!Q152-$D$4)/$D$5*INDEX($G$10:$G$17,MATCH(S$9,$E$10:$E$17,0)),R158))</f>
        <v>29438.379278639626</v>
      </c>
      <c r="T158" s="52">
        <f>IF(节奏总纲!R152&lt;$D$4,0,IFERROR((节奏总纲!R152-$D$4)/$D$5*INDEX($G$10:$G$17,MATCH(T$9,$E$10:$E$17,0)),S158))</f>
        <v>35074.878762436034</v>
      </c>
      <c r="U158" s="52">
        <f>IF(节奏总纲!S152&lt;$D$4,0,IFERROR((节奏总纲!S152-$D$4)/$D$5*INDEX($G$10:$G$17,MATCH(U$9,$E$10:$E$17,0)),T158))</f>
        <v>35074.878762436034</v>
      </c>
      <c r="V158" s="52">
        <f>IF(节奏总纲!T152&lt;$D$4,0,IFERROR((节奏总纲!T152-$D$4)/$D$5*INDEX($G$10:$G$17,MATCH(V$9,$E$10:$E$17,0)),U158))</f>
        <v>35074.878762436034</v>
      </c>
      <c r="W158" s="52">
        <f>IF(节奏总纲!P152&lt;$D$4,0,IFERROR((节奏总纲!P152-$D$4)/$D$5*INDEX($H$10:$H$17,MATCH(W$9,$E$10:$E$17,0)),V158))</f>
        <v>2905.9642920645824</v>
      </c>
      <c r="X158" s="52">
        <f>IF(节奏总纲!Q152&lt;$D$4,0,IFERROR((节奏总纲!Q152-$D$4)/$D$5*INDEX($H$10:$H$17,MATCH(X$9,$E$10:$E$17,0)),W158))</f>
        <v>3066.4978415249611</v>
      </c>
      <c r="Y158" s="52">
        <f>IF(节奏总纲!R152&lt;$D$4,0,IFERROR((节奏总纲!R152-$D$4)/$D$5*INDEX($H$10:$H$17,MATCH(Y$9,$E$10:$E$17,0)),X158))</f>
        <v>2922.9065635363363</v>
      </c>
      <c r="Z158" s="52">
        <f>IF(节奏总纲!S152&lt;$D$4,0,IFERROR((节奏总纲!S152-$D$4)/$D$5*INDEX($H$10:$H$17,MATCH(Z$9,$E$10:$E$17,0)),Y158))</f>
        <v>2922.9065635363363</v>
      </c>
      <c r="AA158" s="52">
        <f>IF(节奏总纲!T152&lt;$D$4,0,IFERROR((节奏总纲!T152-$D$4)/$D$5*INDEX($H$10:$H$17,MATCH(AA$9,$E$10:$E$17,0)),Z158))</f>
        <v>2922.9065635363363</v>
      </c>
      <c r="AB158" s="52">
        <f>IF(节奏总纲!P152&lt;$D$4,0,IFERROR((节奏总纲!P152-$D$4)/$D$5*INDEX($I$10:$I$17,MATCH(AB$9,$E$10:$E$17,0)),AA158))</f>
        <v>348.71571504774994</v>
      </c>
      <c r="AC158" s="52">
        <f>IF(节奏总纲!Q152&lt;$D$4,0,IFERROR((节奏总纲!Q152-$D$4)/$D$5*INDEX($I$10:$I$17,MATCH(AC$9,$E$10:$E$17,0)),AB158))</f>
        <v>588.76758557279254</v>
      </c>
      <c r="AD158" s="52">
        <f>IF(节奏总纲!R152&lt;$D$4,0,IFERROR((节奏总纲!R152-$D$4)/$D$5*INDEX($I$10:$I$17,MATCH(AD$9,$E$10:$E$17,0)),AC158))</f>
        <v>701.49757524872064</v>
      </c>
      <c r="AE158" s="52">
        <f>IF(节奏总纲!S152&lt;$D$4,0,IFERROR((节奏总纲!S152-$D$4)/$D$5*INDEX($I$10:$I$17,MATCH(AE$9,$E$10:$E$17,0)),AD158))</f>
        <v>701.49757524872064</v>
      </c>
      <c r="AF158" s="52">
        <f>IF(节奏总纲!T152&lt;$D$4,0,IFERROR((节奏总纲!T152-$D$4)/$D$5*INDEX($I$10:$I$17,MATCH(AF$9,$E$10:$E$17,0)),AE158))</f>
        <v>701.49757524872064</v>
      </c>
    </row>
    <row r="159" spans="12:32" x14ac:dyDescent="0.15">
      <c r="L159" s="51">
        <v>150</v>
      </c>
      <c r="M159" s="52">
        <f>IF(节奏总纲!P153&lt;$D$4,0,IFERROR((节奏总纲!P153-$D$4)/$D$5*INDEX($F$10:$F$17,MATCH(M$9,$E$10:$E$17,0)),L159))</f>
        <v>93448.571428571435</v>
      </c>
      <c r="N159" s="52">
        <f>IF(节奏总纲!Q153&lt;$D$4,0,IFERROR((节奏总纲!Q153-$D$4)/$D$5*INDEX($F$10:$F$17,MATCH(N$9,$E$10:$E$17,0)),M159))</f>
        <v>98613.326785714293</v>
      </c>
      <c r="O159" s="52">
        <f>IF(节奏总纲!R153&lt;$D$4,0,IFERROR((节奏总纲!R153-$D$4)/$D$5*INDEX($F$10:$F$17,MATCH(O$9,$E$10:$E$17,0)),N159))</f>
        <v>94013.516142857145</v>
      </c>
      <c r="P159" s="52">
        <f>IF(节奏总纲!S153&lt;$D$4,0,IFERROR((节奏总纲!S153-$D$4)/$D$5*INDEX($F$10:$F$17,MATCH(P$9,$E$10:$E$17,0)),O159))</f>
        <v>94013.516142857145</v>
      </c>
      <c r="Q159" s="52">
        <f>IF(节奏总纲!T153&lt;$D$4,0,IFERROR((节奏总纲!T153-$D$4)/$D$5*INDEX($F$10:$F$17,MATCH(Q$9,$E$10:$E$17,0)),P159))</f>
        <v>94013.516142857145</v>
      </c>
      <c r="R159" s="52">
        <f>IF(节奏总纲!P153&lt;$D$4,0,IFERROR((节奏总纲!P153-$D$4)/$D$5*INDEX($G$10:$G$17,MATCH(R$9,$E$10:$E$17,0)),Q159))</f>
        <v>18689.714285714286</v>
      </c>
      <c r="S159" s="52">
        <f>IF(节奏总纲!Q153&lt;$D$4,0,IFERROR((节奏总纲!Q153-$D$4)/$D$5*INDEX($G$10:$G$17,MATCH(S$9,$E$10:$E$17,0)),R159))</f>
        <v>31556.264571428572</v>
      </c>
      <c r="T159" s="52">
        <f>IF(节奏总纲!R153&lt;$D$4,0,IFERROR((节奏总纲!R153-$D$4)/$D$5*INDEX($G$10:$G$17,MATCH(T$9,$E$10:$E$17,0)),S159))</f>
        <v>37605.406457142853</v>
      </c>
      <c r="U159" s="52">
        <f>IF(节奏总纲!S153&lt;$D$4,0,IFERROR((节奏总纲!S153-$D$4)/$D$5*INDEX($G$10:$G$17,MATCH(U$9,$E$10:$E$17,0)),T159))</f>
        <v>37605.406457142853</v>
      </c>
      <c r="V159" s="52">
        <f>IF(节奏总纲!T153&lt;$D$4,0,IFERROR((节奏总纲!T153-$D$4)/$D$5*INDEX($G$10:$G$17,MATCH(V$9,$E$10:$E$17,0)),U159))</f>
        <v>37605.406457142853</v>
      </c>
      <c r="W159" s="52">
        <f>IF(节奏总纲!P153&lt;$D$4,0,IFERROR((节奏总纲!P153-$D$4)/$D$5*INDEX($H$10:$H$17,MATCH(W$9,$E$10:$E$17,0)),V159))</f>
        <v>3114.9523809523807</v>
      </c>
      <c r="X159" s="52">
        <f>IF(节奏总纲!Q153&lt;$D$4,0,IFERROR((节奏总纲!Q153-$D$4)/$D$5*INDEX($H$10:$H$17,MATCH(X$9,$E$10:$E$17,0)),W159))</f>
        <v>3287.110892857143</v>
      </c>
      <c r="Y159" s="52">
        <f>IF(节奏总纲!R153&lt;$D$4,0,IFERROR((节奏总纲!R153-$D$4)/$D$5*INDEX($H$10:$H$17,MATCH(Y$9,$E$10:$E$17,0)),X159))</f>
        <v>3133.7838714285713</v>
      </c>
      <c r="Z159" s="52">
        <f>IF(节奏总纲!S153&lt;$D$4,0,IFERROR((节奏总纲!S153-$D$4)/$D$5*INDEX($H$10:$H$17,MATCH(Z$9,$E$10:$E$17,0)),Y159))</f>
        <v>3133.7838714285713</v>
      </c>
      <c r="AA159" s="52">
        <f>IF(节奏总纲!T153&lt;$D$4,0,IFERROR((节奏总纲!T153-$D$4)/$D$5*INDEX($H$10:$H$17,MATCH(AA$9,$E$10:$E$17,0)),Z159))</f>
        <v>3133.7838714285713</v>
      </c>
      <c r="AB159" s="52">
        <f>IF(节奏总纲!P153&lt;$D$4,0,IFERROR((节奏总纲!P153-$D$4)/$D$5*INDEX($I$10:$I$17,MATCH(AB$9,$E$10:$E$17,0)),AA159))</f>
        <v>373.79428571428571</v>
      </c>
      <c r="AC159" s="52">
        <f>IF(节奏总纲!Q153&lt;$D$4,0,IFERROR((节奏总纲!Q153-$D$4)/$D$5*INDEX($I$10:$I$17,MATCH(AC$9,$E$10:$E$17,0)),AB159))</f>
        <v>631.12529142857147</v>
      </c>
      <c r="AD159" s="52">
        <f>IF(节奏总纲!R153&lt;$D$4,0,IFERROR((节奏总纲!R153-$D$4)/$D$5*INDEX($I$10:$I$17,MATCH(AD$9,$E$10:$E$17,0)),AC159))</f>
        <v>752.10812914285702</v>
      </c>
      <c r="AE159" s="52">
        <f>IF(节奏总纲!S153&lt;$D$4,0,IFERROR((节奏总纲!S153-$D$4)/$D$5*INDEX($I$10:$I$17,MATCH(AE$9,$E$10:$E$17,0)),AD159))</f>
        <v>752.10812914285702</v>
      </c>
      <c r="AF159" s="52">
        <f>IF(节奏总纲!T153&lt;$D$4,0,IFERROR((节奏总纲!T153-$D$4)/$D$5*INDEX($I$10:$I$17,MATCH(AF$9,$E$10:$E$17,0)),AE159))</f>
        <v>752.10812914285702</v>
      </c>
    </row>
    <row r="160" spans="12:32" x14ac:dyDescent="0.15">
      <c r="L160" s="51">
        <v>151</v>
      </c>
      <c r="M160" s="52">
        <f>IF(节奏总纲!P154&lt;$D$4,0,IFERROR((节奏总纲!P154-$D$4)/$D$5*INDEX($F$10:$F$17,MATCH(M$9,$E$10:$E$17,0)),L160))</f>
        <v>100168.20805825488</v>
      </c>
      <c r="N160" s="52">
        <f>IF(节奏总纲!Q154&lt;$D$4,0,IFERROR((节奏总纲!Q154-$D$4)/$D$5*INDEX($F$10:$F$17,MATCH(N$9,$E$10:$E$17,0)),M160))</f>
        <v>105756.91302123874</v>
      </c>
      <c r="O160" s="52">
        <f>IF(节奏总纲!R154&lt;$D$4,0,IFERROR((节奏总纲!R154-$D$4)/$D$5*INDEX($F$10:$F$17,MATCH(O$9,$E$10:$E$17,0)),N160))</f>
        <v>100855.10897458915</v>
      </c>
      <c r="P160" s="52">
        <f>IF(节奏总纲!S154&lt;$D$4,0,IFERROR((节奏总纲!S154-$D$4)/$D$5*INDEX($F$10:$F$17,MATCH(P$9,$E$10:$E$17,0)),O160))</f>
        <v>100855.10897458915</v>
      </c>
      <c r="Q160" s="52">
        <f>IF(节奏总纲!T154&lt;$D$4,0,IFERROR((节奏总纲!T154-$D$4)/$D$5*INDEX($F$10:$F$17,MATCH(Q$9,$E$10:$E$17,0)),P160))</f>
        <v>100855.10897458915</v>
      </c>
      <c r="R160" s="52">
        <f>IF(节奏总纲!P154&lt;$D$4,0,IFERROR((节奏总纲!P154-$D$4)/$D$5*INDEX($G$10:$G$17,MATCH(R$9,$E$10:$E$17,0)),Q160))</f>
        <v>20033.641611650975</v>
      </c>
      <c r="S160" s="52">
        <f>IF(节奏总纲!Q154&lt;$D$4,0,IFERROR((节奏总纲!Q154-$D$4)/$D$5*INDEX($G$10:$G$17,MATCH(S$9,$E$10:$E$17,0)),R160))</f>
        <v>33842.212166796395</v>
      </c>
      <c r="T160" s="52">
        <f>IF(节奏总纲!R154&lt;$D$4,0,IFERROR((节奏总纲!R154-$D$4)/$D$5*INDEX($G$10:$G$17,MATCH(T$9,$E$10:$E$17,0)),S160))</f>
        <v>40342.043589835659</v>
      </c>
      <c r="U160" s="52">
        <f>IF(节奏总纲!S154&lt;$D$4,0,IFERROR((节奏总纲!S154-$D$4)/$D$5*INDEX($G$10:$G$17,MATCH(U$9,$E$10:$E$17,0)),T160))</f>
        <v>40342.043589835659</v>
      </c>
      <c r="V160" s="52">
        <f>IF(节奏总纲!T154&lt;$D$4,0,IFERROR((节奏总纲!T154-$D$4)/$D$5*INDEX($G$10:$G$17,MATCH(V$9,$E$10:$E$17,0)),U160))</f>
        <v>40342.043589835659</v>
      </c>
      <c r="W160" s="52">
        <f>IF(节奏总纲!P154&lt;$D$4,0,IFERROR((节奏总纲!P154-$D$4)/$D$5*INDEX($H$10:$H$17,MATCH(W$9,$E$10:$E$17,0)),V160))</f>
        <v>3338.9402686084959</v>
      </c>
      <c r="X160" s="52">
        <f>IF(节奏总纲!Q154&lt;$D$4,0,IFERROR((节奏总纲!Q154-$D$4)/$D$5*INDEX($H$10:$H$17,MATCH(X$9,$E$10:$E$17,0)),W160))</f>
        <v>3525.2304340412911</v>
      </c>
      <c r="Y160" s="52">
        <f>IF(节奏总纲!R154&lt;$D$4,0,IFERROR((节奏总纲!R154-$D$4)/$D$5*INDEX($H$10:$H$17,MATCH(Y$9,$E$10:$E$17,0)),X160))</f>
        <v>3361.8369658196384</v>
      </c>
      <c r="Z160" s="52">
        <f>IF(节奏总纲!S154&lt;$D$4,0,IFERROR((节奏总纲!S154-$D$4)/$D$5*INDEX($H$10:$H$17,MATCH(Z$9,$E$10:$E$17,0)),Y160))</f>
        <v>3361.8369658196384</v>
      </c>
      <c r="AA160" s="52">
        <f>IF(节奏总纲!T154&lt;$D$4,0,IFERROR((节奏总纲!T154-$D$4)/$D$5*INDEX($H$10:$H$17,MATCH(AA$9,$E$10:$E$17,0)),Z160))</f>
        <v>3361.8369658196384</v>
      </c>
      <c r="AB160" s="52">
        <f>IF(节奏总纲!P154&lt;$D$4,0,IFERROR((节奏总纲!P154-$D$4)/$D$5*INDEX($I$10:$I$17,MATCH(AB$9,$E$10:$E$17,0)),AA160))</f>
        <v>400.67283223301951</v>
      </c>
      <c r="AC160" s="52">
        <f>IF(节奏总纲!Q154&lt;$D$4,0,IFERROR((节奏总纲!Q154-$D$4)/$D$5*INDEX($I$10:$I$17,MATCH(AC$9,$E$10:$E$17,0)),AB160))</f>
        <v>676.8442433359279</v>
      </c>
      <c r="AD160" s="52">
        <f>IF(节奏总纲!R154&lt;$D$4,0,IFERROR((节奏总纲!R154-$D$4)/$D$5*INDEX($I$10:$I$17,MATCH(AD$9,$E$10:$E$17,0)),AC160))</f>
        <v>806.84087179671315</v>
      </c>
      <c r="AE160" s="52">
        <f>IF(节奏总纲!S154&lt;$D$4,0,IFERROR((节奏总纲!S154-$D$4)/$D$5*INDEX($I$10:$I$17,MATCH(AE$9,$E$10:$E$17,0)),AD160))</f>
        <v>806.84087179671315</v>
      </c>
      <c r="AF160" s="52">
        <f>IF(节奏总纲!T154&lt;$D$4,0,IFERROR((节奏总纲!T154-$D$4)/$D$5*INDEX($I$10:$I$17,MATCH(AF$9,$E$10:$E$17,0)),AE160))</f>
        <v>806.84087179671315</v>
      </c>
    </row>
    <row r="161" spans="12:32" x14ac:dyDescent="0.15">
      <c r="L161" s="51">
        <v>152</v>
      </c>
      <c r="M161" s="52">
        <f>IF(节奏总纲!P155&lt;$D$4,0,IFERROR((节奏总纲!P155-$D$4)/$D$5*INDEX($F$10:$F$17,MATCH(M$9,$E$10:$E$17,0)),L161))</f>
        <v>107370.13627583664</v>
      </c>
      <c r="N161" s="52">
        <f>IF(节奏总纲!Q155&lt;$D$4,0,IFERROR((节奏总纲!Q155-$D$4)/$D$5*INDEX($F$10:$F$17,MATCH(N$9,$E$10:$E$17,0)),M161))</f>
        <v>113336.16406882045</v>
      </c>
      <c r="O161" s="52">
        <f>IF(节奏总纲!R155&lt;$D$4,0,IFERROR((节奏总纲!R155-$D$4)/$D$5*INDEX($F$10:$F$17,MATCH(O$9,$E$10:$E$17,0)),N161))</f>
        <v>108709.34772434863</v>
      </c>
      <c r="P161" s="52">
        <f>IF(节奏总纲!S155&lt;$D$4,0,IFERROR((节奏总纲!S155-$D$4)/$D$5*INDEX($F$10:$F$17,MATCH(P$9,$E$10:$E$17,0)),O161))</f>
        <v>108709.34772434863</v>
      </c>
      <c r="Q161" s="52">
        <f>IF(节奏总纲!T155&lt;$D$4,0,IFERROR((节奏总纲!T155-$D$4)/$D$5*INDEX($F$10:$F$17,MATCH(Q$9,$E$10:$E$17,0)),P161))</f>
        <v>108709.34772434863</v>
      </c>
      <c r="R161" s="52">
        <f>IF(节奏总纲!P155&lt;$D$4,0,IFERROR((节奏总纲!P155-$D$4)/$D$5*INDEX($G$10:$G$17,MATCH(R$9,$E$10:$E$17,0)),Q161))</f>
        <v>21474.02725516733</v>
      </c>
      <c r="S161" s="52">
        <f>IF(节奏总纲!Q155&lt;$D$4,0,IFERROR((节奏总纲!Q155-$D$4)/$D$5*INDEX($G$10:$G$17,MATCH(S$9,$E$10:$E$17,0)),R161))</f>
        <v>36267.572502022544</v>
      </c>
      <c r="T161" s="52">
        <f>IF(节奏总纲!R155&lt;$D$4,0,IFERROR((节奏总纲!R155-$D$4)/$D$5*INDEX($G$10:$G$17,MATCH(T$9,$E$10:$E$17,0)),S161))</f>
        <v>43483.739089739451</v>
      </c>
      <c r="U161" s="52">
        <f>IF(节奏总纲!S155&lt;$D$4,0,IFERROR((节奏总纲!S155-$D$4)/$D$5*INDEX($G$10:$G$17,MATCH(U$9,$E$10:$E$17,0)),T161))</f>
        <v>43483.739089739451</v>
      </c>
      <c r="V161" s="52">
        <f>IF(节奏总纲!T155&lt;$D$4,0,IFERROR((节奏总纲!T155-$D$4)/$D$5*INDEX($G$10:$G$17,MATCH(V$9,$E$10:$E$17,0)),U161))</f>
        <v>43483.739089739451</v>
      </c>
      <c r="W161" s="52">
        <f>IF(节奏总纲!P155&lt;$D$4,0,IFERROR((节奏总纲!P155-$D$4)/$D$5*INDEX($H$10:$H$17,MATCH(W$9,$E$10:$E$17,0)),V161))</f>
        <v>3579.0045425278881</v>
      </c>
      <c r="X161" s="52">
        <f>IF(节奏总纲!Q155&lt;$D$4,0,IFERROR((节奏总纲!Q155-$D$4)/$D$5*INDEX($H$10:$H$17,MATCH(X$9,$E$10:$E$17,0)),W161))</f>
        <v>3777.8721356273486</v>
      </c>
      <c r="Y161" s="52">
        <f>IF(节奏总纲!R155&lt;$D$4,0,IFERROR((节奏总纲!R155-$D$4)/$D$5*INDEX($H$10:$H$17,MATCH(Y$9,$E$10:$E$17,0)),X161))</f>
        <v>3623.6449241449541</v>
      </c>
      <c r="Z161" s="52">
        <f>IF(节奏总纲!S155&lt;$D$4,0,IFERROR((节奏总纲!S155-$D$4)/$D$5*INDEX($H$10:$H$17,MATCH(Z$9,$E$10:$E$17,0)),Y161))</f>
        <v>3623.6449241449541</v>
      </c>
      <c r="AA161" s="52">
        <f>IF(节奏总纲!T155&lt;$D$4,0,IFERROR((节奏总纲!T155-$D$4)/$D$5*INDEX($H$10:$H$17,MATCH(AA$9,$E$10:$E$17,0)),Z161))</f>
        <v>3623.6449241449541</v>
      </c>
      <c r="AB161" s="52">
        <f>IF(节奏总纲!P155&lt;$D$4,0,IFERROR((节奏总纲!P155-$D$4)/$D$5*INDEX($I$10:$I$17,MATCH(AB$9,$E$10:$E$17,0)),AA161))</f>
        <v>429.48054510334663</v>
      </c>
      <c r="AC161" s="52">
        <f>IF(节奏总纲!Q155&lt;$D$4,0,IFERROR((节奏总纲!Q155-$D$4)/$D$5*INDEX($I$10:$I$17,MATCH(AC$9,$E$10:$E$17,0)),AB161))</f>
        <v>725.35145004045091</v>
      </c>
      <c r="AD161" s="52">
        <f>IF(节奏总纲!R155&lt;$D$4,0,IFERROR((节奏总纲!R155-$D$4)/$D$5*INDEX($I$10:$I$17,MATCH(AD$9,$E$10:$E$17,0)),AC161))</f>
        <v>869.67478179478894</v>
      </c>
      <c r="AE161" s="52">
        <f>IF(节奏总纲!S155&lt;$D$4,0,IFERROR((节奏总纲!S155-$D$4)/$D$5*INDEX($I$10:$I$17,MATCH(AE$9,$E$10:$E$17,0)),AD161))</f>
        <v>869.67478179478894</v>
      </c>
      <c r="AF161" s="52">
        <f>IF(节奏总纲!T155&lt;$D$4,0,IFERROR((节奏总纲!T155-$D$4)/$D$5*INDEX($I$10:$I$17,MATCH(AF$9,$E$10:$E$17,0)),AE161))</f>
        <v>869.67478179478894</v>
      </c>
    </row>
    <row r="162" spans="12:32" x14ac:dyDescent="0.15">
      <c r="L162" s="51">
        <v>153</v>
      </c>
      <c r="M162" s="52">
        <f>IF(节奏总纲!P156&lt;$D$4,0,IFERROR((节奏总纲!P156-$D$4)/$D$5*INDEX($F$10:$F$17,MATCH(M$9,$E$10:$E$17,0)),L162))</f>
        <v>115088.9718185321</v>
      </c>
      <c r="N162" s="52">
        <f>IF(节奏总纲!Q156&lt;$D$4,0,IFERROR((节奏总纲!Q156-$D$4)/$D$5*INDEX($F$10:$F$17,MATCH(N$9,$E$10:$E$17,0)),M162))</f>
        <v>122393.96520053492</v>
      </c>
      <c r="O162" s="52">
        <f>IF(节奏总纲!R156&lt;$D$4,0,IFERROR((节奏总纲!R156-$D$4)/$D$5*INDEX($F$10:$F$17,MATCH(O$9,$E$10:$E$17,0)),N162))</f>
        <v>117827.13734237186</v>
      </c>
      <c r="P162" s="52">
        <f>IF(节奏总纲!S156&lt;$D$4,0,IFERROR((节奏总纲!S156-$D$4)/$D$5*INDEX($F$10:$F$17,MATCH(P$9,$E$10:$E$17,0)),O162))</f>
        <v>117827.13734237186</v>
      </c>
      <c r="Q162" s="52">
        <f>IF(节奏总纲!T156&lt;$D$4,0,IFERROR((节奏总纲!T156-$D$4)/$D$5*INDEX($F$10:$F$17,MATCH(Q$9,$E$10:$E$17,0)),P162))</f>
        <v>117827.13734237186</v>
      </c>
      <c r="R162" s="52">
        <f>IF(节奏总纲!P156&lt;$D$4,0,IFERROR((节奏总纲!P156-$D$4)/$D$5*INDEX($G$10:$G$17,MATCH(R$9,$E$10:$E$17,0)),Q162))</f>
        <v>23017.79436370642</v>
      </c>
      <c r="S162" s="52">
        <f>IF(节奏总纲!Q156&lt;$D$4,0,IFERROR((节奏总纲!Q156-$D$4)/$D$5*INDEX($G$10:$G$17,MATCH(S$9,$E$10:$E$17,0)),R162))</f>
        <v>39166.068864171175</v>
      </c>
      <c r="T162" s="52">
        <f>IF(节奏总纲!R156&lt;$D$4,0,IFERROR((节奏总纲!R156-$D$4)/$D$5*INDEX($G$10:$G$17,MATCH(T$9,$E$10:$E$17,0)),S162))</f>
        <v>47130.854936948745</v>
      </c>
      <c r="U162" s="52">
        <f>IF(节奏总纲!S156&lt;$D$4,0,IFERROR((节奏总纲!S156-$D$4)/$D$5*INDEX($G$10:$G$17,MATCH(U$9,$E$10:$E$17,0)),T162))</f>
        <v>47130.854936948745</v>
      </c>
      <c r="V162" s="52">
        <f>IF(节奏总纲!T156&lt;$D$4,0,IFERROR((节奏总纲!T156-$D$4)/$D$5*INDEX($G$10:$G$17,MATCH(V$9,$E$10:$E$17,0)),U162))</f>
        <v>47130.854936948745</v>
      </c>
      <c r="W162" s="52">
        <f>IF(节奏总纲!P156&lt;$D$4,0,IFERROR((节奏总纲!P156-$D$4)/$D$5*INDEX($H$10:$H$17,MATCH(W$9,$E$10:$E$17,0)),V162))</f>
        <v>3836.2990606177364</v>
      </c>
      <c r="X162" s="52">
        <f>IF(节奏总纲!Q156&lt;$D$4,0,IFERROR((节奏总纲!Q156-$D$4)/$D$5*INDEX($H$10:$H$17,MATCH(X$9,$E$10:$E$17,0)),W162))</f>
        <v>4079.798840017831</v>
      </c>
      <c r="Y162" s="52">
        <f>IF(节奏总纲!R156&lt;$D$4,0,IFERROR((节奏总纲!R156-$D$4)/$D$5*INDEX($H$10:$H$17,MATCH(Y$9,$E$10:$E$17,0)),X162))</f>
        <v>3927.5712447457286</v>
      </c>
      <c r="Z162" s="52">
        <f>IF(节奏总纲!S156&lt;$D$4,0,IFERROR((节奏总纲!S156-$D$4)/$D$5*INDEX($H$10:$H$17,MATCH(Z$9,$E$10:$E$17,0)),Y162))</f>
        <v>3927.5712447457286</v>
      </c>
      <c r="AA162" s="52">
        <f>IF(节奏总纲!T156&lt;$D$4,0,IFERROR((节奏总纲!T156-$D$4)/$D$5*INDEX($H$10:$H$17,MATCH(AA$9,$E$10:$E$17,0)),Z162))</f>
        <v>3927.5712447457286</v>
      </c>
      <c r="AB162" s="52">
        <f>IF(节奏总纲!P156&lt;$D$4,0,IFERROR((节奏总纲!P156-$D$4)/$D$5*INDEX($I$10:$I$17,MATCH(AB$9,$E$10:$E$17,0)),AA162))</f>
        <v>460.35588727412841</v>
      </c>
      <c r="AC162" s="52">
        <f>IF(节奏总纲!Q156&lt;$D$4,0,IFERROR((节奏总纲!Q156-$D$4)/$D$5*INDEX($I$10:$I$17,MATCH(AC$9,$E$10:$E$17,0)),AB162))</f>
        <v>783.32137728342354</v>
      </c>
      <c r="AD162" s="52">
        <f>IF(节奏总纲!R156&lt;$D$4,0,IFERROR((节奏总纲!R156-$D$4)/$D$5*INDEX($I$10:$I$17,MATCH(AD$9,$E$10:$E$17,0)),AC162))</f>
        <v>942.61709873897485</v>
      </c>
      <c r="AE162" s="52">
        <f>IF(节奏总纲!S156&lt;$D$4,0,IFERROR((节奏总纲!S156-$D$4)/$D$5*INDEX($I$10:$I$17,MATCH(AE$9,$E$10:$E$17,0)),AD162))</f>
        <v>942.61709873897485</v>
      </c>
      <c r="AF162" s="52">
        <f>IF(节奏总纲!T156&lt;$D$4,0,IFERROR((节奏总纲!T156-$D$4)/$D$5*INDEX($I$10:$I$17,MATCH(AF$9,$E$10:$E$17,0)),AE162))</f>
        <v>942.61709873897485</v>
      </c>
    </row>
    <row r="163" spans="12:32" x14ac:dyDescent="0.15">
      <c r="L163" s="51">
        <v>154</v>
      </c>
      <c r="M163" s="52">
        <f>IF(节奏总纲!P157&lt;$D$4,0,IFERROR((节奏总纲!P157-$D$4)/$D$5*INDEX($F$10:$F$17,MATCH(M$9,$E$10:$E$17,0)),L163))</f>
        <v>123361.81491487482</v>
      </c>
      <c r="N163" s="52">
        <f>IF(节奏总纲!Q157&lt;$D$4,0,IFERROR((节奏总纲!Q157-$D$4)/$D$5*INDEX($F$10:$F$17,MATCH(N$9,$E$10:$E$17,0)),M163))</f>
        <v>131811.86826170102</v>
      </c>
      <c r="O163" s="52">
        <f>IF(节奏总纲!R157&lt;$D$4,0,IFERROR((节奏总纲!R157-$D$4)/$D$5*INDEX($F$10:$F$17,MATCH(O$9,$E$10:$E$17,0)),N163))</f>
        <v>145203.25134797936</v>
      </c>
      <c r="P163" s="52">
        <f>IF(节奏总纲!S157&lt;$D$4,0,IFERROR((节奏总纲!S157-$D$4)/$D$5*INDEX($F$10:$F$17,MATCH(P$9,$E$10:$E$17,0)),O163))</f>
        <v>145203.25134797936</v>
      </c>
      <c r="Q163" s="52">
        <f>IF(节奏总纲!T157&lt;$D$4,0,IFERROR((节奏总纲!T157-$D$4)/$D$5*INDEX($F$10:$F$17,MATCH(Q$9,$E$10:$E$17,0)),P163))</f>
        <v>145203.25134797936</v>
      </c>
      <c r="R163" s="52">
        <f>IF(节奏总纲!P157&lt;$D$4,0,IFERROR((节奏总纲!P157-$D$4)/$D$5*INDEX($G$10:$G$17,MATCH(R$9,$E$10:$E$17,0)),Q163))</f>
        <v>24672.362982974963</v>
      </c>
      <c r="S163" s="52">
        <f>IF(节奏总纲!Q157&lt;$D$4,0,IFERROR((节奏总纲!Q157-$D$4)/$D$5*INDEX($G$10:$G$17,MATCH(S$9,$E$10:$E$17,0)),R163))</f>
        <v>42179.797843744331</v>
      </c>
      <c r="T163" s="52">
        <f>IF(节奏总纲!R157&lt;$D$4,0,IFERROR((节奏总纲!R157-$D$4)/$D$5*INDEX($G$10:$G$17,MATCH(T$9,$E$10:$E$17,0)),S163))</f>
        <v>58081.300539191747</v>
      </c>
      <c r="U163" s="52">
        <f>IF(节奏总纲!S157&lt;$D$4,0,IFERROR((节奏总纲!S157-$D$4)/$D$5*INDEX($G$10:$G$17,MATCH(U$9,$E$10:$E$17,0)),T163))</f>
        <v>58081.300539191747</v>
      </c>
      <c r="V163" s="52">
        <f>IF(节奏总纲!T157&lt;$D$4,0,IFERROR((节奏总纲!T157-$D$4)/$D$5*INDEX($G$10:$G$17,MATCH(V$9,$E$10:$E$17,0)),U163))</f>
        <v>58081.300539191747</v>
      </c>
      <c r="W163" s="52">
        <f>IF(节奏总纲!P157&lt;$D$4,0,IFERROR((节奏总纲!P157-$D$4)/$D$5*INDEX($H$10:$H$17,MATCH(W$9,$E$10:$E$17,0)),V163))</f>
        <v>4112.0604971624934</v>
      </c>
      <c r="X163" s="52">
        <f>IF(节奏总纲!Q157&lt;$D$4,0,IFERROR((节奏总纲!Q157-$D$4)/$D$5*INDEX($H$10:$H$17,MATCH(X$9,$E$10:$E$17,0)),W163))</f>
        <v>4393.7289420567013</v>
      </c>
      <c r="Y163" s="52">
        <f>IF(节奏总纲!R157&lt;$D$4,0,IFERROR((节奏总纲!R157-$D$4)/$D$5*INDEX($H$10:$H$17,MATCH(Y$9,$E$10:$E$17,0)),X163))</f>
        <v>4840.1083782659789</v>
      </c>
      <c r="Z163" s="52">
        <f>IF(节奏总纲!S157&lt;$D$4,0,IFERROR((节奏总纲!S157-$D$4)/$D$5*INDEX($H$10:$H$17,MATCH(Z$9,$E$10:$E$17,0)),Y163))</f>
        <v>4840.1083782659789</v>
      </c>
      <c r="AA163" s="52">
        <f>IF(节奏总纲!T157&lt;$D$4,0,IFERROR((节奏总纲!T157-$D$4)/$D$5*INDEX($H$10:$H$17,MATCH(AA$9,$E$10:$E$17,0)),Z163))</f>
        <v>4840.1083782659789</v>
      </c>
      <c r="AB163" s="52">
        <f>IF(节奏总纲!P157&lt;$D$4,0,IFERROR((节奏总纲!P157-$D$4)/$D$5*INDEX($I$10:$I$17,MATCH(AB$9,$E$10:$E$17,0)),AA163))</f>
        <v>493.44725965949925</v>
      </c>
      <c r="AC163" s="52">
        <f>IF(节奏总纲!Q157&lt;$D$4,0,IFERROR((节奏总纲!Q157-$D$4)/$D$5*INDEX($I$10:$I$17,MATCH(AC$9,$E$10:$E$17,0)),AB163))</f>
        <v>843.59595687488661</v>
      </c>
      <c r="AD163" s="52">
        <f>IF(节奏总纲!R157&lt;$D$4,0,IFERROR((节奏总纲!R157-$D$4)/$D$5*INDEX($I$10:$I$17,MATCH(AD$9,$E$10:$E$17,0)),AC163))</f>
        <v>1161.626010783835</v>
      </c>
      <c r="AE163" s="52">
        <f>IF(节奏总纲!S157&lt;$D$4,0,IFERROR((节奏总纲!S157-$D$4)/$D$5*INDEX($I$10:$I$17,MATCH(AE$9,$E$10:$E$17,0)),AD163))</f>
        <v>1161.626010783835</v>
      </c>
      <c r="AF163" s="52">
        <f>IF(节奏总纲!T157&lt;$D$4,0,IFERROR((节奏总纲!T157-$D$4)/$D$5*INDEX($I$10:$I$17,MATCH(AF$9,$E$10:$E$17,0)),AE163))</f>
        <v>1161.626010783835</v>
      </c>
    </row>
    <row r="164" spans="12:32" x14ac:dyDescent="0.15">
      <c r="L164" s="51">
        <v>155</v>
      </c>
      <c r="M164" s="52">
        <f>IF(节奏总纲!P158&lt;$D$4,0,IFERROR((节奏总纲!P158-$D$4)/$D$5*INDEX($F$10:$F$17,MATCH(M$9,$E$10:$E$17,0)),L164))</f>
        <v>132228.42860526172</v>
      </c>
      <c r="N164" s="52">
        <f>IF(节奏总纲!Q158&lt;$D$4,0,IFERROR((节奏总纲!Q158-$D$4)/$D$5*INDEX($F$10:$F$17,MATCH(N$9,$E$10:$E$17,0)),M164))</f>
        <v>157209.14446879906</v>
      </c>
      <c r="O164" s="52">
        <f>IF(节奏总纲!R158&lt;$D$4,0,IFERROR((节奏总纲!R158-$D$4)/$D$5*INDEX($F$10:$F$17,MATCH(O$9,$E$10:$E$17,0)),N164))</f>
        <v>190041.17186291411</v>
      </c>
      <c r="P164" s="52">
        <f>IF(节奏总纲!S158&lt;$D$4,0,IFERROR((节奏总纲!S158-$D$4)/$D$5*INDEX($F$10:$F$17,MATCH(P$9,$E$10:$E$17,0)),O164))</f>
        <v>190041.17186291411</v>
      </c>
      <c r="Q164" s="52">
        <f>IF(节奏总纲!T158&lt;$D$4,0,IFERROR((节奏总纲!T158-$D$4)/$D$5*INDEX($F$10:$F$17,MATCH(Q$9,$E$10:$E$17,0)),P164))</f>
        <v>190041.17186291411</v>
      </c>
      <c r="R164" s="52">
        <f>IF(节奏总纲!P158&lt;$D$4,0,IFERROR((节奏总纲!P158-$D$4)/$D$5*INDEX($G$10:$G$17,MATCH(R$9,$E$10:$E$17,0)),Q164))</f>
        <v>26445.685721052345</v>
      </c>
      <c r="S164" s="52">
        <f>IF(节奏总纲!Q158&lt;$D$4,0,IFERROR((节奏总纲!Q158-$D$4)/$D$5*INDEX($G$10:$G$17,MATCH(S$9,$E$10:$E$17,0)),R164))</f>
        <v>50306.926230015699</v>
      </c>
      <c r="T164" s="52">
        <f>IF(节奏总纲!R158&lt;$D$4,0,IFERROR((节奏总纲!R158-$D$4)/$D$5*INDEX($G$10:$G$17,MATCH(T$9,$E$10:$E$17,0)),S164))</f>
        <v>76016.46874516565</v>
      </c>
      <c r="U164" s="52">
        <f>IF(节奏总纲!S158&lt;$D$4,0,IFERROR((节奏总纲!S158-$D$4)/$D$5*INDEX($G$10:$G$17,MATCH(U$9,$E$10:$E$17,0)),T164))</f>
        <v>76016.46874516565</v>
      </c>
      <c r="V164" s="52">
        <f>IF(节奏总纲!T158&lt;$D$4,0,IFERROR((节奏总纲!T158-$D$4)/$D$5*INDEX($G$10:$G$17,MATCH(V$9,$E$10:$E$17,0)),U164))</f>
        <v>76016.46874516565</v>
      </c>
      <c r="W164" s="52">
        <f>IF(节奏总纲!P158&lt;$D$4,0,IFERROR((节奏总纲!P158-$D$4)/$D$5*INDEX($H$10:$H$17,MATCH(W$9,$E$10:$E$17,0)),V164))</f>
        <v>4407.6142868420575</v>
      </c>
      <c r="X164" s="52">
        <f>IF(节奏总纲!Q158&lt;$D$4,0,IFERROR((节奏总纲!Q158-$D$4)/$D$5*INDEX($H$10:$H$17,MATCH(X$9,$E$10:$E$17,0)),W164))</f>
        <v>5240.3048156266359</v>
      </c>
      <c r="Y164" s="52">
        <f>IF(节奏总纲!R158&lt;$D$4,0,IFERROR((节奏总纲!R158-$D$4)/$D$5*INDEX($H$10:$H$17,MATCH(Y$9,$E$10:$E$17,0)),X164))</f>
        <v>6334.7057287638036</v>
      </c>
      <c r="Z164" s="52">
        <f>IF(节奏总纲!S158&lt;$D$4,0,IFERROR((节奏总纲!S158-$D$4)/$D$5*INDEX($H$10:$H$17,MATCH(Z$9,$E$10:$E$17,0)),Y164))</f>
        <v>6334.7057287638036</v>
      </c>
      <c r="AA164" s="52">
        <f>IF(节奏总纲!T158&lt;$D$4,0,IFERROR((节奏总纲!T158-$D$4)/$D$5*INDEX($H$10:$H$17,MATCH(AA$9,$E$10:$E$17,0)),Z164))</f>
        <v>6334.7057287638036</v>
      </c>
      <c r="AB164" s="52">
        <f>IF(节奏总纲!P158&lt;$D$4,0,IFERROR((节奏总纲!P158-$D$4)/$D$5*INDEX($I$10:$I$17,MATCH(AB$9,$E$10:$E$17,0)),AA164))</f>
        <v>528.91371442104696</v>
      </c>
      <c r="AC164" s="52">
        <f>IF(节奏总纲!Q158&lt;$D$4,0,IFERROR((节奏总纲!Q158-$D$4)/$D$5*INDEX($I$10:$I$17,MATCH(AC$9,$E$10:$E$17,0)),AB164))</f>
        <v>1006.138524600314</v>
      </c>
      <c r="AD164" s="52">
        <f>IF(节奏总纲!R158&lt;$D$4,0,IFERROR((节奏总纲!R158-$D$4)/$D$5*INDEX($I$10:$I$17,MATCH(AD$9,$E$10:$E$17,0)),AC164))</f>
        <v>1520.3293749033128</v>
      </c>
      <c r="AE164" s="52">
        <f>IF(节奏总纲!S158&lt;$D$4,0,IFERROR((节奏总纲!S158-$D$4)/$D$5*INDEX($I$10:$I$17,MATCH(AE$9,$E$10:$E$17,0)),AD164))</f>
        <v>1520.3293749033128</v>
      </c>
      <c r="AF164" s="52">
        <f>IF(节奏总纲!T158&lt;$D$4,0,IFERROR((节奏总纲!T158-$D$4)/$D$5*INDEX($I$10:$I$17,MATCH(AF$9,$E$10:$E$17,0)),AE164))</f>
        <v>1520.3293749033128</v>
      </c>
    </row>
    <row r="165" spans="12:32" x14ac:dyDescent="0.15">
      <c r="L165" s="51">
        <v>156</v>
      </c>
      <c r="M165" s="52">
        <f>IF(节奏总纲!P159&lt;$D$4,0,IFERROR((节奏总纲!P159-$D$4)/$D$5*INDEX($F$10:$F$17,MATCH(M$9,$E$10:$E$17,0)),L165))</f>
        <v>141731.42986117917</v>
      </c>
      <c r="N165" s="52">
        <f>IF(节奏总纲!Q159&lt;$D$4,0,IFERROR((节奏总纲!Q159-$D$4)/$D$5*INDEX($F$10:$F$17,MATCH(N$9,$E$10:$E$17,0)),M165))</f>
        <v>177164.28732647395</v>
      </c>
      <c r="O165" s="52">
        <f>IF(节奏总纲!R159&lt;$D$4,0,IFERROR((节奏总纲!R159-$D$4)/$D$5*INDEX($F$10:$F$17,MATCH(O$9,$E$10:$E$17,0)),N165))</f>
        <v>214725.68766825783</v>
      </c>
      <c r="P165" s="52">
        <f>IF(节奏总纲!S159&lt;$D$4,0,IFERROR((节奏总纲!S159-$D$4)/$D$5*INDEX($F$10:$F$17,MATCH(P$9,$E$10:$E$17,0)),O165))</f>
        <v>214725.68766825783</v>
      </c>
      <c r="Q165" s="52">
        <f>IF(节奏总纲!T159&lt;$D$4,0,IFERROR((节奏总纲!T159-$D$4)/$D$5*INDEX($F$10:$F$17,MATCH(Q$9,$E$10:$E$17,0)),P165))</f>
        <v>214725.68766825783</v>
      </c>
      <c r="R165" s="52">
        <f>IF(节奏总纲!P159&lt;$D$4,0,IFERROR((节奏总纲!P159-$D$4)/$D$5*INDEX($G$10:$G$17,MATCH(R$9,$E$10:$E$17,0)),Q165))</f>
        <v>28346.285972235833</v>
      </c>
      <c r="S165" s="52">
        <f>IF(节奏总纲!Q159&lt;$D$4,0,IFERROR((节奏总纲!Q159-$D$4)/$D$5*INDEX($G$10:$G$17,MATCH(S$9,$E$10:$E$17,0)),R165))</f>
        <v>56692.571944471667</v>
      </c>
      <c r="T165" s="52">
        <f>IF(节奏总纲!R159&lt;$D$4,0,IFERROR((节奏总纲!R159-$D$4)/$D$5*INDEX($G$10:$G$17,MATCH(T$9,$E$10:$E$17,0)),S165))</f>
        <v>85890.275067303141</v>
      </c>
      <c r="U165" s="52">
        <f>IF(节奏总纲!S159&lt;$D$4,0,IFERROR((节奏总纲!S159-$D$4)/$D$5*INDEX($G$10:$G$17,MATCH(U$9,$E$10:$E$17,0)),T165))</f>
        <v>85890.275067303141</v>
      </c>
      <c r="V165" s="52">
        <f>IF(节奏总纲!T159&lt;$D$4,0,IFERROR((节奏总纲!T159-$D$4)/$D$5*INDEX($G$10:$G$17,MATCH(V$9,$E$10:$E$17,0)),U165))</f>
        <v>85890.275067303141</v>
      </c>
      <c r="W165" s="52">
        <f>IF(节奏总纲!P159&lt;$D$4,0,IFERROR((节奏总纲!P159-$D$4)/$D$5*INDEX($H$10:$H$17,MATCH(W$9,$E$10:$E$17,0)),V165))</f>
        <v>4724.3809953726386</v>
      </c>
      <c r="X165" s="52">
        <f>IF(节奏总纲!Q159&lt;$D$4,0,IFERROR((节奏总纲!Q159-$D$4)/$D$5*INDEX($H$10:$H$17,MATCH(X$9,$E$10:$E$17,0)),W165))</f>
        <v>5905.4762442157989</v>
      </c>
      <c r="Y165" s="52">
        <f>IF(节奏总纲!R159&lt;$D$4,0,IFERROR((节奏总纲!R159-$D$4)/$D$5*INDEX($H$10:$H$17,MATCH(Y$9,$E$10:$E$17,0)),X165))</f>
        <v>7157.5229222752614</v>
      </c>
      <c r="Z165" s="52">
        <f>IF(节奏总纲!S159&lt;$D$4,0,IFERROR((节奏总纲!S159-$D$4)/$D$5*INDEX($H$10:$H$17,MATCH(Z$9,$E$10:$E$17,0)),Y165))</f>
        <v>7157.5229222752614</v>
      </c>
      <c r="AA165" s="52">
        <f>IF(节奏总纲!T159&lt;$D$4,0,IFERROR((节奏总纲!T159-$D$4)/$D$5*INDEX($H$10:$H$17,MATCH(AA$9,$E$10:$E$17,0)),Z165))</f>
        <v>7157.5229222752614</v>
      </c>
      <c r="AB165" s="52">
        <f>IF(节奏总纲!P159&lt;$D$4,0,IFERROR((节奏总纲!P159-$D$4)/$D$5*INDEX($I$10:$I$17,MATCH(AB$9,$E$10:$E$17,0)),AA165))</f>
        <v>566.92571944471672</v>
      </c>
      <c r="AC165" s="52">
        <f>IF(节奏总纲!Q159&lt;$D$4,0,IFERROR((节奏总纲!Q159-$D$4)/$D$5*INDEX($I$10:$I$17,MATCH(AC$9,$E$10:$E$17,0)),AB165))</f>
        <v>1133.8514388894334</v>
      </c>
      <c r="AD165" s="52">
        <f>IF(节奏总纲!R159&lt;$D$4,0,IFERROR((节奏总纲!R159-$D$4)/$D$5*INDEX($I$10:$I$17,MATCH(AD$9,$E$10:$E$17,0)),AC165))</f>
        <v>1717.8055013460628</v>
      </c>
      <c r="AE165" s="52">
        <f>IF(节奏总纲!S159&lt;$D$4,0,IFERROR((节奏总纲!S159-$D$4)/$D$5*INDEX($I$10:$I$17,MATCH(AE$9,$E$10:$E$17,0)),AD165))</f>
        <v>1717.8055013460628</v>
      </c>
      <c r="AF165" s="52">
        <f>IF(节奏总纲!T159&lt;$D$4,0,IFERROR((节奏总纲!T159-$D$4)/$D$5*INDEX($I$10:$I$17,MATCH(AF$9,$E$10:$E$17,0)),AE165))</f>
        <v>1717.8055013460628</v>
      </c>
    </row>
    <row r="166" spans="12:32" x14ac:dyDescent="0.15">
      <c r="L166" s="51">
        <v>157</v>
      </c>
      <c r="M166" s="52">
        <f>IF(节奏总纲!P160&lt;$D$4,0,IFERROR((节奏总纲!P160-$D$4)/$D$5*INDEX($F$10:$F$17,MATCH(M$9,$E$10:$E$17,0)),L166))</f>
        <v>151916.49442172053</v>
      </c>
      <c r="N166" s="52">
        <f>IF(节奏总纲!Q160&lt;$D$4,0,IFERROR((节奏总纲!Q160-$D$4)/$D$5*INDEX($F$10:$F$17,MATCH(N$9,$E$10:$E$17,0)),M166))</f>
        <v>189895.61802715066</v>
      </c>
      <c r="O166" s="52">
        <f>IF(节奏总纲!R160&lt;$D$4,0,IFERROR((节奏总纲!R160-$D$4)/$D$5*INDEX($F$10:$F$17,MATCH(O$9,$E$10:$E$17,0)),N166))</f>
        <v>230156.06047747802</v>
      </c>
      <c r="P166" s="52">
        <f>IF(节奏总纲!S160&lt;$D$4,0,IFERROR((节奏总纲!S160-$D$4)/$D$5*INDEX($F$10:$F$17,MATCH(P$9,$E$10:$E$17,0)),O166))</f>
        <v>230156.06047747802</v>
      </c>
      <c r="Q166" s="52">
        <f>IF(节奏总纲!T160&lt;$D$4,0,IFERROR((节奏总纲!T160-$D$4)/$D$5*INDEX($F$10:$F$17,MATCH(Q$9,$E$10:$E$17,0)),P166))</f>
        <v>230156.06047747802</v>
      </c>
      <c r="R166" s="52">
        <f>IF(节奏总纲!P160&lt;$D$4,0,IFERROR((节奏总纲!P160-$D$4)/$D$5*INDEX($G$10:$G$17,MATCH(R$9,$E$10:$E$17,0)),Q166))</f>
        <v>30383.298884344105</v>
      </c>
      <c r="S166" s="52">
        <f>IF(节奏总纲!Q160&lt;$D$4,0,IFERROR((节奏总纲!Q160-$D$4)/$D$5*INDEX($G$10:$G$17,MATCH(S$9,$E$10:$E$17,0)),R166))</f>
        <v>60766.597768688211</v>
      </c>
      <c r="T166" s="52">
        <f>IF(节奏总纲!R160&lt;$D$4,0,IFERROR((节奏总纲!R160-$D$4)/$D$5*INDEX($G$10:$G$17,MATCH(T$9,$E$10:$E$17,0)),S166))</f>
        <v>92062.424190991209</v>
      </c>
      <c r="U166" s="52">
        <f>IF(节奏总纲!S160&lt;$D$4,0,IFERROR((节奏总纲!S160-$D$4)/$D$5*INDEX($G$10:$G$17,MATCH(U$9,$E$10:$E$17,0)),T166))</f>
        <v>92062.424190991209</v>
      </c>
      <c r="V166" s="52">
        <f>IF(节奏总纲!T160&lt;$D$4,0,IFERROR((节奏总纲!T160-$D$4)/$D$5*INDEX($G$10:$G$17,MATCH(V$9,$E$10:$E$17,0)),U166))</f>
        <v>92062.424190991209</v>
      </c>
      <c r="W166" s="52">
        <f>IF(节奏总纲!P160&lt;$D$4,0,IFERROR((节奏总纲!P160-$D$4)/$D$5*INDEX($H$10:$H$17,MATCH(W$9,$E$10:$E$17,0)),V166))</f>
        <v>5063.8831473906839</v>
      </c>
      <c r="X166" s="52">
        <f>IF(节奏总纲!Q160&lt;$D$4,0,IFERROR((节奏总纲!Q160-$D$4)/$D$5*INDEX($H$10:$H$17,MATCH(X$9,$E$10:$E$17,0)),W166))</f>
        <v>6329.8539342383556</v>
      </c>
      <c r="Y166" s="52">
        <f>IF(节奏总纲!R160&lt;$D$4,0,IFERROR((节奏总纲!R160-$D$4)/$D$5*INDEX($H$10:$H$17,MATCH(Y$9,$E$10:$E$17,0)),X166))</f>
        <v>7671.8686825826007</v>
      </c>
      <c r="Z166" s="52">
        <f>IF(节奏总纲!S160&lt;$D$4,0,IFERROR((节奏总纲!S160-$D$4)/$D$5*INDEX($H$10:$H$17,MATCH(Z$9,$E$10:$E$17,0)),Y166))</f>
        <v>7671.8686825826007</v>
      </c>
      <c r="AA166" s="52">
        <f>IF(节奏总纲!T160&lt;$D$4,0,IFERROR((节奏总纲!T160-$D$4)/$D$5*INDEX($H$10:$H$17,MATCH(AA$9,$E$10:$E$17,0)),Z166))</f>
        <v>7671.8686825826007</v>
      </c>
      <c r="AB166" s="52">
        <f>IF(节奏总纲!P160&lt;$D$4,0,IFERROR((节奏总纲!P160-$D$4)/$D$5*INDEX($I$10:$I$17,MATCH(AB$9,$E$10:$E$17,0)),AA166))</f>
        <v>607.66597768688212</v>
      </c>
      <c r="AC166" s="52">
        <f>IF(节奏总纲!Q160&lt;$D$4,0,IFERROR((节奏总纲!Q160-$D$4)/$D$5*INDEX($I$10:$I$17,MATCH(AC$9,$E$10:$E$17,0)),AB166))</f>
        <v>1215.3319553737642</v>
      </c>
      <c r="AD166" s="52">
        <f>IF(节奏总纲!R160&lt;$D$4,0,IFERROR((节奏总纲!R160-$D$4)/$D$5*INDEX($I$10:$I$17,MATCH(AD$9,$E$10:$E$17,0)),AC166))</f>
        <v>1841.2484838198241</v>
      </c>
      <c r="AE166" s="52">
        <f>IF(节奏总纲!S160&lt;$D$4,0,IFERROR((节奏总纲!S160-$D$4)/$D$5*INDEX($I$10:$I$17,MATCH(AE$9,$E$10:$E$17,0)),AD166))</f>
        <v>1841.2484838198241</v>
      </c>
      <c r="AF166" s="52">
        <f>IF(节奏总纲!T160&lt;$D$4,0,IFERROR((节奏总纲!T160-$D$4)/$D$5*INDEX($I$10:$I$17,MATCH(AF$9,$E$10:$E$17,0)),AE166))</f>
        <v>1841.2484838198241</v>
      </c>
    </row>
    <row r="167" spans="12:32" x14ac:dyDescent="0.15">
      <c r="L167" s="51">
        <v>158</v>
      </c>
      <c r="M167" s="52">
        <f>IF(节奏总纲!P161&lt;$D$4,0,IFERROR((节奏总纲!P161-$D$4)/$D$5*INDEX($F$10:$F$17,MATCH(M$9,$E$10:$E$17,0)),L167))</f>
        <v>162832.57633192791</v>
      </c>
      <c r="N167" s="52">
        <f>IF(节奏总纲!Q161&lt;$D$4,0,IFERROR((节奏总纲!Q161-$D$4)/$D$5*INDEX($F$10:$F$17,MATCH(N$9,$E$10:$E$17,0)),M167))</f>
        <v>203540.72041490988</v>
      </c>
      <c r="O167" s="52">
        <f>IF(节奏总纲!R161&lt;$D$4,0,IFERROR((节奏总纲!R161-$D$4)/$D$5*INDEX($F$10:$F$17,MATCH(O$9,$E$10:$E$17,0)),N167))</f>
        <v>246693.92457144221</v>
      </c>
      <c r="P167" s="52">
        <f>IF(节奏总纲!S161&lt;$D$4,0,IFERROR((节奏总纲!S161-$D$4)/$D$5*INDEX($F$10:$F$17,MATCH(P$9,$E$10:$E$17,0)),O167))</f>
        <v>246693.92457144221</v>
      </c>
      <c r="Q167" s="52">
        <f>IF(节奏总纲!T161&lt;$D$4,0,IFERROR((节奏总纲!T161-$D$4)/$D$5*INDEX($F$10:$F$17,MATCH(Q$9,$E$10:$E$17,0)),P167))</f>
        <v>246693.92457144221</v>
      </c>
      <c r="R167" s="52">
        <f>IF(节奏总纲!P161&lt;$D$4,0,IFERROR((节奏总纲!P161-$D$4)/$D$5*INDEX($G$10:$G$17,MATCH(R$9,$E$10:$E$17,0)),Q167))</f>
        <v>32566.515266385581</v>
      </c>
      <c r="S167" s="52">
        <f>IF(节奏总纲!Q161&lt;$D$4,0,IFERROR((节奏总纲!Q161-$D$4)/$D$5*INDEX($G$10:$G$17,MATCH(S$9,$E$10:$E$17,0)),R167))</f>
        <v>65133.030532771161</v>
      </c>
      <c r="T167" s="52">
        <f>IF(节奏总纲!R161&lt;$D$4,0,IFERROR((节奏总纲!R161-$D$4)/$D$5*INDEX($G$10:$G$17,MATCH(T$9,$E$10:$E$17,0)),S167))</f>
        <v>98677.569828576889</v>
      </c>
      <c r="U167" s="52">
        <f>IF(节奏总纲!S161&lt;$D$4,0,IFERROR((节奏总纲!S161-$D$4)/$D$5*INDEX($G$10:$G$17,MATCH(U$9,$E$10:$E$17,0)),T167))</f>
        <v>98677.569828576889</v>
      </c>
      <c r="V167" s="52">
        <f>IF(节奏总纲!T161&lt;$D$4,0,IFERROR((节奏总纲!T161-$D$4)/$D$5*INDEX($G$10:$G$17,MATCH(V$9,$E$10:$E$17,0)),U167))</f>
        <v>98677.569828576889</v>
      </c>
      <c r="W167" s="52">
        <f>IF(节奏总纲!P161&lt;$D$4,0,IFERROR((节奏总纲!P161-$D$4)/$D$5*INDEX($H$10:$H$17,MATCH(W$9,$E$10:$E$17,0)),V167))</f>
        <v>5427.7525443975965</v>
      </c>
      <c r="X167" s="52">
        <f>IF(节奏总纲!Q161&lt;$D$4,0,IFERROR((节奏总纲!Q161-$D$4)/$D$5*INDEX($H$10:$H$17,MATCH(X$9,$E$10:$E$17,0)),W167))</f>
        <v>6784.6906804969958</v>
      </c>
      <c r="Y167" s="52">
        <f>IF(节奏总纲!R161&lt;$D$4,0,IFERROR((节奏总纲!R161-$D$4)/$D$5*INDEX($H$10:$H$17,MATCH(Y$9,$E$10:$E$17,0)),X167))</f>
        <v>8223.130819048074</v>
      </c>
      <c r="Z167" s="52">
        <f>IF(节奏总纲!S161&lt;$D$4,0,IFERROR((节奏总纲!S161-$D$4)/$D$5*INDEX($H$10:$H$17,MATCH(Z$9,$E$10:$E$17,0)),Y167))</f>
        <v>8223.130819048074</v>
      </c>
      <c r="AA167" s="52">
        <f>IF(节奏总纲!T161&lt;$D$4,0,IFERROR((节奏总纲!T161-$D$4)/$D$5*INDEX($H$10:$H$17,MATCH(AA$9,$E$10:$E$17,0)),Z167))</f>
        <v>8223.130819048074</v>
      </c>
      <c r="AB167" s="52">
        <f>IF(节奏总纲!P161&lt;$D$4,0,IFERROR((节奏总纲!P161-$D$4)/$D$5*INDEX($I$10:$I$17,MATCH(AB$9,$E$10:$E$17,0)),AA167))</f>
        <v>651.33030532771159</v>
      </c>
      <c r="AC167" s="52">
        <f>IF(节奏总纲!Q161&lt;$D$4,0,IFERROR((节奏总纲!Q161-$D$4)/$D$5*INDEX($I$10:$I$17,MATCH(AC$9,$E$10:$E$17,0)),AB167))</f>
        <v>1302.6606106554232</v>
      </c>
      <c r="AD167" s="52">
        <f>IF(节奏总纲!R161&lt;$D$4,0,IFERROR((节奏总纲!R161-$D$4)/$D$5*INDEX($I$10:$I$17,MATCH(AD$9,$E$10:$E$17,0)),AC167))</f>
        <v>1973.5513965715377</v>
      </c>
      <c r="AE167" s="52">
        <f>IF(节奏总纲!S161&lt;$D$4,0,IFERROR((节奏总纲!S161-$D$4)/$D$5*INDEX($I$10:$I$17,MATCH(AE$9,$E$10:$E$17,0)),AD167))</f>
        <v>1973.5513965715377</v>
      </c>
      <c r="AF167" s="52">
        <f>IF(节奏总纲!T161&lt;$D$4,0,IFERROR((节奏总纲!T161-$D$4)/$D$5*INDEX($I$10:$I$17,MATCH(AF$9,$E$10:$E$17,0)),AE167))</f>
        <v>1973.5513965715377</v>
      </c>
    </row>
    <row r="168" spans="12:32" x14ac:dyDescent="0.15">
      <c r="L168" s="51">
        <v>159</v>
      </c>
      <c r="M168" s="52">
        <f>IF(节奏总纲!P162&lt;$D$4,0,IFERROR((节奏总纲!P162-$D$4)/$D$5*INDEX($F$10:$F$17,MATCH(M$9,$E$10:$E$17,0)),L168))</f>
        <v>174532.14323816067</v>
      </c>
      <c r="N168" s="52">
        <f>IF(节奏总纲!Q162&lt;$D$4,0,IFERROR((节奏总纲!Q162-$D$4)/$D$5*INDEX($F$10:$F$17,MATCH(N$9,$E$10:$E$17,0)),M168))</f>
        <v>218165.17904770086</v>
      </c>
      <c r="O168" s="52">
        <f>IF(节奏总纲!R162&lt;$D$4,0,IFERROR((节奏总纲!R162-$D$4)/$D$5*INDEX($F$10:$F$17,MATCH(O$9,$E$10:$E$17,0)),N168))</f>
        <v>264418.7684343849</v>
      </c>
      <c r="P168" s="52">
        <f>IF(节奏总纲!S162&lt;$D$4,0,IFERROR((节奏总纲!S162-$D$4)/$D$5*INDEX($F$10:$F$17,MATCH(P$9,$E$10:$E$17,0)),O168))</f>
        <v>264418.7684343849</v>
      </c>
      <c r="Q168" s="52">
        <f>IF(节奏总纲!T162&lt;$D$4,0,IFERROR((节奏总纲!T162-$D$4)/$D$5*INDEX($F$10:$F$17,MATCH(Q$9,$E$10:$E$17,0)),P168))</f>
        <v>264418.7684343849</v>
      </c>
      <c r="R168" s="52">
        <f>IF(节奏总纲!P162&lt;$D$4,0,IFERROR((节奏总纲!P162-$D$4)/$D$5*INDEX($G$10:$G$17,MATCH(R$9,$E$10:$E$17,0)),Q168))</f>
        <v>34906.428647632136</v>
      </c>
      <c r="S168" s="52">
        <f>IF(节奏总纲!Q162&lt;$D$4,0,IFERROR((节奏总纲!Q162-$D$4)/$D$5*INDEX($G$10:$G$17,MATCH(S$9,$E$10:$E$17,0)),R168))</f>
        <v>69812.857295264272</v>
      </c>
      <c r="T168" s="52">
        <f>IF(节奏总纲!R162&lt;$D$4,0,IFERROR((节奏总纲!R162-$D$4)/$D$5*INDEX($G$10:$G$17,MATCH(T$9,$E$10:$E$17,0)),S168))</f>
        <v>105767.50737375395</v>
      </c>
      <c r="U168" s="52">
        <f>IF(节奏总纲!S162&lt;$D$4,0,IFERROR((节奏总纲!S162-$D$4)/$D$5*INDEX($G$10:$G$17,MATCH(U$9,$E$10:$E$17,0)),T168))</f>
        <v>105767.50737375395</v>
      </c>
      <c r="V168" s="52">
        <f>IF(节奏总纲!T162&lt;$D$4,0,IFERROR((节奏总纲!T162-$D$4)/$D$5*INDEX($G$10:$G$17,MATCH(V$9,$E$10:$E$17,0)),U168))</f>
        <v>105767.50737375395</v>
      </c>
      <c r="W168" s="52">
        <f>IF(节奏总纲!P162&lt;$D$4,0,IFERROR((节奏总纲!P162-$D$4)/$D$5*INDEX($H$10:$H$17,MATCH(W$9,$E$10:$E$17,0)),V168))</f>
        <v>5817.7381079386887</v>
      </c>
      <c r="X168" s="52">
        <f>IF(节奏总纲!Q162&lt;$D$4,0,IFERROR((节奏总纲!Q162-$D$4)/$D$5*INDEX($H$10:$H$17,MATCH(X$9,$E$10:$E$17,0)),W168))</f>
        <v>7272.1726349233622</v>
      </c>
      <c r="Y168" s="52">
        <f>IF(节奏总纲!R162&lt;$D$4,0,IFERROR((节奏总纲!R162-$D$4)/$D$5*INDEX($H$10:$H$17,MATCH(Y$9,$E$10:$E$17,0)),X168))</f>
        <v>8813.9589478128291</v>
      </c>
      <c r="Z168" s="52">
        <f>IF(节奏总纲!S162&lt;$D$4,0,IFERROR((节奏总纲!S162-$D$4)/$D$5*INDEX($H$10:$H$17,MATCH(Z$9,$E$10:$E$17,0)),Y168))</f>
        <v>8813.9589478128291</v>
      </c>
      <c r="AA168" s="52">
        <f>IF(节奏总纲!T162&lt;$D$4,0,IFERROR((节奏总纲!T162-$D$4)/$D$5*INDEX($H$10:$H$17,MATCH(AA$9,$E$10:$E$17,0)),Z168))</f>
        <v>8813.9589478128291</v>
      </c>
      <c r="AB168" s="52">
        <f>IF(节奏总纲!P162&lt;$D$4,0,IFERROR((节奏总纲!P162-$D$4)/$D$5*INDEX($I$10:$I$17,MATCH(AB$9,$E$10:$E$17,0)),AA168))</f>
        <v>698.12857295264268</v>
      </c>
      <c r="AC168" s="52">
        <f>IF(节奏总纲!Q162&lt;$D$4,0,IFERROR((节奏总纲!Q162-$D$4)/$D$5*INDEX($I$10:$I$17,MATCH(AC$9,$E$10:$E$17,0)),AB168))</f>
        <v>1396.2571459052854</v>
      </c>
      <c r="AD168" s="52">
        <f>IF(节奏总纲!R162&lt;$D$4,0,IFERROR((节奏总纲!R162-$D$4)/$D$5*INDEX($I$10:$I$17,MATCH(AD$9,$E$10:$E$17,0)),AC168))</f>
        <v>2115.3501474750788</v>
      </c>
      <c r="AE168" s="52">
        <f>IF(节奏总纲!S162&lt;$D$4,0,IFERROR((节奏总纲!S162-$D$4)/$D$5*INDEX($I$10:$I$17,MATCH(AE$9,$E$10:$E$17,0)),AD168))</f>
        <v>2115.3501474750788</v>
      </c>
      <c r="AF168" s="52">
        <f>IF(节奏总纲!T162&lt;$D$4,0,IFERROR((节奏总纲!T162-$D$4)/$D$5*INDEX($I$10:$I$17,MATCH(AF$9,$E$10:$E$17,0)),AE168))</f>
        <v>2115.3501474750788</v>
      </c>
    </row>
    <row r="169" spans="12:32" x14ac:dyDescent="0.15">
      <c r="L169" s="51">
        <v>160</v>
      </c>
      <c r="M169" s="52">
        <f>IF(节奏总纲!P163&lt;$D$4,0,IFERROR((节奏总纲!P163-$D$4)/$D$5*INDEX($F$10:$F$17,MATCH(M$9,$E$10:$E$17,0)),L169))</f>
        <v>187071.42857142858</v>
      </c>
      <c r="N169" s="52">
        <f>IF(节奏总纲!Q163&lt;$D$4,0,IFERROR((节奏总纲!Q163-$D$4)/$D$5*INDEX($F$10:$F$17,MATCH(N$9,$E$10:$E$17,0)),M169))</f>
        <v>233839.28571428574</v>
      </c>
      <c r="O169" s="52">
        <f>IF(节奏总纲!R163&lt;$D$4,0,IFERROR((节奏总纲!R163-$D$4)/$D$5*INDEX($F$10:$F$17,MATCH(O$9,$E$10:$E$17,0)),N169))</f>
        <v>283415.78571428574</v>
      </c>
      <c r="P169" s="52">
        <f>IF(节奏总纲!S163&lt;$D$4,0,IFERROR((节奏总纲!S163-$D$4)/$D$5*INDEX($F$10:$F$17,MATCH(P$9,$E$10:$E$17,0)),O169))</f>
        <v>283415.78571428574</v>
      </c>
      <c r="Q169" s="52">
        <f>IF(节奏总纲!T163&lt;$D$4,0,IFERROR((节奏总纲!T163-$D$4)/$D$5*INDEX($F$10:$F$17,MATCH(Q$9,$E$10:$E$17,0)),P169))</f>
        <v>283415.78571428574</v>
      </c>
      <c r="R169" s="52">
        <f>IF(节奏总纲!P163&lt;$D$4,0,IFERROR((节奏总纲!P163-$D$4)/$D$5*INDEX($G$10:$G$17,MATCH(R$9,$E$10:$E$17,0)),Q169))</f>
        <v>37414.285714285717</v>
      </c>
      <c r="S169" s="52">
        <f>IF(节奏总纲!Q163&lt;$D$4,0,IFERROR((节奏总纲!Q163-$D$4)/$D$5*INDEX($G$10:$G$17,MATCH(S$9,$E$10:$E$17,0)),R169))</f>
        <v>74828.571428571435</v>
      </c>
      <c r="T169" s="52">
        <f>IF(节奏总纲!R163&lt;$D$4,0,IFERROR((节奏总纲!R163-$D$4)/$D$5*INDEX($G$10:$G$17,MATCH(T$9,$E$10:$E$17,0)),S169))</f>
        <v>113366.3142857143</v>
      </c>
      <c r="U169" s="52">
        <f>IF(节奏总纲!S163&lt;$D$4,0,IFERROR((节奏总纲!S163-$D$4)/$D$5*INDEX($G$10:$G$17,MATCH(U$9,$E$10:$E$17,0)),T169))</f>
        <v>113366.3142857143</v>
      </c>
      <c r="V169" s="52">
        <f>IF(节奏总纲!T163&lt;$D$4,0,IFERROR((节奏总纲!T163-$D$4)/$D$5*INDEX($G$10:$G$17,MATCH(V$9,$E$10:$E$17,0)),U169))</f>
        <v>113366.3142857143</v>
      </c>
      <c r="W169" s="52">
        <f>IF(节奏总纲!P163&lt;$D$4,0,IFERROR((节奏总纲!P163-$D$4)/$D$5*INDEX($H$10:$H$17,MATCH(W$9,$E$10:$E$17,0)),V169))</f>
        <v>6235.7142857142862</v>
      </c>
      <c r="X169" s="52">
        <f>IF(节奏总纲!Q163&lt;$D$4,0,IFERROR((节奏总纲!Q163-$D$4)/$D$5*INDEX($H$10:$H$17,MATCH(X$9,$E$10:$E$17,0)),W169))</f>
        <v>7794.6428571428578</v>
      </c>
      <c r="Y169" s="52">
        <f>IF(节奏总纲!R163&lt;$D$4,0,IFERROR((节奏总纲!R163-$D$4)/$D$5*INDEX($H$10:$H$17,MATCH(Y$9,$E$10:$E$17,0)),X169))</f>
        <v>9447.192857142858</v>
      </c>
      <c r="Z169" s="52">
        <f>IF(节奏总纲!S163&lt;$D$4,0,IFERROR((节奏总纲!S163-$D$4)/$D$5*INDEX($H$10:$H$17,MATCH(Z$9,$E$10:$E$17,0)),Y169))</f>
        <v>9447.192857142858</v>
      </c>
      <c r="AA169" s="52">
        <f>IF(节奏总纲!T163&lt;$D$4,0,IFERROR((节奏总纲!T163-$D$4)/$D$5*INDEX($H$10:$H$17,MATCH(AA$9,$E$10:$E$17,0)),Z169))</f>
        <v>9447.192857142858</v>
      </c>
      <c r="AB169" s="52">
        <f>IF(节奏总纲!P163&lt;$D$4,0,IFERROR((节奏总纲!P163-$D$4)/$D$5*INDEX($I$10:$I$17,MATCH(AB$9,$E$10:$E$17,0)),AA169))</f>
        <v>748.28571428571433</v>
      </c>
      <c r="AC169" s="52">
        <f>IF(节奏总纲!Q163&lt;$D$4,0,IFERROR((节奏总纲!Q163-$D$4)/$D$5*INDEX($I$10:$I$17,MATCH(AC$9,$E$10:$E$17,0)),AB169))</f>
        <v>1496.5714285714287</v>
      </c>
      <c r="AD169" s="52">
        <f>IF(节奏总纲!R163&lt;$D$4,0,IFERROR((节奏总纲!R163-$D$4)/$D$5*INDEX($I$10:$I$17,MATCH(AD$9,$E$10:$E$17,0)),AC169))</f>
        <v>2267.3262857142859</v>
      </c>
      <c r="AE169" s="52">
        <f>IF(节奏总纲!S163&lt;$D$4,0,IFERROR((节奏总纲!S163-$D$4)/$D$5*INDEX($I$10:$I$17,MATCH(AE$9,$E$10:$E$17,0)),AD169))</f>
        <v>2267.3262857142859</v>
      </c>
      <c r="AF169" s="52">
        <f>IF(节奏总纲!T163&lt;$D$4,0,IFERROR((节奏总纲!T163-$D$4)/$D$5*INDEX($I$10:$I$17,MATCH(AF$9,$E$10:$E$17,0)),AE169))</f>
        <v>2267.3262857142859</v>
      </c>
    </row>
  </sheetData>
  <mergeCells count="7">
    <mergeCell ref="AB8:AF8"/>
    <mergeCell ref="C8:D8"/>
    <mergeCell ref="F8:G8"/>
    <mergeCell ref="H8:I8"/>
    <mergeCell ref="M8:Q8"/>
    <mergeCell ref="R8:V8"/>
    <mergeCell ref="W8:AA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B4:AN106"/>
  <sheetViews>
    <sheetView workbookViewId="0">
      <selection activeCell="C6" sqref="C6:C12"/>
    </sheetView>
  </sheetViews>
  <sheetFormatPr defaultRowHeight="12" x14ac:dyDescent="0.15"/>
  <cols>
    <col min="1" max="1" width="9" style="5"/>
    <col min="2" max="6" width="9" style="3"/>
    <col min="7" max="39" width="9" style="5"/>
    <col min="40" max="40" width="9" style="16"/>
    <col min="41" max="16384" width="9" style="5"/>
  </cols>
  <sheetData>
    <row r="4" spans="2:38" x14ac:dyDescent="0.15">
      <c r="B4" s="14"/>
      <c r="C4" s="14" t="s">
        <v>139</v>
      </c>
      <c r="D4" s="14"/>
      <c r="G4" s="3"/>
    </row>
    <row r="5" spans="2:38" x14ac:dyDescent="0.15">
      <c r="B5" s="14" t="s">
        <v>3</v>
      </c>
      <c r="C5" s="14" t="s">
        <v>4</v>
      </c>
      <c r="D5" s="14" t="s">
        <v>5</v>
      </c>
      <c r="G5" s="3"/>
      <c r="J5" s="89" t="s">
        <v>88</v>
      </c>
      <c r="K5" s="89"/>
      <c r="L5" s="89"/>
      <c r="M5" s="89"/>
      <c r="N5" s="89"/>
      <c r="P5" s="89" t="s">
        <v>89</v>
      </c>
      <c r="Q5" s="89"/>
      <c r="R5" s="89"/>
      <c r="S5" s="89"/>
      <c r="T5" s="89"/>
      <c r="Z5" s="89" t="s">
        <v>100</v>
      </c>
      <c r="AA5" s="89"/>
      <c r="AB5" s="89"/>
      <c r="AC5" s="89"/>
      <c r="AD5" s="89"/>
      <c r="AE5" s="15"/>
      <c r="AF5" s="7"/>
      <c r="AG5" s="13"/>
      <c r="AH5" s="89" t="s">
        <v>159</v>
      </c>
      <c r="AI5" s="89"/>
      <c r="AJ5" s="89"/>
      <c r="AK5" s="89"/>
      <c r="AL5" s="89"/>
    </row>
    <row r="6" spans="2:38" x14ac:dyDescent="0.15">
      <c r="B6" s="14">
        <v>1</v>
      </c>
      <c r="C6" s="14">
        <v>1</v>
      </c>
      <c r="D6" s="14">
        <f>SUM($C$6:C6)</f>
        <v>1</v>
      </c>
      <c r="G6" s="3"/>
      <c r="I6" s="5" t="s">
        <v>95</v>
      </c>
      <c r="J6" s="13" t="s">
        <v>84</v>
      </c>
      <c r="K6" s="13" t="s">
        <v>85</v>
      </c>
      <c r="L6" s="13" t="s">
        <v>86</v>
      </c>
      <c r="M6" s="13" t="s">
        <v>0</v>
      </c>
      <c r="N6" s="13" t="s">
        <v>87</v>
      </c>
      <c r="P6" s="13" t="s">
        <v>84</v>
      </c>
      <c r="Q6" s="13" t="s">
        <v>85</v>
      </c>
      <c r="R6" s="13" t="s">
        <v>86</v>
      </c>
      <c r="S6" s="13" t="s">
        <v>0</v>
      </c>
      <c r="T6" s="13" t="s">
        <v>87</v>
      </c>
      <c r="V6" s="13" t="s">
        <v>101</v>
      </c>
      <c r="W6" s="13" t="s">
        <v>90</v>
      </c>
      <c r="X6" s="13" t="s">
        <v>94</v>
      </c>
      <c r="Z6" s="13" t="s">
        <v>84</v>
      </c>
      <c r="AA6" s="13" t="s">
        <v>85</v>
      </c>
      <c r="AB6" s="13" t="s">
        <v>86</v>
      </c>
      <c r="AC6" s="13" t="s">
        <v>0</v>
      </c>
      <c r="AD6" s="13" t="s">
        <v>87</v>
      </c>
      <c r="AE6" s="13" t="s">
        <v>93</v>
      </c>
      <c r="AG6" s="13" t="s">
        <v>99</v>
      </c>
      <c r="AH6" s="13" t="s">
        <v>102</v>
      </c>
      <c r="AI6" s="13" t="s">
        <v>103</v>
      </c>
      <c r="AJ6" s="13" t="s">
        <v>104</v>
      </c>
      <c r="AK6" s="13" t="s">
        <v>105</v>
      </c>
      <c r="AL6" s="13" t="s">
        <v>106</v>
      </c>
    </row>
    <row r="7" spans="2:38" x14ac:dyDescent="0.15">
      <c r="B7" s="14">
        <v>2</v>
      </c>
      <c r="C7" s="14">
        <v>1</v>
      </c>
      <c r="D7" s="14">
        <f>SUM($C$6:C7)</f>
        <v>2</v>
      </c>
      <c r="G7" s="3"/>
      <c r="J7" s="13"/>
      <c r="K7" s="13">
        <v>5</v>
      </c>
      <c r="L7" s="13">
        <v>1</v>
      </c>
      <c r="M7" s="13"/>
      <c r="N7" s="13"/>
      <c r="P7" s="13"/>
      <c r="Q7" s="13">
        <v>0</v>
      </c>
      <c r="R7" s="13">
        <v>0</v>
      </c>
      <c r="S7" s="13"/>
      <c r="T7" s="13"/>
      <c r="V7" s="13">
        <v>6</v>
      </c>
      <c r="W7" s="13">
        <f>INDEX(节奏总纲!P:P,MATCH(V7,节奏总纲!O:O,0))</f>
        <v>0.51571656651039799</v>
      </c>
      <c r="X7" s="13">
        <f>W7</f>
        <v>0.51571656651039799</v>
      </c>
      <c r="Z7" s="13">
        <f t="shared" ref="Z7:Z20" si="0">J7*INDEX($D$19:$D$26,P7+1,1)</f>
        <v>0</v>
      </c>
      <c r="AA7" s="13">
        <f t="shared" ref="AA7:AA20" si="1">K7*INDEX($D$19:$D$26,Q7+1,1)</f>
        <v>5</v>
      </c>
      <c r="AB7" s="13">
        <f t="shared" ref="AB7:AB20" si="2">L7*INDEX($D$19:$D$26,R7+1,1)</f>
        <v>1</v>
      </c>
      <c r="AC7" s="13">
        <f t="shared" ref="AC7:AC20" si="3">M7*INDEX($D$19:$D$26,S7+1,1)</f>
        <v>0</v>
      </c>
      <c r="AD7" s="13">
        <f t="shared" ref="AD7:AD20" si="4">N7*INDEX($D$19:$D$26,T7+1,1)</f>
        <v>0</v>
      </c>
      <c r="AE7" s="13">
        <f t="shared" ref="AE7:AE20" si="5">SUMPRODUCT(Z7:AD7,$C$35:$G$35)</f>
        <v>1000</v>
      </c>
      <c r="AG7" s="13">
        <v>1</v>
      </c>
      <c r="AH7" s="13">
        <f>求节点($V$7:$V$20,$AE$7:$AE$20,AG7)</f>
        <v>166.66666666666674</v>
      </c>
      <c r="AI7" s="13">
        <f>求节点($V$27:$V$39,$AE$27:$AE$39,AG7)</f>
        <v>333.33333333333348</v>
      </c>
      <c r="AJ7" s="13">
        <f>求节点($V$43:$V$54,$AE$43:$AE$54,AG7)</f>
        <v>450</v>
      </c>
      <c r="AK7" s="13">
        <f>求节点($V$58:$V$68,$AE$58:$AE$68,AG7)</f>
        <v>500</v>
      </c>
      <c r="AL7" s="13">
        <f>求节点($V$72:$V$80,$AE$72:$AE$80,AG7)</f>
        <v>1500</v>
      </c>
    </row>
    <row r="8" spans="2:38" x14ac:dyDescent="0.15">
      <c r="B8" s="14">
        <v>3</v>
      </c>
      <c r="C8" s="14">
        <v>1</v>
      </c>
      <c r="D8" s="14">
        <f>SUM($C$6:C8)</f>
        <v>3</v>
      </c>
      <c r="J8" s="13"/>
      <c r="K8" s="13"/>
      <c r="L8" s="13">
        <v>5</v>
      </c>
      <c r="M8" s="13">
        <v>1</v>
      </c>
      <c r="N8" s="13"/>
      <c r="P8" s="13"/>
      <c r="Q8" s="13"/>
      <c r="R8" s="13">
        <v>0</v>
      </c>
      <c r="S8" s="13">
        <v>0</v>
      </c>
      <c r="T8" s="13"/>
      <c r="V8" s="13">
        <v>20</v>
      </c>
      <c r="W8" s="13">
        <f>INDEX(节奏总纲!P:P,MATCH(V8,节奏总纲!O:O,0))</f>
        <v>3</v>
      </c>
      <c r="X8" s="13">
        <f t="shared" ref="X8:X14" si="6">W8-W7</f>
        <v>2.484283433489602</v>
      </c>
      <c r="Z8" s="13">
        <f t="shared" si="0"/>
        <v>0</v>
      </c>
      <c r="AA8" s="13">
        <f t="shared" si="1"/>
        <v>0</v>
      </c>
      <c r="AB8" s="13">
        <f t="shared" si="2"/>
        <v>5</v>
      </c>
      <c r="AC8" s="13">
        <f t="shared" si="3"/>
        <v>1</v>
      </c>
      <c r="AD8" s="13">
        <f t="shared" si="4"/>
        <v>0</v>
      </c>
      <c r="AE8" s="13">
        <f t="shared" si="5"/>
        <v>5000</v>
      </c>
      <c r="AG8" s="13">
        <v>2</v>
      </c>
      <c r="AH8" s="13">
        <f t="shared" ref="AH8:AH71" si="7">求节点($V$7:$V$20,$AE$7:$AE$20,AG8)</f>
        <v>333.33333333333337</v>
      </c>
      <c r="AI8" s="13">
        <f t="shared" ref="AI8:AI71" si="8">求节点($V$27:$V$39,$AE$27:$AE$39,AG8)</f>
        <v>666.66666666666674</v>
      </c>
      <c r="AJ8" s="13">
        <f t="shared" ref="AJ8:AJ71" si="9">求节点($V$43:$V$54,$AE$43:$AE$54,AG8)</f>
        <v>900</v>
      </c>
      <c r="AK8" s="13">
        <f t="shared" ref="AK8:AK71" si="10">求节点($V$58:$V$68,$AE$58:$AE$68,AG8)</f>
        <v>1000</v>
      </c>
      <c r="AL8" s="13">
        <f t="shared" ref="AL8:AL71" si="11">求节点($V$72:$V$80,$AE$72:$AE$80,AG8)</f>
        <v>3000</v>
      </c>
    </row>
    <row r="9" spans="2:38" x14ac:dyDescent="0.15">
      <c r="B9" s="14">
        <v>4</v>
      </c>
      <c r="C9" s="14">
        <v>2</v>
      </c>
      <c r="D9" s="14">
        <f>SUM($C$6:C9)</f>
        <v>5</v>
      </c>
      <c r="J9" s="13"/>
      <c r="K9" s="13"/>
      <c r="L9" s="13">
        <v>3</v>
      </c>
      <c r="M9" s="13">
        <v>3</v>
      </c>
      <c r="N9" s="13"/>
      <c r="P9" s="13"/>
      <c r="Q9" s="13"/>
      <c r="R9" s="13">
        <v>1</v>
      </c>
      <c r="S9" s="13">
        <v>0</v>
      </c>
      <c r="T9" s="13"/>
      <c r="V9" s="13">
        <v>30</v>
      </c>
      <c r="W9" s="13">
        <f>INDEX(节奏总纲!P:P,MATCH(V9,节奏总纲!O:O,0))</f>
        <v>7</v>
      </c>
      <c r="X9" s="13">
        <f t="shared" si="6"/>
        <v>4</v>
      </c>
      <c r="Z9" s="13">
        <f t="shared" si="0"/>
        <v>0</v>
      </c>
      <c r="AA9" s="13">
        <f t="shared" si="1"/>
        <v>0</v>
      </c>
      <c r="AB9" s="13">
        <f t="shared" si="2"/>
        <v>6</v>
      </c>
      <c r="AC9" s="13">
        <f t="shared" si="3"/>
        <v>3</v>
      </c>
      <c r="AD9" s="13">
        <f t="shared" si="4"/>
        <v>0</v>
      </c>
      <c r="AE9" s="13">
        <f t="shared" si="5"/>
        <v>10500</v>
      </c>
      <c r="AG9" s="13">
        <v>3</v>
      </c>
      <c r="AH9" s="13">
        <f t="shared" si="7"/>
        <v>500</v>
      </c>
      <c r="AI9" s="13">
        <f t="shared" si="8"/>
        <v>1000</v>
      </c>
      <c r="AJ9" s="13">
        <f t="shared" si="9"/>
        <v>1350</v>
      </c>
      <c r="AK9" s="13">
        <f t="shared" si="10"/>
        <v>1500</v>
      </c>
      <c r="AL9" s="13">
        <f t="shared" si="11"/>
        <v>4500</v>
      </c>
    </row>
    <row r="10" spans="2:38" x14ac:dyDescent="0.15">
      <c r="B10" s="14">
        <v>5</v>
      </c>
      <c r="C10" s="14">
        <v>2</v>
      </c>
      <c r="D10" s="14">
        <f>SUM($C$6:C10)</f>
        <v>7</v>
      </c>
      <c r="J10" s="13"/>
      <c r="K10" s="13"/>
      <c r="L10" s="13">
        <v>1</v>
      </c>
      <c r="M10" s="13">
        <v>5</v>
      </c>
      <c r="N10" s="13"/>
      <c r="P10" s="13"/>
      <c r="Q10" s="13"/>
      <c r="R10" s="13">
        <v>3</v>
      </c>
      <c r="S10" s="13">
        <v>0</v>
      </c>
      <c r="T10" s="13"/>
      <c r="V10" s="13">
        <v>35</v>
      </c>
      <c r="W10" s="13">
        <f>INDEX(节奏总纲!P:P,MATCH(V10,节奏总纲!O:O,0))</f>
        <v>10.313708498984759</v>
      </c>
      <c r="X10" s="13">
        <f t="shared" si="6"/>
        <v>3.3137084989847594</v>
      </c>
      <c r="Z10" s="13">
        <f t="shared" si="0"/>
        <v>0</v>
      </c>
      <c r="AA10" s="13">
        <f t="shared" si="1"/>
        <v>0</v>
      </c>
      <c r="AB10" s="13">
        <f t="shared" si="2"/>
        <v>4</v>
      </c>
      <c r="AC10" s="13">
        <f t="shared" si="3"/>
        <v>5</v>
      </c>
      <c r="AD10" s="13">
        <f t="shared" si="4"/>
        <v>0</v>
      </c>
      <c r="AE10" s="13">
        <f t="shared" si="5"/>
        <v>14500</v>
      </c>
      <c r="AG10" s="13">
        <v>4</v>
      </c>
      <c r="AH10" s="13">
        <f t="shared" si="7"/>
        <v>666.66666666666674</v>
      </c>
      <c r="AI10" s="13">
        <f t="shared" si="8"/>
        <v>1333.3333333333335</v>
      </c>
      <c r="AJ10" s="13">
        <f t="shared" si="9"/>
        <v>1800</v>
      </c>
      <c r="AK10" s="13">
        <f t="shared" si="10"/>
        <v>2000</v>
      </c>
      <c r="AL10" s="13">
        <f t="shared" si="11"/>
        <v>6000</v>
      </c>
    </row>
    <row r="11" spans="2:38" x14ac:dyDescent="0.15">
      <c r="B11" s="14">
        <v>6</v>
      </c>
      <c r="C11" s="14">
        <v>2</v>
      </c>
      <c r="D11" s="14">
        <f>SUM($C$6:C11)</f>
        <v>9</v>
      </c>
      <c r="J11" s="13"/>
      <c r="K11" s="13"/>
      <c r="L11" s="13"/>
      <c r="M11" s="13">
        <v>6</v>
      </c>
      <c r="N11" s="13"/>
      <c r="P11" s="13"/>
      <c r="Q11" s="13"/>
      <c r="R11" s="13"/>
      <c r="S11" s="13">
        <v>0</v>
      </c>
      <c r="T11" s="13"/>
      <c r="V11" s="13">
        <v>38</v>
      </c>
      <c r="W11" s="13">
        <f>INDEX(节奏总纲!P:P,MATCH(V11,节奏总纲!O:O,0))</f>
        <v>12.928809012737984</v>
      </c>
      <c r="X11" s="13">
        <f t="shared" si="6"/>
        <v>2.6151005137532248</v>
      </c>
      <c r="Z11" s="13">
        <f t="shared" si="0"/>
        <v>0</v>
      </c>
      <c r="AA11" s="13">
        <f t="shared" si="1"/>
        <v>0</v>
      </c>
      <c r="AB11" s="13">
        <f t="shared" si="2"/>
        <v>0</v>
      </c>
      <c r="AC11" s="13">
        <f t="shared" si="3"/>
        <v>6</v>
      </c>
      <c r="AD11" s="13">
        <f t="shared" si="4"/>
        <v>0</v>
      </c>
      <c r="AE11" s="13">
        <f t="shared" si="5"/>
        <v>15000</v>
      </c>
      <c r="AG11" s="13">
        <v>5</v>
      </c>
      <c r="AH11" s="13">
        <f t="shared" si="7"/>
        <v>833.33333333333337</v>
      </c>
      <c r="AI11" s="13">
        <f t="shared" si="8"/>
        <v>1666.6666666666667</v>
      </c>
      <c r="AJ11" s="13">
        <f t="shared" si="9"/>
        <v>2250</v>
      </c>
      <c r="AK11" s="13">
        <f t="shared" si="10"/>
        <v>2500</v>
      </c>
      <c r="AL11" s="13">
        <f t="shared" si="11"/>
        <v>7500</v>
      </c>
    </row>
    <row r="12" spans="2:38" x14ac:dyDescent="0.15">
      <c r="B12" s="14">
        <v>7</v>
      </c>
      <c r="C12" s="14">
        <v>3</v>
      </c>
      <c r="D12" s="14">
        <f>SUM($C$6:C12)</f>
        <v>12</v>
      </c>
      <c r="J12" s="13"/>
      <c r="K12" s="13"/>
      <c r="L12" s="13"/>
      <c r="M12" s="13">
        <v>6</v>
      </c>
      <c r="N12" s="13"/>
      <c r="P12" s="13"/>
      <c r="Q12" s="13"/>
      <c r="R12" s="13"/>
      <c r="S12" s="13">
        <v>1</v>
      </c>
      <c r="T12" s="13"/>
      <c r="V12" s="13">
        <v>46</v>
      </c>
      <c r="W12" s="13">
        <f>INDEX(节奏总纲!P:P,MATCH(V12,节奏总纲!O:O,0))</f>
        <v>23.251465064166357</v>
      </c>
      <c r="X12" s="13">
        <f t="shared" si="6"/>
        <v>10.322656051428373</v>
      </c>
      <c r="Z12" s="13">
        <f t="shared" si="0"/>
        <v>0</v>
      </c>
      <c r="AA12" s="13">
        <f t="shared" si="1"/>
        <v>0</v>
      </c>
      <c r="AB12" s="13">
        <f t="shared" si="2"/>
        <v>0</v>
      </c>
      <c r="AC12" s="13">
        <f t="shared" si="3"/>
        <v>12</v>
      </c>
      <c r="AD12" s="13">
        <f t="shared" si="4"/>
        <v>0</v>
      </c>
      <c r="AE12" s="13">
        <f t="shared" si="5"/>
        <v>30000</v>
      </c>
      <c r="AG12" s="13">
        <v>6</v>
      </c>
      <c r="AH12" s="13">
        <f t="shared" si="7"/>
        <v>1000</v>
      </c>
      <c r="AI12" s="13">
        <f t="shared" si="8"/>
        <v>2000</v>
      </c>
      <c r="AJ12" s="13">
        <f t="shared" si="9"/>
        <v>2700</v>
      </c>
      <c r="AK12" s="13">
        <f t="shared" si="10"/>
        <v>3000</v>
      </c>
      <c r="AL12" s="13">
        <f t="shared" si="11"/>
        <v>9000</v>
      </c>
    </row>
    <row r="13" spans="2:38" x14ac:dyDescent="0.15">
      <c r="B13" s="14">
        <v>8</v>
      </c>
      <c r="C13" s="14">
        <v>3</v>
      </c>
      <c r="D13" s="14">
        <f>SUM($C$6:C13)</f>
        <v>15</v>
      </c>
      <c r="J13" s="13"/>
      <c r="K13" s="13"/>
      <c r="L13" s="13"/>
      <c r="M13" s="13">
        <v>6</v>
      </c>
      <c r="N13" s="13"/>
      <c r="P13" s="13"/>
      <c r="Q13" s="13"/>
      <c r="R13" s="13"/>
      <c r="S13" s="13">
        <v>3</v>
      </c>
      <c r="T13" s="13"/>
      <c r="V13" s="13">
        <v>58</v>
      </c>
      <c r="W13" s="13">
        <f>INDEX(节奏总纲!P:P,MATCH(V13,节奏总纲!O:O,0))</f>
        <v>54.715236050951923</v>
      </c>
      <c r="X13" s="13">
        <f t="shared" si="6"/>
        <v>31.463770986785565</v>
      </c>
      <c r="Z13" s="13">
        <f t="shared" si="0"/>
        <v>0</v>
      </c>
      <c r="AA13" s="13">
        <f t="shared" si="1"/>
        <v>0</v>
      </c>
      <c r="AB13" s="13">
        <f t="shared" si="2"/>
        <v>0</v>
      </c>
      <c r="AC13" s="13">
        <f t="shared" si="3"/>
        <v>24</v>
      </c>
      <c r="AD13" s="13">
        <f t="shared" si="4"/>
        <v>0</v>
      </c>
      <c r="AE13" s="13">
        <f t="shared" si="5"/>
        <v>60000</v>
      </c>
      <c r="AG13" s="13">
        <v>7</v>
      </c>
      <c r="AH13" s="13">
        <f t="shared" si="7"/>
        <v>1285.7142857142858</v>
      </c>
      <c r="AI13" s="13">
        <f t="shared" si="8"/>
        <v>2807.6923076923076</v>
      </c>
      <c r="AJ13" s="13">
        <f t="shared" si="9"/>
        <v>3150</v>
      </c>
      <c r="AK13" s="13">
        <f t="shared" si="10"/>
        <v>3500</v>
      </c>
      <c r="AL13" s="13">
        <f t="shared" si="11"/>
        <v>10500</v>
      </c>
    </row>
    <row r="14" spans="2:38" x14ac:dyDescent="0.15">
      <c r="J14" s="13"/>
      <c r="K14" s="13"/>
      <c r="L14" s="13"/>
      <c r="M14" s="13">
        <v>6</v>
      </c>
      <c r="N14" s="13"/>
      <c r="P14" s="13"/>
      <c r="Q14" s="13"/>
      <c r="R14" s="13"/>
      <c r="S14" s="13">
        <v>6</v>
      </c>
      <c r="T14" s="13"/>
      <c r="V14" s="13">
        <v>67</v>
      </c>
      <c r="W14" s="13">
        <f>INDEX(节奏总纲!P:P,MATCH(V14,节奏总纲!O:O,0))</f>
        <v>102.96830673359811</v>
      </c>
      <c r="X14" s="13">
        <f t="shared" si="6"/>
        <v>48.253070682646189</v>
      </c>
      <c r="Z14" s="13">
        <f t="shared" si="0"/>
        <v>0</v>
      </c>
      <c r="AA14" s="13">
        <f t="shared" si="1"/>
        <v>0</v>
      </c>
      <c r="AB14" s="13">
        <f t="shared" si="2"/>
        <v>0</v>
      </c>
      <c r="AC14" s="13">
        <f t="shared" si="3"/>
        <v>42</v>
      </c>
      <c r="AD14" s="13">
        <f t="shared" si="4"/>
        <v>0</v>
      </c>
      <c r="AE14" s="13">
        <f t="shared" si="5"/>
        <v>105000</v>
      </c>
      <c r="AG14" s="13">
        <v>8</v>
      </c>
      <c r="AH14" s="13">
        <f t="shared" si="7"/>
        <v>1571.4285714285716</v>
      </c>
      <c r="AI14" s="13">
        <f t="shared" si="8"/>
        <v>3615.3846153846152</v>
      </c>
      <c r="AJ14" s="13">
        <f t="shared" si="9"/>
        <v>3600</v>
      </c>
      <c r="AK14" s="13">
        <f t="shared" si="10"/>
        <v>4000</v>
      </c>
      <c r="AL14" s="13">
        <f t="shared" si="11"/>
        <v>12000</v>
      </c>
    </row>
    <row r="15" spans="2:38" x14ac:dyDescent="0.15">
      <c r="J15" s="13"/>
      <c r="K15" s="13"/>
      <c r="L15" s="13"/>
      <c r="M15" s="13"/>
      <c r="N15" s="13">
        <v>1</v>
      </c>
      <c r="P15" s="13"/>
      <c r="Q15" s="13"/>
      <c r="R15" s="13"/>
      <c r="S15" s="13"/>
      <c r="T15" s="13">
        <v>0</v>
      </c>
      <c r="V15" s="13">
        <v>68</v>
      </c>
      <c r="W15" s="13">
        <f>INDEX(节奏总纲!P:P,MATCH(V15,节奏总纲!O:O,0))</f>
        <v>110.43047210190386</v>
      </c>
      <c r="X15" s="13">
        <f t="shared" ref="X15:X20" si="12">W15-W14</f>
        <v>7.4621653683057474</v>
      </c>
      <c r="Z15" s="13">
        <f t="shared" si="0"/>
        <v>0</v>
      </c>
      <c r="AA15" s="13">
        <f t="shared" si="1"/>
        <v>0</v>
      </c>
      <c r="AB15" s="13">
        <f t="shared" si="2"/>
        <v>0</v>
      </c>
      <c r="AC15" s="13">
        <f t="shared" si="3"/>
        <v>0</v>
      </c>
      <c r="AD15" s="13">
        <f t="shared" si="4"/>
        <v>1</v>
      </c>
      <c r="AE15" s="13">
        <f t="shared" si="5"/>
        <v>25000</v>
      </c>
      <c r="AG15" s="13">
        <v>9</v>
      </c>
      <c r="AH15" s="13">
        <f t="shared" si="7"/>
        <v>1857.1428571428571</v>
      </c>
      <c r="AI15" s="13">
        <f t="shared" si="8"/>
        <v>4423.0769230769238</v>
      </c>
      <c r="AJ15" s="13">
        <f t="shared" si="9"/>
        <v>4240</v>
      </c>
      <c r="AK15" s="13">
        <f t="shared" si="10"/>
        <v>4500</v>
      </c>
      <c r="AL15" s="13">
        <f t="shared" si="11"/>
        <v>13500</v>
      </c>
    </row>
    <row r="16" spans="2:38" x14ac:dyDescent="0.15">
      <c r="J16" s="13"/>
      <c r="K16" s="13"/>
      <c r="L16" s="13"/>
      <c r="M16" s="13"/>
      <c r="N16" s="13">
        <v>2</v>
      </c>
      <c r="P16" s="13"/>
      <c r="Q16" s="13"/>
      <c r="R16" s="13"/>
      <c r="S16" s="13"/>
      <c r="T16" s="13">
        <v>0</v>
      </c>
      <c r="V16" s="13">
        <v>75</v>
      </c>
      <c r="W16" s="13">
        <f>INDEX(节奏总纲!P:P,MATCH(V16,节奏总纲!O:O,0))</f>
        <v>180.01933598375612</v>
      </c>
      <c r="X16" s="13">
        <f t="shared" si="12"/>
        <v>69.588863881852262</v>
      </c>
      <c r="Z16" s="13">
        <f t="shared" si="0"/>
        <v>0</v>
      </c>
      <c r="AA16" s="13">
        <f t="shared" si="1"/>
        <v>0</v>
      </c>
      <c r="AB16" s="13">
        <f t="shared" si="2"/>
        <v>0</v>
      </c>
      <c r="AC16" s="13">
        <f t="shared" si="3"/>
        <v>0</v>
      </c>
      <c r="AD16" s="13">
        <f t="shared" si="4"/>
        <v>2</v>
      </c>
      <c r="AE16" s="13">
        <f t="shared" si="5"/>
        <v>50000</v>
      </c>
      <c r="AG16" s="13">
        <v>10</v>
      </c>
      <c r="AH16" s="13">
        <f t="shared" si="7"/>
        <v>2142.8571428571431</v>
      </c>
      <c r="AI16" s="13">
        <f t="shared" si="8"/>
        <v>5230.7692307692305</v>
      </c>
      <c r="AJ16" s="13">
        <f t="shared" si="9"/>
        <v>4880</v>
      </c>
      <c r="AK16" s="13">
        <f t="shared" si="10"/>
        <v>5000</v>
      </c>
      <c r="AL16" s="13">
        <f t="shared" si="11"/>
        <v>15000</v>
      </c>
    </row>
    <row r="17" spans="2:38" x14ac:dyDescent="0.15">
      <c r="B17" s="14"/>
      <c r="C17" s="14" t="s">
        <v>140</v>
      </c>
      <c r="D17" s="14"/>
      <c r="J17" s="13"/>
      <c r="K17" s="13"/>
      <c r="L17" s="13"/>
      <c r="M17" s="13"/>
      <c r="N17" s="13">
        <v>3</v>
      </c>
      <c r="P17" s="13"/>
      <c r="Q17" s="13"/>
      <c r="R17" s="13"/>
      <c r="S17" s="13"/>
      <c r="T17" s="13">
        <v>0</v>
      </c>
      <c r="V17" s="13">
        <v>80</v>
      </c>
      <c r="W17" s="13">
        <f>INDEX(节奏总纲!P:P,MATCH(V17,节奏总纲!O:O,0))</f>
        <v>255</v>
      </c>
      <c r="X17" s="13">
        <f t="shared" si="12"/>
        <v>74.980664016243878</v>
      </c>
      <c r="Z17" s="13">
        <f t="shared" si="0"/>
        <v>0</v>
      </c>
      <c r="AA17" s="13">
        <f t="shared" si="1"/>
        <v>0</v>
      </c>
      <c r="AB17" s="13">
        <f t="shared" si="2"/>
        <v>0</v>
      </c>
      <c r="AC17" s="13">
        <f t="shared" si="3"/>
        <v>0</v>
      </c>
      <c r="AD17" s="13">
        <f t="shared" si="4"/>
        <v>3</v>
      </c>
      <c r="AE17" s="13">
        <f t="shared" si="5"/>
        <v>75000</v>
      </c>
      <c r="AG17" s="13">
        <v>11</v>
      </c>
      <c r="AH17" s="13">
        <f t="shared" si="7"/>
        <v>2428.5714285714284</v>
      </c>
      <c r="AI17" s="13">
        <f t="shared" si="8"/>
        <v>6038.461538461539</v>
      </c>
      <c r="AJ17" s="13">
        <f t="shared" si="9"/>
        <v>5520</v>
      </c>
      <c r="AK17" s="13">
        <f t="shared" si="10"/>
        <v>5307.6923076923076</v>
      </c>
      <c r="AL17" s="13">
        <f t="shared" si="11"/>
        <v>16500</v>
      </c>
    </row>
    <row r="18" spans="2:38" x14ac:dyDescent="0.15">
      <c r="B18" s="14" t="s">
        <v>6</v>
      </c>
      <c r="C18" s="14" t="s">
        <v>4</v>
      </c>
      <c r="D18" s="14" t="s">
        <v>5</v>
      </c>
      <c r="J18" s="13"/>
      <c r="K18" s="13"/>
      <c r="L18" s="13"/>
      <c r="M18" s="13"/>
      <c r="N18" s="13">
        <v>4</v>
      </c>
      <c r="P18" s="13"/>
      <c r="Q18" s="13"/>
      <c r="R18" s="13"/>
      <c r="S18" s="13"/>
      <c r="T18" s="13">
        <v>0</v>
      </c>
      <c r="V18" s="13">
        <v>84</v>
      </c>
      <c r="W18" s="13">
        <f>INDEX(节奏总纲!P:P,MATCH(V18,节奏总纲!O:O,0))</f>
        <v>336.79402515786086</v>
      </c>
      <c r="X18" s="13">
        <f t="shared" si="12"/>
        <v>81.794025157860858</v>
      </c>
      <c r="Z18" s="13">
        <f t="shared" si="0"/>
        <v>0</v>
      </c>
      <c r="AA18" s="13">
        <f t="shared" si="1"/>
        <v>0</v>
      </c>
      <c r="AB18" s="13">
        <f t="shared" si="2"/>
        <v>0</v>
      </c>
      <c r="AC18" s="13">
        <f t="shared" si="3"/>
        <v>0</v>
      </c>
      <c r="AD18" s="13">
        <f t="shared" si="4"/>
        <v>4</v>
      </c>
      <c r="AE18" s="13">
        <f t="shared" si="5"/>
        <v>100000</v>
      </c>
      <c r="AG18" s="13">
        <v>12</v>
      </c>
      <c r="AH18" s="13">
        <f t="shared" si="7"/>
        <v>2714.2857142857142</v>
      </c>
      <c r="AI18" s="13">
        <f t="shared" si="8"/>
        <v>6846.1538461538466</v>
      </c>
      <c r="AJ18" s="13">
        <f t="shared" si="9"/>
        <v>6160</v>
      </c>
      <c r="AK18" s="13">
        <f t="shared" si="10"/>
        <v>5615.3846153846152</v>
      </c>
      <c r="AL18" s="13">
        <f t="shared" si="11"/>
        <v>18000</v>
      </c>
    </row>
    <row r="19" spans="2:38" x14ac:dyDescent="0.15">
      <c r="B19" s="14">
        <v>0</v>
      </c>
      <c r="C19" s="14">
        <v>1</v>
      </c>
      <c r="D19" s="14">
        <f>SUM($C19:C$19)</f>
        <v>1</v>
      </c>
      <c r="J19" s="13"/>
      <c r="K19" s="13"/>
      <c r="L19" s="13"/>
      <c r="M19" s="13"/>
      <c r="N19" s="13">
        <v>5</v>
      </c>
      <c r="P19" s="13"/>
      <c r="Q19" s="13"/>
      <c r="R19" s="13"/>
      <c r="S19" s="13"/>
      <c r="T19" s="13">
        <v>0</v>
      </c>
      <c r="V19" s="13">
        <v>88</v>
      </c>
      <c r="W19" s="13">
        <f>INDEX(节奏总纲!P:P,MATCH(V19,节奏总纲!O:O,0))</f>
        <v>444.72188840761549</v>
      </c>
      <c r="X19" s="13">
        <f t="shared" si="12"/>
        <v>107.92786324975464</v>
      </c>
      <c r="Z19" s="13">
        <f t="shared" si="0"/>
        <v>0</v>
      </c>
      <c r="AA19" s="13">
        <f t="shared" si="1"/>
        <v>0</v>
      </c>
      <c r="AB19" s="13">
        <f t="shared" si="2"/>
        <v>0</v>
      </c>
      <c r="AC19" s="13">
        <f t="shared" si="3"/>
        <v>0</v>
      </c>
      <c r="AD19" s="13">
        <f t="shared" si="4"/>
        <v>5</v>
      </c>
      <c r="AE19" s="13">
        <f t="shared" si="5"/>
        <v>125000</v>
      </c>
      <c r="AG19" s="13">
        <v>13</v>
      </c>
      <c r="AH19" s="13">
        <f t="shared" si="7"/>
        <v>3000</v>
      </c>
      <c r="AI19" s="13">
        <f t="shared" si="8"/>
        <v>7653.8461538461543</v>
      </c>
      <c r="AJ19" s="13">
        <f t="shared" si="9"/>
        <v>6800</v>
      </c>
      <c r="AK19" s="13">
        <f t="shared" si="10"/>
        <v>5923.0769230769229</v>
      </c>
      <c r="AL19" s="13">
        <f t="shared" si="11"/>
        <v>19500</v>
      </c>
    </row>
    <row r="20" spans="2:38" x14ac:dyDescent="0.15">
      <c r="B20" s="14">
        <v>1</v>
      </c>
      <c r="C20" s="14">
        <v>1</v>
      </c>
      <c r="D20" s="14">
        <f>SUM($C$19:C20)</f>
        <v>2</v>
      </c>
      <c r="J20" s="13"/>
      <c r="K20" s="13"/>
      <c r="L20" s="13"/>
      <c r="M20" s="13"/>
      <c r="N20" s="13">
        <v>6</v>
      </c>
      <c r="P20" s="13"/>
      <c r="Q20" s="13"/>
      <c r="R20" s="13"/>
      <c r="S20" s="13"/>
      <c r="T20" s="13">
        <v>0</v>
      </c>
      <c r="V20" s="13">
        <v>91</v>
      </c>
      <c r="W20" s="13">
        <f>INDEX(节奏总纲!P:P,MATCH(V20,节奏总纲!O:O,0))</f>
        <v>547.74801281858208</v>
      </c>
      <c r="X20" s="13">
        <f t="shared" si="12"/>
        <v>103.02612441096659</v>
      </c>
      <c r="Z20" s="13">
        <f t="shared" si="0"/>
        <v>0</v>
      </c>
      <c r="AA20" s="13">
        <f t="shared" si="1"/>
        <v>0</v>
      </c>
      <c r="AB20" s="13">
        <f t="shared" si="2"/>
        <v>0</v>
      </c>
      <c r="AC20" s="13">
        <f t="shared" si="3"/>
        <v>0</v>
      </c>
      <c r="AD20" s="13">
        <f t="shared" si="4"/>
        <v>6</v>
      </c>
      <c r="AE20" s="13">
        <f t="shared" si="5"/>
        <v>150000</v>
      </c>
      <c r="AG20" s="13">
        <v>14</v>
      </c>
      <c r="AH20" s="13">
        <f t="shared" si="7"/>
        <v>3285.7142857142858</v>
      </c>
      <c r="AI20" s="13">
        <f t="shared" si="8"/>
        <v>8461.538461538461</v>
      </c>
      <c r="AJ20" s="13">
        <f t="shared" si="9"/>
        <v>7440</v>
      </c>
      <c r="AK20" s="13">
        <f t="shared" si="10"/>
        <v>6230.7692307692305</v>
      </c>
      <c r="AL20" s="13">
        <f t="shared" si="11"/>
        <v>21000</v>
      </c>
    </row>
    <row r="21" spans="2:38" x14ac:dyDescent="0.15">
      <c r="B21" s="14">
        <v>2</v>
      </c>
      <c r="C21" s="14">
        <v>1</v>
      </c>
      <c r="D21" s="14">
        <f>SUM($C$19:C21)</f>
        <v>3</v>
      </c>
      <c r="AG21" s="13">
        <v>15</v>
      </c>
      <c r="AH21" s="13">
        <f t="shared" si="7"/>
        <v>3571.4285714285716</v>
      </c>
      <c r="AI21" s="13">
        <f t="shared" si="8"/>
        <v>9269.2307692307695</v>
      </c>
      <c r="AJ21" s="13">
        <f t="shared" si="9"/>
        <v>8080</v>
      </c>
      <c r="AK21" s="13">
        <f t="shared" si="10"/>
        <v>6538.4615384615381</v>
      </c>
      <c r="AL21" s="13">
        <f t="shared" si="11"/>
        <v>22500</v>
      </c>
    </row>
    <row r="22" spans="2:38" x14ac:dyDescent="0.15">
      <c r="B22" s="14">
        <v>3</v>
      </c>
      <c r="C22" s="14">
        <v>1</v>
      </c>
      <c r="D22" s="14">
        <f>SUM($C$19:C22)</f>
        <v>4</v>
      </c>
      <c r="AG22" s="13">
        <v>16</v>
      </c>
      <c r="AH22" s="13">
        <f t="shared" si="7"/>
        <v>3857.1428571428573</v>
      </c>
      <c r="AI22" s="13">
        <f t="shared" si="8"/>
        <v>10076.923076923078</v>
      </c>
      <c r="AJ22" s="13">
        <f t="shared" si="9"/>
        <v>8720</v>
      </c>
      <c r="AK22" s="13">
        <f t="shared" si="10"/>
        <v>6846.1538461538457</v>
      </c>
      <c r="AL22" s="13">
        <f t="shared" si="11"/>
        <v>24000</v>
      </c>
    </row>
    <row r="23" spans="2:38" x14ac:dyDescent="0.15">
      <c r="B23" s="14">
        <v>4</v>
      </c>
      <c r="C23" s="14">
        <v>1</v>
      </c>
      <c r="D23" s="14">
        <f>SUM($C$19:C23)</f>
        <v>5</v>
      </c>
      <c r="AG23" s="13">
        <v>17</v>
      </c>
      <c r="AH23" s="13">
        <f t="shared" si="7"/>
        <v>4142.8571428571431</v>
      </c>
      <c r="AI23" s="13">
        <f t="shared" si="8"/>
        <v>10884.615384615385</v>
      </c>
      <c r="AJ23" s="13">
        <f t="shared" si="9"/>
        <v>9360</v>
      </c>
      <c r="AK23" s="13">
        <f t="shared" si="10"/>
        <v>7153.8461538461543</v>
      </c>
      <c r="AL23" s="13">
        <f t="shared" si="11"/>
        <v>25500</v>
      </c>
    </row>
    <row r="24" spans="2:38" x14ac:dyDescent="0.15">
      <c r="B24" s="14">
        <v>5</v>
      </c>
      <c r="C24" s="14">
        <v>1</v>
      </c>
      <c r="D24" s="14">
        <f>SUM($C$19:C24)</f>
        <v>6</v>
      </c>
      <c r="AG24" s="13">
        <v>18</v>
      </c>
      <c r="AH24" s="13">
        <f t="shared" si="7"/>
        <v>4428.5714285714284</v>
      </c>
      <c r="AI24" s="13">
        <f t="shared" si="8"/>
        <v>11692.307692307693</v>
      </c>
      <c r="AJ24" s="13">
        <f t="shared" si="9"/>
        <v>10000</v>
      </c>
      <c r="AK24" s="13">
        <f t="shared" si="10"/>
        <v>7461.538461538461</v>
      </c>
      <c r="AL24" s="13">
        <f t="shared" si="11"/>
        <v>27000</v>
      </c>
    </row>
    <row r="25" spans="2:38" x14ac:dyDescent="0.15">
      <c r="B25" s="14">
        <v>6</v>
      </c>
      <c r="C25" s="14">
        <v>1</v>
      </c>
      <c r="D25" s="14">
        <f>SUM($C$19:C25)</f>
        <v>7</v>
      </c>
      <c r="J25" s="89" t="s">
        <v>88</v>
      </c>
      <c r="K25" s="89"/>
      <c r="L25" s="89"/>
      <c r="M25" s="89"/>
      <c r="N25" s="89"/>
      <c r="P25" s="89" t="s">
        <v>89</v>
      </c>
      <c r="Q25" s="89"/>
      <c r="R25" s="89"/>
      <c r="S25" s="89"/>
      <c r="T25" s="89"/>
      <c r="Z25" s="89" t="s">
        <v>100</v>
      </c>
      <c r="AA25" s="89"/>
      <c r="AB25" s="89"/>
      <c r="AC25" s="89"/>
      <c r="AD25" s="89"/>
      <c r="AE25" s="15"/>
      <c r="AG25" s="13">
        <v>19</v>
      </c>
      <c r="AH25" s="13">
        <f t="shared" si="7"/>
        <v>4714.2857142857138</v>
      </c>
      <c r="AI25" s="13">
        <f t="shared" si="8"/>
        <v>12500</v>
      </c>
      <c r="AJ25" s="13">
        <f t="shared" si="9"/>
        <v>11136.363636363636</v>
      </c>
      <c r="AK25" s="13">
        <f t="shared" si="10"/>
        <v>7769.2307692307695</v>
      </c>
      <c r="AL25" s="13">
        <f t="shared" si="11"/>
        <v>28500</v>
      </c>
    </row>
    <row r="26" spans="2:38" x14ac:dyDescent="0.15">
      <c r="B26" s="14">
        <v>7</v>
      </c>
      <c r="C26" s="14">
        <v>1</v>
      </c>
      <c r="D26" s="14">
        <f>SUM($C$19:C26)</f>
        <v>8</v>
      </c>
      <c r="I26" s="5" t="s">
        <v>96</v>
      </c>
      <c r="J26" s="13" t="s">
        <v>84</v>
      </c>
      <c r="K26" s="13" t="s">
        <v>85</v>
      </c>
      <c r="L26" s="13" t="s">
        <v>86</v>
      </c>
      <c r="M26" s="13" t="s">
        <v>0</v>
      </c>
      <c r="N26" s="13" t="s">
        <v>87</v>
      </c>
      <c r="P26" s="13" t="s">
        <v>84</v>
      </c>
      <c r="Q26" s="13" t="s">
        <v>85</v>
      </c>
      <c r="R26" s="13" t="s">
        <v>86</v>
      </c>
      <c r="S26" s="13" t="s">
        <v>0</v>
      </c>
      <c r="T26" s="13" t="s">
        <v>87</v>
      </c>
      <c r="V26" s="13" t="s">
        <v>101</v>
      </c>
      <c r="W26" s="13" t="s">
        <v>90</v>
      </c>
      <c r="X26" s="13" t="s">
        <v>12</v>
      </c>
      <c r="Z26" s="13" t="s">
        <v>84</v>
      </c>
      <c r="AA26" s="13" t="s">
        <v>85</v>
      </c>
      <c r="AB26" s="13" t="s">
        <v>86</v>
      </c>
      <c r="AC26" s="13" t="s">
        <v>0</v>
      </c>
      <c r="AD26" s="13" t="s">
        <v>87</v>
      </c>
      <c r="AE26" s="13" t="s">
        <v>93</v>
      </c>
      <c r="AG26" s="13">
        <v>20</v>
      </c>
      <c r="AH26" s="13">
        <f t="shared" si="7"/>
        <v>5000</v>
      </c>
      <c r="AI26" s="13">
        <f t="shared" si="8"/>
        <v>13909.090909090908</v>
      </c>
      <c r="AJ26" s="13">
        <f t="shared" si="9"/>
        <v>12272.727272727272</v>
      </c>
      <c r="AK26" s="13">
        <f t="shared" si="10"/>
        <v>8076.9230769230762</v>
      </c>
      <c r="AL26" s="13">
        <f t="shared" si="11"/>
        <v>30000</v>
      </c>
    </row>
    <row r="27" spans="2:38" x14ac:dyDescent="0.15">
      <c r="J27" s="13"/>
      <c r="K27" s="13">
        <v>5</v>
      </c>
      <c r="L27" s="13">
        <v>1</v>
      </c>
      <c r="M27" s="13"/>
      <c r="N27" s="13"/>
      <c r="P27" s="13"/>
      <c r="Q27" s="13">
        <v>0</v>
      </c>
      <c r="R27" s="13">
        <v>0</v>
      </c>
      <c r="S27" s="13"/>
      <c r="T27" s="13"/>
      <c r="V27" s="13">
        <v>6</v>
      </c>
      <c r="W27" s="13">
        <f>INDEX(节奏总纲!Q:Q,MATCH(V27,节奏总纲!O:O,0))</f>
        <v>0.43939051466685908</v>
      </c>
      <c r="X27" s="13">
        <f>W27</f>
        <v>0.43939051466685908</v>
      </c>
      <c r="Z27" s="13">
        <f t="shared" ref="Z27:AD34" si="13">J27*INDEX($D$20:$D$26,P27+1,1)</f>
        <v>0</v>
      </c>
      <c r="AA27" s="13">
        <f t="shared" si="13"/>
        <v>10</v>
      </c>
      <c r="AB27" s="13">
        <f t="shared" si="13"/>
        <v>2</v>
      </c>
      <c r="AC27" s="13">
        <f t="shared" si="13"/>
        <v>0</v>
      </c>
      <c r="AD27" s="13">
        <f t="shared" si="13"/>
        <v>0</v>
      </c>
      <c r="AE27" s="13">
        <f t="shared" ref="AE27:AE39" si="14">SUMPRODUCT(Z27:AD27,$C$35:$G$35)</f>
        <v>2000</v>
      </c>
      <c r="AG27" s="13">
        <v>21</v>
      </c>
      <c r="AH27" s="13">
        <f t="shared" si="7"/>
        <v>5550</v>
      </c>
      <c r="AI27" s="13">
        <f t="shared" si="8"/>
        <v>15318.181818181818</v>
      </c>
      <c r="AJ27" s="13">
        <f t="shared" si="9"/>
        <v>13409.090909090908</v>
      </c>
      <c r="AK27" s="13">
        <f t="shared" si="10"/>
        <v>8384.6153846153848</v>
      </c>
      <c r="AL27" s="13">
        <f t="shared" si="11"/>
        <v>33000</v>
      </c>
    </row>
    <row r="28" spans="2:38" x14ac:dyDescent="0.15">
      <c r="B28" s="14"/>
      <c r="C28" s="14" t="s">
        <v>141</v>
      </c>
      <c r="D28" s="14"/>
      <c r="J28" s="13"/>
      <c r="K28" s="13"/>
      <c r="L28" s="13">
        <v>5</v>
      </c>
      <c r="M28" s="13">
        <v>1</v>
      </c>
      <c r="N28" s="13"/>
      <c r="P28" s="13"/>
      <c r="Q28" s="13"/>
      <c r="R28" s="13">
        <v>1</v>
      </c>
      <c r="S28" s="13">
        <v>0</v>
      </c>
      <c r="T28" s="13"/>
      <c r="V28" s="13">
        <v>19</v>
      </c>
      <c r="W28" s="13">
        <f>INDEX(节奏总纲!Q:Q,MATCH(V28,节奏总纲!O:O,0))</f>
        <v>2.3734030389920986</v>
      </c>
      <c r="X28" s="13">
        <f t="shared" ref="X28:X39" si="15">W28</f>
        <v>2.3734030389920986</v>
      </c>
      <c r="Z28" s="13">
        <f t="shared" si="13"/>
        <v>0</v>
      </c>
      <c r="AA28" s="13">
        <f t="shared" si="13"/>
        <v>0</v>
      </c>
      <c r="AB28" s="13">
        <f t="shared" si="13"/>
        <v>15</v>
      </c>
      <c r="AC28" s="13">
        <f t="shared" si="13"/>
        <v>2</v>
      </c>
      <c r="AD28" s="13">
        <f t="shared" si="13"/>
        <v>0</v>
      </c>
      <c r="AE28" s="13">
        <f t="shared" si="14"/>
        <v>12500</v>
      </c>
      <c r="AG28" s="13">
        <v>22</v>
      </c>
      <c r="AH28" s="13">
        <f t="shared" si="7"/>
        <v>6100</v>
      </c>
      <c r="AI28" s="13">
        <f t="shared" si="8"/>
        <v>16727.272727272728</v>
      </c>
      <c r="AJ28" s="13">
        <f t="shared" si="9"/>
        <v>14545.454545454544</v>
      </c>
      <c r="AK28" s="13">
        <f t="shared" si="10"/>
        <v>8692.3076923076915</v>
      </c>
      <c r="AL28" s="13">
        <f t="shared" si="11"/>
        <v>36000</v>
      </c>
    </row>
    <row r="29" spans="2:38" x14ac:dyDescent="0.15">
      <c r="B29" s="14" t="s">
        <v>13</v>
      </c>
      <c r="C29" s="14" t="s">
        <v>14</v>
      </c>
      <c r="D29" s="14" t="s">
        <v>15</v>
      </c>
      <c r="J29" s="13"/>
      <c r="K29" s="13"/>
      <c r="L29" s="13">
        <v>1</v>
      </c>
      <c r="M29" s="13">
        <v>5</v>
      </c>
      <c r="N29" s="13"/>
      <c r="P29" s="13"/>
      <c r="Q29" s="13"/>
      <c r="R29" s="13">
        <v>4</v>
      </c>
      <c r="S29" s="13">
        <v>0</v>
      </c>
      <c r="T29" s="13"/>
      <c r="V29" s="13">
        <v>30</v>
      </c>
      <c r="W29" s="13">
        <f>INDEX(节奏总纲!Q:Q,MATCH(V29,节奏总纲!O:O,0))</f>
        <v>6.1025999999999998</v>
      </c>
      <c r="X29" s="13">
        <f t="shared" si="15"/>
        <v>6.1025999999999998</v>
      </c>
      <c r="Z29" s="13">
        <f t="shared" si="13"/>
        <v>0</v>
      </c>
      <c r="AA29" s="13">
        <f t="shared" si="13"/>
        <v>0</v>
      </c>
      <c r="AB29" s="13">
        <f t="shared" si="13"/>
        <v>6</v>
      </c>
      <c r="AC29" s="13">
        <f t="shared" si="13"/>
        <v>10</v>
      </c>
      <c r="AD29" s="13">
        <f t="shared" si="13"/>
        <v>0</v>
      </c>
      <c r="AE29" s="13">
        <f t="shared" si="14"/>
        <v>28000</v>
      </c>
      <c r="AG29" s="13">
        <v>23</v>
      </c>
      <c r="AH29" s="13">
        <f t="shared" si="7"/>
        <v>6650</v>
      </c>
      <c r="AI29" s="13">
        <f t="shared" si="8"/>
        <v>18136.363636363636</v>
      </c>
      <c r="AJ29" s="13">
        <f t="shared" si="9"/>
        <v>15681.81818181818</v>
      </c>
      <c r="AK29" s="13">
        <f t="shared" si="10"/>
        <v>9000</v>
      </c>
      <c r="AL29" s="13">
        <f t="shared" si="11"/>
        <v>39000</v>
      </c>
    </row>
    <row r="30" spans="2:38" x14ac:dyDescent="0.15">
      <c r="B30" s="14">
        <v>1</v>
      </c>
      <c r="C30" s="14">
        <v>0</v>
      </c>
      <c r="D30" s="14">
        <v>0</v>
      </c>
      <c r="J30" s="13"/>
      <c r="K30" s="13"/>
      <c r="L30" s="13"/>
      <c r="M30" s="13">
        <v>6</v>
      </c>
      <c r="N30" s="13"/>
      <c r="P30" s="13"/>
      <c r="Q30" s="13"/>
      <c r="R30" s="13"/>
      <c r="S30" s="13">
        <v>0</v>
      </c>
      <c r="T30" s="13"/>
      <c r="V30" s="13">
        <v>38</v>
      </c>
      <c r="W30" s="13">
        <f>INDEX(节奏总纲!Q:Q,MATCH(V30,节奏总纲!O:O,0))</f>
        <v>11.292021791725356</v>
      </c>
      <c r="X30" s="13">
        <f t="shared" si="15"/>
        <v>11.292021791725356</v>
      </c>
      <c r="Z30" s="13">
        <f t="shared" si="13"/>
        <v>0</v>
      </c>
      <c r="AA30" s="13">
        <f t="shared" si="13"/>
        <v>0</v>
      </c>
      <c r="AB30" s="13">
        <f t="shared" si="13"/>
        <v>0</v>
      </c>
      <c r="AC30" s="13">
        <f t="shared" si="13"/>
        <v>12</v>
      </c>
      <c r="AD30" s="13">
        <f t="shared" si="13"/>
        <v>0</v>
      </c>
      <c r="AE30" s="13">
        <f t="shared" si="14"/>
        <v>30000</v>
      </c>
      <c r="AG30" s="13">
        <v>24</v>
      </c>
      <c r="AH30" s="13">
        <f t="shared" si="7"/>
        <v>7200</v>
      </c>
      <c r="AI30" s="13">
        <f t="shared" si="8"/>
        <v>19545.454545454544</v>
      </c>
      <c r="AJ30" s="13">
        <f t="shared" si="9"/>
        <v>16818.181818181816</v>
      </c>
      <c r="AK30" s="13">
        <f t="shared" si="10"/>
        <v>9666.6666666666661</v>
      </c>
      <c r="AL30" s="13">
        <f t="shared" si="11"/>
        <v>42000</v>
      </c>
    </row>
    <row r="31" spans="2:38" x14ac:dyDescent="0.15">
      <c r="B31" s="14">
        <v>2</v>
      </c>
      <c r="C31" s="14">
        <v>3</v>
      </c>
      <c r="D31" s="14">
        <v>3</v>
      </c>
      <c r="J31" s="13"/>
      <c r="K31" s="13"/>
      <c r="L31" s="13"/>
      <c r="M31" s="13">
        <v>6</v>
      </c>
      <c r="N31" s="13"/>
      <c r="P31" s="13"/>
      <c r="Q31" s="13"/>
      <c r="R31" s="13"/>
      <c r="S31" s="13">
        <v>1</v>
      </c>
      <c r="T31" s="13"/>
      <c r="V31" s="13">
        <v>46</v>
      </c>
      <c r="W31" s="13">
        <f>INDEX(节奏总纲!Q:Q,MATCH(V31,节奏总纲!O:O,0))</f>
        <v>20.310154733549314</v>
      </c>
      <c r="X31" s="13">
        <f t="shared" si="15"/>
        <v>20.310154733549314</v>
      </c>
      <c r="Z31" s="13">
        <f t="shared" si="13"/>
        <v>0</v>
      </c>
      <c r="AA31" s="13">
        <f t="shared" si="13"/>
        <v>0</v>
      </c>
      <c r="AB31" s="13">
        <f t="shared" si="13"/>
        <v>0</v>
      </c>
      <c r="AC31" s="13">
        <f t="shared" si="13"/>
        <v>18</v>
      </c>
      <c r="AD31" s="13">
        <f t="shared" si="13"/>
        <v>0</v>
      </c>
      <c r="AE31" s="13">
        <f t="shared" si="14"/>
        <v>45000</v>
      </c>
      <c r="AG31" s="13">
        <v>25</v>
      </c>
      <c r="AH31" s="13">
        <f t="shared" si="7"/>
        <v>7750</v>
      </c>
      <c r="AI31" s="13">
        <f t="shared" si="8"/>
        <v>20954.545454545456</v>
      </c>
      <c r="AJ31" s="13">
        <f t="shared" si="9"/>
        <v>17954.545454545456</v>
      </c>
      <c r="AK31" s="13">
        <f t="shared" si="10"/>
        <v>10333.333333333334</v>
      </c>
      <c r="AL31" s="13">
        <f t="shared" si="11"/>
        <v>45000</v>
      </c>
    </row>
    <row r="32" spans="2:38" x14ac:dyDescent="0.15">
      <c r="J32" s="13"/>
      <c r="K32" s="13"/>
      <c r="L32" s="13"/>
      <c r="M32" s="13">
        <v>6</v>
      </c>
      <c r="N32" s="13"/>
      <c r="P32" s="13"/>
      <c r="Q32" s="13"/>
      <c r="R32" s="13"/>
      <c r="S32" s="13">
        <v>3</v>
      </c>
      <c r="T32" s="13"/>
      <c r="V32" s="13">
        <v>58</v>
      </c>
      <c r="W32" s="13">
        <f>INDEX(节奏总纲!Q:Q,MATCH(V32,节奏总纲!O:O,0))</f>
        <v>47.459995750595695</v>
      </c>
      <c r="X32" s="13">
        <f t="shared" si="15"/>
        <v>47.459995750595695</v>
      </c>
      <c r="Z32" s="13">
        <f t="shared" si="13"/>
        <v>0</v>
      </c>
      <c r="AA32" s="13">
        <f t="shared" si="13"/>
        <v>0</v>
      </c>
      <c r="AB32" s="13">
        <f t="shared" si="13"/>
        <v>0</v>
      </c>
      <c r="AC32" s="13">
        <f t="shared" si="13"/>
        <v>30</v>
      </c>
      <c r="AD32" s="13">
        <f t="shared" si="13"/>
        <v>0</v>
      </c>
      <c r="AE32" s="13">
        <f t="shared" si="14"/>
        <v>75000</v>
      </c>
      <c r="AG32" s="13">
        <v>26</v>
      </c>
      <c r="AH32" s="13">
        <f t="shared" si="7"/>
        <v>8300</v>
      </c>
      <c r="AI32" s="13">
        <f t="shared" si="8"/>
        <v>22363.636363636364</v>
      </c>
      <c r="AJ32" s="13">
        <f t="shared" si="9"/>
        <v>19090.909090909088</v>
      </c>
      <c r="AK32" s="13">
        <f t="shared" si="10"/>
        <v>11000</v>
      </c>
      <c r="AL32" s="13">
        <f t="shared" si="11"/>
        <v>48000</v>
      </c>
    </row>
    <row r="33" spans="2:38" x14ac:dyDescent="0.15">
      <c r="J33" s="13"/>
      <c r="K33" s="13"/>
      <c r="L33" s="13"/>
      <c r="M33" s="13">
        <v>4</v>
      </c>
      <c r="N33" s="13"/>
      <c r="P33" s="13"/>
      <c r="Q33" s="13"/>
      <c r="R33" s="13"/>
      <c r="S33" s="13">
        <v>6</v>
      </c>
      <c r="T33" s="13"/>
      <c r="V33" s="13">
        <v>67</v>
      </c>
      <c r="W33" s="13">
        <f>INDEX(节奏总纲!Q:Q,MATCH(V33,节奏总纲!O:O,0))</f>
        <v>89.469161720823394</v>
      </c>
      <c r="X33" s="13">
        <f t="shared" si="15"/>
        <v>89.469161720823394</v>
      </c>
      <c r="Z33" s="13">
        <f t="shared" si="13"/>
        <v>0</v>
      </c>
      <c r="AA33" s="13">
        <f t="shared" si="13"/>
        <v>0</v>
      </c>
      <c r="AB33" s="13">
        <f t="shared" si="13"/>
        <v>0</v>
      </c>
      <c r="AC33" s="13">
        <f t="shared" si="13"/>
        <v>32</v>
      </c>
      <c r="AD33" s="13">
        <f t="shared" si="13"/>
        <v>0</v>
      </c>
      <c r="AE33" s="13">
        <f t="shared" si="14"/>
        <v>80000</v>
      </c>
      <c r="AG33" s="13">
        <v>27</v>
      </c>
      <c r="AH33" s="13">
        <f t="shared" si="7"/>
        <v>8850</v>
      </c>
      <c r="AI33" s="13">
        <f t="shared" si="8"/>
        <v>23772.727272727272</v>
      </c>
      <c r="AJ33" s="13">
        <f t="shared" si="9"/>
        <v>20227.272727272728</v>
      </c>
      <c r="AK33" s="13">
        <f t="shared" si="10"/>
        <v>11666.666666666666</v>
      </c>
      <c r="AL33" s="13">
        <f t="shared" si="11"/>
        <v>51000</v>
      </c>
    </row>
    <row r="34" spans="2:38" x14ac:dyDescent="0.15">
      <c r="B34" s="14" t="s">
        <v>91</v>
      </c>
      <c r="C34" s="14" t="s">
        <v>82</v>
      </c>
      <c r="D34" s="14" t="s">
        <v>79</v>
      </c>
      <c r="E34" s="14" t="s">
        <v>80</v>
      </c>
      <c r="F34" s="14" t="s">
        <v>81</v>
      </c>
      <c r="G34" s="14" t="s">
        <v>83</v>
      </c>
      <c r="J34" s="13"/>
      <c r="K34" s="13"/>
      <c r="L34" s="13"/>
      <c r="M34" s="13">
        <v>5</v>
      </c>
      <c r="N34" s="13">
        <v>1</v>
      </c>
      <c r="P34" s="13"/>
      <c r="Q34" s="13"/>
      <c r="R34" s="13"/>
      <c r="S34" s="13">
        <v>6</v>
      </c>
      <c r="T34" s="13">
        <v>0</v>
      </c>
      <c r="V34" s="13">
        <v>68</v>
      </c>
      <c r="W34" s="13">
        <f>INDEX(节奏总纲!Q:Q,MATCH(V34,节奏总纲!O:O,0))</f>
        <v>95.831563690032169</v>
      </c>
      <c r="X34" s="13">
        <f t="shared" si="15"/>
        <v>95.831563690032169</v>
      </c>
      <c r="Z34" s="13">
        <f t="shared" si="13"/>
        <v>0</v>
      </c>
      <c r="AA34" s="13">
        <f t="shared" si="13"/>
        <v>0</v>
      </c>
      <c r="AB34" s="13">
        <f t="shared" si="13"/>
        <v>0</v>
      </c>
      <c r="AC34" s="13">
        <f t="shared" si="13"/>
        <v>40</v>
      </c>
      <c r="AD34" s="13">
        <f t="shared" si="13"/>
        <v>2</v>
      </c>
      <c r="AE34" s="13">
        <f t="shared" si="14"/>
        <v>150000</v>
      </c>
      <c r="AG34" s="13">
        <v>28</v>
      </c>
      <c r="AH34" s="13">
        <f t="shared" si="7"/>
        <v>9400</v>
      </c>
      <c r="AI34" s="13">
        <f t="shared" si="8"/>
        <v>25181.81818181818</v>
      </c>
      <c r="AJ34" s="13">
        <f t="shared" si="9"/>
        <v>21363.63636363636</v>
      </c>
      <c r="AK34" s="13">
        <f t="shared" si="10"/>
        <v>12333.333333333332</v>
      </c>
      <c r="AL34" s="13">
        <f t="shared" si="11"/>
        <v>54000</v>
      </c>
    </row>
    <row r="35" spans="2:38" x14ac:dyDescent="0.15">
      <c r="B35" s="14" t="s">
        <v>92</v>
      </c>
      <c r="C35" s="14">
        <v>50</v>
      </c>
      <c r="D35" s="14">
        <v>100</v>
      </c>
      <c r="E35" s="14">
        <v>500</v>
      </c>
      <c r="F35" s="14">
        <v>2500</v>
      </c>
      <c r="G35" s="14">
        <v>25000</v>
      </c>
      <c r="I35" s="6"/>
      <c r="J35" s="13"/>
      <c r="K35" s="13"/>
      <c r="L35" s="13"/>
      <c r="M35" s="13"/>
      <c r="N35" s="13">
        <v>2</v>
      </c>
      <c r="O35" s="6"/>
      <c r="P35" s="13"/>
      <c r="Q35" s="13"/>
      <c r="R35" s="13"/>
      <c r="S35" s="13"/>
      <c r="T35" s="13">
        <v>0</v>
      </c>
      <c r="U35" s="6"/>
      <c r="V35" s="13">
        <v>75</v>
      </c>
      <c r="W35" s="13">
        <f>INDEX(节奏总纲!Q:Q,MATCH(V35,节奏总纲!O:O,0))</f>
        <v>155.75272949314578</v>
      </c>
      <c r="X35" s="13">
        <f t="shared" si="15"/>
        <v>155.75272949314578</v>
      </c>
      <c r="Y35" s="6"/>
      <c r="Z35" s="13">
        <f t="shared" ref="Z35:AD39" si="16">J35*INDEX($D$19:$D$26,P35+1,1)</f>
        <v>0</v>
      </c>
      <c r="AA35" s="13">
        <f t="shared" si="16"/>
        <v>0</v>
      </c>
      <c r="AB35" s="13">
        <f t="shared" si="16"/>
        <v>0</v>
      </c>
      <c r="AC35" s="13">
        <f t="shared" si="16"/>
        <v>0</v>
      </c>
      <c r="AD35" s="13">
        <f t="shared" si="16"/>
        <v>2</v>
      </c>
      <c r="AE35" s="13">
        <f t="shared" si="14"/>
        <v>50000</v>
      </c>
      <c r="AG35" s="13">
        <v>29</v>
      </c>
      <c r="AH35" s="13">
        <f t="shared" si="7"/>
        <v>9950</v>
      </c>
      <c r="AI35" s="13">
        <f t="shared" si="8"/>
        <v>26590.909090909088</v>
      </c>
      <c r="AJ35" s="13">
        <f t="shared" si="9"/>
        <v>22500</v>
      </c>
      <c r="AK35" s="13">
        <f t="shared" si="10"/>
        <v>13000</v>
      </c>
      <c r="AL35" s="13">
        <f t="shared" si="11"/>
        <v>57000</v>
      </c>
    </row>
    <row r="36" spans="2:38" x14ac:dyDescent="0.15">
      <c r="I36" s="6"/>
      <c r="J36" s="13"/>
      <c r="K36" s="13"/>
      <c r="L36" s="13"/>
      <c r="M36" s="13"/>
      <c r="N36" s="13">
        <v>3</v>
      </c>
      <c r="O36" s="6"/>
      <c r="P36" s="13"/>
      <c r="Q36" s="13"/>
      <c r="R36" s="13"/>
      <c r="S36" s="13"/>
      <c r="T36" s="13">
        <v>0</v>
      </c>
      <c r="U36" s="6"/>
      <c r="V36" s="13">
        <v>80</v>
      </c>
      <c r="W36" s="13">
        <f>INDEX(节奏总纲!Q:Q,MATCH(V36,节奏总纲!O:O,0))</f>
        <v>221.08500000000001</v>
      </c>
      <c r="X36" s="13">
        <f t="shared" si="15"/>
        <v>221.08500000000001</v>
      </c>
      <c r="Y36" s="6"/>
      <c r="Z36" s="13">
        <f t="shared" si="16"/>
        <v>0</v>
      </c>
      <c r="AA36" s="13">
        <f t="shared" si="16"/>
        <v>0</v>
      </c>
      <c r="AB36" s="13">
        <f t="shared" si="16"/>
        <v>0</v>
      </c>
      <c r="AC36" s="13">
        <f t="shared" si="16"/>
        <v>0</v>
      </c>
      <c r="AD36" s="13">
        <f t="shared" si="16"/>
        <v>3</v>
      </c>
      <c r="AE36" s="13">
        <f t="shared" si="14"/>
        <v>75000</v>
      </c>
      <c r="AG36" s="13">
        <v>30</v>
      </c>
      <c r="AH36" s="13">
        <f t="shared" si="7"/>
        <v>10500</v>
      </c>
      <c r="AI36" s="13">
        <f t="shared" si="8"/>
        <v>28000</v>
      </c>
      <c r="AJ36" s="13">
        <f t="shared" si="9"/>
        <v>23111.111111111109</v>
      </c>
      <c r="AK36" s="13">
        <f t="shared" si="10"/>
        <v>13666.666666666666</v>
      </c>
      <c r="AL36" s="13">
        <f t="shared" si="11"/>
        <v>60000</v>
      </c>
    </row>
    <row r="37" spans="2:38" x14ac:dyDescent="0.15">
      <c r="I37" s="6"/>
      <c r="J37" s="13"/>
      <c r="K37" s="13"/>
      <c r="L37" s="13"/>
      <c r="M37" s="13"/>
      <c r="N37" s="13">
        <v>4</v>
      </c>
      <c r="O37" s="6"/>
      <c r="P37" s="13"/>
      <c r="Q37" s="13"/>
      <c r="R37" s="13"/>
      <c r="S37" s="13"/>
      <c r="T37" s="13">
        <v>0</v>
      </c>
      <c r="U37" s="6"/>
      <c r="V37" s="13">
        <v>84</v>
      </c>
      <c r="W37" s="13">
        <f>INDEX(节奏总纲!Q:Q,MATCH(V37,节奏总纲!O:O,0))</f>
        <v>291.2594729565181</v>
      </c>
      <c r="X37" s="13">
        <f t="shared" si="15"/>
        <v>291.2594729565181</v>
      </c>
      <c r="Y37" s="6"/>
      <c r="Z37" s="13">
        <f t="shared" si="16"/>
        <v>0</v>
      </c>
      <c r="AA37" s="13">
        <f t="shared" si="16"/>
        <v>0</v>
      </c>
      <c r="AB37" s="13">
        <f t="shared" si="16"/>
        <v>0</v>
      </c>
      <c r="AC37" s="13">
        <f t="shared" si="16"/>
        <v>0</v>
      </c>
      <c r="AD37" s="13">
        <f t="shared" si="16"/>
        <v>4</v>
      </c>
      <c r="AE37" s="13">
        <f t="shared" si="14"/>
        <v>100000</v>
      </c>
      <c r="AG37" s="13">
        <v>31</v>
      </c>
      <c r="AH37" s="13">
        <f t="shared" si="7"/>
        <v>11300</v>
      </c>
      <c r="AI37" s="13">
        <f t="shared" si="8"/>
        <v>28250</v>
      </c>
      <c r="AJ37" s="13">
        <f t="shared" si="9"/>
        <v>23722.222222222223</v>
      </c>
      <c r="AK37" s="13">
        <f t="shared" si="10"/>
        <v>14333.333333333332</v>
      </c>
      <c r="AL37" s="13">
        <f t="shared" si="11"/>
        <v>62750</v>
      </c>
    </row>
    <row r="38" spans="2:38" x14ac:dyDescent="0.15">
      <c r="I38" s="6"/>
      <c r="J38" s="13"/>
      <c r="K38" s="13"/>
      <c r="L38" s="13"/>
      <c r="M38" s="13"/>
      <c r="N38" s="13">
        <v>5</v>
      </c>
      <c r="O38" s="6"/>
      <c r="P38" s="13"/>
      <c r="Q38" s="13"/>
      <c r="R38" s="13"/>
      <c r="S38" s="13"/>
      <c r="T38" s="13">
        <v>0</v>
      </c>
      <c r="U38" s="6"/>
      <c r="V38" s="13">
        <v>88</v>
      </c>
      <c r="W38" s="13">
        <f>INDEX(节奏总纲!Q:Q,MATCH(V38,节奏总纲!O:O,0))</f>
        <v>384.7733778502689</v>
      </c>
      <c r="X38" s="13">
        <f t="shared" si="15"/>
        <v>384.7733778502689</v>
      </c>
      <c r="Y38" s="6"/>
      <c r="Z38" s="13">
        <f t="shared" si="16"/>
        <v>0</v>
      </c>
      <c r="AA38" s="13">
        <f t="shared" si="16"/>
        <v>0</v>
      </c>
      <c r="AB38" s="13">
        <f t="shared" si="16"/>
        <v>0</v>
      </c>
      <c r="AC38" s="13">
        <f t="shared" si="16"/>
        <v>0</v>
      </c>
      <c r="AD38" s="13">
        <f t="shared" si="16"/>
        <v>5</v>
      </c>
      <c r="AE38" s="13">
        <f t="shared" si="14"/>
        <v>125000</v>
      </c>
      <c r="AG38" s="13">
        <v>32</v>
      </c>
      <c r="AH38" s="13">
        <f t="shared" si="7"/>
        <v>12100</v>
      </c>
      <c r="AI38" s="13">
        <f t="shared" si="8"/>
        <v>28500</v>
      </c>
      <c r="AJ38" s="13">
        <f t="shared" si="9"/>
        <v>24333.333333333332</v>
      </c>
      <c r="AK38" s="13">
        <f t="shared" si="10"/>
        <v>15000</v>
      </c>
      <c r="AL38" s="13">
        <f t="shared" si="11"/>
        <v>65500</v>
      </c>
    </row>
    <row r="39" spans="2:38" x14ac:dyDescent="0.15">
      <c r="G39" s="3"/>
      <c r="I39" s="6"/>
      <c r="J39" s="13"/>
      <c r="K39" s="13"/>
      <c r="L39" s="13"/>
      <c r="M39" s="13"/>
      <c r="N39" s="13">
        <v>6</v>
      </c>
      <c r="O39" s="6"/>
      <c r="P39" s="13"/>
      <c r="Q39" s="13"/>
      <c r="R39" s="13"/>
      <c r="S39" s="13"/>
      <c r="T39" s="13">
        <v>0</v>
      </c>
      <c r="U39" s="6"/>
      <c r="V39" s="13">
        <v>91</v>
      </c>
      <c r="W39" s="13">
        <f>INDEX(节奏总纲!Q:Q,MATCH(V39,节奏总纲!O:O,0))</f>
        <v>469.6391461906523</v>
      </c>
      <c r="X39" s="13">
        <f t="shared" si="15"/>
        <v>469.6391461906523</v>
      </c>
      <c r="Y39" s="6"/>
      <c r="Z39" s="13">
        <f t="shared" si="16"/>
        <v>0</v>
      </c>
      <c r="AA39" s="13">
        <f t="shared" si="16"/>
        <v>0</v>
      </c>
      <c r="AB39" s="13">
        <f t="shared" si="16"/>
        <v>0</v>
      </c>
      <c r="AC39" s="13">
        <f t="shared" si="16"/>
        <v>0</v>
      </c>
      <c r="AD39" s="13">
        <f t="shared" si="16"/>
        <v>6</v>
      </c>
      <c r="AE39" s="13">
        <f t="shared" si="14"/>
        <v>150000</v>
      </c>
      <c r="AG39" s="13">
        <v>33</v>
      </c>
      <c r="AH39" s="13">
        <f t="shared" si="7"/>
        <v>12900</v>
      </c>
      <c r="AI39" s="13">
        <f t="shared" si="8"/>
        <v>28750</v>
      </c>
      <c r="AJ39" s="13">
        <f t="shared" si="9"/>
        <v>24944.444444444445</v>
      </c>
      <c r="AK39" s="13">
        <f t="shared" si="10"/>
        <v>17142.857142857141</v>
      </c>
      <c r="AL39" s="13">
        <f t="shared" si="11"/>
        <v>68250</v>
      </c>
    </row>
    <row r="40" spans="2:38" x14ac:dyDescent="0.15">
      <c r="G40" s="3"/>
      <c r="AG40" s="13">
        <v>34</v>
      </c>
      <c r="AH40" s="13">
        <f t="shared" si="7"/>
        <v>13700</v>
      </c>
      <c r="AI40" s="13">
        <f t="shared" si="8"/>
        <v>29000</v>
      </c>
      <c r="AJ40" s="13">
        <f t="shared" si="9"/>
        <v>25555.555555555555</v>
      </c>
      <c r="AK40" s="13">
        <f t="shared" si="10"/>
        <v>19285.714285714286</v>
      </c>
      <c r="AL40" s="13">
        <f t="shared" si="11"/>
        <v>71000</v>
      </c>
    </row>
    <row r="41" spans="2:38" x14ac:dyDescent="0.15">
      <c r="G41" s="3"/>
      <c r="J41" s="89" t="s">
        <v>88</v>
      </c>
      <c r="K41" s="89"/>
      <c r="L41" s="89"/>
      <c r="M41" s="89"/>
      <c r="N41" s="89"/>
      <c r="P41" s="89" t="s">
        <v>89</v>
      </c>
      <c r="Q41" s="89"/>
      <c r="R41" s="89"/>
      <c r="S41" s="89"/>
      <c r="T41" s="89"/>
      <c r="Z41" s="89" t="s">
        <v>100</v>
      </c>
      <c r="AA41" s="89"/>
      <c r="AB41" s="89"/>
      <c r="AC41" s="89"/>
      <c r="AD41" s="89"/>
      <c r="AE41" s="15"/>
      <c r="AG41" s="13">
        <v>35</v>
      </c>
      <c r="AH41" s="13">
        <f t="shared" si="7"/>
        <v>14500</v>
      </c>
      <c r="AI41" s="13">
        <f t="shared" si="8"/>
        <v>29250</v>
      </c>
      <c r="AJ41" s="13">
        <f t="shared" si="9"/>
        <v>26166.666666666668</v>
      </c>
      <c r="AK41" s="13">
        <f t="shared" si="10"/>
        <v>21428.571428571428</v>
      </c>
      <c r="AL41" s="13">
        <f t="shared" si="11"/>
        <v>73750</v>
      </c>
    </row>
    <row r="42" spans="2:38" x14ac:dyDescent="0.15">
      <c r="G42" s="3"/>
      <c r="I42" s="5" t="s">
        <v>97</v>
      </c>
      <c r="J42" s="13" t="s">
        <v>84</v>
      </c>
      <c r="K42" s="13" t="s">
        <v>85</v>
      </c>
      <c r="L42" s="13" t="s">
        <v>86</v>
      </c>
      <c r="M42" s="13" t="s">
        <v>0</v>
      </c>
      <c r="N42" s="13" t="s">
        <v>87</v>
      </c>
      <c r="P42" s="13" t="s">
        <v>84</v>
      </c>
      <c r="Q42" s="13" t="s">
        <v>85</v>
      </c>
      <c r="R42" s="13" t="s">
        <v>86</v>
      </c>
      <c r="S42" s="13" t="s">
        <v>0</v>
      </c>
      <c r="T42" s="13" t="s">
        <v>87</v>
      </c>
      <c r="V42" s="13" t="s">
        <v>101</v>
      </c>
      <c r="W42" s="13" t="s">
        <v>90</v>
      </c>
      <c r="X42" s="13" t="s">
        <v>12</v>
      </c>
      <c r="Z42" s="13" t="s">
        <v>84</v>
      </c>
      <c r="AA42" s="13" t="s">
        <v>85</v>
      </c>
      <c r="AB42" s="13" t="s">
        <v>86</v>
      </c>
      <c r="AC42" s="13" t="s">
        <v>0</v>
      </c>
      <c r="AD42" s="13" t="s">
        <v>87</v>
      </c>
      <c r="AE42" s="13" t="s">
        <v>93</v>
      </c>
      <c r="AG42" s="13">
        <v>36</v>
      </c>
      <c r="AH42" s="13">
        <f t="shared" si="7"/>
        <v>14666.666666666666</v>
      </c>
      <c r="AI42" s="13">
        <f t="shared" si="8"/>
        <v>29500</v>
      </c>
      <c r="AJ42" s="13">
        <f t="shared" si="9"/>
        <v>26777.777777777777</v>
      </c>
      <c r="AK42" s="13">
        <f t="shared" si="10"/>
        <v>23571.428571428572</v>
      </c>
      <c r="AL42" s="13">
        <f t="shared" si="11"/>
        <v>76500</v>
      </c>
    </row>
    <row r="43" spans="2:38" x14ac:dyDescent="0.15">
      <c r="G43" s="3"/>
      <c r="J43" s="13"/>
      <c r="K43" s="13">
        <v>3</v>
      </c>
      <c r="L43" s="13">
        <v>3</v>
      </c>
      <c r="M43" s="13"/>
      <c r="N43" s="13"/>
      <c r="P43" s="13"/>
      <c r="Q43" s="13">
        <v>0</v>
      </c>
      <c r="R43" s="13">
        <v>0</v>
      </c>
      <c r="S43" s="13"/>
      <c r="T43" s="13"/>
      <c r="V43" s="13">
        <v>8</v>
      </c>
      <c r="W43" s="13">
        <f>INDEX(节奏总纲!R:R,MATCH(V43,节奏总纲!O:O,0))</f>
        <v>0.50550507844857251</v>
      </c>
      <c r="X43" s="13">
        <f>W43</f>
        <v>0.50550507844857251</v>
      </c>
      <c r="Z43" s="13">
        <f t="shared" ref="Z43:Z54" si="17">J43*INDEX($D$20:$D$26,P43+1,1)</f>
        <v>0</v>
      </c>
      <c r="AA43" s="13">
        <f t="shared" ref="AA43:AA54" si="18">K43*INDEX($D$20:$D$26,Q43+1,1)</f>
        <v>6</v>
      </c>
      <c r="AB43" s="13">
        <f t="shared" ref="AB43:AB54" si="19">L43*INDEX($D$20:$D$26,R43+1,1)</f>
        <v>6</v>
      </c>
      <c r="AC43" s="13">
        <f t="shared" ref="AC43:AC54" si="20">M43*INDEX($D$20:$D$26,S43+1,1)</f>
        <v>0</v>
      </c>
      <c r="AD43" s="13">
        <f t="shared" ref="AD43:AD54" si="21">N43*INDEX($D$20:$D$26,T43+1,1)</f>
        <v>0</v>
      </c>
      <c r="AE43" s="13">
        <f t="shared" ref="AE43:AE54" si="22">SUMPRODUCT(Z43:AD43,$C$35:$G$35)</f>
        <v>3600</v>
      </c>
      <c r="AG43" s="13">
        <v>37</v>
      </c>
      <c r="AH43" s="13">
        <f t="shared" si="7"/>
        <v>14833.333333333334</v>
      </c>
      <c r="AI43" s="13">
        <f t="shared" si="8"/>
        <v>29750</v>
      </c>
      <c r="AJ43" s="13">
        <f t="shared" si="9"/>
        <v>27388.888888888891</v>
      </c>
      <c r="AK43" s="13">
        <f t="shared" si="10"/>
        <v>25714.285714285714</v>
      </c>
      <c r="AL43" s="13">
        <f t="shared" si="11"/>
        <v>79250</v>
      </c>
    </row>
    <row r="44" spans="2:38" x14ac:dyDescent="0.15">
      <c r="G44" s="3"/>
      <c r="J44" s="13"/>
      <c r="K44" s="13"/>
      <c r="L44" s="13">
        <v>5</v>
      </c>
      <c r="M44" s="13">
        <v>1</v>
      </c>
      <c r="N44" s="13"/>
      <c r="P44" s="13"/>
      <c r="Q44" s="13"/>
      <c r="R44" s="13">
        <v>0</v>
      </c>
      <c r="S44" s="13">
        <v>0</v>
      </c>
      <c r="T44" s="13"/>
      <c r="V44" s="13">
        <v>18</v>
      </c>
      <c r="W44" s="13">
        <f>INDEX(节奏总纲!R:R,MATCH(V44,节奏总纲!O:O,0))</f>
        <v>1.7690655458445907</v>
      </c>
      <c r="X44" s="13">
        <f>W44-W43</f>
        <v>1.2635604673960183</v>
      </c>
      <c r="Z44" s="13">
        <f t="shared" si="17"/>
        <v>0</v>
      </c>
      <c r="AA44" s="13">
        <f t="shared" si="18"/>
        <v>0</v>
      </c>
      <c r="AB44" s="13">
        <f t="shared" si="19"/>
        <v>10</v>
      </c>
      <c r="AC44" s="13">
        <f t="shared" si="20"/>
        <v>2</v>
      </c>
      <c r="AD44" s="13">
        <f t="shared" si="21"/>
        <v>0</v>
      </c>
      <c r="AE44" s="13">
        <f t="shared" si="22"/>
        <v>10000</v>
      </c>
      <c r="AG44" s="13">
        <v>38</v>
      </c>
      <c r="AH44" s="13">
        <f t="shared" si="7"/>
        <v>15000</v>
      </c>
      <c r="AI44" s="13">
        <f t="shared" si="8"/>
        <v>30000</v>
      </c>
      <c r="AJ44" s="13">
        <f t="shared" si="9"/>
        <v>28000</v>
      </c>
      <c r="AK44" s="13">
        <f t="shared" si="10"/>
        <v>27857.142857142855</v>
      </c>
      <c r="AL44" s="13">
        <f t="shared" si="11"/>
        <v>82000</v>
      </c>
    </row>
    <row r="45" spans="2:38" x14ac:dyDescent="0.15">
      <c r="G45" s="3"/>
      <c r="J45" s="13"/>
      <c r="K45" s="13"/>
      <c r="L45" s="13">
        <v>3</v>
      </c>
      <c r="M45" s="13">
        <v>3</v>
      </c>
      <c r="N45" s="13"/>
      <c r="P45" s="13"/>
      <c r="Q45" s="13"/>
      <c r="R45" s="13">
        <v>3</v>
      </c>
      <c r="S45" s="13">
        <v>0</v>
      </c>
      <c r="T45" s="13"/>
      <c r="V45" s="13">
        <v>29</v>
      </c>
      <c r="W45" s="13">
        <f>INDEX(节奏总纲!R:R,MATCH(V45,节奏总纲!O:O,0))</f>
        <v>4.6510378992858623</v>
      </c>
      <c r="X45" s="13">
        <f t="shared" ref="X45:X54" si="23">W45-W44</f>
        <v>2.8819723534412716</v>
      </c>
      <c r="Z45" s="13">
        <f t="shared" si="17"/>
        <v>0</v>
      </c>
      <c r="AA45" s="13">
        <f t="shared" si="18"/>
        <v>0</v>
      </c>
      <c r="AB45" s="13">
        <f t="shared" si="19"/>
        <v>15</v>
      </c>
      <c r="AC45" s="13">
        <f t="shared" si="20"/>
        <v>6</v>
      </c>
      <c r="AD45" s="13">
        <f t="shared" si="21"/>
        <v>0</v>
      </c>
      <c r="AE45" s="13">
        <f t="shared" si="22"/>
        <v>22500</v>
      </c>
      <c r="AG45" s="13">
        <v>39</v>
      </c>
      <c r="AH45" s="13">
        <f t="shared" si="7"/>
        <v>16875</v>
      </c>
      <c r="AI45" s="13">
        <f t="shared" si="8"/>
        <v>31875</v>
      </c>
      <c r="AJ45" s="13">
        <f t="shared" si="9"/>
        <v>28285.714285714286</v>
      </c>
      <c r="AK45" s="13">
        <f t="shared" si="10"/>
        <v>30000</v>
      </c>
      <c r="AL45" s="13">
        <f t="shared" si="11"/>
        <v>84750</v>
      </c>
    </row>
    <row r="46" spans="2:38" x14ac:dyDescent="0.15">
      <c r="J46" s="13"/>
      <c r="K46" s="13"/>
      <c r="L46" s="13">
        <v>1</v>
      </c>
      <c r="M46" s="13">
        <v>5</v>
      </c>
      <c r="N46" s="13"/>
      <c r="P46" s="13"/>
      <c r="Q46" s="13"/>
      <c r="R46" s="13">
        <v>4</v>
      </c>
      <c r="S46" s="13">
        <v>0</v>
      </c>
      <c r="T46" s="13"/>
      <c r="V46" s="13">
        <v>38</v>
      </c>
      <c r="W46" s="13">
        <f>INDEX(节奏总纲!R:R,MATCH(V46,节奏总纲!O:O,0))</f>
        <v>9.3190855363815395</v>
      </c>
      <c r="X46" s="13">
        <f t="shared" si="23"/>
        <v>4.6680476370956772</v>
      </c>
      <c r="Z46" s="13">
        <f t="shared" si="17"/>
        <v>0</v>
      </c>
      <c r="AA46" s="13">
        <f t="shared" si="18"/>
        <v>0</v>
      </c>
      <c r="AB46" s="13">
        <f t="shared" si="19"/>
        <v>6</v>
      </c>
      <c r="AC46" s="13">
        <f t="shared" si="20"/>
        <v>10</v>
      </c>
      <c r="AD46" s="13">
        <f t="shared" si="21"/>
        <v>0</v>
      </c>
      <c r="AE46" s="13">
        <f t="shared" si="22"/>
        <v>28000</v>
      </c>
      <c r="AG46" s="13">
        <v>40</v>
      </c>
      <c r="AH46" s="13">
        <f t="shared" si="7"/>
        <v>18750</v>
      </c>
      <c r="AI46" s="13">
        <f t="shared" si="8"/>
        <v>33750</v>
      </c>
      <c r="AJ46" s="13">
        <f t="shared" si="9"/>
        <v>28571.428571428572</v>
      </c>
      <c r="AK46" s="13">
        <f t="shared" si="10"/>
        <v>34285.714285714283</v>
      </c>
      <c r="AL46" s="13">
        <f t="shared" si="11"/>
        <v>87500</v>
      </c>
    </row>
    <row r="47" spans="2:38" x14ac:dyDescent="0.15">
      <c r="G47" s="19"/>
      <c r="J47" s="13"/>
      <c r="K47" s="13"/>
      <c r="L47" s="13"/>
      <c r="M47" s="13">
        <v>6</v>
      </c>
      <c r="N47" s="13"/>
      <c r="P47" s="13"/>
      <c r="Q47" s="13"/>
      <c r="R47" s="13"/>
      <c r="S47" s="13">
        <v>0</v>
      </c>
      <c r="T47" s="13"/>
      <c r="V47" s="13">
        <v>45</v>
      </c>
      <c r="W47" s="13">
        <f>INDEX(节奏总纲!R:R,MATCH(V47,节奏总纲!O:O,0))</f>
        <v>15.604181364035009</v>
      </c>
      <c r="X47" s="13">
        <f t="shared" si="23"/>
        <v>6.2850958276534694</v>
      </c>
      <c r="Z47" s="13">
        <f t="shared" si="17"/>
        <v>0</v>
      </c>
      <c r="AA47" s="13">
        <f t="shared" si="18"/>
        <v>0</v>
      </c>
      <c r="AB47" s="13">
        <f t="shared" si="19"/>
        <v>0</v>
      </c>
      <c r="AC47" s="13">
        <f t="shared" si="20"/>
        <v>12</v>
      </c>
      <c r="AD47" s="13">
        <f t="shared" si="21"/>
        <v>0</v>
      </c>
      <c r="AE47" s="13">
        <f t="shared" si="22"/>
        <v>30000</v>
      </c>
      <c r="AG47" s="13">
        <v>41</v>
      </c>
      <c r="AH47" s="13">
        <f t="shared" si="7"/>
        <v>20625</v>
      </c>
      <c r="AI47" s="13">
        <f t="shared" si="8"/>
        <v>35625</v>
      </c>
      <c r="AJ47" s="13">
        <f t="shared" si="9"/>
        <v>28857.142857142859</v>
      </c>
      <c r="AK47" s="13">
        <f t="shared" si="10"/>
        <v>38571.428571428572</v>
      </c>
      <c r="AL47" s="13">
        <f t="shared" si="11"/>
        <v>91500</v>
      </c>
    </row>
    <row r="48" spans="2:38" x14ac:dyDescent="0.15">
      <c r="G48" s="3"/>
      <c r="I48" s="8"/>
      <c r="J48" s="13"/>
      <c r="K48" s="13"/>
      <c r="L48" s="13"/>
      <c r="M48" s="13">
        <v>6</v>
      </c>
      <c r="N48" s="13"/>
      <c r="O48" s="8"/>
      <c r="P48" s="13"/>
      <c r="Q48" s="13"/>
      <c r="R48" s="13"/>
      <c r="S48" s="13">
        <v>1</v>
      </c>
      <c r="T48" s="13"/>
      <c r="U48" s="8"/>
      <c r="V48" s="13">
        <v>52</v>
      </c>
      <c r="W48" s="13">
        <f>INDEX(节奏总纲!R:R,MATCH(V48,节奏总纲!O:O,0))</f>
        <v>25.606552544428059</v>
      </c>
      <c r="X48" s="13">
        <f t="shared" si="23"/>
        <v>10.00237118039305</v>
      </c>
      <c r="Y48" s="8"/>
      <c r="Z48" s="13">
        <f t="shared" si="17"/>
        <v>0</v>
      </c>
      <c r="AA48" s="13">
        <f t="shared" si="18"/>
        <v>0</v>
      </c>
      <c r="AB48" s="13">
        <f t="shared" si="19"/>
        <v>0</v>
      </c>
      <c r="AC48" s="13">
        <f t="shared" si="20"/>
        <v>18</v>
      </c>
      <c r="AD48" s="13">
        <f t="shared" si="21"/>
        <v>0</v>
      </c>
      <c r="AE48" s="13">
        <f t="shared" si="22"/>
        <v>45000</v>
      </c>
      <c r="AG48" s="13">
        <v>42</v>
      </c>
      <c r="AH48" s="13">
        <f t="shared" si="7"/>
        <v>22500</v>
      </c>
      <c r="AI48" s="13">
        <f t="shared" si="8"/>
        <v>37500</v>
      </c>
      <c r="AJ48" s="13">
        <f t="shared" si="9"/>
        <v>29142.857142857141</v>
      </c>
      <c r="AK48" s="13">
        <f t="shared" si="10"/>
        <v>42857.142857142855</v>
      </c>
      <c r="AL48" s="13">
        <f t="shared" si="11"/>
        <v>95500</v>
      </c>
    </row>
    <row r="49" spans="7:38" x14ac:dyDescent="0.15">
      <c r="G49" s="3"/>
      <c r="I49" s="8"/>
      <c r="J49" s="13"/>
      <c r="K49" s="13"/>
      <c r="L49" s="13"/>
      <c r="M49" s="13">
        <v>6</v>
      </c>
      <c r="N49" s="13"/>
      <c r="O49" s="8"/>
      <c r="P49" s="13"/>
      <c r="Q49" s="13"/>
      <c r="R49" s="13"/>
      <c r="S49" s="13">
        <v>3</v>
      </c>
      <c r="T49" s="13"/>
      <c r="U49" s="8"/>
      <c r="V49" s="13">
        <v>58</v>
      </c>
      <c r="W49" s="13">
        <f>INDEX(节奏总纲!R:R,MATCH(V49,节奏总纲!O:O,0))</f>
        <v>38.913475879437009</v>
      </c>
      <c r="X49" s="13">
        <f t="shared" si="23"/>
        <v>13.30692333500895</v>
      </c>
      <c r="Y49" s="8"/>
      <c r="Z49" s="13">
        <f t="shared" si="17"/>
        <v>0</v>
      </c>
      <c r="AA49" s="13">
        <f t="shared" si="18"/>
        <v>0</v>
      </c>
      <c r="AB49" s="13">
        <f t="shared" si="19"/>
        <v>0</v>
      </c>
      <c r="AC49" s="13">
        <f t="shared" si="20"/>
        <v>30</v>
      </c>
      <c r="AD49" s="13">
        <f t="shared" si="21"/>
        <v>0</v>
      </c>
      <c r="AE49" s="13">
        <f t="shared" si="22"/>
        <v>75000</v>
      </c>
      <c r="AG49" s="13">
        <v>43</v>
      </c>
      <c r="AH49" s="13">
        <f t="shared" si="7"/>
        <v>24375</v>
      </c>
      <c r="AI49" s="13">
        <f t="shared" si="8"/>
        <v>39375</v>
      </c>
      <c r="AJ49" s="13">
        <f t="shared" si="9"/>
        <v>29428.571428571428</v>
      </c>
      <c r="AK49" s="13">
        <f t="shared" si="10"/>
        <v>47142.857142857145</v>
      </c>
      <c r="AL49" s="13">
        <f t="shared" si="11"/>
        <v>99500</v>
      </c>
    </row>
    <row r="50" spans="7:38" x14ac:dyDescent="0.15">
      <c r="G50" s="3"/>
      <c r="J50" s="13"/>
      <c r="K50" s="13"/>
      <c r="L50" s="13"/>
      <c r="M50" s="13">
        <v>5</v>
      </c>
      <c r="N50" s="13">
        <v>1</v>
      </c>
      <c r="P50" s="13"/>
      <c r="Q50" s="13"/>
      <c r="R50" s="13"/>
      <c r="S50" s="13">
        <v>3</v>
      </c>
      <c r="T50" s="13">
        <v>0</v>
      </c>
      <c r="V50" s="13">
        <v>63</v>
      </c>
      <c r="W50" s="13">
        <f>INDEX(节奏总纲!R:R,MATCH(V50,节奏总纲!O:O,0))</f>
        <v>55.27987808786542</v>
      </c>
      <c r="X50" s="13">
        <f t="shared" si="23"/>
        <v>16.366402208428411</v>
      </c>
      <c r="Z50" s="13">
        <f t="shared" si="17"/>
        <v>0</v>
      </c>
      <c r="AA50" s="13">
        <f t="shared" si="18"/>
        <v>0</v>
      </c>
      <c r="AB50" s="13">
        <f t="shared" si="19"/>
        <v>0</v>
      </c>
      <c r="AC50" s="13">
        <f t="shared" si="20"/>
        <v>25</v>
      </c>
      <c r="AD50" s="13">
        <f t="shared" si="21"/>
        <v>2</v>
      </c>
      <c r="AE50" s="13">
        <f t="shared" si="22"/>
        <v>112500</v>
      </c>
      <c r="AG50" s="13">
        <v>44</v>
      </c>
      <c r="AH50" s="13">
        <f t="shared" si="7"/>
        <v>26250</v>
      </c>
      <c r="AI50" s="13">
        <f t="shared" si="8"/>
        <v>41250</v>
      </c>
      <c r="AJ50" s="13">
        <f t="shared" si="9"/>
        <v>29714.285714285714</v>
      </c>
      <c r="AK50" s="13">
        <f t="shared" si="10"/>
        <v>51428.571428571428</v>
      </c>
      <c r="AL50" s="13">
        <f t="shared" si="11"/>
        <v>103500</v>
      </c>
    </row>
    <row r="51" spans="7:38" x14ac:dyDescent="0.15">
      <c r="G51" s="3"/>
      <c r="J51" s="13"/>
      <c r="K51" s="13"/>
      <c r="L51" s="13"/>
      <c r="M51" s="13">
        <v>5</v>
      </c>
      <c r="N51" s="13">
        <v>3</v>
      </c>
      <c r="P51" s="13"/>
      <c r="Q51" s="13"/>
      <c r="R51" s="13"/>
      <c r="S51" s="13">
        <v>5</v>
      </c>
      <c r="T51" s="13">
        <v>0</v>
      </c>
      <c r="V51" s="13">
        <v>69</v>
      </c>
      <c r="W51" s="13">
        <f>INDEX(节奏总纲!R:R,MATCH(V51,节奏总纲!O:O,0))</f>
        <v>83.894553114198303</v>
      </c>
      <c r="X51" s="13">
        <f t="shared" si="23"/>
        <v>28.614675026332883</v>
      </c>
      <c r="Z51" s="13">
        <f t="shared" si="17"/>
        <v>0</v>
      </c>
      <c r="AA51" s="13">
        <f t="shared" si="18"/>
        <v>0</v>
      </c>
      <c r="AB51" s="13">
        <f t="shared" si="19"/>
        <v>0</v>
      </c>
      <c r="AC51" s="13">
        <f t="shared" si="20"/>
        <v>35</v>
      </c>
      <c r="AD51" s="13">
        <f t="shared" si="21"/>
        <v>6</v>
      </c>
      <c r="AE51" s="13">
        <f t="shared" si="22"/>
        <v>237500</v>
      </c>
      <c r="AG51" s="13">
        <v>45</v>
      </c>
      <c r="AH51" s="13">
        <f t="shared" si="7"/>
        <v>28125</v>
      </c>
      <c r="AI51" s="13">
        <f t="shared" si="8"/>
        <v>43125</v>
      </c>
      <c r="AJ51" s="13">
        <f t="shared" si="9"/>
        <v>30000</v>
      </c>
      <c r="AK51" s="13">
        <f t="shared" si="10"/>
        <v>55714.28571428571</v>
      </c>
      <c r="AL51" s="13">
        <f t="shared" si="11"/>
        <v>107500</v>
      </c>
    </row>
    <row r="52" spans="7:38" x14ac:dyDescent="0.15">
      <c r="G52" s="3"/>
      <c r="J52" s="13"/>
      <c r="K52" s="13"/>
      <c r="L52" s="13"/>
      <c r="M52" s="13">
        <v>0</v>
      </c>
      <c r="N52" s="13">
        <v>6</v>
      </c>
      <c r="O52" s="6"/>
      <c r="P52" s="13"/>
      <c r="Q52" s="13"/>
      <c r="R52" s="13"/>
      <c r="S52" s="13"/>
      <c r="T52" s="13">
        <v>0</v>
      </c>
      <c r="U52" s="6"/>
      <c r="V52" s="13">
        <v>75</v>
      </c>
      <c r="W52" s="13">
        <f>INDEX(节奏总纲!R:R,MATCH(V52,节奏总纲!O:O,0))</f>
        <v>127.38168214210583</v>
      </c>
      <c r="X52" s="13">
        <f t="shared" si="23"/>
        <v>43.487129027907528</v>
      </c>
      <c r="Y52" s="6"/>
      <c r="Z52" s="13">
        <f t="shared" si="17"/>
        <v>0</v>
      </c>
      <c r="AA52" s="13">
        <f t="shared" si="18"/>
        <v>0</v>
      </c>
      <c r="AB52" s="13">
        <f t="shared" si="19"/>
        <v>0</v>
      </c>
      <c r="AC52" s="13">
        <f t="shared" si="20"/>
        <v>0</v>
      </c>
      <c r="AD52" s="13">
        <f t="shared" si="21"/>
        <v>12</v>
      </c>
      <c r="AE52" s="13">
        <f t="shared" si="22"/>
        <v>300000</v>
      </c>
      <c r="AG52" s="13">
        <v>46</v>
      </c>
      <c r="AH52" s="13">
        <f t="shared" si="7"/>
        <v>30000</v>
      </c>
      <c r="AI52" s="13">
        <f t="shared" si="8"/>
        <v>45000</v>
      </c>
      <c r="AJ52" s="13">
        <f t="shared" si="9"/>
        <v>32142.857142857141</v>
      </c>
      <c r="AK52" s="13">
        <f t="shared" si="10"/>
        <v>60000</v>
      </c>
      <c r="AL52" s="13">
        <f t="shared" si="11"/>
        <v>111500</v>
      </c>
    </row>
    <row r="53" spans="7:38" x14ac:dyDescent="0.15">
      <c r="G53" s="3"/>
      <c r="J53" s="13"/>
      <c r="K53" s="13"/>
      <c r="L53" s="13"/>
      <c r="M53" s="13"/>
      <c r="N53" s="13">
        <v>6</v>
      </c>
      <c r="O53" s="6"/>
      <c r="P53" s="13"/>
      <c r="Q53" s="13"/>
      <c r="R53" s="13"/>
      <c r="S53" s="13"/>
      <c r="T53" s="13">
        <v>1</v>
      </c>
      <c r="U53" s="6"/>
      <c r="V53" s="13">
        <v>84</v>
      </c>
      <c r="W53" s="13">
        <f>INDEX(节奏总纲!R:R,MATCH(V53,节奏总纲!O:O,0))</f>
        <v>237.27139072371298</v>
      </c>
      <c r="X53" s="13">
        <f t="shared" si="23"/>
        <v>109.88970858160715</v>
      </c>
      <c r="Y53" s="6"/>
      <c r="Z53" s="13">
        <f t="shared" si="17"/>
        <v>0</v>
      </c>
      <c r="AA53" s="13">
        <f t="shared" si="18"/>
        <v>0</v>
      </c>
      <c r="AB53" s="13">
        <f t="shared" si="19"/>
        <v>0</v>
      </c>
      <c r="AC53" s="13">
        <f t="shared" si="20"/>
        <v>0</v>
      </c>
      <c r="AD53" s="13">
        <f t="shared" si="21"/>
        <v>18</v>
      </c>
      <c r="AE53" s="13">
        <f t="shared" si="22"/>
        <v>450000</v>
      </c>
      <c r="AF53" s="6"/>
      <c r="AG53" s="13">
        <v>47</v>
      </c>
      <c r="AH53" s="13">
        <f t="shared" si="7"/>
        <v>32500</v>
      </c>
      <c r="AI53" s="13">
        <f t="shared" si="8"/>
        <v>47500</v>
      </c>
      <c r="AJ53" s="13">
        <f t="shared" si="9"/>
        <v>34285.714285714283</v>
      </c>
      <c r="AK53" s="13">
        <f t="shared" si="10"/>
        <v>65500</v>
      </c>
      <c r="AL53" s="13">
        <f t="shared" si="11"/>
        <v>115500</v>
      </c>
    </row>
    <row r="54" spans="7:38" x14ac:dyDescent="0.15">
      <c r="G54" s="3"/>
      <c r="I54" s="6"/>
      <c r="J54" s="13"/>
      <c r="K54" s="13"/>
      <c r="L54" s="13"/>
      <c r="M54" s="13"/>
      <c r="N54" s="13">
        <v>6</v>
      </c>
      <c r="O54" s="6"/>
      <c r="P54" s="13"/>
      <c r="Q54" s="13"/>
      <c r="R54" s="13"/>
      <c r="S54" s="13"/>
      <c r="T54" s="13">
        <v>3</v>
      </c>
      <c r="U54" s="6"/>
      <c r="V54" s="13">
        <v>91</v>
      </c>
      <c r="W54" s="13">
        <f>INDEX(节奏总纲!R:R,MATCH(V54,节奏总纲!O:O,0))</f>
        <v>378.43910205635837</v>
      </c>
      <c r="X54" s="13">
        <f t="shared" si="23"/>
        <v>141.16771133264538</v>
      </c>
      <c r="Y54" s="6"/>
      <c r="Z54" s="13">
        <f t="shared" si="17"/>
        <v>0</v>
      </c>
      <c r="AA54" s="13">
        <f t="shared" si="18"/>
        <v>0</v>
      </c>
      <c r="AB54" s="13">
        <f t="shared" si="19"/>
        <v>0</v>
      </c>
      <c r="AC54" s="13">
        <f t="shared" si="20"/>
        <v>0</v>
      </c>
      <c r="AD54" s="13">
        <f t="shared" si="21"/>
        <v>30</v>
      </c>
      <c r="AE54" s="13">
        <f t="shared" si="22"/>
        <v>750000</v>
      </c>
      <c r="AG54" s="13">
        <v>48</v>
      </c>
      <c r="AH54" s="13">
        <f t="shared" si="7"/>
        <v>35000</v>
      </c>
      <c r="AI54" s="13">
        <f t="shared" si="8"/>
        <v>50000</v>
      </c>
      <c r="AJ54" s="13">
        <f t="shared" si="9"/>
        <v>36428.571428571428</v>
      </c>
      <c r="AK54" s="13">
        <f t="shared" si="10"/>
        <v>71000</v>
      </c>
      <c r="AL54" s="13">
        <f t="shared" si="11"/>
        <v>119500</v>
      </c>
    </row>
    <row r="55" spans="7:38" x14ac:dyDescent="0.15">
      <c r="AG55" s="13">
        <v>49</v>
      </c>
      <c r="AH55" s="13">
        <f t="shared" si="7"/>
        <v>37500</v>
      </c>
      <c r="AI55" s="13">
        <f t="shared" si="8"/>
        <v>52500</v>
      </c>
      <c r="AJ55" s="13">
        <f t="shared" si="9"/>
        <v>38571.428571428572</v>
      </c>
      <c r="AK55" s="13">
        <f t="shared" si="10"/>
        <v>76500</v>
      </c>
      <c r="AL55" s="13">
        <f t="shared" si="11"/>
        <v>123500</v>
      </c>
    </row>
    <row r="56" spans="7:38" x14ac:dyDescent="0.15">
      <c r="J56" s="89" t="s">
        <v>88</v>
      </c>
      <c r="K56" s="89"/>
      <c r="L56" s="89"/>
      <c r="M56" s="89"/>
      <c r="N56" s="89"/>
      <c r="P56" s="89" t="s">
        <v>89</v>
      </c>
      <c r="Q56" s="89"/>
      <c r="R56" s="89"/>
      <c r="S56" s="89"/>
      <c r="T56" s="89"/>
      <c r="Z56" s="89" t="s">
        <v>100</v>
      </c>
      <c r="AA56" s="89"/>
      <c r="AB56" s="89"/>
      <c r="AC56" s="89"/>
      <c r="AD56" s="89"/>
      <c r="AE56" s="15"/>
      <c r="AG56" s="13">
        <v>50</v>
      </c>
      <c r="AH56" s="13">
        <f t="shared" si="7"/>
        <v>40000</v>
      </c>
      <c r="AI56" s="13">
        <f t="shared" si="8"/>
        <v>55000</v>
      </c>
      <c r="AJ56" s="13">
        <f t="shared" si="9"/>
        <v>40714.28571428571</v>
      </c>
      <c r="AK56" s="13">
        <f t="shared" si="10"/>
        <v>82000</v>
      </c>
      <c r="AL56" s="13">
        <f t="shared" si="11"/>
        <v>127500</v>
      </c>
    </row>
    <row r="57" spans="7:38" x14ac:dyDescent="0.15">
      <c r="I57" s="5" t="s">
        <v>98</v>
      </c>
      <c r="J57" s="13" t="s">
        <v>84</v>
      </c>
      <c r="K57" s="13" t="s">
        <v>85</v>
      </c>
      <c r="L57" s="13" t="s">
        <v>86</v>
      </c>
      <c r="M57" s="13" t="s">
        <v>0</v>
      </c>
      <c r="N57" s="13" t="s">
        <v>87</v>
      </c>
      <c r="P57" s="13" t="s">
        <v>84</v>
      </c>
      <c r="Q57" s="13" t="s">
        <v>85</v>
      </c>
      <c r="R57" s="13" t="s">
        <v>86</v>
      </c>
      <c r="S57" s="13" t="s">
        <v>0</v>
      </c>
      <c r="T57" s="13" t="s">
        <v>87</v>
      </c>
      <c r="V57" s="13" t="s">
        <v>101</v>
      </c>
      <c r="W57" s="13" t="s">
        <v>90</v>
      </c>
      <c r="X57" s="13" t="s">
        <v>12</v>
      </c>
      <c r="Z57" s="13" t="s">
        <v>84</v>
      </c>
      <c r="AA57" s="13" t="s">
        <v>85</v>
      </c>
      <c r="AB57" s="13" t="s">
        <v>86</v>
      </c>
      <c r="AC57" s="13" t="s">
        <v>0</v>
      </c>
      <c r="AD57" s="13" t="s">
        <v>87</v>
      </c>
      <c r="AE57" s="13" t="s">
        <v>93</v>
      </c>
      <c r="AG57" s="13">
        <v>51</v>
      </c>
      <c r="AH57" s="13">
        <f t="shared" si="7"/>
        <v>42500</v>
      </c>
      <c r="AI57" s="13">
        <f t="shared" si="8"/>
        <v>57500</v>
      </c>
      <c r="AJ57" s="13">
        <f t="shared" si="9"/>
        <v>42857.142857142855</v>
      </c>
      <c r="AK57" s="13">
        <f t="shared" si="10"/>
        <v>87500</v>
      </c>
      <c r="AL57" s="13">
        <f t="shared" si="11"/>
        <v>130312.5</v>
      </c>
    </row>
    <row r="58" spans="7:38" x14ac:dyDescent="0.15">
      <c r="J58" s="13"/>
      <c r="K58" s="13"/>
      <c r="L58" s="13">
        <v>5</v>
      </c>
      <c r="M58" s="13">
        <v>1</v>
      </c>
      <c r="N58" s="13"/>
      <c r="P58" s="13"/>
      <c r="Q58" s="13"/>
      <c r="R58" s="13">
        <v>0</v>
      </c>
      <c r="S58" s="13">
        <v>0</v>
      </c>
      <c r="T58" s="13"/>
      <c r="V58" s="13">
        <v>10</v>
      </c>
      <c r="W58" s="13">
        <f>INDEX(节奏总纲!S:S,MATCH(V58,节奏总纲!O:O,0))</f>
        <v>0.49980000000000002</v>
      </c>
      <c r="X58" s="13">
        <f>W58</f>
        <v>0.49980000000000002</v>
      </c>
      <c r="Z58" s="13">
        <f t="shared" ref="Z58:Z68" si="24">J58*INDEX($D$19:$D$26,P58+1,1)</f>
        <v>0</v>
      </c>
      <c r="AA58" s="13">
        <f t="shared" ref="AA58:AA68" si="25">K58*INDEX($D$19:$D$26,Q58+1,1)</f>
        <v>0</v>
      </c>
      <c r="AB58" s="13">
        <f t="shared" ref="AB58:AB68" si="26">L58*INDEX($D$19:$D$26,R58+1,1)</f>
        <v>5</v>
      </c>
      <c r="AC58" s="13">
        <f t="shared" ref="AC58:AC68" si="27">M58*INDEX($D$19:$D$26,S58+1,1)</f>
        <v>1</v>
      </c>
      <c r="AD58" s="13">
        <f t="shared" ref="AD58:AD68" si="28">N58*INDEX($D$19:$D$26,T58+1,1)</f>
        <v>0</v>
      </c>
      <c r="AE58" s="13">
        <f t="shared" ref="AE58:AE68" si="29">SUMPRODUCT(Z58:AD58,$C$35:$G$35)</f>
        <v>5000</v>
      </c>
      <c r="AG58" s="13">
        <v>52</v>
      </c>
      <c r="AH58" s="13">
        <f t="shared" si="7"/>
        <v>45000</v>
      </c>
      <c r="AI58" s="13">
        <f t="shared" si="8"/>
        <v>60000</v>
      </c>
      <c r="AJ58" s="13">
        <f t="shared" si="9"/>
        <v>45000</v>
      </c>
      <c r="AK58" s="13">
        <f t="shared" si="10"/>
        <v>93214.28571428571</v>
      </c>
      <c r="AL58" s="13">
        <f t="shared" si="11"/>
        <v>133125</v>
      </c>
    </row>
    <row r="59" spans="7:38" x14ac:dyDescent="0.15">
      <c r="J59" s="13"/>
      <c r="K59" s="13"/>
      <c r="L59" s="13">
        <v>3</v>
      </c>
      <c r="M59" s="13">
        <v>3</v>
      </c>
      <c r="N59" s="13"/>
      <c r="P59" s="13"/>
      <c r="Q59" s="13"/>
      <c r="R59" s="13">
        <v>0</v>
      </c>
      <c r="S59" s="13">
        <v>0</v>
      </c>
      <c r="T59" s="13"/>
      <c r="V59" s="13">
        <v>23</v>
      </c>
      <c r="W59" s="13">
        <f>INDEX(节奏总纲!T:T,MATCH(V59,节奏总纲!O:O,0))</f>
        <v>1.1608900698697047</v>
      </c>
      <c r="X59" s="13">
        <f>W59-W58</f>
        <v>0.66109006986970464</v>
      </c>
      <c r="Z59" s="13">
        <f t="shared" si="24"/>
        <v>0</v>
      </c>
      <c r="AA59" s="13">
        <f t="shared" si="25"/>
        <v>0</v>
      </c>
      <c r="AB59" s="13">
        <f t="shared" si="26"/>
        <v>3</v>
      </c>
      <c r="AC59" s="13">
        <f t="shared" si="27"/>
        <v>3</v>
      </c>
      <c r="AD59" s="13">
        <f t="shared" si="28"/>
        <v>0</v>
      </c>
      <c r="AE59" s="13">
        <f t="shared" si="29"/>
        <v>9000</v>
      </c>
      <c r="AG59" s="13">
        <v>53</v>
      </c>
      <c r="AH59" s="13">
        <f t="shared" si="7"/>
        <v>47500</v>
      </c>
      <c r="AI59" s="13">
        <f t="shared" si="8"/>
        <v>62500</v>
      </c>
      <c r="AJ59" s="13">
        <f t="shared" si="9"/>
        <v>50000</v>
      </c>
      <c r="AK59" s="13">
        <f t="shared" si="10"/>
        <v>98928.571428571435</v>
      </c>
      <c r="AL59" s="13">
        <f t="shared" si="11"/>
        <v>135937.5</v>
      </c>
    </row>
    <row r="60" spans="7:38" x14ac:dyDescent="0.15">
      <c r="J60" s="13"/>
      <c r="K60" s="13"/>
      <c r="L60" s="13"/>
      <c r="M60" s="13">
        <v>6</v>
      </c>
      <c r="N60" s="13"/>
      <c r="P60" s="13"/>
      <c r="Q60" s="13"/>
      <c r="R60" s="13"/>
      <c r="S60" s="13">
        <v>0</v>
      </c>
      <c r="T60" s="13"/>
      <c r="V60" s="13">
        <v>32</v>
      </c>
      <c r="W60" s="13">
        <f>INDEX(节奏总纲!T:T,MATCH(V60,节奏总纲!O:O,0))</f>
        <v>2.46506563883286</v>
      </c>
      <c r="X60" s="13">
        <f t="shared" ref="X60:X68" si="30">W60-W59</f>
        <v>1.3041755689631553</v>
      </c>
      <c r="Z60" s="13">
        <f t="shared" si="24"/>
        <v>0</v>
      </c>
      <c r="AA60" s="13">
        <f t="shared" si="25"/>
        <v>0</v>
      </c>
      <c r="AB60" s="13">
        <f t="shared" si="26"/>
        <v>0</v>
      </c>
      <c r="AC60" s="13">
        <f t="shared" si="27"/>
        <v>6</v>
      </c>
      <c r="AD60" s="13">
        <f t="shared" si="28"/>
        <v>0</v>
      </c>
      <c r="AE60" s="13">
        <f t="shared" si="29"/>
        <v>15000</v>
      </c>
      <c r="AG60" s="13">
        <v>54</v>
      </c>
      <c r="AH60" s="13">
        <f t="shared" si="7"/>
        <v>50000</v>
      </c>
      <c r="AI60" s="13">
        <f t="shared" si="8"/>
        <v>65000</v>
      </c>
      <c r="AJ60" s="13">
        <f t="shared" si="9"/>
        <v>55000</v>
      </c>
      <c r="AK60" s="13">
        <f t="shared" si="10"/>
        <v>104642.85714285714</v>
      </c>
      <c r="AL60" s="13">
        <f t="shared" si="11"/>
        <v>138750</v>
      </c>
    </row>
    <row r="61" spans="7:38" x14ac:dyDescent="0.15">
      <c r="J61" s="13"/>
      <c r="K61" s="13"/>
      <c r="L61" s="13"/>
      <c r="M61" s="13">
        <v>6</v>
      </c>
      <c r="N61" s="13"/>
      <c r="P61" s="13"/>
      <c r="Q61" s="13"/>
      <c r="R61" s="13"/>
      <c r="S61" s="13">
        <v>1</v>
      </c>
      <c r="T61" s="13"/>
      <c r="V61" s="13">
        <v>39</v>
      </c>
      <c r="W61" s="13">
        <f>INDEX(节奏总纲!T:T,MATCH(V61,节奏总纲!O:O,0))</f>
        <v>4.1702012426579218</v>
      </c>
      <c r="X61" s="13">
        <f t="shared" si="30"/>
        <v>1.7051356038250618</v>
      </c>
      <c r="Z61" s="13">
        <f t="shared" si="24"/>
        <v>0</v>
      </c>
      <c r="AA61" s="13">
        <f t="shared" si="25"/>
        <v>0</v>
      </c>
      <c r="AB61" s="13">
        <f t="shared" si="26"/>
        <v>0</v>
      </c>
      <c r="AC61" s="13">
        <f t="shared" si="27"/>
        <v>12</v>
      </c>
      <c r="AD61" s="13">
        <f t="shared" si="28"/>
        <v>0</v>
      </c>
      <c r="AE61" s="13">
        <f t="shared" si="29"/>
        <v>30000</v>
      </c>
      <c r="AG61" s="13">
        <v>55</v>
      </c>
      <c r="AH61" s="13">
        <f t="shared" si="7"/>
        <v>52500</v>
      </c>
      <c r="AI61" s="13">
        <f t="shared" si="8"/>
        <v>67500</v>
      </c>
      <c r="AJ61" s="13">
        <f t="shared" si="9"/>
        <v>60000</v>
      </c>
      <c r="AK61" s="13">
        <f t="shared" si="10"/>
        <v>110357.14285714286</v>
      </c>
      <c r="AL61" s="13">
        <f t="shared" si="11"/>
        <v>141562.5</v>
      </c>
    </row>
    <row r="62" spans="7:38" x14ac:dyDescent="0.15">
      <c r="J62" s="13"/>
      <c r="K62" s="13"/>
      <c r="L62" s="13"/>
      <c r="M62" s="13">
        <v>6</v>
      </c>
      <c r="N62" s="13"/>
      <c r="P62" s="13"/>
      <c r="Q62" s="13"/>
      <c r="R62" s="13"/>
      <c r="S62" s="13">
        <v>3</v>
      </c>
      <c r="T62" s="13"/>
      <c r="V62" s="13">
        <v>46</v>
      </c>
      <c r="W62" s="13">
        <f>INDEX(节奏总纲!T:T,MATCH(V62,节奏总纲!O:O,0))</f>
        <v>6.9545132006921566</v>
      </c>
      <c r="X62" s="13">
        <f t="shared" si="30"/>
        <v>2.7843119580342348</v>
      </c>
      <c r="Z62" s="13">
        <f t="shared" si="24"/>
        <v>0</v>
      </c>
      <c r="AA62" s="13">
        <f t="shared" si="25"/>
        <v>0</v>
      </c>
      <c r="AB62" s="13">
        <f t="shared" si="26"/>
        <v>0</v>
      </c>
      <c r="AC62" s="13">
        <f t="shared" si="27"/>
        <v>24</v>
      </c>
      <c r="AD62" s="13">
        <f t="shared" si="28"/>
        <v>0</v>
      </c>
      <c r="AE62" s="13">
        <f t="shared" si="29"/>
        <v>60000</v>
      </c>
      <c r="AG62" s="13">
        <v>56</v>
      </c>
      <c r="AH62" s="13">
        <f t="shared" si="7"/>
        <v>55000</v>
      </c>
      <c r="AI62" s="13">
        <f t="shared" si="8"/>
        <v>70000</v>
      </c>
      <c r="AJ62" s="13">
        <f t="shared" si="9"/>
        <v>65000</v>
      </c>
      <c r="AK62" s="13">
        <f t="shared" si="10"/>
        <v>116071.42857142858</v>
      </c>
      <c r="AL62" s="13">
        <f t="shared" si="11"/>
        <v>144375</v>
      </c>
    </row>
    <row r="63" spans="7:38" x14ac:dyDescent="0.15">
      <c r="J63" s="13"/>
      <c r="K63" s="13"/>
      <c r="L63" s="13"/>
      <c r="M63" s="13">
        <v>5</v>
      </c>
      <c r="N63" s="13">
        <v>1</v>
      </c>
      <c r="P63" s="13"/>
      <c r="Q63" s="13"/>
      <c r="R63" s="13"/>
      <c r="S63" s="13">
        <v>4</v>
      </c>
      <c r="T63" s="13">
        <v>0</v>
      </c>
      <c r="V63" s="13">
        <v>51</v>
      </c>
      <c r="W63" s="13">
        <f>INDEX(节奏总纲!T:T,MATCH(V63,节奏总纲!O:O,0))</f>
        <v>9.8458492119034169</v>
      </c>
      <c r="X63" s="13">
        <f t="shared" si="30"/>
        <v>2.8913360112112603</v>
      </c>
      <c r="Z63" s="13">
        <f t="shared" si="24"/>
        <v>0</v>
      </c>
      <c r="AA63" s="13">
        <f t="shared" si="25"/>
        <v>0</v>
      </c>
      <c r="AB63" s="13">
        <f t="shared" si="26"/>
        <v>0</v>
      </c>
      <c r="AC63" s="13">
        <f t="shared" si="27"/>
        <v>25</v>
      </c>
      <c r="AD63" s="13">
        <f t="shared" si="28"/>
        <v>1</v>
      </c>
      <c r="AE63" s="13">
        <f t="shared" si="29"/>
        <v>87500</v>
      </c>
      <c r="AG63" s="13">
        <v>57</v>
      </c>
      <c r="AH63" s="13">
        <f t="shared" si="7"/>
        <v>57500</v>
      </c>
      <c r="AI63" s="13">
        <f t="shared" si="8"/>
        <v>72500</v>
      </c>
      <c r="AJ63" s="13">
        <f t="shared" si="9"/>
        <v>70000</v>
      </c>
      <c r="AK63" s="13">
        <f t="shared" si="10"/>
        <v>121785.71428571429</v>
      </c>
      <c r="AL63" s="13">
        <f t="shared" si="11"/>
        <v>147187.5</v>
      </c>
    </row>
    <row r="64" spans="7:38" x14ac:dyDescent="0.15">
      <c r="J64" s="13"/>
      <c r="K64" s="13"/>
      <c r="L64" s="13"/>
      <c r="M64" s="13">
        <v>3</v>
      </c>
      <c r="N64" s="13">
        <v>3</v>
      </c>
      <c r="P64" s="13"/>
      <c r="Q64" s="13"/>
      <c r="R64" s="13"/>
      <c r="S64" s="13">
        <v>6</v>
      </c>
      <c r="T64" s="13">
        <v>0</v>
      </c>
      <c r="V64" s="13">
        <v>58</v>
      </c>
      <c r="W64" s="13">
        <f>INDEX(节奏总纲!T:T,MATCH(V64,节奏总纲!O:O,0))</f>
        <v>15.856475407565867</v>
      </c>
      <c r="X64" s="13">
        <f t="shared" si="30"/>
        <v>6.01062619566245</v>
      </c>
      <c r="Z64" s="13">
        <f t="shared" si="24"/>
        <v>0</v>
      </c>
      <c r="AA64" s="13">
        <f t="shared" si="25"/>
        <v>0</v>
      </c>
      <c r="AB64" s="13">
        <f t="shared" si="26"/>
        <v>0</v>
      </c>
      <c r="AC64" s="13">
        <f t="shared" si="27"/>
        <v>21</v>
      </c>
      <c r="AD64" s="13">
        <f t="shared" si="28"/>
        <v>3</v>
      </c>
      <c r="AE64" s="13">
        <f t="shared" si="29"/>
        <v>127500</v>
      </c>
      <c r="AG64" s="13">
        <v>58</v>
      </c>
      <c r="AH64" s="13">
        <f t="shared" si="7"/>
        <v>60000</v>
      </c>
      <c r="AI64" s="13">
        <f t="shared" si="8"/>
        <v>75000</v>
      </c>
      <c r="AJ64" s="13">
        <f t="shared" si="9"/>
        <v>75000</v>
      </c>
      <c r="AK64" s="13">
        <f t="shared" si="10"/>
        <v>127500</v>
      </c>
      <c r="AL64" s="13">
        <f t="shared" si="11"/>
        <v>150000</v>
      </c>
    </row>
    <row r="65" spans="9:38" x14ac:dyDescent="0.15">
      <c r="I65" s="6"/>
      <c r="J65" s="13"/>
      <c r="K65" s="13"/>
      <c r="L65" s="13"/>
      <c r="M65" s="13">
        <v>0</v>
      </c>
      <c r="N65" s="13">
        <v>6</v>
      </c>
      <c r="P65" s="13"/>
      <c r="Q65" s="13"/>
      <c r="R65" s="13"/>
      <c r="S65" s="13"/>
      <c r="T65" s="13">
        <v>0</v>
      </c>
      <c r="V65" s="13">
        <v>64</v>
      </c>
      <c r="W65" s="13">
        <f>INDEX(节奏总纲!T:T,MATCH(V65,节奏总纲!O:O,0))</f>
        <v>24.341929284637001</v>
      </c>
      <c r="X65" s="13">
        <f t="shared" si="30"/>
        <v>8.4854538770711336</v>
      </c>
      <c r="Z65" s="13">
        <f t="shared" si="24"/>
        <v>0</v>
      </c>
      <c r="AA65" s="13">
        <f t="shared" si="25"/>
        <v>0</v>
      </c>
      <c r="AB65" s="13">
        <f t="shared" si="26"/>
        <v>0</v>
      </c>
      <c r="AC65" s="13">
        <f t="shared" si="27"/>
        <v>0</v>
      </c>
      <c r="AD65" s="13">
        <f t="shared" si="28"/>
        <v>6</v>
      </c>
      <c r="AE65" s="13">
        <f t="shared" si="29"/>
        <v>150000</v>
      </c>
      <c r="AG65" s="13">
        <v>59</v>
      </c>
      <c r="AH65" s="13">
        <f t="shared" si="7"/>
        <v>65000</v>
      </c>
      <c r="AI65" s="13">
        <f t="shared" si="8"/>
        <v>75555.555555555562</v>
      </c>
      <c r="AJ65" s="13">
        <f t="shared" si="9"/>
        <v>82500</v>
      </c>
      <c r="AK65" s="13">
        <f t="shared" si="10"/>
        <v>131250</v>
      </c>
      <c r="AL65" s="13">
        <f t="shared" si="11"/>
        <v>168750</v>
      </c>
    </row>
    <row r="66" spans="9:38" x14ac:dyDescent="0.15">
      <c r="I66" s="6"/>
      <c r="J66" s="13"/>
      <c r="K66" s="13"/>
      <c r="L66" s="13"/>
      <c r="M66" s="13"/>
      <c r="N66" s="13">
        <v>6</v>
      </c>
      <c r="P66" s="13"/>
      <c r="Q66" s="13"/>
      <c r="R66" s="13"/>
      <c r="S66" s="13"/>
      <c r="T66" s="13">
        <v>1</v>
      </c>
      <c r="V66" s="13">
        <v>70</v>
      </c>
      <c r="W66" s="13">
        <f>INDEX(节奏总纲!T:T,MATCH(V66,节奏总纲!O:O,0))</f>
        <v>36.4998</v>
      </c>
      <c r="X66" s="13">
        <f t="shared" si="30"/>
        <v>12.157870715363</v>
      </c>
      <c r="Z66" s="13">
        <f t="shared" si="24"/>
        <v>0</v>
      </c>
      <c r="AA66" s="13">
        <f t="shared" si="25"/>
        <v>0</v>
      </c>
      <c r="AB66" s="13">
        <f t="shared" si="26"/>
        <v>0</v>
      </c>
      <c r="AC66" s="13">
        <f t="shared" si="27"/>
        <v>0</v>
      </c>
      <c r="AD66" s="13">
        <f t="shared" si="28"/>
        <v>12</v>
      </c>
      <c r="AE66" s="13">
        <f t="shared" si="29"/>
        <v>300000</v>
      </c>
      <c r="AG66" s="13">
        <v>60</v>
      </c>
      <c r="AH66" s="13">
        <f t="shared" si="7"/>
        <v>70000</v>
      </c>
      <c r="AI66" s="13">
        <f t="shared" si="8"/>
        <v>76111.111111111109</v>
      </c>
      <c r="AJ66" s="13">
        <f t="shared" si="9"/>
        <v>90000</v>
      </c>
      <c r="AK66" s="13">
        <f t="shared" si="10"/>
        <v>135000</v>
      </c>
      <c r="AL66" s="13">
        <f t="shared" si="11"/>
        <v>187500</v>
      </c>
    </row>
    <row r="67" spans="9:38" x14ac:dyDescent="0.15">
      <c r="J67" s="13"/>
      <c r="K67" s="13"/>
      <c r="L67" s="13"/>
      <c r="M67" s="13"/>
      <c r="N67" s="13">
        <v>6</v>
      </c>
      <c r="O67" s="6"/>
      <c r="P67" s="13"/>
      <c r="Q67" s="13"/>
      <c r="R67" s="13"/>
      <c r="S67" s="13"/>
      <c r="T67" s="13">
        <v>3</v>
      </c>
      <c r="U67" s="6"/>
      <c r="V67" s="13">
        <v>75</v>
      </c>
      <c r="W67" s="13">
        <f>INDEX(节奏总纲!T:T,MATCH(V67,节奏总纲!O:O,0))</f>
        <v>51.755559095329879</v>
      </c>
      <c r="X67" s="13">
        <f t="shared" si="30"/>
        <v>15.255759095329879</v>
      </c>
      <c r="Y67" s="6"/>
      <c r="Z67" s="13">
        <f t="shared" si="24"/>
        <v>0</v>
      </c>
      <c r="AA67" s="13">
        <f t="shared" si="25"/>
        <v>0</v>
      </c>
      <c r="AB67" s="13">
        <f t="shared" si="26"/>
        <v>0</v>
      </c>
      <c r="AC67" s="13">
        <f t="shared" si="27"/>
        <v>0</v>
      </c>
      <c r="AD67" s="13">
        <f t="shared" si="28"/>
        <v>24</v>
      </c>
      <c r="AE67" s="13">
        <f t="shared" si="29"/>
        <v>600000</v>
      </c>
      <c r="AG67" s="13">
        <v>61</v>
      </c>
      <c r="AH67" s="13">
        <f t="shared" si="7"/>
        <v>75000</v>
      </c>
      <c r="AI67" s="13">
        <f t="shared" si="8"/>
        <v>76666.666666666672</v>
      </c>
      <c r="AJ67" s="13">
        <f t="shared" si="9"/>
        <v>97500</v>
      </c>
      <c r="AK67" s="13">
        <f t="shared" si="10"/>
        <v>138750</v>
      </c>
      <c r="AL67" s="13">
        <f t="shared" si="11"/>
        <v>206250</v>
      </c>
    </row>
    <row r="68" spans="9:38" x14ac:dyDescent="0.15">
      <c r="J68" s="13"/>
      <c r="K68" s="13"/>
      <c r="L68" s="13"/>
      <c r="M68" s="13"/>
      <c r="N68" s="13">
        <v>6</v>
      </c>
      <c r="O68" s="6"/>
      <c r="P68" s="13"/>
      <c r="Q68" s="13"/>
      <c r="R68" s="13"/>
      <c r="S68" s="13"/>
      <c r="T68" s="13">
        <v>7</v>
      </c>
      <c r="U68" s="6"/>
      <c r="V68" s="13">
        <v>82</v>
      </c>
      <c r="W68" s="13">
        <f>INDEX(节奏总纲!T:T,MATCH(V68,节奏总纲!O:O,0))</f>
        <v>83.230965201704336</v>
      </c>
      <c r="X68" s="13">
        <f t="shared" si="30"/>
        <v>31.475406106374457</v>
      </c>
      <c r="Y68" s="6"/>
      <c r="Z68" s="13">
        <f t="shared" si="24"/>
        <v>0</v>
      </c>
      <c r="AA68" s="13">
        <f t="shared" si="25"/>
        <v>0</v>
      </c>
      <c r="AB68" s="13">
        <f t="shared" si="26"/>
        <v>0</v>
      </c>
      <c r="AC68" s="13">
        <f t="shared" si="27"/>
        <v>0</v>
      </c>
      <c r="AD68" s="13">
        <f t="shared" si="28"/>
        <v>48</v>
      </c>
      <c r="AE68" s="13">
        <f t="shared" si="29"/>
        <v>1200000</v>
      </c>
      <c r="AG68" s="13">
        <v>62</v>
      </c>
      <c r="AH68" s="13">
        <f t="shared" si="7"/>
        <v>80000</v>
      </c>
      <c r="AI68" s="13">
        <f t="shared" si="8"/>
        <v>77222.222222222219</v>
      </c>
      <c r="AJ68" s="13">
        <f t="shared" si="9"/>
        <v>105000</v>
      </c>
      <c r="AK68" s="13">
        <f t="shared" si="10"/>
        <v>142500</v>
      </c>
      <c r="AL68" s="13">
        <f t="shared" si="11"/>
        <v>225000</v>
      </c>
    </row>
    <row r="69" spans="9:38" x14ac:dyDescent="0.15">
      <c r="AG69" s="13">
        <v>63</v>
      </c>
      <c r="AH69" s="13">
        <f t="shared" si="7"/>
        <v>85000</v>
      </c>
      <c r="AI69" s="13">
        <f t="shared" si="8"/>
        <v>77777.777777777781</v>
      </c>
      <c r="AJ69" s="13">
        <f t="shared" si="9"/>
        <v>112500</v>
      </c>
      <c r="AK69" s="13">
        <f t="shared" si="10"/>
        <v>146250</v>
      </c>
      <c r="AL69" s="13">
        <f t="shared" si="11"/>
        <v>243750</v>
      </c>
    </row>
    <row r="70" spans="9:38" x14ac:dyDescent="0.15">
      <c r="J70" s="89" t="s">
        <v>88</v>
      </c>
      <c r="K70" s="89"/>
      <c r="L70" s="89"/>
      <c r="M70" s="89"/>
      <c r="N70" s="89"/>
      <c r="P70" s="89" t="s">
        <v>89</v>
      </c>
      <c r="Q70" s="89"/>
      <c r="R70" s="89"/>
      <c r="S70" s="89"/>
      <c r="T70" s="89"/>
      <c r="Z70" s="89" t="s">
        <v>100</v>
      </c>
      <c r="AA70" s="89"/>
      <c r="AB70" s="89"/>
      <c r="AC70" s="89"/>
      <c r="AD70" s="89"/>
      <c r="AE70" s="15"/>
      <c r="AG70" s="13">
        <v>64</v>
      </c>
      <c r="AH70" s="13">
        <f t="shared" si="7"/>
        <v>90000</v>
      </c>
      <c r="AI70" s="13">
        <f t="shared" si="8"/>
        <v>78333.333333333328</v>
      </c>
      <c r="AJ70" s="13">
        <f t="shared" si="9"/>
        <v>133333.33333333334</v>
      </c>
      <c r="AK70" s="13">
        <f t="shared" si="10"/>
        <v>150000</v>
      </c>
      <c r="AL70" s="13">
        <f t="shared" si="11"/>
        <v>262500</v>
      </c>
    </row>
    <row r="71" spans="9:38" x14ac:dyDescent="0.15">
      <c r="I71" s="5" t="s">
        <v>107</v>
      </c>
      <c r="J71" s="13" t="s">
        <v>84</v>
      </c>
      <c r="K71" s="13" t="s">
        <v>85</v>
      </c>
      <c r="L71" s="13" t="s">
        <v>86</v>
      </c>
      <c r="M71" s="13" t="s">
        <v>0</v>
      </c>
      <c r="N71" s="13" t="s">
        <v>87</v>
      </c>
      <c r="P71" s="13" t="s">
        <v>84</v>
      </c>
      <c r="Q71" s="13" t="s">
        <v>85</v>
      </c>
      <c r="R71" s="13" t="s">
        <v>86</v>
      </c>
      <c r="S71" s="13" t="s">
        <v>0</v>
      </c>
      <c r="T71" s="13" t="s">
        <v>87</v>
      </c>
      <c r="V71" s="13" t="s">
        <v>101</v>
      </c>
      <c r="W71" s="13" t="s">
        <v>90</v>
      </c>
      <c r="X71" s="13" t="s">
        <v>94</v>
      </c>
      <c r="Z71" s="13" t="s">
        <v>84</v>
      </c>
      <c r="AA71" s="13" t="s">
        <v>85</v>
      </c>
      <c r="AB71" s="13" t="s">
        <v>86</v>
      </c>
      <c r="AC71" s="13" t="s">
        <v>0</v>
      </c>
      <c r="AD71" s="13" t="s">
        <v>87</v>
      </c>
      <c r="AE71" s="13" t="s">
        <v>93</v>
      </c>
      <c r="AG71" s="13">
        <v>65</v>
      </c>
      <c r="AH71" s="13">
        <f t="shared" si="7"/>
        <v>95000</v>
      </c>
      <c r="AI71" s="13">
        <f t="shared" si="8"/>
        <v>78888.888888888891</v>
      </c>
      <c r="AJ71" s="13">
        <f t="shared" si="9"/>
        <v>154166.66666666666</v>
      </c>
      <c r="AK71" s="13">
        <f t="shared" si="10"/>
        <v>175000</v>
      </c>
      <c r="AL71" s="13">
        <f t="shared" si="11"/>
        <v>281250</v>
      </c>
    </row>
    <row r="72" spans="9:38" x14ac:dyDescent="0.15">
      <c r="J72" s="13"/>
      <c r="K72" s="13"/>
      <c r="L72" s="13">
        <v>0</v>
      </c>
      <c r="M72" s="13">
        <v>6</v>
      </c>
      <c r="N72" s="13"/>
      <c r="P72" s="13"/>
      <c r="Q72" s="13"/>
      <c r="R72" s="13"/>
      <c r="S72" s="13">
        <v>0</v>
      </c>
      <c r="T72" s="13"/>
      <c r="V72" s="13">
        <v>10</v>
      </c>
      <c r="W72" s="13">
        <f>INDEX(节奏总纲!T:T,MATCH(V72,节奏总纲!O:O,0))</f>
        <v>0.2732</v>
      </c>
      <c r="X72" s="13">
        <f>W72</f>
        <v>0.2732</v>
      </c>
      <c r="Z72" s="13">
        <f t="shared" ref="Z72:Z80" si="31">J72*INDEX($D$19:$D$26,P72+1,1)</f>
        <v>0</v>
      </c>
      <c r="AA72" s="13">
        <f t="shared" ref="AA72:AA80" si="32">K72*INDEX($D$19:$D$26,Q72+1,1)</f>
        <v>0</v>
      </c>
      <c r="AB72" s="13">
        <f t="shared" ref="AB72:AB80" si="33">L72*INDEX($D$19:$D$26,R72+1,1)</f>
        <v>0</v>
      </c>
      <c r="AC72" s="13">
        <f t="shared" ref="AC72:AC80" si="34">M72*INDEX($D$19:$D$26,S72+1,1)</f>
        <v>6</v>
      </c>
      <c r="AD72" s="13">
        <f t="shared" ref="AD72:AD80" si="35">N72*INDEX($D$19:$D$26,T72+1,1)</f>
        <v>0</v>
      </c>
      <c r="AE72" s="13">
        <f t="shared" ref="AE72:AE80" si="36">SUMPRODUCT(Z72:AD72,$C$35:$G$35)</f>
        <v>15000</v>
      </c>
      <c r="AG72" s="13">
        <v>66</v>
      </c>
      <c r="AH72" s="13">
        <f t="shared" ref="AH72:AH106" si="37">求节点($V$7:$V$20,$AE$7:$AE$20,AG72)</f>
        <v>100000</v>
      </c>
      <c r="AI72" s="13">
        <f t="shared" ref="AI72:AI106" si="38">求节点($V$27:$V$39,$AE$27:$AE$39,AG72)</f>
        <v>79444.444444444438</v>
      </c>
      <c r="AJ72" s="13">
        <f t="shared" ref="AJ72:AJ106" si="39">求节点($V$43:$V$54,$AE$43:$AE$54,AG72)</f>
        <v>175000</v>
      </c>
      <c r="AK72" s="13">
        <f t="shared" ref="AK72:AK106" si="40">求节点($V$58:$V$68,$AE$58:$AE$68,AG72)</f>
        <v>200000</v>
      </c>
      <c r="AL72" s="13">
        <f t="shared" ref="AL72:AL106" si="41">求节点($V$72:$V$80,$AE$72:$AE$80,AG72)</f>
        <v>300000</v>
      </c>
    </row>
    <row r="73" spans="9:38" x14ac:dyDescent="0.15">
      <c r="J73" s="13"/>
      <c r="K73" s="13"/>
      <c r="L73" s="13"/>
      <c r="M73" s="13">
        <v>6</v>
      </c>
      <c r="N73" s="13"/>
      <c r="P73" s="13"/>
      <c r="Q73" s="13"/>
      <c r="R73" s="13"/>
      <c r="S73" s="13">
        <v>1</v>
      </c>
      <c r="T73" s="13"/>
      <c r="V73" s="13">
        <v>20</v>
      </c>
      <c r="W73" s="13">
        <f>INDEX(节奏总纲!T:T,MATCH(V73,节奏总纲!O:O,0))</f>
        <v>0.87990000000000002</v>
      </c>
      <c r="X73" s="13">
        <f>W73-W72</f>
        <v>0.60670000000000002</v>
      </c>
      <c r="Z73" s="13">
        <f t="shared" si="31"/>
        <v>0</v>
      </c>
      <c r="AA73" s="13">
        <f t="shared" si="32"/>
        <v>0</v>
      </c>
      <c r="AB73" s="13">
        <f t="shared" si="33"/>
        <v>0</v>
      </c>
      <c r="AC73" s="13">
        <f t="shared" si="34"/>
        <v>12</v>
      </c>
      <c r="AD73" s="13">
        <f t="shared" si="35"/>
        <v>0</v>
      </c>
      <c r="AE73" s="13">
        <f t="shared" si="36"/>
        <v>30000</v>
      </c>
      <c r="AG73" s="13">
        <v>67</v>
      </c>
      <c r="AH73" s="13">
        <f t="shared" si="37"/>
        <v>105000</v>
      </c>
      <c r="AI73" s="13">
        <f t="shared" si="38"/>
        <v>80000</v>
      </c>
      <c r="AJ73" s="13">
        <f t="shared" si="39"/>
        <v>195833.33333333331</v>
      </c>
      <c r="AK73" s="13">
        <f t="shared" si="40"/>
        <v>225000</v>
      </c>
      <c r="AL73" s="13">
        <f t="shared" si="41"/>
        <v>350000</v>
      </c>
    </row>
    <row r="74" spans="9:38" x14ac:dyDescent="0.15">
      <c r="J74" s="13"/>
      <c r="K74" s="13"/>
      <c r="L74" s="13"/>
      <c r="M74" s="13">
        <v>6</v>
      </c>
      <c r="N74" s="13"/>
      <c r="P74" s="13"/>
      <c r="Q74" s="13"/>
      <c r="R74" s="13"/>
      <c r="S74" s="13">
        <v>3</v>
      </c>
      <c r="T74" s="13"/>
      <c r="V74" s="13">
        <v>30</v>
      </c>
      <c r="W74" s="13">
        <f>INDEX(节奏总纲!T:T,MATCH(V74,节奏总纲!O:O,0))</f>
        <v>2.1006999999999998</v>
      </c>
      <c r="X74" s="13">
        <f t="shared" ref="X74:X80" si="42">W74-W73</f>
        <v>1.2207999999999997</v>
      </c>
      <c r="Z74" s="13">
        <f t="shared" si="31"/>
        <v>0</v>
      </c>
      <c r="AA74" s="13">
        <f t="shared" si="32"/>
        <v>0</v>
      </c>
      <c r="AB74" s="13">
        <f t="shared" si="33"/>
        <v>0</v>
      </c>
      <c r="AC74" s="13">
        <f t="shared" si="34"/>
        <v>24</v>
      </c>
      <c r="AD74" s="13">
        <f t="shared" si="35"/>
        <v>0</v>
      </c>
      <c r="AE74" s="13">
        <f t="shared" si="36"/>
        <v>60000</v>
      </c>
      <c r="AG74" s="13">
        <v>68</v>
      </c>
      <c r="AH74" s="13">
        <f t="shared" si="37"/>
        <v>25000</v>
      </c>
      <c r="AI74" s="13">
        <f t="shared" si="38"/>
        <v>150000</v>
      </c>
      <c r="AJ74" s="13">
        <f t="shared" si="39"/>
        <v>216666.66666666666</v>
      </c>
      <c r="AK74" s="13">
        <f t="shared" si="40"/>
        <v>250000</v>
      </c>
      <c r="AL74" s="13">
        <f t="shared" si="41"/>
        <v>400000</v>
      </c>
    </row>
    <row r="75" spans="9:38" x14ac:dyDescent="0.15">
      <c r="J75" s="13"/>
      <c r="K75" s="13"/>
      <c r="L75" s="13"/>
      <c r="M75" s="13">
        <v>5</v>
      </c>
      <c r="N75" s="13">
        <v>1</v>
      </c>
      <c r="P75" s="13"/>
      <c r="Q75" s="13"/>
      <c r="R75" s="13"/>
      <c r="S75" s="13">
        <v>4</v>
      </c>
      <c r="T75" s="13">
        <v>0</v>
      </c>
      <c r="V75" s="13">
        <v>40</v>
      </c>
      <c r="W75" s="13">
        <f>INDEX(节奏总纲!T:T,MATCH(V75,节奏总纲!O:O,0))</f>
        <v>4.5</v>
      </c>
      <c r="X75" s="13">
        <f t="shared" si="42"/>
        <v>2.3993000000000002</v>
      </c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25</v>
      </c>
      <c r="AD75" s="13">
        <f t="shared" si="35"/>
        <v>1</v>
      </c>
      <c r="AE75" s="13">
        <f t="shared" si="36"/>
        <v>87500</v>
      </c>
      <c r="AG75" s="13">
        <v>69</v>
      </c>
      <c r="AH75" s="13">
        <f t="shared" si="37"/>
        <v>28571.428571428572</v>
      </c>
      <c r="AI75" s="13">
        <f t="shared" si="38"/>
        <v>135714.28571428571</v>
      </c>
      <c r="AJ75" s="13">
        <f t="shared" si="39"/>
        <v>237500</v>
      </c>
      <c r="AK75" s="13">
        <f t="shared" si="40"/>
        <v>275000</v>
      </c>
      <c r="AL75" s="13">
        <f t="shared" si="41"/>
        <v>450000</v>
      </c>
    </row>
    <row r="76" spans="9:38" x14ac:dyDescent="0.15">
      <c r="J76" s="13"/>
      <c r="K76" s="13"/>
      <c r="L76" s="13"/>
      <c r="M76" s="13">
        <v>3</v>
      </c>
      <c r="N76" s="13">
        <v>3</v>
      </c>
      <c r="P76" s="13"/>
      <c r="Q76" s="13"/>
      <c r="R76" s="13"/>
      <c r="S76" s="13">
        <v>6</v>
      </c>
      <c r="T76" s="13">
        <v>0</v>
      </c>
      <c r="V76" s="13">
        <v>50</v>
      </c>
      <c r="W76" s="13">
        <f>INDEX(节奏总纲!T:T,MATCH(V76,节奏总纲!O:O,0))</f>
        <v>9.1883999999999997</v>
      </c>
      <c r="X76" s="13">
        <f t="shared" si="42"/>
        <v>4.6883999999999997</v>
      </c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21</v>
      </c>
      <c r="AD76" s="13">
        <f t="shared" si="35"/>
        <v>3</v>
      </c>
      <c r="AE76" s="13">
        <f t="shared" si="36"/>
        <v>127500</v>
      </c>
      <c r="AG76" s="13">
        <v>70</v>
      </c>
      <c r="AH76" s="13">
        <f t="shared" si="37"/>
        <v>32142.857142857145</v>
      </c>
      <c r="AI76" s="13">
        <f t="shared" si="38"/>
        <v>121428.57142857142</v>
      </c>
      <c r="AJ76" s="13">
        <f t="shared" si="39"/>
        <v>247916.66666666666</v>
      </c>
      <c r="AK76" s="13">
        <f t="shared" si="40"/>
        <v>300000</v>
      </c>
      <c r="AL76" s="13">
        <f t="shared" si="41"/>
        <v>500000</v>
      </c>
    </row>
    <row r="77" spans="9:38" x14ac:dyDescent="0.15">
      <c r="J77" s="13"/>
      <c r="K77" s="13"/>
      <c r="L77" s="13"/>
      <c r="M77" s="13"/>
      <c r="N77" s="13">
        <v>6</v>
      </c>
      <c r="P77" s="13"/>
      <c r="Q77" s="13"/>
      <c r="R77" s="13"/>
      <c r="S77" s="13"/>
      <c r="T77" s="13">
        <v>0</v>
      </c>
      <c r="V77" s="13">
        <v>58</v>
      </c>
      <c r="W77" s="13">
        <f>INDEX(节奏总纲!T:T,MATCH(V77,节奏总纲!O:O,0))</f>
        <v>15.856475407565867</v>
      </c>
      <c r="X77" s="13">
        <f t="shared" si="42"/>
        <v>6.6680754075658673</v>
      </c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6</v>
      </c>
      <c r="AE77" s="13">
        <f t="shared" si="36"/>
        <v>150000</v>
      </c>
      <c r="AG77" s="13">
        <v>71</v>
      </c>
      <c r="AH77" s="13">
        <f t="shared" si="37"/>
        <v>35714.28571428571</v>
      </c>
      <c r="AI77" s="13">
        <f t="shared" si="38"/>
        <v>107142.85714285714</v>
      </c>
      <c r="AJ77" s="13">
        <f t="shared" si="39"/>
        <v>258333.33333333334</v>
      </c>
      <c r="AK77" s="13">
        <f t="shared" si="40"/>
        <v>360000</v>
      </c>
      <c r="AL77" s="13">
        <f t="shared" si="41"/>
        <v>550000</v>
      </c>
    </row>
    <row r="78" spans="9:38" x14ac:dyDescent="0.15">
      <c r="J78" s="13"/>
      <c r="K78" s="13"/>
      <c r="L78" s="13"/>
      <c r="M78" s="13"/>
      <c r="N78" s="13">
        <v>6</v>
      </c>
      <c r="P78" s="13"/>
      <c r="Q78" s="13"/>
      <c r="R78" s="13"/>
      <c r="S78" s="13"/>
      <c r="T78" s="13">
        <v>1</v>
      </c>
      <c r="V78" s="13">
        <v>66</v>
      </c>
      <c r="W78" s="13">
        <f>INDEX(节奏总纲!T:T,MATCH(V78,节奏总纲!O:O,0))</f>
        <v>27.851300060458648</v>
      </c>
      <c r="X78" s="13">
        <f t="shared" si="42"/>
        <v>11.994824652892781</v>
      </c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12</v>
      </c>
      <c r="AE78" s="13">
        <f t="shared" si="36"/>
        <v>300000</v>
      </c>
      <c r="AG78" s="13">
        <v>72</v>
      </c>
      <c r="AH78" s="13">
        <f t="shared" si="37"/>
        <v>39285.71428571429</v>
      </c>
      <c r="AI78" s="13">
        <f t="shared" si="38"/>
        <v>92857.142857142855</v>
      </c>
      <c r="AJ78" s="13">
        <f t="shared" si="39"/>
        <v>268750</v>
      </c>
      <c r="AK78" s="13">
        <f t="shared" si="40"/>
        <v>420000</v>
      </c>
      <c r="AL78" s="13">
        <f t="shared" si="41"/>
        <v>600000</v>
      </c>
    </row>
    <row r="79" spans="9:38" x14ac:dyDescent="0.15">
      <c r="J79" s="13"/>
      <c r="K79" s="13"/>
      <c r="L79" s="13"/>
      <c r="M79" s="13"/>
      <c r="N79" s="13">
        <v>6</v>
      </c>
      <c r="P79" s="13"/>
      <c r="Q79" s="13"/>
      <c r="R79" s="13"/>
      <c r="S79" s="13"/>
      <c r="T79" s="13">
        <v>3</v>
      </c>
      <c r="V79" s="13">
        <v>72</v>
      </c>
      <c r="W79" s="13">
        <f>INDEX(节奏总纲!T:T,MATCH(V79,节奏总纲!O:O,0))</f>
        <v>41.896979430227098</v>
      </c>
      <c r="X79" s="13">
        <f t="shared" si="42"/>
        <v>14.04567936976845</v>
      </c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24</v>
      </c>
      <c r="AE79" s="13">
        <f t="shared" si="36"/>
        <v>600000</v>
      </c>
      <c r="AG79" s="13">
        <v>73</v>
      </c>
      <c r="AH79" s="13">
        <f t="shared" si="37"/>
        <v>42857.142857142855</v>
      </c>
      <c r="AI79" s="13">
        <f t="shared" si="38"/>
        <v>78571.428571428565</v>
      </c>
      <c r="AJ79" s="13">
        <f t="shared" si="39"/>
        <v>279166.66666666669</v>
      </c>
      <c r="AK79" s="13">
        <f t="shared" si="40"/>
        <v>480000</v>
      </c>
      <c r="AL79" s="13">
        <f t="shared" si="41"/>
        <v>720000</v>
      </c>
    </row>
    <row r="80" spans="9:38" x14ac:dyDescent="0.15">
      <c r="J80" s="13"/>
      <c r="K80" s="13"/>
      <c r="L80" s="13"/>
      <c r="M80" s="13"/>
      <c r="N80" s="13">
        <v>6</v>
      </c>
      <c r="P80" s="13"/>
      <c r="Q80" s="13"/>
      <c r="R80" s="13"/>
      <c r="S80" s="13"/>
      <c r="T80" s="13">
        <v>7</v>
      </c>
      <c r="V80" s="13">
        <v>77</v>
      </c>
      <c r="W80" s="13">
        <f>INDEX(节奏总纲!T:T,MATCH(V80,节奏总纲!O:O,0))</f>
        <v>59.535663694512365</v>
      </c>
      <c r="X80" s="13">
        <f t="shared" si="42"/>
        <v>17.638684264285267</v>
      </c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48</v>
      </c>
      <c r="AE80" s="13">
        <f t="shared" si="36"/>
        <v>1200000</v>
      </c>
      <c r="AG80" s="13">
        <v>74</v>
      </c>
      <c r="AH80" s="13">
        <f t="shared" si="37"/>
        <v>46428.571428571428</v>
      </c>
      <c r="AI80" s="13">
        <f t="shared" si="38"/>
        <v>64285.71428571429</v>
      </c>
      <c r="AJ80" s="13">
        <f t="shared" si="39"/>
        <v>289583.33333333331</v>
      </c>
      <c r="AK80" s="13">
        <f t="shared" si="40"/>
        <v>540000</v>
      </c>
      <c r="AL80" s="13">
        <f t="shared" si="41"/>
        <v>840000</v>
      </c>
    </row>
    <row r="81" spans="9:38" x14ac:dyDescent="0.15">
      <c r="AG81" s="13">
        <v>75</v>
      </c>
      <c r="AH81" s="13">
        <f t="shared" si="37"/>
        <v>50000</v>
      </c>
      <c r="AI81" s="13">
        <f t="shared" si="38"/>
        <v>50000</v>
      </c>
      <c r="AJ81" s="13">
        <f t="shared" si="39"/>
        <v>300000</v>
      </c>
      <c r="AK81" s="13">
        <f t="shared" si="40"/>
        <v>600000</v>
      </c>
      <c r="AL81" s="13">
        <f t="shared" si="41"/>
        <v>960000</v>
      </c>
    </row>
    <row r="82" spans="9:38" x14ac:dyDescent="0.15">
      <c r="AG82" s="13">
        <v>76</v>
      </c>
      <c r="AH82" s="13">
        <f t="shared" si="37"/>
        <v>55000</v>
      </c>
      <c r="AI82" s="13">
        <f t="shared" si="38"/>
        <v>55000</v>
      </c>
      <c r="AJ82" s="13">
        <f t="shared" si="39"/>
        <v>316666.66666666669</v>
      </c>
      <c r="AK82" s="13">
        <f t="shared" si="40"/>
        <v>685714.28571428568</v>
      </c>
      <c r="AL82" s="13">
        <f t="shared" si="41"/>
        <v>1080000</v>
      </c>
    </row>
    <row r="83" spans="9:38" x14ac:dyDescent="0.15">
      <c r="AG83" s="13">
        <v>77</v>
      </c>
      <c r="AH83" s="13">
        <f t="shared" si="37"/>
        <v>60000</v>
      </c>
      <c r="AI83" s="13">
        <f t="shared" si="38"/>
        <v>60000</v>
      </c>
      <c r="AJ83" s="13">
        <f t="shared" si="39"/>
        <v>333333.33333333331</v>
      </c>
      <c r="AK83" s="13">
        <f t="shared" si="40"/>
        <v>771428.57142857136</v>
      </c>
      <c r="AL83" s="13">
        <f t="shared" si="41"/>
        <v>1200000</v>
      </c>
    </row>
    <row r="84" spans="9:38" x14ac:dyDescent="0.15">
      <c r="AG84" s="13">
        <v>78</v>
      </c>
      <c r="AH84" s="13">
        <f t="shared" si="37"/>
        <v>65000</v>
      </c>
      <c r="AI84" s="13">
        <f t="shared" si="38"/>
        <v>65000</v>
      </c>
      <c r="AJ84" s="13">
        <f t="shared" si="39"/>
        <v>350000</v>
      </c>
      <c r="AK84" s="13">
        <f t="shared" si="40"/>
        <v>857142.85714285716</v>
      </c>
      <c r="AL84" s="13">
        <f t="shared" si="41"/>
        <v>1200000</v>
      </c>
    </row>
    <row r="85" spans="9:38" x14ac:dyDescent="0.15">
      <c r="AG85" s="13">
        <v>79</v>
      </c>
      <c r="AH85" s="13">
        <f t="shared" si="37"/>
        <v>70000</v>
      </c>
      <c r="AI85" s="13">
        <f t="shared" si="38"/>
        <v>70000</v>
      </c>
      <c r="AJ85" s="13">
        <f t="shared" si="39"/>
        <v>366666.66666666669</v>
      </c>
      <c r="AK85" s="13">
        <f t="shared" si="40"/>
        <v>942857.14285714284</v>
      </c>
      <c r="AL85" s="13">
        <f t="shared" si="41"/>
        <v>1200000</v>
      </c>
    </row>
    <row r="86" spans="9:38" x14ac:dyDescent="0.15">
      <c r="AG86" s="13">
        <v>80</v>
      </c>
      <c r="AH86" s="13">
        <f t="shared" si="37"/>
        <v>75000</v>
      </c>
      <c r="AI86" s="13">
        <f t="shared" si="38"/>
        <v>75000</v>
      </c>
      <c r="AJ86" s="13">
        <f t="shared" si="39"/>
        <v>383333.33333333337</v>
      </c>
      <c r="AK86" s="13">
        <f t="shared" si="40"/>
        <v>1028571.4285714285</v>
      </c>
      <c r="AL86" s="13">
        <f t="shared" si="41"/>
        <v>1200000</v>
      </c>
    </row>
    <row r="87" spans="9:38" x14ac:dyDescent="0.15">
      <c r="AG87" s="13">
        <v>81</v>
      </c>
      <c r="AH87" s="13">
        <f t="shared" si="37"/>
        <v>81250</v>
      </c>
      <c r="AI87" s="13">
        <f t="shared" si="38"/>
        <v>81250</v>
      </c>
      <c r="AJ87" s="13">
        <f t="shared" si="39"/>
        <v>400000</v>
      </c>
      <c r="AK87" s="13">
        <f t="shared" si="40"/>
        <v>1114285.7142857143</v>
      </c>
      <c r="AL87" s="13">
        <f t="shared" si="41"/>
        <v>1200000</v>
      </c>
    </row>
    <row r="88" spans="9:38" x14ac:dyDescent="0.15">
      <c r="AG88" s="13">
        <v>82</v>
      </c>
      <c r="AH88" s="13">
        <f t="shared" si="37"/>
        <v>87500</v>
      </c>
      <c r="AI88" s="13">
        <f t="shared" si="38"/>
        <v>87500</v>
      </c>
      <c r="AJ88" s="13">
        <f t="shared" si="39"/>
        <v>416666.66666666669</v>
      </c>
      <c r="AK88" s="13">
        <f t="shared" si="40"/>
        <v>1200000</v>
      </c>
      <c r="AL88" s="13">
        <f t="shared" si="41"/>
        <v>1200000</v>
      </c>
    </row>
    <row r="89" spans="9:38" x14ac:dyDescent="0.15">
      <c r="AG89" s="13">
        <v>83</v>
      </c>
      <c r="AH89" s="13">
        <f t="shared" si="37"/>
        <v>93750</v>
      </c>
      <c r="AI89" s="13">
        <f t="shared" si="38"/>
        <v>93750</v>
      </c>
      <c r="AJ89" s="13">
        <f t="shared" si="39"/>
        <v>433333.33333333337</v>
      </c>
      <c r="AK89" s="13">
        <f t="shared" si="40"/>
        <v>1200000</v>
      </c>
      <c r="AL89" s="13">
        <f t="shared" si="41"/>
        <v>1200000</v>
      </c>
    </row>
    <row r="90" spans="9:38" x14ac:dyDescent="0.15">
      <c r="AG90" s="13">
        <v>84</v>
      </c>
      <c r="AH90" s="13">
        <f t="shared" si="37"/>
        <v>100000</v>
      </c>
      <c r="AI90" s="13">
        <f t="shared" si="38"/>
        <v>100000</v>
      </c>
      <c r="AJ90" s="13">
        <f t="shared" si="39"/>
        <v>450000</v>
      </c>
      <c r="AK90" s="13">
        <f t="shared" si="40"/>
        <v>1200000</v>
      </c>
      <c r="AL90" s="13">
        <f t="shared" si="41"/>
        <v>1200000</v>
      </c>
    </row>
    <row r="91" spans="9:38" x14ac:dyDescent="0.15">
      <c r="I91" s="5">
        <v>6</v>
      </c>
      <c r="AG91" s="13">
        <v>85</v>
      </c>
      <c r="AH91" s="13">
        <f t="shared" si="37"/>
        <v>106250</v>
      </c>
      <c r="AI91" s="13">
        <f t="shared" si="38"/>
        <v>106250</v>
      </c>
      <c r="AJ91" s="13">
        <f t="shared" si="39"/>
        <v>492857.14285714284</v>
      </c>
      <c r="AK91" s="13">
        <f t="shared" si="40"/>
        <v>1200000</v>
      </c>
      <c r="AL91" s="13">
        <f t="shared" si="41"/>
        <v>1200000</v>
      </c>
    </row>
    <row r="92" spans="9:38" x14ac:dyDescent="0.15">
      <c r="AG92" s="13">
        <v>86</v>
      </c>
      <c r="AH92" s="13">
        <f t="shared" si="37"/>
        <v>112500</v>
      </c>
      <c r="AI92" s="13">
        <f t="shared" si="38"/>
        <v>112500</v>
      </c>
      <c r="AJ92" s="13">
        <f t="shared" si="39"/>
        <v>535714.28571428568</v>
      </c>
      <c r="AK92" s="13">
        <f t="shared" si="40"/>
        <v>1200000</v>
      </c>
      <c r="AL92" s="13">
        <f t="shared" si="41"/>
        <v>1200000</v>
      </c>
    </row>
    <row r="93" spans="9:38" x14ac:dyDescent="0.15">
      <c r="AG93" s="13">
        <v>87</v>
      </c>
      <c r="AH93" s="13">
        <f t="shared" si="37"/>
        <v>118750</v>
      </c>
      <c r="AI93" s="13">
        <f t="shared" si="38"/>
        <v>118750</v>
      </c>
      <c r="AJ93" s="13">
        <f t="shared" si="39"/>
        <v>578571.42857142852</v>
      </c>
      <c r="AK93" s="13">
        <f t="shared" si="40"/>
        <v>1200000</v>
      </c>
      <c r="AL93" s="13">
        <f t="shared" si="41"/>
        <v>1200000</v>
      </c>
    </row>
    <row r="94" spans="9:38" x14ac:dyDescent="0.15">
      <c r="AG94" s="13">
        <v>88</v>
      </c>
      <c r="AH94" s="13">
        <f t="shared" si="37"/>
        <v>125000</v>
      </c>
      <c r="AI94" s="13">
        <f t="shared" si="38"/>
        <v>125000</v>
      </c>
      <c r="AJ94" s="13">
        <f t="shared" si="39"/>
        <v>621428.57142857136</v>
      </c>
      <c r="AK94" s="13">
        <f t="shared" si="40"/>
        <v>1200000</v>
      </c>
      <c r="AL94" s="13">
        <f t="shared" si="41"/>
        <v>1200000</v>
      </c>
    </row>
    <row r="95" spans="9:38" x14ac:dyDescent="0.15">
      <c r="AG95" s="13">
        <v>89</v>
      </c>
      <c r="AH95" s="13">
        <f t="shared" si="37"/>
        <v>133333.33333333334</v>
      </c>
      <c r="AI95" s="13">
        <f t="shared" si="38"/>
        <v>133333.33333333334</v>
      </c>
      <c r="AJ95" s="13">
        <f t="shared" si="39"/>
        <v>664285.71428571432</v>
      </c>
      <c r="AK95" s="13">
        <f t="shared" si="40"/>
        <v>1200000</v>
      </c>
      <c r="AL95" s="13">
        <f t="shared" si="41"/>
        <v>1200000</v>
      </c>
    </row>
    <row r="96" spans="9:38" x14ac:dyDescent="0.15">
      <c r="AG96" s="13">
        <v>90</v>
      </c>
      <c r="AH96" s="13">
        <f t="shared" si="37"/>
        <v>141666.66666666666</v>
      </c>
      <c r="AI96" s="13">
        <f t="shared" si="38"/>
        <v>141666.66666666666</v>
      </c>
      <c r="AJ96" s="13">
        <f t="shared" si="39"/>
        <v>707142.85714285716</v>
      </c>
      <c r="AK96" s="13">
        <f t="shared" si="40"/>
        <v>1200000</v>
      </c>
      <c r="AL96" s="13">
        <f t="shared" si="41"/>
        <v>1200000</v>
      </c>
    </row>
    <row r="97" spans="33:38" x14ac:dyDescent="0.15">
      <c r="AG97" s="13">
        <v>91</v>
      </c>
      <c r="AH97" s="13">
        <f t="shared" si="37"/>
        <v>150000</v>
      </c>
      <c r="AI97" s="13">
        <f t="shared" si="38"/>
        <v>150000</v>
      </c>
      <c r="AJ97" s="13">
        <f t="shared" si="39"/>
        <v>750000</v>
      </c>
      <c r="AK97" s="13">
        <f t="shared" si="40"/>
        <v>1200000</v>
      </c>
      <c r="AL97" s="13">
        <f t="shared" si="41"/>
        <v>1200000</v>
      </c>
    </row>
    <row r="98" spans="33:38" x14ac:dyDescent="0.15">
      <c r="AG98" s="13">
        <v>92</v>
      </c>
      <c r="AH98" s="13">
        <f t="shared" si="37"/>
        <v>150000</v>
      </c>
      <c r="AI98" s="13">
        <f t="shared" si="38"/>
        <v>150000</v>
      </c>
      <c r="AJ98" s="13">
        <f t="shared" si="39"/>
        <v>750000</v>
      </c>
      <c r="AK98" s="13">
        <f t="shared" si="40"/>
        <v>1200000</v>
      </c>
      <c r="AL98" s="13">
        <f t="shared" si="41"/>
        <v>1200000</v>
      </c>
    </row>
    <row r="99" spans="33:38" x14ac:dyDescent="0.15">
      <c r="AG99" s="13">
        <v>93</v>
      </c>
      <c r="AH99" s="13">
        <f t="shared" si="37"/>
        <v>150000</v>
      </c>
      <c r="AI99" s="13">
        <f t="shared" si="38"/>
        <v>150000</v>
      </c>
      <c r="AJ99" s="13">
        <f t="shared" si="39"/>
        <v>750000</v>
      </c>
      <c r="AK99" s="13">
        <f t="shared" si="40"/>
        <v>1200000</v>
      </c>
      <c r="AL99" s="13">
        <f t="shared" si="41"/>
        <v>1200000</v>
      </c>
    </row>
    <row r="100" spans="33:38" x14ac:dyDescent="0.15">
      <c r="AG100" s="13">
        <v>94</v>
      </c>
      <c r="AH100" s="13">
        <f t="shared" si="37"/>
        <v>150000</v>
      </c>
      <c r="AI100" s="13">
        <f t="shared" si="38"/>
        <v>150000</v>
      </c>
      <c r="AJ100" s="13">
        <f t="shared" si="39"/>
        <v>750000</v>
      </c>
      <c r="AK100" s="13">
        <f t="shared" si="40"/>
        <v>1200000</v>
      </c>
      <c r="AL100" s="13">
        <f t="shared" si="41"/>
        <v>1200000</v>
      </c>
    </row>
    <row r="101" spans="33:38" x14ac:dyDescent="0.15">
      <c r="AG101" s="13">
        <v>95</v>
      </c>
      <c r="AH101" s="13">
        <f t="shared" si="37"/>
        <v>150000</v>
      </c>
      <c r="AI101" s="13">
        <f t="shared" si="38"/>
        <v>150000</v>
      </c>
      <c r="AJ101" s="13">
        <f t="shared" si="39"/>
        <v>750000</v>
      </c>
      <c r="AK101" s="13">
        <f t="shared" si="40"/>
        <v>1200000</v>
      </c>
      <c r="AL101" s="13">
        <f t="shared" si="41"/>
        <v>1200000</v>
      </c>
    </row>
    <row r="102" spans="33:38" x14ac:dyDescent="0.15">
      <c r="AG102" s="13">
        <v>96</v>
      </c>
      <c r="AH102" s="13">
        <f t="shared" si="37"/>
        <v>150000</v>
      </c>
      <c r="AI102" s="13">
        <f t="shared" si="38"/>
        <v>150000</v>
      </c>
      <c r="AJ102" s="13">
        <f t="shared" si="39"/>
        <v>750000</v>
      </c>
      <c r="AK102" s="13">
        <f t="shared" si="40"/>
        <v>1200000</v>
      </c>
      <c r="AL102" s="13">
        <f t="shared" si="41"/>
        <v>1200000</v>
      </c>
    </row>
    <row r="103" spans="33:38" x14ac:dyDescent="0.15">
      <c r="AG103" s="13">
        <v>97</v>
      </c>
      <c r="AH103" s="13">
        <f t="shared" si="37"/>
        <v>150000</v>
      </c>
      <c r="AI103" s="13">
        <f t="shared" si="38"/>
        <v>150000</v>
      </c>
      <c r="AJ103" s="13">
        <f t="shared" si="39"/>
        <v>750000</v>
      </c>
      <c r="AK103" s="13">
        <f t="shared" si="40"/>
        <v>1200000</v>
      </c>
      <c r="AL103" s="13">
        <f t="shared" si="41"/>
        <v>1200000</v>
      </c>
    </row>
    <row r="104" spans="33:38" x14ac:dyDescent="0.15">
      <c r="AG104" s="13">
        <v>98</v>
      </c>
      <c r="AH104" s="13">
        <f t="shared" si="37"/>
        <v>150000</v>
      </c>
      <c r="AI104" s="13">
        <f t="shared" si="38"/>
        <v>150000</v>
      </c>
      <c r="AJ104" s="13">
        <f t="shared" si="39"/>
        <v>750000</v>
      </c>
      <c r="AK104" s="13">
        <f t="shared" si="40"/>
        <v>1200000</v>
      </c>
      <c r="AL104" s="13">
        <f t="shared" si="41"/>
        <v>1200000</v>
      </c>
    </row>
    <row r="105" spans="33:38" x14ac:dyDescent="0.15">
      <c r="AG105" s="13">
        <v>99</v>
      </c>
      <c r="AH105" s="13">
        <f t="shared" si="37"/>
        <v>150000</v>
      </c>
      <c r="AI105" s="13">
        <f t="shared" si="38"/>
        <v>150000</v>
      </c>
      <c r="AJ105" s="13">
        <f t="shared" si="39"/>
        <v>750000</v>
      </c>
      <c r="AK105" s="13">
        <f t="shared" si="40"/>
        <v>1200000</v>
      </c>
      <c r="AL105" s="13">
        <f t="shared" si="41"/>
        <v>1200000</v>
      </c>
    </row>
    <row r="106" spans="33:38" x14ac:dyDescent="0.15">
      <c r="AG106" s="13">
        <v>100</v>
      </c>
      <c r="AH106" s="13">
        <f t="shared" si="37"/>
        <v>150000</v>
      </c>
      <c r="AI106" s="13">
        <f t="shared" si="38"/>
        <v>150000</v>
      </c>
      <c r="AJ106" s="13">
        <f t="shared" si="39"/>
        <v>750000</v>
      </c>
      <c r="AK106" s="13">
        <f t="shared" si="40"/>
        <v>1200000</v>
      </c>
      <c r="AL106" s="13">
        <f t="shared" si="41"/>
        <v>1200000</v>
      </c>
    </row>
  </sheetData>
  <mergeCells count="16">
    <mergeCell ref="J70:N70"/>
    <mergeCell ref="P70:T70"/>
    <mergeCell ref="Z70:AD70"/>
    <mergeCell ref="J41:N41"/>
    <mergeCell ref="P41:T41"/>
    <mergeCell ref="Z41:AD41"/>
    <mergeCell ref="J56:N56"/>
    <mergeCell ref="P56:T56"/>
    <mergeCell ref="Z56:AD56"/>
    <mergeCell ref="AH5:AL5"/>
    <mergeCell ref="J5:N5"/>
    <mergeCell ref="P5:T5"/>
    <mergeCell ref="Z5:AD5"/>
    <mergeCell ref="J25:N25"/>
    <mergeCell ref="P25:T25"/>
    <mergeCell ref="Z25:AD2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2" t="s">
        <v>7</v>
      </c>
      <c r="L20" s="2">
        <v>8</v>
      </c>
      <c r="M20" s="4" t="s">
        <v>33</v>
      </c>
      <c r="N20" s="4">
        <v>1</v>
      </c>
      <c r="O20" s="4" t="s">
        <v>32</v>
      </c>
      <c r="P20" s="4">
        <v>5</v>
      </c>
      <c r="Q20" s="4"/>
      <c r="R20" s="4"/>
      <c r="S20" s="4"/>
      <c r="T20" s="2" t="s">
        <v>7</v>
      </c>
      <c r="U20" s="2">
        <v>8</v>
      </c>
    </row>
    <row r="21" spans="11:21" x14ac:dyDescent="0.15">
      <c r="K21" s="2" t="s">
        <v>8</v>
      </c>
      <c r="L21" s="2">
        <v>12</v>
      </c>
      <c r="M21" s="4" t="s">
        <v>33</v>
      </c>
      <c r="N21" s="4">
        <v>3</v>
      </c>
      <c r="O21" s="4" t="s">
        <v>32</v>
      </c>
      <c r="P21" s="4">
        <v>3</v>
      </c>
      <c r="Q21" s="4"/>
      <c r="R21" s="4"/>
      <c r="S21" s="4"/>
      <c r="T21" s="4" t="s">
        <v>55</v>
      </c>
      <c r="U21" s="4">
        <v>10</v>
      </c>
    </row>
    <row r="22" spans="11:21" x14ac:dyDescent="0.15">
      <c r="K22" s="2" t="s">
        <v>9</v>
      </c>
      <c r="L22" s="2">
        <v>16</v>
      </c>
      <c r="M22" s="4" t="s">
        <v>33</v>
      </c>
      <c r="N22" s="4">
        <v>5</v>
      </c>
      <c r="O22" s="4" t="s">
        <v>32</v>
      </c>
      <c r="P22" s="4">
        <v>1</v>
      </c>
      <c r="Q22" s="4"/>
      <c r="R22" s="4"/>
      <c r="S22" s="4"/>
      <c r="T22" s="2" t="s">
        <v>8</v>
      </c>
      <c r="U22" s="2">
        <v>12</v>
      </c>
    </row>
    <row r="23" spans="11:21" x14ac:dyDescent="0.15">
      <c r="K23" s="2" t="s">
        <v>10</v>
      </c>
      <c r="L23" s="2">
        <v>20</v>
      </c>
      <c r="M23" s="4" t="s">
        <v>28</v>
      </c>
      <c r="N23" s="4">
        <v>1</v>
      </c>
      <c r="O23" s="4" t="s">
        <v>33</v>
      </c>
      <c r="P23" s="4">
        <v>5</v>
      </c>
      <c r="Q23" s="4"/>
      <c r="R23" s="4"/>
      <c r="S23" s="4"/>
      <c r="T23" s="2" t="s">
        <v>9</v>
      </c>
      <c r="U23" s="2">
        <v>16</v>
      </c>
    </row>
    <row r="24" spans="11:21" x14ac:dyDescent="0.15">
      <c r="K24" s="2" t="s">
        <v>20</v>
      </c>
      <c r="L24" s="2">
        <v>30</v>
      </c>
      <c r="M24" s="4" t="s">
        <v>28</v>
      </c>
      <c r="N24" s="4">
        <v>4</v>
      </c>
      <c r="O24" s="4" t="s">
        <v>33</v>
      </c>
      <c r="P24" s="4">
        <v>2</v>
      </c>
      <c r="Q24" s="4"/>
      <c r="R24" s="4"/>
      <c r="S24" s="4"/>
      <c r="T24" s="4" t="s">
        <v>56</v>
      </c>
      <c r="U24" s="4">
        <v>20</v>
      </c>
    </row>
    <row r="25" spans="11:21" x14ac:dyDescent="0.15">
      <c r="K25" s="2" t="s">
        <v>21</v>
      </c>
      <c r="L25" s="2">
        <v>32</v>
      </c>
      <c r="M25" s="4" t="s">
        <v>28</v>
      </c>
      <c r="N25" s="4">
        <v>4</v>
      </c>
      <c r="O25" s="4" t="s">
        <v>33</v>
      </c>
      <c r="P25" s="4">
        <v>1</v>
      </c>
      <c r="Q25" s="4" t="s">
        <v>47</v>
      </c>
      <c r="R25" s="4">
        <v>1</v>
      </c>
      <c r="S25" s="4"/>
      <c r="T25" s="4" t="s">
        <v>57</v>
      </c>
      <c r="U25" s="4">
        <v>30</v>
      </c>
    </row>
    <row r="26" spans="11:21" x14ac:dyDescent="0.15">
      <c r="K26" s="2" t="s">
        <v>11</v>
      </c>
      <c r="L26" s="2">
        <v>35</v>
      </c>
      <c r="M26" s="4" t="s">
        <v>28</v>
      </c>
      <c r="N26" s="4">
        <v>6</v>
      </c>
      <c r="O26" s="4"/>
      <c r="P26" s="4"/>
      <c r="Q26" s="4"/>
      <c r="R26" s="4"/>
      <c r="S26" s="4"/>
      <c r="T26" s="2" t="s">
        <v>21</v>
      </c>
      <c r="U26" s="2">
        <v>32</v>
      </c>
    </row>
    <row r="27" spans="11:21" x14ac:dyDescent="0.15">
      <c r="K27" s="2" t="s">
        <v>22</v>
      </c>
      <c r="L27" s="2">
        <v>36</v>
      </c>
      <c r="M27" s="4" t="s">
        <v>48</v>
      </c>
      <c r="N27" s="4">
        <v>1</v>
      </c>
      <c r="O27" s="4" t="s">
        <v>28</v>
      </c>
      <c r="P27" s="4">
        <v>5</v>
      </c>
      <c r="Q27" s="4"/>
      <c r="R27" s="4"/>
      <c r="S27" s="4"/>
      <c r="T27" s="2" t="s">
        <v>11</v>
      </c>
      <c r="U27" s="2">
        <v>35</v>
      </c>
    </row>
    <row r="28" spans="11:21" x14ac:dyDescent="0.15">
      <c r="K28" s="2" t="s">
        <v>16</v>
      </c>
      <c r="L28" s="2">
        <v>44</v>
      </c>
      <c r="M28" s="4" t="s">
        <v>49</v>
      </c>
      <c r="N28" s="4">
        <v>1</v>
      </c>
      <c r="O28" s="4" t="s">
        <v>28</v>
      </c>
      <c r="P28" s="4">
        <v>5</v>
      </c>
      <c r="Q28" s="4"/>
      <c r="R28" s="4"/>
      <c r="S28" s="4"/>
      <c r="T28" s="2" t="s">
        <v>22</v>
      </c>
      <c r="U28" s="2">
        <v>36</v>
      </c>
    </row>
    <row r="29" spans="11:21" x14ac:dyDescent="0.15">
      <c r="K29" s="2" t="s">
        <v>23</v>
      </c>
      <c r="L29" s="2">
        <v>46</v>
      </c>
      <c r="M29" s="4" t="s">
        <v>50</v>
      </c>
      <c r="N29" s="4">
        <v>1</v>
      </c>
      <c r="O29" s="4" t="s">
        <v>48</v>
      </c>
      <c r="P29" s="4">
        <v>5</v>
      </c>
      <c r="Q29" s="4"/>
      <c r="R29" s="4"/>
      <c r="S29" s="4"/>
      <c r="T29" s="4" t="s">
        <v>58</v>
      </c>
      <c r="U29" s="4">
        <v>40</v>
      </c>
    </row>
    <row r="30" spans="11:21" x14ac:dyDescent="0.15">
      <c r="K30" s="2" t="s">
        <v>17</v>
      </c>
      <c r="L30" s="2">
        <v>48</v>
      </c>
      <c r="M30" s="4" t="s">
        <v>51</v>
      </c>
      <c r="N30" s="4">
        <v>6</v>
      </c>
      <c r="O30" s="4"/>
      <c r="P30" s="4"/>
      <c r="Q30" s="4"/>
      <c r="R30" s="4"/>
      <c r="S30" s="4"/>
      <c r="T30" s="2" t="s">
        <v>16</v>
      </c>
      <c r="U30" s="2">
        <v>44</v>
      </c>
    </row>
    <row r="31" spans="11:21" x14ac:dyDescent="0.15">
      <c r="K31" s="2" t="s">
        <v>18</v>
      </c>
      <c r="L31" s="2">
        <v>58</v>
      </c>
      <c r="M31" s="4" t="s">
        <v>52</v>
      </c>
      <c r="N31" s="4">
        <v>6</v>
      </c>
      <c r="O31" s="4"/>
      <c r="P31" s="4"/>
      <c r="Q31" s="4"/>
      <c r="R31" s="4"/>
      <c r="S31" s="4"/>
      <c r="T31" s="2" t="s">
        <v>23</v>
      </c>
      <c r="U31" s="2">
        <v>46</v>
      </c>
    </row>
    <row r="32" spans="11:21" x14ac:dyDescent="0.15">
      <c r="K32" s="2" t="s">
        <v>19</v>
      </c>
      <c r="L32" s="2">
        <v>66</v>
      </c>
      <c r="M32" s="4" t="s">
        <v>53</v>
      </c>
      <c r="N32" s="4">
        <v>6</v>
      </c>
      <c r="O32" s="4"/>
      <c r="P32" s="4"/>
      <c r="Q32" s="4"/>
      <c r="R32" s="4"/>
      <c r="S32" s="4"/>
      <c r="T32" s="2" t="s">
        <v>17</v>
      </c>
      <c r="U32" s="2">
        <v>48</v>
      </c>
    </row>
    <row r="33" spans="11:21" x14ac:dyDescent="0.15">
      <c r="K33" s="4"/>
      <c r="L33" s="4"/>
      <c r="M33" s="4"/>
      <c r="N33" s="4"/>
      <c r="O33" s="4"/>
      <c r="P33" s="4"/>
      <c r="Q33" s="4"/>
      <c r="R33" s="4"/>
      <c r="S33" s="4"/>
      <c r="T33" s="4" t="s">
        <v>59</v>
      </c>
      <c r="U33" s="4">
        <v>50</v>
      </c>
    </row>
    <row r="34" spans="11:21" x14ac:dyDescent="0.15">
      <c r="K34" s="2"/>
      <c r="L34" s="2"/>
      <c r="M34" s="4"/>
      <c r="N34" s="4"/>
      <c r="O34" s="4"/>
      <c r="P34" s="4"/>
      <c r="Q34" s="4"/>
      <c r="R34" s="4"/>
      <c r="S34" s="4"/>
      <c r="T34" s="4" t="s">
        <v>60</v>
      </c>
      <c r="U34" s="4">
        <v>60</v>
      </c>
    </row>
    <row r="35" spans="11:21" x14ac:dyDescent="0.15">
      <c r="K35" s="4"/>
      <c r="L35" s="4"/>
      <c r="M35" s="4"/>
      <c r="N35" s="4"/>
      <c r="O35" s="4"/>
      <c r="P35" s="4"/>
      <c r="Q35" s="4"/>
      <c r="R35" s="4"/>
      <c r="S35" s="4"/>
      <c r="T35" s="2" t="s">
        <v>18</v>
      </c>
      <c r="U35" s="2">
        <v>58</v>
      </c>
    </row>
    <row r="36" spans="11:21" x14ac:dyDescent="0.15">
      <c r="K36" s="4"/>
      <c r="L36" s="4"/>
      <c r="M36" s="4"/>
      <c r="N36" s="4"/>
      <c r="O36" s="4"/>
      <c r="P36" s="4"/>
      <c r="Q36" s="4"/>
      <c r="R36" s="4"/>
      <c r="S36" s="4"/>
      <c r="T36" s="4" t="s">
        <v>61</v>
      </c>
      <c r="U36" s="4">
        <v>70</v>
      </c>
    </row>
    <row r="37" spans="11:21" x14ac:dyDescent="0.15">
      <c r="K37" s="4"/>
      <c r="L37" s="4"/>
      <c r="M37" s="4"/>
      <c r="N37" s="4"/>
      <c r="O37" s="4"/>
      <c r="P37" s="4"/>
      <c r="Q37" s="4"/>
      <c r="R37" s="4"/>
      <c r="S37" s="4"/>
      <c r="T37" s="4" t="s">
        <v>61</v>
      </c>
      <c r="U37" s="4">
        <v>80</v>
      </c>
    </row>
    <row r="38" spans="11:21" x14ac:dyDescent="0.15">
      <c r="K38" s="4"/>
      <c r="L38" s="4"/>
      <c r="M38" s="4"/>
      <c r="N38" s="4"/>
      <c r="O38" s="4"/>
      <c r="P38" s="4"/>
      <c r="Q38" s="4"/>
      <c r="R38" s="4"/>
      <c r="S38" s="4"/>
      <c r="T38" s="4" t="s">
        <v>61</v>
      </c>
      <c r="U38" s="4">
        <v>90</v>
      </c>
    </row>
    <row r="39" spans="11:21" x14ac:dyDescent="0.15">
      <c r="K39" s="4"/>
      <c r="L39" s="4"/>
      <c r="M39" s="4"/>
      <c r="N39" s="4"/>
      <c r="O39" s="4"/>
      <c r="P39" s="4"/>
      <c r="Q39" s="4"/>
      <c r="R39" s="4"/>
      <c r="S39" s="4"/>
      <c r="T39" s="4" t="s">
        <v>61</v>
      </c>
      <c r="U39" s="4">
        <v>100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3:AF104"/>
  <sheetViews>
    <sheetView topLeftCell="G1" workbookViewId="0">
      <selection activeCell="S38" sqref="S38"/>
    </sheetView>
  </sheetViews>
  <sheetFormatPr defaultRowHeight="11.25" x14ac:dyDescent="0.15"/>
  <cols>
    <col min="1" max="25" width="9" style="9"/>
    <col min="26" max="26" width="9" style="10"/>
    <col min="27" max="16384" width="9" style="9"/>
  </cols>
  <sheetData>
    <row r="3" spans="2:32" x14ac:dyDescent="0.15">
      <c r="AB3" s="78" t="s">
        <v>136</v>
      </c>
      <c r="AC3" s="78"/>
      <c r="AD3" s="78"/>
      <c r="AE3" s="78"/>
      <c r="AF3" s="78"/>
    </row>
    <row r="4" spans="2:32" x14ac:dyDescent="0.15">
      <c r="AA4" s="9" t="s">
        <v>119</v>
      </c>
      <c r="AB4" s="9" t="s">
        <v>115</v>
      </c>
      <c r="AC4" s="9" t="s">
        <v>116</v>
      </c>
      <c r="AD4" s="9" t="s">
        <v>110</v>
      </c>
      <c r="AE4" s="9" t="s">
        <v>118</v>
      </c>
      <c r="AF4" s="9" t="s">
        <v>111</v>
      </c>
    </row>
    <row r="5" spans="2:32" x14ac:dyDescent="0.15">
      <c r="AA5" s="9">
        <v>1</v>
      </c>
      <c r="AB5" s="9">
        <f>求节点($Q$8:$Q$14,S$8:S$14,$AA5)</f>
        <v>0.12000000000000011</v>
      </c>
      <c r="AC5" s="20">
        <f>求节点($Q$8:$Q$14,T$8:T$14,$AA5)</f>
        <v>4.0000000000000036E-2</v>
      </c>
      <c r="AD5" s="20">
        <f>求节点($Q$8:$Q$14,U$8:U$14,$AA5)</f>
        <v>0</v>
      </c>
      <c r="AE5" s="20">
        <f>求节点($Q$8:$Q$14,V$8:V$14,$AA5)</f>
        <v>0</v>
      </c>
      <c r="AF5" s="20">
        <f>求节点($Q$8:$Q$14,W$8:W$14,$AA5)</f>
        <v>0</v>
      </c>
    </row>
    <row r="6" spans="2:32" x14ac:dyDescent="0.15">
      <c r="C6" s="9" t="s">
        <v>108</v>
      </c>
      <c r="J6" s="13"/>
      <c r="K6" s="13"/>
      <c r="L6" s="89" t="s">
        <v>145</v>
      </c>
      <c r="M6" s="89"/>
      <c r="N6" s="13"/>
      <c r="O6" s="89" t="s">
        <v>146</v>
      </c>
      <c r="P6" s="89"/>
      <c r="Q6" s="13" t="s">
        <v>149</v>
      </c>
      <c r="R6" s="13"/>
      <c r="S6" s="89" t="s">
        <v>147</v>
      </c>
      <c r="T6" s="89"/>
      <c r="U6" s="89"/>
      <c r="V6" s="89"/>
      <c r="W6" s="89"/>
      <c r="X6" s="89" t="s">
        <v>148</v>
      </c>
      <c r="Y6" s="89"/>
      <c r="AA6" s="9">
        <v>2</v>
      </c>
      <c r="AB6" s="20">
        <f t="shared" ref="AB6:AB69" si="0">求节点($Q$8:$Q$14,S$8:S$14,$AA6)</f>
        <v>0.24000000000000021</v>
      </c>
      <c r="AC6" s="20">
        <f t="shared" ref="AC6:AC69" si="1">求节点($Q$8:$Q$14,T$8:T$14,$AA6)</f>
        <v>7.999999999999996E-2</v>
      </c>
      <c r="AD6" s="20">
        <f t="shared" ref="AD6:AD69" si="2">求节点($Q$8:$Q$14,U$8:U$14,$AA6)</f>
        <v>0</v>
      </c>
      <c r="AE6" s="20">
        <f t="shared" ref="AE6:AE69" si="3">求节点($Q$8:$Q$14,V$8:V$14,$AA6)</f>
        <v>0</v>
      </c>
      <c r="AF6" s="20">
        <f t="shared" ref="AF6:AF69" si="4">求节点($Q$8:$Q$14,W$8:W$14,$AA6)</f>
        <v>0</v>
      </c>
    </row>
    <row r="7" spans="2:32" x14ac:dyDescent="0.15">
      <c r="J7" s="13" t="s">
        <v>130</v>
      </c>
      <c r="K7" s="13" t="s">
        <v>129</v>
      </c>
      <c r="L7" s="13" t="s">
        <v>127</v>
      </c>
      <c r="M7" s="13" t="s">
        <v>128</v>
      </c>
      <c r="N7" s="13" t="s">
        <v>129</v>
      </c>
      <c r="O7" s="13" t="s">
        <v>127</v>
      </c>
      <c r="P7" s="13" t="s">
        <v>128</v>
      </c>
      <c r="Q7" s="13" t="s">
        <v>122</v>
      </c>
      <c r="R7" s="13" t="s">
        <v>121</v>
      </c>
      <c r="S7" s="13" t="s">
        <v>115</v>
      </c>
      <c r="T7" s="13" t="s">
        <v>116</v>
      </c>
      <c r="U7" s="13" t="s">
        <v>110</v>
      </c>
      <c r="V7" s="13" t="s">
        <v>118</v>
      </c>
      <c r="W7" s="13" t="s">
        <v>111</v>
      </c>
      <c r="X7" s="13" t="s">
        <v>134</v>
      </c>
      <c r="Y7" s="13" t="s">
        <v>135</v>
      </c>
      <c r="AA7" s="9">
        <v>3</v>
      </c>
      <c r="AB7" s="20">
        <f t="shared" si="0"/>
        <v>0.36000000000000032</v>
      </c>
      <c r="AC7" s="20">
        <f t="shared" si="1"/>
        <v>0.12</v>
      </c>
      <c r="AD7" s="20">
        <f t="shared" si="2"/>
        <v>0</v>
      </c>
      <c r="AE7" s="20">
        <f t="shared" si="3"/>
        <v>0</v>
      </c>
      <c r="AF7" s="20">
        <f t="shared" si="4"/>
        <v>0</v>
      </c>
    </row>
    <row r="8" spans="2:32" x14ac:dyDescent="0.15">
      <c r="J8" s="13" t="s">
        <v>124</v>
      </c>
      <c r="K8" s="13" t="s">
        <v>110</v>
      </c>
      <c r="L8" s="13">
        <v>1</v>
      </c>
      <c r="M8" s="13">
        <v>0</v>
      </c>
      <c r="N8" s="13" t="s">
        <v>111</v>
      </c>
      <c r="O8" s="13">
        <v>0</v>
      </c>
      <c r="P8" s="13">
        <v>0</v>
      </c>
      <c r="Q8" s="13">
        <v>25</v>
      </c>
      <c r="R8" s="13">
        <f>INDEX(节奏总纲!$P:$P,MATCH(Q8,节奏总纲!$O:$O,0))</f>
        <v>4.6568542494923806</v>
      </c>
      <c r="S8" s="13">
        <f t="shared" ref="S8:S14" si="5">L8*C$32</f>
        <v>3</v>
      </c>
      <c r="T8" s="13">
        <f t="shared" ref="T8:T14" si="6">L8*D$32+M8*D$33</f>
        <v>1</v>
      </c>
      <c r="U8" s="13">
        <f t="shared" ref="U8:U14" si="7">M8*E$33+O8*E$34</f>
        <v>0</v>
      </c>
      <c r="V8" s="13">
        <f t="shared" ref="V8:V14" si="8">O8*$F$34+P8*$F$35</f>
        <v>0</v>
      </c>
      <c r="W8" s="13">
        <f t="shared" ref="W8:W14" si="9">P8*$G$35</f>
        <v>0</v>
      </c>
      <c r="X8" s="13">
        <f t="shared" ref="X8:X14" si="10">M8*$H$33</f>
        <v>0</v>
      </c>
      <c r="Y8" s="13">
        <f t="shared" ref="Y8:Y14" si="11">P8*$I$35</f>
        <v>0</v>
      </c>
      <c r="AA8" s="9">
        <v>4</v>
      </c>
      <c r="AB8" s="20">
        <f t="shared" si="0"/>
        <v>0.48</v>
      </c>
      <c r="AC8" s="20">
        <f t="shared" si="1"/>
        <v>0.16000000000000003</v>
      </c>
      <c r="AD8" s="20">
        <f t="shared" si="2"/>
        <v>0</v>
      </c>
      <c r="AE8" s="20">
        <f t="shared" si="3"/>
        <v>0</v>
      </c>
      <c r="AF8" s="20">
        <f t="shared" si="4"/>
        <v>0</v>
      </c>
    </row>
    <row r="9" spans="2:32" x14ac:dyDescent="0.15">
      <c r="D9" s="9" t="s">
        <v>109</v>
      </c>
      <c r="E9" s="9" t="s">
        <v>112</v>
      </c>
      <c r="J9" s="13" t="s">
        <v>123</v>
      </c>
      <c r="K9" s="13" t="s">
        <v>110</v>
      </c>
      <c r="L9" s="13">
        <v>3</v>
      </c>
      <c r="M9" s="13">
        <v>0</v>
      </c>
      <c r="N9" s="13" t="s">
        <v>111</v>
      </c>
      <c r="O9" s="13">
        <v>0</v>
      </c>
      <c r="P9" s="13">
        <v>0</v>
      </c>
      <c r="Q9" s="13">
        <v>34</v>
      </c>
      <c r="R9" s="13">
        <f>INDEX(节奏总纲!$P:$P,MATCH(Q9,节奏总纲!$O:$O,0))</f>
        <v>9.5560632861831518</v>
      </c>
      <c r="S9" s="13">
        <f t="shared" si="5"/>
        <v>9</v>
      </c>
      <c r="T9" s="13">
        <f t="shared" si="6"/>
        <v>3</v>
      </c>
      <c r="U9" s="13">
        <f t="shared" si="7"/>
        <v>0</v>
      </c>
      <c r="V9" s="13">
        <f t="shared" si="8"/>
        <v>0</v>
      </c>
      <c r="W9" s="13">
        <f t="shared" si="9"/>
        <v>0</v>
      </c>
      <c r="X9" s="13">
        <f t="shared" si="10"/>
        <v>0</v>
      </c>
      <c r="Y9" s="13">
        <f t="shared" si="11"/>
        <v>0</v>
      </c>
      <c r="AA9" s="9">
        <v>5</v>
      </c>
      <c r="AB9" s="20">
        <f t="shared" si="0"/>
        <v>0.60000000000000009</v>
      </c>
      <c r="AC9" s="20">
        <f t="shared" si="1"/>
        <v>0.19999999999999996</v>
      </c>
      <c r="AD9" s="20">
        <f t="shared" si="2"/>
        <v>0</v>
      </c>
      <c r="AE9" s="20">
        <f t="shared" si="3"/>
        <v>0</v>
      </c>
      <c r="AF9" s="20">
        <f t="shared" si="4"/>
        <v>0</v>
      </c>
    </row>
    <row r="10" spans="2:32" x14ac:dyDescent="0.15">
      <c r="J10" s="13" t="s">
        <v>125</v>
      </c>
      <c r="K10" s="13" t="s">
        <v>110</v>
      </c>
      <c r="L10" s="13">
        <v>5</v>
      </c>
      <c r="M10" s="13">
        <v>1</v>
      </c>
      <c r="N10" s="13" t="s">
        <v>111</v>
      </c>
      <c r="O10" s="13">
        <v>0</v>
      </c>
      <c r="P10" s="13">
        <v>0</v>
      </c>
      <c r="Q10" s="13">
        <v>40</v>
      </c>
      <c r="R10" s="13">
        <f>INDEX(节奏总纲!$P:$P,MATCH(Q10,节奏总纲!$O:$O,0))</f>
        <v>15</v>
      </c>
      <c r="S10" s="13">
        <f t="shared" si="5"/>
        <v>15</v>
      </c>
      <c r="T10" s="13">
        <f t="shared" si="6"/>
        <v>10</v>
      </c>
      <c r="U10" s="13">
        <f t="shared" si="7"/>
        <v>3</v>
      </c>
      <c r="V10" s="13">
        <f t="shared" si="8"/>
        <v>0</v>
      </c>
      <c r="W10" s="13">
        <f t="shared" si="9"/>
        <v>0</v>
      </c>
      <c r="X10" s="13">
        <f t="shared" si="10"/>
        <v>4</v>
      </c>
      <c r="Y10" s="13">
        <f t="shared" si="11"/>
        <v>0</v>
      </c>
      <c r="AA10" s="9">
        <v>6</v>
      </c>
      <c r="AB10" s="20">
        <f t="shared" si="0"/>
        <v>0.7200000000000002</v>
      </c>
      <c r="AC10" s="20">
        <f t="shared" si="1"/>
        <v>0.24</v>
      </c>
      <c r="AD10" s="20">
        <f t="shared" si="2"/>
        <v>0</v>
      </c>
      <c r="AE10" s="20">
        <f t="shared" si="3"/>
        <v>0</v>
      </c>
      <c r="AF10" s="20">
        <f t="shared" si="4"/>
        <v>0</v>
      </c>
    </row>
    <row r="11" spans="2:32" x14ac:dyDescent="0.15">
      <c r="J11" s="13" t="s">
        <v>126</v>
      </c>
      <c r="K11" s="13" t="s">
        <v>110</v>
      </c>
      <c r="L11" s="13">
        <v>6</v>
      </c>
      <c r="M11" s="13">
        <v>3</v>
      </c>
      <c r="N11" s="13" t="s">
        <v>111</v>
      </c>
      <c r="O11" s="13">
        <v>0</v>
      </c>
      <c r="P11" s="13">
        <v>0</v>
      </c>
      <c r="Q11" s="13">
        <v>48</v>
      </c>
      <c r="R11" s="13">
        <f>INDEX(节奏总纲!$P:$P,MATCH(Q11,节奏总纲!$O:$O,0))</f>
        <v>26.857618025475972</v>
      </c>
      <c r="S11" s="13">
        <f t="shared" si="5"/>
        <v>18</v>
      </c>
      <c r="T11" s="13">
        <f t="shared" si="6"/>
        <v>21</v>
      </c>
      <c r="U11" s="13">
        <f t="shared" si="7"/>
        <v>9</v>
      </c>
      <c r="V11" s="13">
        <f t="shared" si="8"/>
        <v>0</v>
      </c>
      <c r="W11" s="13">
        <f t="shared" si="9"/>
        <v>0</v>
      </c>
      <c r="X11" s="13">
        <f t="shared" si="10"/>
        <v>12</v>
      </c>
      <c r="Y11" s="13">
        <f t="shared" si="11"/>
        <v>0</v>
      </c>
      <c r="AA11" s="9">
        <v>7</v>
      </c>
      <c r="AB11" s="20">
        <f t="shared" si="0"/>
        <v>0.83999999999999986</v>
      </c>
      <c r="AC11" s="20">
        <f t="shared" si="1"/>
        <v>0.28000000000000003</v>
      </c>
      <c r="AD11" s="20">
        <f t="shared" si="2"/>
        <v>0</v>
      </c>
      <c r="AE11" s="20">
        <f t="shared" si="3"/>
        <v>0</v>
      </c>
      <c r="AF11" s="20">
        <f t="shared" si="4"/>
        <v>0</v>
      </c>
    </row>
    <row r="12" spans="2:32" x14ac:dyDescent="0.15">
      <c r="B12" s="9" t="s">
        <v>113</v>
      </c>
      <c r="C12" s="9" t="s">
        <v>110</v>
      </c>
      <c r="J12" s="13" t="s">
        <v>133</v>
      </c>
      <c r="K12" s="13" t="s">
        <v>110</v>
      </c>
      <c r="L12" s="13">
        <v>5</v>
      </c>
      <c r="M12" s="13">
        <v>5</v>
      </c>
      <c r="N12" s="13" t="s">
        <v>111</v>
      </c>
      <c r="O12" s="13">
        <v>0</v>
      </c>
      <c r="P12" s="13">
        <v>0</v>
      </c>
      <c r="Q12" s="13">
        <v>53</v>
      </c>
      <c r="R12" s="13">
        <f>INDEX(节奏总纲!$P:$P,MATCH(Q12,节奏总纲!$O:$O,0))</f>
        <v>38.396621227037308</v>
      </c>
      <c r="S12" s="13">
        <f t="shared" si="5"/>
        <v>15</v>
      </c>
      <c r="T12" s="13">
        <f t="shared" si="6"/>
        <v>30</v>
      </c>
      <c r="U12" s="13">
        <f t="shared" si="7"/>
        <v>15</v>
      </c>
      <c r="V12" s="13">
        <f t="shared" si="8"/>
        <v>0</v>
      </c>
      <c r="W12" s="13">
        <f t="shared" si="9"/>
        <v>0</v>
      </c>
      <c r="X12" s="13">
        <f t="shared" si="10"/>
        <v>20</v>
      </c>
      <c r="Y12" s="13">
        <f t="shared" si="11"/>
        <v>0</v>
      </c>
      <c r="AA12" s="9">
        <v>8</v>
      </c>
      <c r="AB12" s="20">
        <f t="shared" si="0"/>
        <v>0.96</v>
      </c>
      <c r="AC12" s="20">
        <f t="shared" si="1"/>
        <v>0.31999999999999995</v>
      </c>
      <c r="AD12" s="20">
        <f t="shared" si="2"/>
        <v>0</v>
      </c>
      <c r="AE12" s="20">
        <f t="shared" si="3"/>
        <v>0</v>
      </c>
      <c r="AF12" s="20">
        <f t="shared" si="4"/>
        <v>0</v>
      </c>
    </row>
    <row r="13" spans="2:32" x14ac:dyDescent="0.15">
      <c r="C13" s="9" t="s">
        <v>111</v>
      </c>
      <c r="J13" s="13" t="s">
        <v>137</v>
      </c>
      <c r="K13" s="13" t="s">
        <v>110</v>
      </c>
      <c r="L13" s="13">
        <v>6</v>
      </c>
      <c r="M13" s="13">
        <v>6</v>
      </c>
      <c r="N13" s="13" t="s">
        <v>111</v>
      </c>
      <c r="O13" s="13">
        <v>1</v>
      </c>
      <c r="P13" s="13">
        <v>0</v>
      </c>
      <c r="Q13" s="13">
        <v>68</v>
      </c>
      <c r="R13" s="13">
        <f>INDEX(节奏总纲!$P:$P,MATCH(Q13,节奏总纲!$O:$O,0))</f>
        <v>110.43047210190386</v>
      </c>
      <c r="S13" s="13">
        <f t="shared" si="5"/>
        <v>18</v>
      </c>
      <c r="T13" s="13">
        <f t="shared" si="6"/>
        <v>36</v>
      </c>
      <c r="U13" s="13">
        <f t="shared" si="7"/>
        <v>28</v>
      </c>
      <c r="V13" s="13">
        <f t="shared" si="8"/>
        <v>5</v>
      </c>
      <c r="W13" s="13">
        <f t="shared" si="9"/>
        <v>0</v>
      </c>
      <c r="X13" s="13">
        <f t="shared" si="10"/>
        <v>24</v>
      </c>
      <c r="Y13" s="13">
        <f t="shared" si="11"/>
        <v>0</v>
      </c>
      <c r="AA13" s="9">
        <v>9</v>
      </c>
      <c r="AB13" s="20">
        <f t="shared" si="0"/>
        <v>1.08</v>
      </c>
      <c r="AC13" s="20">
        <f t="shared" si="1"/>
        <v>0.36</v>
      </c>
      <c r="AD13" s="20">
        <f t="shared" si="2"/>
        <v>0</v>
      </c>
      <c r="AE13" s="20">
        <f t="shared" si="3"/>
        <v>0</v>
      </c>
      <c r="AF13" s="20">
        <f t="shared" si="4"/>
        <v>0</v>
      </c>
    </row>
    <row r="14" spans="2:32" x14ac:dyDescent="0.15">
      <c r="J14" s="13" t="s">
        <v>138</v>
      </c>
      <c r="K14" s="13" t="s">
        <v>110</v>
      </c>
      <c r="L14" s="13">
        <v>11</v>
      </c>
      <c r="M14" s="13">
        <v>11</v>
      </c>
      <c r="N14" s="13" t="s">
        <v>111</v>
      </c>
      <c r="O14" s="13">
        <v>1</v>
      </c>
      <c r="P14" s="13">
        <v>1</v>
      </c>
      <c r="Q14" s="13">
        <v>84</v>
      </c>
      <c r="R14" s="13">
        <f>INDEX(节奏总纲!$P:$P,MATCH(Q14,节奏总纲!$O:$O,0))</f>
        <v>336.79402515786086</v>
      </c>
      <c r="S14" s="13">
        <f t="shared" si="5"/>
        <v>33</v>
      </c>
      <c r="T14" s="13">
        <f t="shared" si="6"/>
        <v>66</v>
      </c>
      <c r="U14" s="13">
        <f t="shared" si="7"/>
        <v>43</v>
      </c>
      <c r="V14" s="13">
        <f t="shared" si="8"/>
        <v>25</v>
      </c>
      <c r="W14" s="13">
        <f t="shared" si="9"/>
        <v>7</v>
      </c>
      <c r="X14" s="13">
        <f t="shared" si="10"/>
        <v>44</v>
      </c>
      <c r="Y14" s="13">
        <f t="shared" si="11"/>
        <v>4</v>
      </c>
      <c r="AA14" s="9">
        <v>10</v>
      </c>
      <c r="AB14" s="20">
        <f t="shared" si="0"/>
        <v>1.2000000000000002</v>
      </c>
      <c r="AC14" s="20">
        <f t="shared" si="1"/>
        <v>0.4</v>
      </c>
      <c r="AD14" s="20">
        <f t="shared" si="2"/>
        <v>0</v>
      </c>
      <c r="AE14" s="20">
        <f t="shared" si="3"/>
        <v>0</v>
      </c>
      <c r="AF14" s="20">
        <f t="shared" si="4"/>
        <v>0</v>
      </c>
    </row>
    <row r="15" spans="2:32" x14ac:dyDescent="0.15">
      <c r="B15" s="9" t="s">
        <v>120</v>
      </c>
      <c r="C15" s="9">
        <v>6</v>
      </c>
      <c r="AA15" s="9">
        <v>11</v>
      </c>
      <c r="AB15" s="20">
        <f t="shared" si="0"/>
        <v>1.32</v>
      </c>
      <c r="AC15" s="20">
        <f t="shared" si="1"/>
        <v>0.43999999999999995</v>
      </c>
      <c r="AD15" s="20">
        <f t="shared" si="2"/>
        <v>0</v>
      </c>
      <c r="AE15" s="20">
        <f t="shared" si="3"/>
        <v>0</v>
      </c>
      <c r="AF15" s="20">
        <f t="shared" si="4"/>
        <v>0</v>
      </c>
    </row>
    <row r="16" spans="2:32" x14ac:dyDescent="0.15">
      <c r="AA16" s="9">
        <v>12</v>
      </c>
      <c r="AB16" s="20">
        <f t="shared" si="0"/>
        <v>1.44</v>
      </c>
      <c r="AC16" s="20">
        <f t="shared" si="1"/>
        <v>0.48</v>
      </c>
      <c r="AD16" s="20">
        <f t="shared" si="2"/>
        <v>0</v>
      </c>
      <c r="AE16" s="20">
        <f t="shared" si="3"/>
        <v>0</v>
      </c>
      <c r="AF16" s="20">
        <f t="shared" si="4"/>
        <v>0</v>
      </c>
    </row>
    <row r="17" spans="1:32" x14ac:dyDescent="0.15">
      <c r="AA17" s="9">
        <v>13</v>
      </c>
      <c r="AB17" s="20">
        <f t="shared" si="0"/>
        <v>1.56</v>
      </c>
      <c r="AC17" s="20">
        <f t="shared" si="1"/>
        <v>0.52</v>
      </c>
      <c r="AD17" s="20">
        <f t="shared" si="2"/>
        <v>0</v>
      </c>
      <c r="AE17" s="20">
        <f t="shared" si="3"/>
        <v>0</v>
      </c>
      <c r="AF17" s="20">
        <f t="shared" si="4"/>
        <v>0</v>
      </c>
    </row>
    <row r="18" spans="1:32" x14ac:dyDescent="0.15">
      <c r="AA18" s="9">
        <v>14</v>
      </c>
      <c r="AB18" s="20">
        <f t="shared" si="0"/>
        <v>1.6800000000000002</v>
      </c>
      <c r="AC18" s="20">
        <f t="shared" si="1"/>
        <v>0.56000000000000005</v>
      </c>
      <c r="AD18" s="20">
        <f t="shared" si="2"/>
        <v>0</v>
      </c>
      <c r="AE18" s="20">
        <f t="shared" si="3"/>
        <v>0</v>
      </c>
      <c r="AF18" s="20">
        <f t="shared" si="4"/>
        <v>0</v>
      </c>
    </row>
    <row r="19" spans="1:32" x14ac:dyDescent="0.15">
      <c r="AA19" s="9">
        <v>15</v>
      </c>
      <c r="AB19" s="20">
        <f t="shared" si="0"/>
        <v>1.8</v>
      </c>
      <c r="AC19" s="20">
        <f t="shared" si="1"/>
        <v>0.6</v>
      </c>
      <c r="AD19" s="20">
        <f t="shared" si="2"/>
        <v>0</v>
      </c>
      <c r="AE19" s="20">
        <f t="shared" si="3"/>
        <v>0</v>
      </c>
      <c r="AF19" s="20">
        <f t="shared" si="4"/>
        <v>0</v>
      </c>
    </row>
    <row r="20" spans="1:32" x14ac:dyDescent="0.15">
      <c r="AA20" s="9">
        <v>16</v>
      </c>
      <c r="AB20" s="20">
        <f t="shared" si="0"/>
        <v>1.92</v>
      </c>
      <c r="AC20" s="20">
        <f t="shared" si="1"/>
        <v>0.64</v>
      </c>
      <c r="AD20" s="20">
        <f t="shared" si="2"/>
        <v>0</v>
      </c>
      <c r="AE20" s="20">
        <f t="shared" si="3"/>
        <v>0</v>
      </c>
      <c r="AF20" s="20">
        <f t="shared" si="4"/>
        <v>0</v>
      </c>
    </row>
    <row r="21" spans="1:32" x14ac:dyDescent="0.15">
      <c r="AA21" s="9">
        <v>17</v>
      </c>
      <c r="AB21" s="20">
        <f t="shared" si="0"/>
        <v>2.04</v>
      </c>
      <c r="AC21" s="20">
        <f t="shared" si="1"/>
        <v>0.67999999999999994</v>
      </c>
      <c r="AD21" s="20">
        <f t="shared" si="2"/>
        <v>0</v>
      </c>
      <c r="AE21" s="20">
        <f t="shared" si="3"/>
        <v>0</v>
      </c>
      <c r="AF21" s="20">
        <f t="shared" si="4"/>
        <v>0</v>
      </c>
    </row>
    <row r="22" spans="1:32" x14ac:dyDescent="0.15">
      <c r="AA22" s="9">
        <v>18</v>
      </c>
      <c r="AB22" s="20">
        <f t="shared" si="0"/>
        <v>2.16</v>
      </c>
      <c r="AC22" s="20">
        <f t="shared" si="1"/>
        <v>0.72</v>
      </c>
      <c r="AD22" s="20">
        <f t="shared" si="2"/>
        <v>0</v>
      </c>
      <c r="AE22" s="20">
        <f t="shared" si="3"/>
        <v>0</v>
      </c>
      <c r="AF22" s="20">
        <f t="shared" si="4"/>
        <v>0</v>
      </c>
    </row>
    <row r="23" spans="1:32" x14ac:dyDescent="0.15">
      <c r="AA23" s="9">
        <v>19</v>
      </c>
      <c r="AB23" s="20">
        <f t="shared" si="0"/>
        <v>2.2800000000000002</v>
      </c>
      <c r="AC23" s="20">
        <f t="shared" si="1"/>
        <v>0.76</v>
      </c>
      <c r="AD23" s="20">
        <f t="shared" si="2"/>
        <v>0</v>
      </c>
      <c r="AE23" s="20">
        <f t="shared" si="3"/>
        <v>0</v>
      </c>
      <c r="AF23" s="20">
        <f t="shared" si="4"/>
        <v>0</v>
      </c>
    </row>
    <row r="24" spans="1:32" x14ac:dyDescent="0.15">
      <c r="AA24" s="9">
        <v>20</v>
      </c>
      <c r="AB24" s="20">
        <f t="shared" si="0"/>
        <v>2.4</v>
      </c>
      <c r="AC24" s="20">
        <f t="shared" si="1"/>
        <v>0.8</v>
      </c>
      <c r="AD24" s="20">
        <f t="shared" si="2"/>
        <v>0</v>
      </c>
      <c r="AE24" s="20">
        <f t="shared" si="3"/>
        <v>0</v>
      </c>
      <c r="AF24" s="20">
        <f t="shared" si="4"/>
        <v>0</v>
      </c>
    </row>
    <row r="25" spans="1:32" x14ac:dyDescent="0.15">
      <c r="B25" s="13" t="s">
        <v>143</v>
      </c>
      <c r="C25" s="89" t="s">
        <v>144</v>
      </c>
      <c r="D25" s="89"/>
      <c r="E25" s="13" t="s">
        <v>119</v>
      </c>
      <c r="F25" s="89" t="s">
        <v>142</v>
      </c>
      <c r="G25" s="89"/>
      <c r="AA25" s="9">
        <v>21</v>
      </c>
      <c r="AB25" s="20">
        <f t="shared" si="0"/>
        <v>2.52</v>
      </c>
      <c r="AC25" s="20">
        <f t="shared" si="1"/>
        <v>0.84</v>
      </c>
      <c r="AD25" s="20">
        <f t="shared" si="2"/>
        <v>0</v>
      </c>
      <c r="AE25" s="20">
        <f t="shared" si="3"/>
        <v>0</v>
      </c>
      <c r="AF25" s="20">
        <f t="shared" si="4"/>
        <v>0</v>
      </c>
    </row>
    <row r="26" spans="1:32" x14ac:dyDescent="0.15">
      <c r="B26" s="13" t="s">
        <v>114</v>
      </c>
      <c r="C26" s="13" t="s">
        <v>115</v>
      </c>
      <c r="D26" s="13" t="s">
        <v>116</v>
      </c>
      <c r="E26" s="13">
        <v>25</v>
      </c>
      <c r="F26" s="13">
        <v>3</v>
      </c>
      <c r="G26" s="13">
        <v>1</v>
      </c>
      <c r="AA26" s="9">
        <v>22</v>
      </c>
      <c r="AB26" s="20">
        <f t="shared" si="0"/>
        <v>2.64</v>
      </c>
      <c r="AC26" s="20">
        <f t="shared" si="1"/>
        <v>0.88</v>
      </c>
      <c r="AD26" s="20">
        <f t="shared" si="2"/>
        <v>0</v>
      </c>
      <c r="AE26" s="20">
        <f t="shared" si="3"/>
        <v>0</v>
      </c>
      <c r="AF26" s="20">
        <f t="shared" si="4"/>
        <v>0</v>
      </c>
    </row>
    <row r="27" spans="1:32" x14ac:dyDescent="0.15">
      <c r="B27" s="13"/>
      <c r="C27" s="13" t="s">
        <v>116</v>
      </c>
      <c r="D27" s="13" t="s">
        <v>110</v>
      </c>
      <c r="E27" s="13">
        <v>40</v>
      </c>
      <c r="F27" s="13">
        <v>5</v>
      </c>
      <c r="G27" s="13">
        <v>3</v>
      </c>
      <c r="AA27" s="9">
        <v>23</v>
      </c>
      <c r="AB27" s="20">
        <f t="shared" si="0"/>
        <v>2.76</v>
      </c>
      <c r="AC27" s="20">
        <f t="shared" si="1"/>
        <v>0.92</v>
      </c>
      <c r="AD27" s="20">
        <f t="shared" si="2"/>
        <v>0</v>
      </c>
      <c r="AE27" s="20">
        <f t="shared" si="3"/>
        <v>0</v>
      </c>
      <c r="AF27" s="20">
        <f t="shared" si="4"/>
        <v>0</v>
      </c>
    </row>
    <row r="28" spans="1:32" x14ac:dyDescent="0.15">
      <c r="B28" s="13" t="s">
        <v>117</v>
      </c>
      <c r="C28" s="13" t="s">
        <v>110</v>
      </c>
      <c r="D28" s="13" t="s">
        <v>118</v>
      </c>
      <c r="E28" s="13">
        <v>60</v>
      </c>
      <c r="F28" s="13">
        <v>10</v>
      </c>
      <c r="G28" s="13">
        <v>5</v>
      </c>
      <c r="AA28" s="9">
        <v>24</v>
      </c>
      <c r="AB28" s="20">
        <f t="shared" si="0"/>
        <v>2.88</v>
      </c>
      <c r="AC28" s="20">
        <f t="shared" si="1"/>
        <v>0.96</v>
      </c>
      <c r="AD28" s="20">
        <f t="shared" si="2"/>
        <v>0</v>
      </c>
      <c r="AE28" s="20">
        <f t="shared" si="3"/>
        <v>0</v>
      </c>
      <c r="AF28" s="20">
        <f t="shared" si="4"/>
        <v>0</v>
      </c>
    </row>
    <row r="29" spans="1:32" x14ac:dyDescent="0.15">
      <c r="B29" s="13"/>
      <c r="C29" s="13" t="s">
        <v>118</v>
      </c>
      <c r="D29" s="13" t="s">
        <v>111</v>
      </c>
      <c r="E29" s="13">
        <v>75</v>
      </c>
      <c r="F29" s="13">
        <v>20</v>
      </c>
      <c r="G29" s="13">
        <v>7</v>
      </c>
      <c r="AA29" s="9">
        <v>25</v>
      </c>
      <c r="AB29" s="20">
        <f t="shared" si="0"/>
        <v>3</v>
      </c>
      <c r="AC29" s="20">
        <f t="shared" si="1"/>
        <v>1</v>
      </c>
      <c r="AD29" s="20">
        <f t="shared" si="2"/>
        <v>0</v>
      </c>
      <c r="AE29" s="20">
        <f t="shared" si="3"/>
        <v>0</v>
      </c>
      <c r="AF29" s="20">
        <f t="shared" si="4"/>
        <v>0</v>
      </c>
    </row>
    <row r="30" spans="1:32" x14ac:dyDescent="0.15">
      <c r="AA30" s="9">
        <v>26</v>
      </c>
      <c r="AB30" s="20">
        <f t="shared" si="0"/>
        <v>3.6666666666666665</v>
      </c>
      <c r="AC30" s="20">
        <f t="shared" si="1"/>
        <v>1.2222222222222223</v>
      </c>
      <c r="AD30" s="20">
        <f t="shared" si="2"/>
        <v>0</v>
      </c>
      <c r="AE30" s="20">
        <f t="shared" si="3"/>
        <v>0</v>
      </c>
      <c r="AF30" s="20">
        <f t="shared" si="4"/>
        <v>0</v>
      </c>
    </row>
    <row r="31" spans="1:32" x14ac:dyDescent="0.15">
      <c r="A31" s="13" t="s">
        <v>132</v>
      </c>
      <c r="B31" s="13" t="s">
        <v>131</v>
      </c>
      <c r="C31" s="13" t="s">
        <v>115</v>
      </c>
      <c r="D31" s="13" t="s">
        <v>116</v>
      </c>
      <c r="E31" s="13" t="s">
        <v>110</v>
      </c>
      <c r="F31" s="13" t="s">
        <v>118</v>
      </c>
      <c r="G31" s="13" t="s">
        <v>111</v>
      </c>
      <c r="H31" s="13" t="s">
        <v>134</v>
      </c>
      <c r="I31" s="13" t="s">
        <v>135</v>
      </c>
      <c r="AA31" s="9">
        <v>27</v>
      </c>
      <c r="AB31" s="20">
        <f t="shared" si="0"/>
        <v>4.333333333333333</v>
      </c>
      <c r="AC31" s="20">
        <f t="shared" si="1"/>
        <v>1.4444444444444444</v>
      </c>
      <c r="AD31" s="20">
        <f t="shared" si="2"/>
        <v>0</v>
      </c>
      <c r="AE31" s="20">
        <f t="shared" si="3"/>
        <v>0</v>
      </c>
      <c r="AF31" s="20">
        <f t="shared" si="4"/>
        <v>0</v>
      </c>
    </row>
    <row r="32" spans="1:32" x14ac:dyDescent="0.15">
      <c r="A32" s="13" t="s">
        <v>110</v>
      </c>
      <c r="B32" s="13" t="s">
        <v>127</v>
      </c>
      <c r="C32" s="13">
        <v>3</v>
      </c>
      <c r="D32" s="13">
        <v>1</v>
      </c>
      <c r="E32" s="13"/>
      <c r="F32" s="13"/>
      <c r="G32" s="13"/>
      <c r="H32" s="13"/>
      <c r="I32" s="13"/>
      <c r="AA32" s="9">
        <v>28</v>
      </c>
      <c r="AB32" s="20">
        <f t="shared" si="0"/>
        <v>5</v>
      </c>
      <c r="AC32" s="20">
        <f t="shared" si="1"/>
        <v>1.6666666666666665</v>
      </c>
      <c r="AD32" s="20">
        <f t="shared" si="2"/>
        <v>0</v>
      </c>
      <c r="AE32" s="20">
        <f t="shared" si="3"/>
        <v>0</v>
      </c>
      <c r="AF32" s="20">
        <f t="shared" si="4"/>
        <v>0</v>
      </c>
    </row>
    <row r="33" spans="1:32" x14ac:dyDescent="0.15">
      <c r="A33" s="13" t="s">
        <v>110</v>
      </c>
      <c r="B33" s="13" t="s">
        <v>128</v>
      </c>
      <c r="C33" s="13"/>
      <c r="D33" s="13">
        <v>5</v>
      </c>
      <c r="E33" s="13">
        <v>3</v>
      </c>
      <c r="F33" s="13"/>
      <c r="G33" s="13"/>
      <c r="H33" s="13">
        <v>4</v>
      </c>
      <c r="I33" s="13"/>
      <c r="AA33" s="9">
        <v>29</v>
      </c>
      <c r="AB33" s="20">
        <f t="shared" si="0"/>
        <v>5.6666666666666661</v>
      </c>
      <c r="AC33" s="20">
        <f t="shared" si="1"/>
        <v>1.8888888888888888</v>
      </c>
      <c r="AD33" s="20">
        <f t="shared" si="2"/>
        <v>0</v>
      </c>
      <c r="AE33" s="20">
        <f t="shared" si="3"/>
        <v>0</v>
      </c>
      <c r="AF33" s="20">
        <f t="shared" si="4"/>
        <v>0</v>
      </c>
    </row>
    <row r="34" spans="1:32" x14ac:dyDescent="0.15">
      <c r="A34" s="13" t="s">
        <v>111</v>
      </c>
      <c r="B34" s="13" t="s">
        <v>127</v>
      </c>
      <c r="C34" s="13"/>
      <c r="D34" s="13"/>
      <c r="E34" s="13">
        <v>10</v>
      </c>
      <c r="F34" s="13">
        <v>5</v>
      </c>
      <c r="G34" s="13"/>
      <c r="H34" s="13"/>
      <c r="I34" s="13"/>
      <c r="AA34" s="9">
        <v>30</v>
      </c>
      <c r="AB34" s="20">
        <f t="shared" si="0"/>
        <v>6.333333333333333</v>
      </c>
      <c r="AC34" s="20">
        <f t="shared" si="1"/>
        <v>2.1111111111111112</v>
      </c>
      <c r="AD34" s="20">
        <f t="shared" si="2"/>
        <v>0</v>
      </c>
      <c r="AE34" s="20">
        <f t="shared" si="3"/>
        <v>0</v>
      </c>
      <c r="AF34" s="20">
        <f t="shared" si="4"/>
        <v>0</v>
      </c>
    </row>
    <row r="35" spans="1:32" x14ac:dyDescent="0.15">
      <c r="A35" s="13" t="s">
        <v>111</v>
      </c>
      <c r="B35" s="13" t="s">
        <v>128</v>
      </c>
      <c r="C35" s="13"/>
      <c r="D35" s="13"/>
      <c r="E35" s="13"/>
      <c r="F35" s="13">
        <v>20</v>
      </c>
      <c r="G35" s="13">
        <v>7</v>
      </c>
      <c r="H35" s="13"/>
      <c r="I35" s="13">
        <v>4</v>
      </c>
      <c r="AA35" s="9">
        <v>31</v>
      </c>
      <c r="AB35" s="20">
        <f t="shared" si="0"/>
        <v>7</v>
      </c>
      <c r="AC35" s="20">
        <f t="shared" si="1"/>
        <v>2.333333333333333</v>
      </c>
      <c r="AD35" s="20">
        <f t="shared" si="2"/>
        <v>0</v>
      </c>
      <c r="AE35" s="20">
        <f t="shared" si="3"/>
        <v>0</v>
      </c>
      <c r="AF35" s="20">
        <f t="shared" si="4"/>
        <v>0</v>
      </c>
    </row>
    <row r="36" spans="1:32" x14ac:dyDescent="0.15">
      <c r="AA36" s="9">
        <v>32</v>
      </c>
      <c r="AB36" s="20">
        <f t="shared" si="0"/>
        <v>7.6666666666666661</v>
      </c>
      <c r="AC36" s="20">
        <f t="shared" si="1"/>
        <v>2.5555555555555554</v>
      </c>
      <c r="AD36" s="20">
        <f t="shared" si="2"/>
        <v>0</v>
      </c>
      <c r="AE36" s="20">
        <f t="shared" si="3"/>
        <v>0</v>
      </c>
      <c r="AF36" s="20">
        <f t="shared" si="4"/>
        <v>0</v>
      </c>
    </row>
    <row r="37" spans="1:32" x14ac:dyDescent="0.15">
      <c r="AA37" s="9">
        <v>33</v>
      </c>
      <c r="AB37" s="20">
        <f t="shared" si="0"/>
        <v>8.3333333333333321</v>
      </c>
      <c r="AC37" s="20">
        <f t="shared" si="1"/>
        <v>2.7777777777777777</v>
      </c>
      <c r="AD37" s="20">
        <f t="shared" si="2"/>
        <v>0</v>
      </c>
      <c r="AE37" s="20">
        <f t="shared" si="3"/>
        <v>0</v>
      </c>
      <c r="AF37" s="20">
        <f t="shared" si="4"/>
        <v>0</v>
      </c>
    </row>
    <row r="38" spans="1:32" x14ac:dyDescent="0.15">
      <c r="AA38" s="9">
        <v>34</v>
      </c>
      <c r="AB38" s="20">
        <f t="shared" si="0"/>
        <v>9</v>
      </c>
      <c r="AC38" s="20">
        <f t="shared" si="1"/>
        <v>3</v>
      </c>
      <c r="AD38" s="20">
        <f t="shared" si="2"/>
        <v>0</v>
      </c>
      <c r="AE38" s="20">
        <f t="shared" si="3"/>
        <v>0</v>
      </c>
      <c r="AF38" s="20">
        <f t="shared" si="4"/>
        <v>0</v>
      </c>
    </row>
    <row r="39" spans="1:32" x14ac:dyDescent="0.15">
      <c r="AA39" s="9">
        <v>35</v>
      </c>
      <c r="AB39" s="20">
        <f t="shared" si="0"/>
        <v>10</v>
      </c>
      <c r="AC39" s="20">
        <f t="shared" si="1"/>
        <v>4.166666666666667</v>
      </c>
      <c r="AD39" s="20">
        <f t="shared" si="2"/>
        <v>0.5</v>
      </c>
      <c r="AE39" s="20">
        <f t="shared" si="3"/>
        <v>0</v>
      </c>
      <c r="AF39" s="20">
        <f t="shared" si="4"/>
        <v>0</v>
      </c>
    </row>
    <row r="40" spans="1:32" x14ac:dyDescent="0.15">
      <c r="AA40" s="9">
        <v>36</v>
      </c>
      <c r="AB40" s="20">
        <f t="shared" si="0"/>
        <v>11</v>
      </c>
      <c r="AC40" s="20">
        <f t="shared" si="1"/>
        <v>5.3333333333333339</v>
      </c>
      <c r="AD40" s="20">
        <f t="shared" si="2"/>
        <v>1</v>
      </c>
      <c r="AE40" s="20">
        <f t="shared" si="3"/>
        <v>0</v>
      </c>
      <c r="AF40" s="20">
        <f t="shared" si="4"/>
        <v>0</v>
      </c>
    </row>
    <row r="41" spans="1:32" x14ac:dyDescent="0.15">
      <c r="AA41" s="9">
        <v>37</v>
      </c>
      <c r="AB41" s="20">
        <f t="shared" si="0"/>
        <v>12</v>
      </c>
      <c r="AC41" s="20">
        <f t="shared" si="1"/>
        <v>6.5</v>
      </c>
      <c r="AD41" s="20">
        <f t="shared" si="2"/>
        <v>1.5</v>
      </c>
      <c r="AE41" s="20">
        <f t="shared" si="3"/>
        <v>0</v>
      </c>
      <c r="AF41" s="20">
        <f t="shared" si="4"/>
        <v>0</v>
      </c>
    </row>
    <row r="42" spans="1:32" x14ac:dyDescent="0.15">
      <c r="AA42" s="9">
        <v>38</v>
      </c>
      <c r="AB42" s="20">
        <f t="shared" si="0"/>
        <v>13</v>
      </c>
      <c r="AC42" s="20">
        <f t="shared" si="1"/>
        <v>7.666666666666667</v>
      </c>
      <c r="AD42" s="20">
        <f t="shared" si="2"/>
        <v>2</v>
      </c>
      <c r="AE42" s="20">
        <f t="shared" si="3"/>
        <v>0</v>
      </c>
      <c r="AF42" s="20">
        <f t="shared" si="4"/>
        <v>0</v>
      </c>
    </row>
    <row r="43" spans="1:32" x14ac:dyDescent="0.15">
      <c r="AA43" s="9">
        <v>39</v>
      </c>
      <c r="AB43" s="20">
        <f t="shared" si="0"/>
        <v>14</v>
      </c>
      <c r="AC43" s="20">
        <f t="shared" si="1"/>
        <v>8.8333333333333339</v>
      </c>
      <c r="AD43" s="20">
        <f t="shared" si="2"/>
        <v>2.5</v>
      </c>
      <c r="AE43" s="20">
        <f t="shared" si="3"/>
        <v>0</v>
      </c>
      <c r="AF43" s="20">
        <f t="shared" si="4"/>
        <v>0</v>
      </c>
    </row>
    <row r="44" spans="1:32" x14ac:dyDescent="0.15">
      <c r="AA44" s="9">
        <v>40</v>
      </c>
      <c r="AB44" s="20">
        <f t="shared" si="0"/>
        <v>15</v>
      </c>
      <c r="AC44" s="20">
        <f t="shared" si="1"/>
        <v>10</v>
      </c>
      <c r="AD44" s="20">
        <f t="shared" si="2"/>
        <v>3</v>
      </c>
      <c r="AE44" s="20">
        <f t="shared" si="3"/>
        <v>0</v>
      </c>
      <c r="AF44" s="20">
        <f t="shared" si="4"/>
        <v>0</v>
      </c>
    </row>
    <row r="45" spans="1:32" x14ac:dyDescent="0.15">
      <c r="AA45" s="9">
        <v>41</v>
      </c>
      <c r="AB45" s="20">
        <f t="shared" si="0"/>
        <v>15.375</v>
      </c>
      <c r="AC45" s="20">
        <f t="shared" si="1"/>
        <v>11.375</v>
      </c>
      <c r="AD45" s="20">
        <f t="shared" si="2"/>
        <v>3.75</v>
      </c>
      <c r="AE45" s="20">
        <f t="shared" si="3"/>
        <v>0</v>
      </c>
      <c r="AF45" s="20">
        <f t="shared" si="4"/>
        <v>0</v>
      </c>
    </row>
    <row r="46" spans="1:32" x14ac:dyDescent="0.15">
      <c r="AA46" s="9">
        <v>42</v>
      </c>
      <c r="AB46" s="20">
        <f t="shared" si="0"/>
        <v>15.75</v>
      </c>
      <c r="AC46" s="20">
        <f t="shared" si="1"/>
        <v>12.75</v>
      </c>
      <c r="AD46" s="20">
        <f t="shared" si="2"/>
        <v>4.5</v>
      </c>
      <c r="AE46" s="20">
        <f t="shared" si="3"/>
        <v>0</v>
      </c>
      <c r="AF46" s="20">
        <f t="shared" si="4"/>
        <v>0</v>
      </c>
    </row>
    <row r="47" spans="1:32" x14ac:dyDescent="0.15">
      <c r="AA47" s="9">
        <v>43</v>
      </c>
      <c r="AB47" s="20">
        <f t="shared" si="0"/>
        <v>16.125</v>
      </c>
      <c r="AC47" s="20">
        <f t="shared" si="1"/>
        <v>14.125</v>
      </c>
      <c r="AD47" s="20">
        <f t="shared" si="2"/>
        <v>5.25</v>
      </c>
      <c r="AE47" s="20">
        <f t="shared" si="3"/>
        <v>0</v>
      </c>
      <c r="AF47" s="20">
        <f t="shared" si="4"/>
        <v>0</v>
      </c>
    </row>
    <row r="48" spans="1:32" x14ac:dyDescent="0.15">
      <c r="AA48" s="9">
        <v>44</v>
      </c>
      <c r="AB48" s="20">
        <f t="shared" si="0"/>
        <v>16.5</v>
      </c>
      <c r="AC48" s="20">
        <f t="shared" si="1"/>
        <v>15.5</v>
      </c>
      <c r="AD48" s="20">
        <f t="shared" si="2"/>
        <v>6</v>
      </c>
      <c r="AE48" s="20">
        <f t="shared" si="3"/>
        <v>0</v>
      </c>
      <c r="AF48" s="20">
        <f t="shared" si="4"/>
        <v>0</v>
      </c>
    </row>
    <row r="49" spans="26:32" x14ac:dyDescent="0.15">
      <c r="Z49" s="9"/>
      <c r="AA49" s="9">
        <v>45</v>
      </c>
      <c r="AB49" s="20">
        <f t="shared" si="0"/>
        <v>16.875</v>
      </c>
      <c r="AC49" s="20">
        <f t="shared" si="1"/>
        <v>16.875</v>
      </c>
      <c r="AD49" s="20">
        <f t="shared" si="2"/>
        <v>6.75</v>
      </c>
      <c r="AE49" s="20">
        <f t="shared" si="3"/>
        <v>0</v>
      </c>
      <c r="AF49" s="20">
        <f t="shared" si="4"/>
        <v>0</v>
      </c>
    </row>
    <row r="50" spans="26:32" x14ac:dyDescent="0.15">
      <c r="Z50" s="9"/>
      <c r="AA50" s="9">
        <v>46</v>
      </c>
      <c r="AB50" s="20">
        <f t="shared" si="0"/>
        <v>17.25</v>
      </c>
      <c r="AC50" s="20">
        <f t="shared" si="1"/>
        <v>18.25</v>
      </c>
      <c r="AD50" s="20">
        <f t="shared" si="2"/>
        <v>7.5</v>
      </c>
      <c r="AE50" s="20">
        <f t="shared" si="3"/>
        <v>0</v>
      </c>
      <c r="AF50" s="20">
        <f t="shared" si="4"/>
        <v>0</v>
      </c>
    </row>
    <row r="51" spans="26:32" x14ac:dyDescent="0.15">
      <c r="Z51" s="9"/>
      <c r="AA51" s="9">
        <v>47</v>
      </c>
      <c r="AB51" s="20">
        <f t="shared" si="0"/>
        <v>17.625</v>
      </c>
      <c r="AC51" s="20">
        <f t="shared" si="1"/>
        <v>19.625</v>
      </c>
      <c r="AD51" s="20">
        <f t="shared" si="2"/>
        <v>8.25</v>
      </c>
      <c r="AE51" s="20">
        <f t="shared" si="3"/>
        <v>0</v>
      </c>
      <c r="AF51" s="20">
        <f t="shared" si="4"/>
        <v>0</v>
      </c>
    </row>
    <row r="52" spans="26:32" x14ac:dyDescent="0.15">
      <c r="Z52" s="9"/>
      <c r="AA52" s="9">
        <v>48</v>
      </c>
      <c r="AB52" s="20">
        <f t="shared" si="0"/>
        <v>18</v>
      </c>
      <c r="AC52" s="20">
        <f t="shared" si="1"/>
        <v>21</v>
      </c>
      <c r="AD52" s="20">
        <f t="shared" si="2"/>
        <v>9</v>
      </c>
      <c r="AE52" s="20">
        <f t="shared" si="3"/>
        <v>0</v>
      </c>
      <c r="AF52" s="20">
        <f t="shared" si="4"/>
        <v>0</v>
      </c>
    </row>
    <row r="53" spans="26:32" x14ac:dyDescent="0.15">
      <c r="Z53" s="9"/>
      <c r="AA53" s="9">
        <v>49</v>
      </c>
      <c r="AB53" s="20">
        <f t="shared" si="0"/>
        <v>17.399999999999999</v>
      </c>
      <c r="AC53" s="20">
        <f t="shared" si="1"/>
        <v>22.8</v>
      </c>
      <c r="AD53" s="20">
        <f t="shared" si="2"/>
        <v>10.199999999999999</v>
      </c>
      <c r="AE53" s="20">
        <f t="shared" si="3"/>
        <v>0</v>
      </c>
      <c r="AF53" s="20">
        <f t="shared" si="4"/>
        <v>0</v>
      </c>
    </row>
    <row r="54" spans="26:32" x14ac:dyDescent="0.15">
      <c r="Z54" s="9"/>
      <c r="AA54" s="9">
        <v>50</v>
      </c>
      <c r="AB54" s="20">
        <f t="shared" si="0"/>
        <v>16.8</v>
      </c>
      <c r="AC54" s="20">
        <f t="shared" si="1"/>
        <v>24.6</v>
      </c>
      <c r="AD54" s="20">
        <f t="shared" si="2"/>
        <v>11.4</v>
      </c>
      <c r="AE54" s="20">
        <f t="shared" si="3"/>
        <v>0</v>
      </c>
      <c r="AF54" s="20">
        <f t="shared" si="4"/>
        <v>0</v>
      </c>
    </row>
    <row r="55" spans="26:32" x14ac:dyDescent="0.15">
      <c r="Z55" s="9"/>
      <c r="AA55" s="9">
        <v>51</v>
      </c>
      <c r="AB55" s="20">
        <f t="shared" si="0"/>
        <v>16.2</v>
      </c>
      <c r="AC55" s="20">
        <f t="shared" si="1"/>
        <v>26.4</v>
      </c>
      <c r="AD55" s="20">
        <f t="shared" si="2"/>
        <v>12.6</v>
      </c>
      <c r="AE55" s="20">
        <f t="shared" si="3"/>
        <v>0</v>
      </c>
      <c r="AF55" s="20">
        <f t="shared" si="4"/>
        <v>0</v>
      </c>
    </row>
    <row r="56" spans="26:32" x14ac:dyDescent="0.15">
      <c r="Z56" s="9"/>
      <c r="AA56" s="9">
        <v>52</v>
      </c>
      <c r="AB56" s="20">
        <f t="shared" si="0"/>
        <v>15.6</v>
      </c>
      <c r="AC56" s="20">
        <f t="shared" si="1"/>
        <v>28.2</v>
      </c>
      <c r="AD56" s="20">
        <f t="shared" si="2"/>
        <v>13.8</v>
      </c>
      <c r="AE56" s="20">
        <f t="shared" si="3"/>
        <v>0</v>
      </c>
      <c r="AF56" s="20">
        <f t="shared" si="4"/>
        <v>0</v>
      </c>
    </row>
    <row r="57" spans="26:32" x14ac:dyDescent="0.15">
      <c r="Z57" s="9"/>
      <c r="AA57" s="9">
        <v>53</v>
      </c>
      <c r="AB57" s="20">
        <f t="shared" si="0"/>
        <v>15</v>
      </c>
      <c r="AC57" s="20">
        <f t="shared" si="1"/>
        <v>30</v>
      </c>
      <c r="AD57" s="20">
        <f t="shared" si="2"/>
        <v>15</v>
      </c>
      <c r="AE57" s="20">
        <f t="shared" si="3"/>
        <v>0</v>
      </c>
      <c r="AF57" s="20">
        <f t="shared" si="4"/>
        <v>0</v>
      </c>
    </row>
    <row r="58" spans="26:32" x14ac:dyDescent="0.15">
      <c r="Z58" s="9"/>
      <c r="AA58" s="9">
        <v>54</v>
      </c>
      <c r="AB58" s="20">
        <f t="shared" si="0"/>
        <v>15.2</v>
      </c>
      <c r="AC58" s="20">
        <f t="shared" si="1"/>
        <v>30.4</v>
      </c>
      <c r="AD58" s="20">
        <f t="shared" si="2"/>
        <v>15.866666666666667</v>
      </c>
      <c r="AE58" s="20">
        <f t="shared" si="3"/>
        <v>0.33333333333333331</v>
      </c>
      <c r="AF58" s="20">
        <f t="shared" si="4"/>
        <v>0</v>
      </c>
    </row>
    <row r="59" spans="26:32" x14ac:dyDescent="0.15">
      <c r="Z59" s="9"/>
      <c r="AA59" s="9">
        <v>55</v>
      </c>
      <c r="AB59" s="20">
        <f t="shared" si="0"/>
        <v>15.4</v>
      </c>
      <c r="AC59" s="20">
        <f t="shared" si="1"/>
        <v>30.8</v>
      </c>
      <c r="AD59" s="20">
        <f t="shared" si="2"/>
        <v>16.733333333333334</v>
      </c>
      <c r="AE59" s="20">
        <f t="shared" si="3"/>
        <v>0.66666666666666663</v>
      </c>
      <c r="AF59" s="20">
        <f t="shared" si="4"/>
        <v>0</v>
      </c>
    </row>
    <row r="60" spans="26:32" x14ac:dyDescent="0.15">
      <c r="Z60" s="9"/>
      <c r="AA60" s="9">
        <v>56</v>
      </c>
      <c r="AB60" s="20">
        <f t="shared" si="0"/>
        <v>15.6</v>
      </c>
      <c r="AC60" s="20">
        <f t="shared" si="1"/>
        <v>31.2</v>
      </c>
      <c r="AD60" s="20">
        <f t="shared" si="2"/>
        <v>17.600000000000001</v>
      </c>
      <c r="AE60" s="20">
        <f t="shared" si="3"/>
        <v>1</v>
      </c>
      <c r="AF60" s="20">
        <f t="shared" si="4"/>
        <v>0</v>
      </c>
    </row>
    <row r="61" spans="26:32" x14ac:dyDescent="0.15">
      <c r="Z61" s="9"/>
      <c r="AA61" s="9">
        <v>57</v>
      </c>
      <c r="AB61" s="20">
        <f t="shared" si="0"/>
        <v>15.8</v>
      </c>
      <c r="AC61" s="20">
        <f t="shared" si="1"/>
        <v>31.6</v>
      </c>
      <c r="AD61" s="20">
        <f t="shared" si="2"/>
        <v>18.466666666666669</v>
      </c>
      <c r="AE61" s="20">
        <f t="shared" si="3"/>
        <v>1.3333333333333333</v>
      </c>
      <c r="AF61" s="20">
        <f t="shared" si="4"/>
        <v>0</v>
      </c>
    </row>
    <row r="62" spans="26:32" x14ac:dyDescent="0.15">
      <c r="Z62" s="9"/>
      <c r="AA62" s="9">
        <v>58</v>
      </c>
      <c r="AB62" s="20">
        <f t="shared" si="0"/>
        <v>16</v>
      </c>
      <c r="AC62" s="20">
        <f t="shared" si="1"/>
        <v>32</v>
      </c>
      <c r="AD62" s="20">
        <f t="shared" si="2"/>
        <v>19.333333333333336</v>
      </c>
      <c r="AE62" s="20">
        <f t="shared" si="3"/>
        <v>1.6666666666666665</v>
      </c>
      <c r="AF62" s="20">
        <f t="shared" si="4"/>
        <v>0</v>
      </c>
    </row>
    <row r="63" spans="26:32" x14ac:dyDescent="0.15">
      <c r="Z63" s="9"/>
      <c r="AA63" s="9">
        <v>59</v>
      </c>
      <c r="AB63" s="20">
        <f t="shared" si="0"/>
        <v>16.2</v>
      </c>
      <c r="AC63" s="20">
        <f t="shared" si="1"/>
        <v>32.4</v>
      </c>
      <c r="AD63" s="20">
        <f t="shared" si="2"/>
        <v>20.2</v>
      </c>
      <c r="AE63" s="20">
        <f t="shared" si="3"/>
        <v>2</v>
      </c>
      <c r="AF63" s="20">
        <f t="shared" si="4"/>
        <v>0</v>
      </c>
    </row>
    <row r="64" spans="26:32" x14ac:dyDescent="0.15">
      <c r="Z64" s="9"/>
      <c r="AA64" s="9">
        <v>60</v>
      </c>
      <c r="AB64" s="20">
        <f t="shared" si="0"/>
        <v>16.399999999999999</v>
      </c>
      <c r="AC64" s="20">
        <f t="shared" si="1"/>
        <v>32.799999999999997</v>
      </c>
      <c r="AD64" s="20">
        <f t="shared" si="2"/>
        <v>21.066666666666666</v>
      </c>
      <c r="AE64" s="20">
        <f t="shared" si="3"/>
        <v>2.333333333333333</v>
      </c>
      <c r="AF64" s="20">
        <f t="shared" si="4"/>
        <v>0</v>
      </c>
    </row>
    <row r="65" spans="26:32" x14ac:dyDescent="0.15">
      <c r="Z65" s="9"/>
      <c r="AA65" s="9">
        <v>61</v>
      </c>
      <c r="AB65" s="20">
        <f t="shared" si="0"/>
        <v>16.600000000000001</v>
      </c>
      <c r="AC65" s="20">
        <f t="shared" si="1"/>
        <v>33.200000000000003</v>
      </c>
      <c r="AD65" s="20">
        <f t="shared" si="2"/>
        <v>21.933333333333334</v>
      </c>
      <c r="AE65" s="20">
        <f t="shared" si="3"/>
        <v>2.6666666666666665</v>
      </c>
      <c r="AF65" s="20">
        <f t="shared" si="4"/>
        <v>0</v>
      </c>
    </row>
    <row r="66" spans="26:32" x14ac:dyDescent="0.15">
      <c r="Z66" s="9"/>
      <c r="AA66" s="9">
        <v>62</v>
      </c>
      <c r="AB66" s="20">
        <f t="shared" si="0"/>
        <v>16.8</v>
      </c>
      <c r="AC66" s="20">
        <f t="shared" si="1"/>
        <v>33.6</v>
      </c>
      <c r="AD66" s="20">
        <f t="shared" si="2"/>
        <v>22.8</v>
      </c>
      <c r="AE66" s="20">
        <f t="shared" si="3"/>
        <v>3</v>
      </c>
      <c r="AF66" s="20">
        <f t="shared" si="4"/>
        <v>0</v>
      </c>
    </row>
    <row r="67" spans="26:32" x14ac:dyDescent="0.15">
      <c r="Z67" s="9"/>
      <c r="AA67" s="9">
        <v>63</v>
      </c>
      <c r="AB67" s="20">
        <f t="shared" si="0"/>
        <v>17</v>
      </c>
      <c r="AC67" s="20">
        <f t="shared" si="1"/>
        <v>34</v>
      </c>
      <c r="AD67" s="20">
        <f t="shared" si="2"/>
        <v>23.666666666666668</v>
      </c>
      <c r="AE67" s="20">
        <f t="shared" si="3"/>
        <v>3.333333333333333</v>
      </c>
      <c r="AF67" s="20">
        <f t="shared" si="4"/>
        <v>0</v>
      </c>
    </row>
    <row r="68" spans="26:32" x14ac:dyDescent="0.15">
      <c r="Z68" s="9"/>
      <c r="AA68" s="9">
        <v>64</v>
      </c>
      <c r="AB68" s="20">
        <f t="shared" si="0"/>
        <v>17.2</v>
      </c>
      <c r="AC68" s="20">
        <f t="shared" si="1"/>
        <v>34.4</v>
      </c>
      <c r="AD68" s="20">
        <f t="shared" si="2"/>
        <v>24.533333333333331</v>
      </c>
      <c r="AE68" s="20">
        <f t="shared" si="3"/>
        <v>3.6666666666666665</v>
      </c>
      <c r="AF68" s="20">
        <f t="shared" si="4"/>
        <v>0</v>
      </c>
    </row>
    <row r="69" spans="26:32" x14ac:dyDescent="0.15">
      <c r="Z69" s="9"/>
      <c r="AA69" s="9">
        <v>65</v>
      </c>
      <c r="AB69" s="20">
        <f t="shared" si="0"/>
        <v>17.399999999999999</v>
      </c>
      <c r="AC69" s="20">
        <f t="shared" si="1"/>
        <v>34.799999999999997</v>
      </c>
      <c r="AD69" s="20">
        <f t="shared" si="2"/>
        <v>25.4</v>
      </c>
      <c r="AE69" s="20">
        <f t="shared" si="3"/>
        <v>4</v>
      </c>
      <c r="AF69" s="20">
        <f t="shared" si="4"/>
        <v>0</v>
      </c>
    </row>
    <row r="70" spans="26:32" x14ac:dyDescent="0.15">
      <c r="Z70" s="9"/>
      <c r="AA70" s="9">
        <v>66</v>
      </c>
      <c r="AB70" s="20">
        <f t="shared" ref="AB70:AB104" si="12">求节点($Q$8:$Q$14,S$8:S$14,$AA70)</f>
        <v>17.600000000000001</v>
      </c>
      <c r="AC70" s="20">
        <f t="shared" ref="AC70:AC104" si="13">求节点($Q$8:$Q$14,T$8:T$14,$AA70)</f>
        <v>35.200000000000003</v>
      </c>
      <c r="AD70" s="20">
        <f t="shared" ref="AD70:AD104" si="14">求节点($Q$8:$Q$14,U$8:U$14,$AA70)</f>
        <v>26.266666666666666</v>
      </c>
      <c r="AE70" s="20">
        <f t="shared" ref="AE70:AE104" si="15">求节点($Q$8:$Q$14,V$8:V$14,$AA70)</f>
        <v>4.333333333333333</v>
      </c>
      <c r="AF70" s="20">
        <f t="shared" ref="AF70:AF104" si="16">求节点($Q$8:$Q$14,W$8:W$14,$AA70)</f>
        <v>0</v>
      </c>
    </row>
    <row r="71" spans="26:32" x14ac:dyDescent="0.15">
      <c r="Z71" s="9"/>
      <c r="AA71" s="9">
        <v>67</v>
      </c>
      <c r="AB71" s="20">
        <f t="shared" si="12"/>
        <v>17.8</v>
      </c>
      <c r="AC71" s="20">
        <f t="shared" si="13"/>
        <v>35.6</v>
      </c>
      <c r="AD71" s="20">
        <f t="shared" si="14"/>
        <v>27.133333333333333</v>
      </c>
      <c r="AE71" s="20">
        <f t="shared" si="15"/>
        <v>4.6666666666666661</v>
      </c>
      <c r="AF71" s="20">
        <f t="shared" si="16"/>
        <v>0</v>
      </c>
    </row>
    <row r="72" spans="26:32" x14ac:dyDescent="0.15">
      <c r="Z72" s="9"/>
      <c r="AA72" s="9">
        <v>68</v>
      </c>
      <c r="AB72" s="20">
        <f t="shared" si="12"/>
        <v>18</v>
      </c>
      <c r="AC72" s="20">
        <f t="shared" si="13"/>
        <v>36</v>
      </c>
      <c r="AD72" s="20">
        <f t="shared" si="14"/>
        <v>28</v>
      </c>
      <c r="AE72" s="20">
        <f t="shared" si="15"/>
        <v>5</v>
      </c>
      <c r="AF72" s="20">
        <f t="shared" si="16"/>
        <v>0</v>
      </c>
    </row>
    <row r="73" spans="26:32" x14ac:dyDescent="0.15">
      <c r="Z73" s="9"/>
      <c r="AA73" s="9">
        <v>69</v>
      </c>
      <c r="AB73" s="20">
        <f t="shared" si="12"/>
        <v>18.9375</v>
      </c>
      <c r="AC73" s="20">
        <f t="shared" si="13"/>
        <v>37.875</v>
      </c>
      <c r="AD73" s="20">
        <f t="shared" si="14"/>
        <v>28.9375</v>
      </c>
      <c r="AE73" s="20">
        <f t="shared" si="15"/>
        <v>6.25</v>
      </c>
      <c r="AF73" s="20">
        <f t="shared" si="16"/>
        <v>0.4375</v>
      </c>
    </row>
    <row r="74" spans="26:32" x14ac:dyDescent="0.15">
      <c r="Z74" s="9"/>
      <c r="AA74" s="9">
        <v>70</v>
      </c>
      <c r="AB74" s="20">
        <f t="shared" si="12"/>
        <v>19.875</v>
      </c>
      <c r="AC74" s="20">
        <f t="shared" si="13"/>
        <v>39.75</v>
      </c>
      <c r="AD74" s="20">
        <f t="shared" si="14"/>
        <v>29.875</v>
      </c>
      <c r="AE74" s="20">
        <f t="shared" si="15"/>
        <v>7.5</v>
      </c>
      <c r="AF74" s="20">
        <f t="shared" si="16"/>
        <v>0.875</v>
      </c>
    </row>
    <row r="75" spans="26:32" x14ac:dyDescent="0.15">
      <c r="Z75" s="9"/>
      <c r="AA75" s="9">
        <v>71</v>
      </c>
      <c r="AB75" s="20">
        <f t="shared" si="12"/>
        <v>20.8125</v>
      </c>
      <c r="AC75" s="20">
        <f t="shared" si="13"/>
        <v>41.625</v>
      </c>
      <c r="AD75" s="20">
        <f t="shared" si="14"/>
        <v>30.8125</v>
      </c>
      <c r="AE75" s="20">
        <f t="shared" si="15"/>
        <v>8.75</v>
      </c>
      <c r="AF75" s="20">
        <f t="shared" si="16"/>
        <v>1.3125</v>
      </c>
    </row>
    <row r="76" spans="26:32" x14ac:dyDescent="0.15">
      <c r="Z76" s="9"/>
      <c r="AA76" s="9">
        <v>72</v>
      </c>
      <c r="AB76" s="20">
        <f t="shared" si="12"/>
        <v>21.75</v>
      </c>
      <c r="AC76" s="20">
        <f t="shared" si="13"/>
        <v>43.5</v>
      </c>
      <c r="AD76" s="20">
        <f t="shared" si="14"/>
        <v>31.75</v>
      </c>
      <c r="AE76" s="20">
        <f t="shared" si="15"/>
        <v>10</v>
      </c>
      <c r="AF76" s="20">
        <f t="shared" si="16"/>
        <v>1.75</v>
      </c>
    </row>
    <row r="77" spans="26:32" x14ac:dyDescent="0.15">
      <c r="Z77" s="9"/>
      <c r="AA77" s="9">
        <v>73</v>
      </c>
      <c r="AB77" s="20">
        <f t="shared" si="12"/>
        <v>22.6875</v>
      </c>
      <c r="AC77" s="20">
        <f t="shared" si="13"/>
        <v>45.375</v>
      </c>
      <c r="AD77" s="20">
        <f t="shared" si="14"/>
        <v>32.6875</v>
      </c>
      <c r="AE77" s="20">
        <f t="shared" si="15"/>
        <v>11.25</v>
      </c>
      <c r="AF77" s="20">
        <f t="shared" si="16"/>
        <v>2.1875</v>
      </c>
    </row>
    <row r="78" spans="26:32" x14ac:dyDescent="0.15">
      <c r="Z78" s="9"/>
      <c r="AA78" s="9">
        <v>74</v>
      </c>
      <c r="AB78" s="20">
        <f t="shared" si="12"/>
        <v>23.625</v>
      </c>
      <c r="AC78" s="20">
        <f t="shared" si="13"/>
        <v>47.25</v>
      </c>
      <c r="AD78" s="20">
        <f t="shared" si="14"/>
        <v>33.625</v>
      </c>
      <c r="AE78" s="20">
        <f t="shared" si="15"/>
        <v>12.5</v>
      </c>
      <c r="AF78" s="20">
        <f t="shared" si="16"/>
        <v>2.625</v>
      </c>
    </row>
    <row r="79" spans="26:32" x14ac:dyDescent="0.15">
      <c r="Z79" s="9"/>
      <c r="AA79" s="9">
        <v>75</v>
      </c>
      <c r="AB79" s="20">
        <f t="shared" si="12"/>
        <v>24.5625</v>
      </c>
      <c r="AC79" s="20">
        <f t="shared" si="13"/>
        <v>49.125</v>
      </c>
      <c r="AD79" s="20">
        <f t="shared" si="14"/>
        <v>34.5625</v>
      </c>
      <c r="AE79" s="20">
        <f t="shared" si="15"/>
        <v>13.75</v>
      </c>
      <c r="AF79" s="20">
        <f t="shared" si="16"/>
        <v>3.0625</v>
      </c>
    </row>
    <row r="80" spans="26:32" x14ac:dyDescent="0.15">
      <c r="Z80" s="9"/>
      <c r="AA80" s="9">
        <v>76</v>
      </c>
      <c r="AB80" s="20">
        <f t="shared" si="12"/>
        <v>25.5</v>
      </c>
      <c r="AC80" s="20">
        <f t="shared" si="13"/>
        <v>51</v>
      </c>
      <c r="AD80" s="20">
        <f t="shared" si="14"/>
        <v>35.5</v>
      </c>
      <c r="AE80" s="20">
        <f t="shared" si="15"/>
        <v>15</v>
      </c>
      <c r="AF80" s="20">
        <f t="shared" si="16"/>
        <v>3.5</v>
      </c>
    </row>
    <row r="81" spans="26:32" x14ac:dyDescent="0.15">
      <c r="Z81" s="9"/>
      <c r="AA81" s="9">
        <v>77</v>
      </c>
      <c r="AB81" s="20">
        <f t="shared" si="12"/>
        <v>26.4375</v>
      </c>
      <c r="AC81" s="20">
        <f t="shared" si="13"/>
        <v>52.875</v>
      </c>
      <c r="AD81" s="20">
        <f t="shared" si="14"/>
        <v>36.4375</v>
      </c>
      <c r="AE81" s="20">
        <f t="shared" si="15"/>
        <v>16.25</v>
      </c>
      <c r="AF81" s="20">
        <f t="shared" si="16"/>
        <v>3.9375</v>
      </c>
    </row>
    <row r="82" spans="26:32" x14ac:dyDescent="0.15">
      <c r="Z82" s="9"/>
      <c r="AA82" s="9">
        <v>78</v>
      </c>
      <c r="AB82" s="20">
        <f t="shared" si="12"/>
        <v>27.375</v>
      </c>
      <c r="AC82" s="20">
        <f t="shared" si="13"/>
        <v>54.75</v>
      </c>
      <c r="AD82" s="20">
        <f t="shared" si="14"/>
        <v>37.375</v>
      </c>
      <c r="AE82" s="20">
        <f t="shared" si="15"/>
        <v>17.5</v>
      </c>
      <c r="AF82" s="20">
        <f t="shared" si="16"/>
        <v>4.375</v>
      </c>
    </row>
    <row r="83" spans="26:32" x14ac:dyDescent="0.15">
      <c r="Z83" s="9"/>
      <c r="AA83" s="9">
        <v>79</v>
      </c>
      <c r="AB83" s="20">
        <f t="shared" si="12"/>
        <v>28.3125</v>
      </c>
      <c r="AC83" s="20">
        <f t="shared" si="13"/>
        <v>56.625</v>
      </c>
      <c r="AD83" s="20">
        <f t="shared" si="14"/>
        <v>38.3125</v>
      </c>
      <c r="AE83" s="20">
        <f t="shared" si="15"/>
        <v>18.75</v>
      </c>
      <c r="AF83" s="20">
        <f t="shared" si="16"/>
        <v>4.8125</v>
      </c>
    </row>
    <row r="84" spans="26:32" x14ac:dyDescent="0.15">
      <c r="Z84" s="9"/>
      <c r="AA84" s="9">
        <v>80</v>
      </c>
      <c r="AB84" s="20">
        <f t="shared" si="12"/>
        <v>29.25</v>
      </c>
      <c r="AC84" s="20">
        <f t="shared" si="13"/>
        <v>58.5</v>
      </c>
      <c r="AD84" s="20">
        <f t="shared" si="14"/>
        <v>39.25</v>
      </c>
      <c r="AE84" s="20">
        <f t="shared" si="15"/>
        <v>20</v>
      </c>
      <c r="AF84" s="20">
        <f t="shared" si="16"/>
        <v>5.25</v>
      </c>
    </row>
    <row r="85" spans="26:32" x14ac:dyDescent="0.15">
      <c r="Z85" s="9"/>
      <c r="AA85" s="9">
        <v>81</v>
      </c>
      <c r="AB85" s="20">
        <f t="shared" si="12"/>
        <v>30.1875</v>
      </c>
      <c r="AC85" s="20">
        <f t="shared" si="13"/>
        <v>60.375</v>
      </c>
      <c r="AD85" s="20">
        <f t="shared" si="14"/>
        <v>40.1875</v>
      </c>
      <c r="AE85" s="20">
        <f t="shared" si="15"/>
        <v>21.25</v>
      </c>
      <c r="AF85" s="20">
        <f t="shared" si="16"/>
        <v>5.6875</v>
      </c>
    </row>
    <row r="86" spans="26:32" x14ac:dyDescent="0.15">
      <c r="Z86" s="9"/>
      <c r="AA86" s="9">
        <v>82</v>
      </c>
      <c r="AB86" s="20">
        <f t="shared" si="12"/>
        <v>31.125</v>
      </c>
      <c r="AC86" s="20">
        <f t="shared" si="13"/>
        <v>62.25</v>
      </c>
      <c r="AD86" s="20">
        <f t="shared" si="14"/>
        <v>41.125</v>
      </c>
      <c r="AE86" s="20">
        <f t="shared" si="15"/>
        <v>22.5</v>
      </c>
      <c r="AF86" s="20">
        <f t="shared" si="16"/>
        <v>6.125</v>
      </c>
    </row>
    <row r="87" spans="26:32" x14ac:dyDescent="0.15">
      <c r="Z87" s="9"/>
      <c r="AA87" s="9">
        <v>83</v>
      </c>
      <c r="AB87" s="20">
        <f t="shared" si="12"/>
        <v>32.0625</v>
      </c>
      <c r="AC87" s="20">
        <f t="shared" si="13"/>
        <v>64.125</v>
      </c>
      <c r="AD87" s="20">
        <f t="shared" si="14"/>
        <v>42.0625</v>
      </c>
      <c r="AE87" s="20">
        <f t="shared" si="15"/>
        <v>23.75</v>
      </c>
      <c r="AF87" s="20">
        <f t="shared" si="16"/>
        <v>6.5625</v>
      </c>
    </row>
    <row r="88" spans="26:32" x14ac:dyDescent="0.15">
      <c r="Z88" s="9"/>
      <c r="AA88" s="9">
        <v>84</v>
      </c>
      <c r="AB88" s="20">
        <f t="shared" si="12"/>
        <v>33</v>
      </c>
      <c r="AC88" s="20">
        <f t="shared" si="13"/>
        <v>66</v>
      </c>
      <c r="AD88" s="20">
        <f t="shared" si="14"/>
        <v>43</v>
      </c>
      <c r="AE88" s="20">
        <f t="shared" si="15"/>
        <v>25</v>
      </c>
      <c r="AF88" s="20">
        <f t="shared" si="16"/>
        <v>7</v>
      </c>
    </row>
    <row r="89" spans="26:32" x14ac:dyDescent="0.15">
      <c r="Z89" s="9"/>
      <c r="AA89" s="9">
        <v>85</v>
      </c>
      <c r="AB89" s="20">
        <f t="shared" si="12"/>
        <v>33</v>
      </c>
      <c r="AC89" s="20">
        <f t="shared" si="13"/>
        <v>66</v>
      </c>
      <c r="AD89" s="20">
        <f t="shared" si="14"/>
        <v>43</v>
      </c>
      <c r="AE89" s="20">
        <f t="shared" si="15"/>
        <v>25</v>
      </c>
      <c r="AF89" s="20">
        <f t="shared" si="16"/>
        <v>7</v>
      </c>
    </row>
    <row r="90" spans="26:32" x14ac:dyDescent="0.15">
      <c r="Z90" s="9"/>
      <c r="AA90" s="9">
        <v>86</v>
      </c>
      <c r="AB90" s="20">
        <f t="shared" si="12"/>
        <v>33</v>
      </c>
      <c r="AC90" s="20">
        <f t="shared" si="13"/>
        <v>66</v>
      </c>
      <c r="AD90" s="20">
        <f t="shared" si="14"/>
        <v>43</v>
      </c>
      <c r="AE90" s="20">
        <f t="shared" si="15"/>
        <v>25</v>
      </c>
      <c r="AF90" s="20">
        <f t="shared" si="16"/>
        <v>7</v>
      </c>
    </row>
    <row r="91" spans="26:32" x14ac:dyDescent="0.15">
      <c r="Z91" s="9"/>
      <c r="AA91" s="9">
        <v>87</v>
      </c>
      <c r="AB91" s="20">
        <f t="shared" si="12"/>
        <v>33</v>
      </c>
      <c r="AC91" s="20">
        <f t="shared" si="13"/>
        <v>66</v>
      </c>
      <c r="AD91" s="20">
        <f t="shared" si="14"/>
        <v>43</v>
      </c>
      <c r="AE91" s="20">
        <f t="shared" si="15"/>
        <v>25</v>
      </c>
      <c r="AF91" s="20">
        <f t="shared" si="16"/>
        <v>7</v>
      </c>
    </row>
    <row r="92" spans="26:32" x14ac:dyDescent="0.15">
      <c r="Z92" s="9"/>
      <c r="AA92" s="9">
        <v>88</v>
      </c>
      <c r="AB92" s="20">
        <f t="shared" si="12"/>
        <v>33</v>
      </c>
      <c r="AC92" s="20">
        <f t="shared" si="13"/>
        <v>66</v>
      </c>
      <c r="AD92" s="20">
        <f t="shared" si="14"/>
        <v>43</v>
      </c>
      <c r="AE92" s="20">
        <f t="shared" si="15"/>
        <v>25</v>
      </c>
      <c r="AF92" s="20">
        <f t="shared" si="16"/>
        <v>7</v>
      </c>
    </row>
    <row r="93" spans="26:32" x14ac:dyDescent="0.15">
      <c r="Z93" s="9"/>
      <c r="AA93" s="9">
        <v>89</v>
      </c>
      <c r="AB93" s="20">
        <f t="shared" si="12"/>
        <v>33</v>
      </c>
      <c r="AC93" s="20">
        <f t="shared" si="13"/>
        <v>66</v>
      </c>
      <c r="AD93" s="20">
        <f t="shared" si="14"/>
        <v>43</v>
      </c>
      <c r="AE93" s="20">
        <f t="shared" si="15"/>
        <v>25</v>
      </c>
      <c r="AF93" s="20">
        <f t="shared" si="16"/>
        <v>7</v>
      </c>
    </row>
    <row r="94" spans="26:32" x14ac:dyDescent="0.15">
      <c r="Z94" s="9"/>
      <c r="AA94" s="9">
        <v>90</v>
      </c>
      <c r="AB94" s="20">
        <f t="shared" si="12"/>
        <v>33</v>
      </c>
      <c r="AC94" s="20">
        <f t="shared" si="13"/>
        <v>66</v>
      </c>
      <c r="AD94" s="20">
        <f t="shared" si="14"/>
        <v>43</v>
      </c>
      <c r="AE94" s="20">
        <f t="shared" si="15"/>
        <v>25</v>
      </c>
      <c r="AF94" s="20">
        <f t="shared" si="16"/>
        <v>7</v>
      </c>
    </row>
    <row r="95" spans="26:32" x14ac:dyDescent="0.15">
      <c r="Z95" s="9"/>
      <c r="AA95" s="9">
        <v>91</v>
      </c>
      <c r="AB95" s="20">
        <f t="shared" si="12"/>
        <v>33</v>
      </c>
      <c r="AC95" s="20">
        <f t="shared" si="13"/>
        <v>66</v>
      </c>
      <c r="AD95" s="20">
        <f t="shared" si="14"/>
        <v>43</v>
      </c>
      <c r="AE95" s="20">
        <f t="shared" si="15"/>
        <v>25</v>
      </c>
      <c r="AF95" s="20">
        <f t="shared" si="16"/>
        <v>7</v>
      </c>
    </row>
    <row r="96" spans="26:32" x14ac:dyDescent="0.15">
      <c r="Z96" s="9"/>
      <c r="AA96" s="9">
        <v>92</v>
      </c>
      <c r="AB96" s="20">
        <f t="shared" si="12"/>
        <v>33</v>
      </c>
      <c r="AC96" s="20">
        <f t="shared" si="13"/>
        <v>66</v>
      </c>
      <c r="AD96" s="20">
        <f t="shared" si="14"/>
        <v>43</v>
      </c>
      <c r="AE96" s="20">
        <f t="shared" si="15"/>
        <v>25</v>
      </c>
      <c r="AF96" s="20">
        <f t="shared" si="16"/>
        <v>7</v>
      </c>
    </row>
    <row r="97" spans="26:32" x14ac:dyDescent="0.15">
      <c r="Z97" s="9"/>
      <c r="AA97" s="9">
        <v>93</v>
      </c>
      <c r="AB97" s="20">
        <f t="shared" si="12"/>
        <v>33</v>
      </c>
      <c r="AC97" s="20">
        <f t="shared" si="13"/>
        <v>66</v>
      </c>
      <c r="AD97" s="20">
        <f t="shared" si="14"/>
        <v>43</v>
      </c>
      <c r="AE97" s="20">
        <f t="shared" si="15"/>
        <v>25</v>
      </c>
      <c r="AF97" s="20">
        <f t="shared" si="16"/>
        <v>7</v>
      </c>
    </row>
    <row r="98" spans="26:32" x14ac:dyDescent="0.15">
      <c r="Z98" s="9"/>
      <c r="AA98" s="9">
        <v>94</v>
      </c>
      <c r="AB98" s="20">
        <f t="shared" si="12"/>
        <v>33</v>
      </c>
      <c r="AC98" s="20">
        <f t="shared" si="13"/>
        <v>66</v>
      </c>
      <c r="AD98" s="20">
        <f t="shared" si="14"/>
        <v>43</v>
      </c>
      <c r="AE98" s="20">
        <f t="shared" si="15"/>
        <v>25</v>
      </c>
      <c r="AF98" s="20">
        <f t="shared" si="16"/>
        <v>7</v>
      </c>
    </row>
    <row r="99" spans="26:32" x14ac:dyDescent="0.15">
      <c r="Z99" s="9"/>
      <c r="AA99" s="9">
        <v>95</v>
      </c>
      <c r="AB99" s="20">
        <f t="shared" si="12"/>
        <v>33</v>
      </c>
      <c r="AC99" s="20">
        <f t="shared" si="13"/>
        <v>66</v>
      </c>
      <c r="AD99" s="20">
        <f t="shared" si="14"/>
        <v>43</v>
      </c>
      <c r="AE99" s="20">
        <f t="shared" si="15"/>
        <v>25</v>
      </c>
      <c r="AF99" s="20">
        <f t="shared" si="16"/>
        <v>7</v>
      </c>
    </row>
    <row r="100" spans="26:32" x14ac:dyDescent="0.15">
      <c r="Z100" s="9"/>
      <c r="AA100" s="9">
        <v>96</v>
      </c>
      <c r="AB100" s="20">
        <f t="shared" si="12"/>
        <v>33</v>
      </c>
      <c r="AC100" s="20">
        <f t="shared" si="13"/>
        <v>66</v>
      </c>
      <c r="AD100" s="20">
        <f t="shared" si="14"/>
        <v>43</v>
      </c>
      <c r="AE100" s="20">
        <f t="shared" si="15"/>
        <v>25</v>
      </c>
      <c r="AF100" s="20">
        <f t="shared" si="16"/>
        <v>7</v>
      </c>
    </row>
    <row r="101" spans="26:32" x14ac:dyDescent="0.15">
      <c r="Z101" s="9"/>
      <c r="AA101" s="9">
        <v>97</v>
      </c>
      <c r="AB101" s="20">
        <f t="shared" si="12"/>
        <v>33</v>
      </c>
      <c r="AC101" s="20">
        <f t="shared" si="13"/>
        <v>66</v>
      </c>
      <c r="AD101" s="20">
        <f t="shared" si="14"/>
        <v>43</v>
      </c>
      <c r="AE101" s="20">
        <f t="shared" si="15"/>
        <v>25</v>
      </c>
      <c r="AF101" s="20">
        <f t="shared" si="16"/>
        <v>7</v>
      </c>
    </row>
    <row r="102" spans="26:32" x14ac:dyDescent="0.15">
      <c r="Z102" s="9"/>
      <c r="AA102" s="9">
        <v>98</v>
      </c>
      <c r="AB102" s="20">
        <f t="shared" si="12"/>
        <v>33</v>
      </c>
      <c r="AC102" s="20">
        <f t="shared" si="13"/>
        <v>66</v>
      </c>
      <c r="AD102" s="20">
        <f t="shared" si="14"/>
        <v>43</v>
      </c>
      <c r="AE102" s="20">
        <f t="shared" si="15"/>
        <v>25</v>
      </c>
      <c r="AF102" s="20">
        <f t="shared" si="16"/>
        <v>7</v>
      </c>
    </row>
    <row r="103" spans="26:32" x14ac:dyDescent="0.15">
      <c r="Z103" s="9"/>
      <c r="AA103" s="9">
        <v>99</v>
      </c>
      <c r="AB103" s="20">
        <f t="shared" si="12"/>
        <v>33</v>
      </c>
      <c r="AC103" s="20">
        <f t="shared" si="13"/>
        <v>66</v>
      </c>
      <c r="AD103" s="20">
        <f t="shared" si="14"/>
        <v>43</v>
      </c>
      <c r="AE103" s="20">
        <f t="shared" si="15"/>
        <v>25</v>
      </c>
      <c r="AF103" s="20">
        <f t="shared" si="16"/>
        <v>7</v>
      </c>
    </row>
    <row r="104" spans="26:32" x14ac:dyDescent="0.15">
      <c r="Z104" s="9"/>
      <c r="AA104" s="9">
        <v>100</v>
      </c>
      <c r="AB104" s="20">
        <f t="shared" si="12"/>
        <v>33</v>
      </c>
      <c r="AC104" s="20">
        <f t="shared" si="13"/>
        <v>66</v>
      </c>
      <c r="AD104" s="20">
        <f t="shared" si="14"/>
        <v>43</v>
      </c>
      <c r="AE104" s="20">
        <f t="shared" si="15"/>
        <v>25</v>
      </c>
      <c r="AF104" s="20">
        <f t="shared" si="16"/>
        <v>7</v>
      </c>
    </row>
  </sheetData>
  <mergeCells count="7">
    <mergeCell ref="S6:W6"/>
    <mergeCell ref="F25:G25"/>
    <mergeCell ref="AB3:AF3"/>
    <mergeCell ref="C25:D25"/>
    <mergeCell ref="L6:M6"/>
    <mergeCell ref="O6:P6"/>
    <mergeCell ref="X6:Y6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/>
  <dimension ref="B2:AM185"/>
  <sheetViews>
    <sheetView workbookViewId="0">
      <selection activeCell="E10" sqref="E10"/>
    </sheetView>
  </sheetViews>
  <sheetFormatPr defaultRowHeight="11.25" x14ac:dyDescent="0.15"/>
  <cols>
    <col min="1" max="23" width="9" style="1"/>
    <col min="24" max="25" width="9" style="12"/>
    <col min="26" max="16384" width="9" style="1"/>
  </cols>
  <sheetData>
    <row r="2" spans="2:39" x14ac:dyDescent="0.15">
      <c r="J2" s="1" t="s">
        <v>41</v>
      </c>
      <c r="X2" s="1"/>
      <c r="Y2" s="1"/>
    </row>
    <row r="3" spans="2:39" x14ac:dyDescent="0.15">
      <c r="P3" s="1" t="s">
        <v>43</v>
      </c>
      <c r="Q3" s="1" t="s">
        <v>31</v>
      </c>
      <c r="R3" s="1" t="s">
        <v>32</v>
      </c>
      <c r="S3" s="1" t="s">
        <v>33</v>
      </c>
      <c r="T3" s="1" t="s">
        <v>42</v>
      </c>
      <c r="U3" s="1" t="s">
        <v>34</v>
      </c>
      <c r="X3" s="1"/>
      <c r="Y3" s="1"/>
      <c r="AB3" s="1" t="s">
        <v>44</v>
      </c>
      <c r="AC3" s="1" t="s">
        <v>45</v>
      </c>
      <c r="AD3" s="84" t="s">
        <v>46</v>
      </c>
      <c r="AE3" s="84"/>
      <c r="AF3" s="84"/>
      <c r="AG3" s="84"/>
      <c r="AH3" s="1" t="s">
        <v>54</v>
      </c>
      <c r="AJ3" s="1" t="s">
        <v>24</v>
      </c>
      <c r="AK3" s="1" t="s">
        <v>62</v>
      </c>
      <c r="AL3" s="1" t="s">
        <v>72</v>
      </c>
      <c r="AM3" s="1" t="s">
        <v>73</v>
      </c>
    </row>
    <row r="4" spans="2:39" x14ac:dyDescent="0.15">
      <c r="I4" s="1" t="s">
        <v>24</v>
      </c>
      <c r="J4" s="1" t="s">
        <v>25</v>
      </c>
      <c r="K4" s="1" t="s">
        <v>26</v>
      </c>
      <c r="L4" s="1" t="s">
        <v>27</v>
      </c>
      <c r="M4" s="1" t="s">
        <v>28</v>
      </c>
      <c r="N4" s="1" t="s">
        <v>29</v>
      </c>
      <c r="P4" s="1">
        <v>1</v>
      </c>
      <c r="Q4" s="1">
        <f t="shared" ref="Q4:U7" si="0">$P4*C$12</f>
        <v>0</v>
      </c>
      <c r="R4" s="1">
        <f t="shared" si="0"/>
        <v>0</v>
      </c>
      <c r="S4" s="1">
        <f t="shared" si="0"/>
        <v>0</v>
      </c>
      <c r="T4" s="1">
        <f t="shared" si="0"/>
        <v>0</v>
      </c>
      <c r="U4" s="1">
        <f t="shared" si="0"/>
        <v>0</v>
      </c>
      <c r="X4" s="1"/>
      <c r="Y4" s="1"/>
      <c r="AB4" s="1">
        <v>0</v>
      </c>
      <c r="AC4" s="1">
        <v>0</v>
      </c>
      <c r="AH4" s="1">
        <v>0</v>
      </c>
      <c r="AJ4" s="1">
        <v>1</v>
      </c>
      <c r="AK4" s="1">
        <f>求节点($AC$4:$AC$17,$AH$4:$AH$17,AJ4)</f>
        <v>81.25</v>
      </c>
      <c r="AL4" s="1">
        <f>IF(AJ4&lt;=$AC$26,求节点($AC$21:$AC$26,$AH$21:$AH$26,AJ4),$AH$26)</f>
        <v>0.3125</v>
      </c>
      <c r="AM4" s="1">
        <f>AK4+AL4</f>
        <v>81.5625</v>
      </c>
    </row>
    <row r="5" spans="2:39" x14ac:dyDescent="0.15">
      <c r="C5" s="11"/>
      <c r="D5" s="11"/>
      <c r="E5" s="11"/>
      <c r="F5" s="11"/>
      <c r="I5" s="1">
        <v>1</v>
      </c>
      <c r="J5" s="1">
        <f t="shared" ref="J5:J24" si="1">C$7+C$8*$I5</f>
        <v>15</v>
      </c>
      <c r="K5" s="1">
        <f t="shared" ref="K5:K24" si="2">D$7+D$8*$I5</f>
        <v>30</v>
      </c>
      <c r="L5" s="1">
        <f t="shared" ref="L5:L24" si="3">E$7+E$8*$I5</f>
        <v>45</v>
      </c>
      <c r="M5" s="1">
        <f t="shared" ref="M5:M24" si="4">F$7+F$8*$I5</f>
        <v>60</v>
      </c>
      <c r="N5" s="1">
        <f t="shared" ref="N5:N24" si="5">G$7+G$8*$I5</f>
        <v>75</v>
      </c>
      <c r="P5" s="1">
        <v>2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X5" s="1"/>
      <c r="Y5" s="1"/>
      <c r="AB5" s="1" t="s">
        <v>7</v>
      </c>
      <c r="AC5" s="1">
        <v>8</v>
      </c>
      <c r="AD5" s="1" t="s">
        <v>33</v>
      </c>
      <c r="AE5" s="1">
        <v>1</v>
      </c>
      <c r="AF5" s="1" t="s">
        <v>32</v>
      </c>
      <c r="AG5" s="1">
        <v>5</v>
      </c>
      <c r="AH5" s="1">
        <f>IFERROR(INDEX($J:$N,MATCH(AC5,$I:$I,0),MATCH(AD5,$J$4:$N$4,0))*AE5+INDEX($J:$N,MATCH(AC5,$I:$I,0),MATCH(AF5,$J$4:$N$4,0))*AG5,INDEX($J:$N,MATCH(AC5,$I:$I,0),MATCH(AD5,$J$4:$N$4,0))*AE5)</f>
        <v>650</v>
      </c>
      <c r="AJ5" s="1">
        <v>2</v>
      </c>
      <c r="AK5" s="1">
        <f t="shared" ref="AK5:AK68" si="6">求节点($AC$4:$AC$17,$AH$4:$AH$17,AJ5)</f>
        <v>162.5</v>
      </c>
      <c r="AL5" s="1">
        <f t="shared" ref="AL5:AL68" si="7">IF(AJ5&lt;=$AC$26,求节点($AC$21:$AC$26,$AH$21:$AH$26,AJ5),$AH$26)</f>
        <v>0.625</v>
      </c>
      <c r="AM5" s="1">
        <f t="shared" ref="AM5:AM68" si="8">AK5+AL5</f>
        <v>163.125</v>
      </c>
    </row>
    <row r="6" spans="2:39" x14ac:dyDescent="0.15">
      <c r="B6" s="1" t="s">
        <v>30</v>
      </c>
      <c r="C6" s="1" t="s">
        <v>31</v>
      </c>
      <c r="D6" s="1" t="s">
        <v>32</v>
      </c>
      <c r="E6" s="1" t="s">
        <v>33</v>
      </c>
      <c r="F6" s="1" t="s">
        <v>28</v>
      </c>
      <c r="G6" s="1" t="s">
        <v>34</v>
      </c>
      <c r="I6" s="1">
        <v>2</v>
      </c>
      <c r="J6" s="1">
        <f t="shared" si="1"/>
        <v>20</v>
      </c>
      <c r="K6" s="1">
        <f t="shared" si="2"/>
        <v>40</v>
      </c>
      <c r="L6" s="1">
        <f t="shared" si="3"/>
        <v>60</v>
      </c>
      <c r="M6" s="1">
        <f t="shared" si="4"/>
        <v>80</v>
      </c>
      <c r="N6" s="1">
        <f t="shared" si="5"/>
        <v>100</v>
      </c>
      <c r="P6" s="1">
        <v>3</v>
      </c>
      <c r="Q6" s="1">
        <f t="shared" si="0"/>
        <v>0</v>
      </c>
      <c r="R6" s="1">
        <f t="shared" si="0"/>
        <v>0</v>
      </c>
      <c r="S6" s="1">
        <f t="shared" si="0"/>
        <v>0</v>
      </c>
      <c r="T6" s="1">
        <f t="shared" si="0"/>
        <v>0</v>
      </c>
      <c r="U6" s="1">
        <f t="shared" si="0"/>
        <v>0</v>
      </c>
      <c r="X6" s="1"/>
      <c r="Y6" s="1"/>
      <c r="AB6" s="1" t="s">
        <v>8</v>
      </c>
      <c r="AC6" s="1">
        <v>12</v>
      </c>
      <c r="AD6" s="1" t="s">
        <v>33</v>
      </c>
      <c r="AE6" s="1">
        <v>3</v>
      </c>
      <c r="AF6" s="1" t="s">
        <v>32</v>
      </c>
      <c r="AG6" s="1">
        <v>3</v>
      </c>
      <c r="AH6" s="1">
        <f t="shared" ref="AH6:AH17" si="9">IFERROR(INDEX($J:$N,MATCH(AC6,$I:$I,0),MATCH(AD6,$J$4:$N$4,0))*AE6+INDEX($J:$N,MATCH(AC6,$I:$I,0),MATCH(AF6,$J$4:$N$4,0))*AG6,INDEX($J:$N,MATCH(AC6,$I:$I,0),MATCH(AD6,$J$4:$N$4,0))*AE6)</f>
        <v>1050</v>
      </c>
      <c r="AJ6" s="1">
        <v>3</v>
      </c>
      <c r="AK6" s="1">
        <f t="shared" si="6"/>
        <v>243.75</v>
      </c>
      <c r="AL6" s="1">
        <f t="shared" si="7"/>
        <v>0.9375</v>
      </c>
      <c r="AM6" s="1">
        <f t="shared" si="8"/>
        <v>244.6875</v>
      </c>
    </row>
    <row r="7" spans="2:39" x14ac:dyDescent="0.15">
      <c r="B7" s="1" t="s">
        <v>35</v>
      </c>
      <c r="C7" s="1">
        <v>10</v>
      </c>
      <c r="D7" s="1">
        <v>20</v>
      </c>
      <c r="E7" s="1">
        <v>30</v>
      </c>
      <c r="F7" s="1">
        <v>40</v>
      </c>
      <c r="G7" s="1">
        <v>50</v>
      </c>
      <c r="I7" s="1">
        <v>3</v>
      </c>
      <c r="J7" s="1">
        <f t="shared" si="1"/>
        <v>25</v>
      </c>
      <c r="K7" s="1">
        <f t="shared" si="2"/>
        <v>50</v>
      </c>
      <c r="L7" s="1">
        <f t="shared" si="3"/>
        <v>75</v>
      </c>
      <c r="M7" s="1">
        <f t="shared" si="4"/>
        <v>100</v>
      </c>
      <c r="N7" s="1">
        <f t="shared" si="5"/>
        <v>125</v>
      </c>
      <c r="P7" s="1">
        <v>4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X7" s="1"/>
      <c r="Y7" s="1"/>
      <c r="AB7" s="1" t="s">
        <v>9</v>
      </c>
      <c r="AC7" s="1">
        <v>16</v>
      </c>
      <c r="AD7" s="1" t="s">
        <v>33</v>
      </c>
      <c r="AE7" s="1">
        <v>5</v>
      </c>
      <c r="AF7" s="1" t="s">
        <v>32</v>
      </c>
      <c r="AG7" s="1">
        <v>1</v>
      </c>
      <c r="AH7" s="1">
        <f t="shared" si="9"/>
        <v>1530</v>
      </c>
      <c r="AJ7" s="1">
        <v>4</v>
      </c>
      <c r="AK7" s="1">
        <f t="shared" si="6"/>
        <v>325</v>
      </c>
      <c r="AL7" s="1">
        <f t="shared" si="7"/>
        <v>1.25</v>
      </c>
      <c r="AM7" s="1">
        <f t="shared" si="8"/>
        <v>326.25</v>
      </c>
    </row>
    <row r="8" spans="2:39" x14ac:dyDescent="0.15">
      <c r="B8" s="1" t="s">
        <v>36</v>
      </c>
      <c r="C8" s="1">
        <v>5</v>
      </c>
      <c r="D8" s="1">
        <v>10</v>
      </c>
      <c r="E8" s="1">
        <v>15</v>
      </c>
      <c r="F8" s="1">
        <v>20</v>
      </c>
      <c r="G8" s="1">
        <v>25</v>
      </c>
      <c r="I8" s="1">
        <v>4</v>
      </c>
      <c r="J8" s="1">
        <f t="shared" si="1"/>
        <v>30</v>
      </c>
      <c r="K8" s="1">
        <f t="shared" si="2"/>
        <v>60</v>
      </c>
      <c r="L8" s="1">
        <f t="shared" si="3"/>
        <v>90</v>
      </c>
      <c r="M8" s="1">
        <f t="shared" si="4"/>
        <v>120</v>
      </c>
      <c r="N8" s="1">
        <f t="shared" si="5"/>
        <v>150</v>
      </c>
      <c r="P8" s="1">
        <v>5</v>
      </c>
      <c r="Q8" s="1">
        <f t="shared" ref="Q8:R10" si="10">$P8*C$12</f>
        <v>0</v>
      </c>
      <c r="R8" s="1">
        <f t="shared" si="10"/>
        <v>0</v>
      </c>
      <c r="S8" s="1">
        <v>40</v>
      </c>
      <c r="T8" s="1">
        <f t="shared" ref="T8:U10" si="11">$P8*F$12</f>
        <v>0</v>
      </c>
      <c r="U8" s="1">
        <f t="shared" si="11"/>
        <v>0</v>
      </c>
      <c r="X8" s="1"/>
      <c r="Y8" s="1"/>
      <c r="AB8" s="1" t="s">
        <v>10</v>
      </c>
      <c r="AC8" s="1">
        <v>20</v>
      </c>
      <c r="AD8" s="1" t="s">
        <v>28</v>
      </c>
      <c r="AE8" s="1">
        <v>1</v>
      </c>
      <c r="AF8" s="1" t="s">
        <v>33</v>
      </c>
      <c r="AG8" s="1">
        <v>5</v>
      </c>
      <c r="AH8" s="1">
        <f t="shared" si="9"/>
        <v>2090</v>
      </c>
      <c r="AJ8" s="1">
        <v>5</v>
      </c>
      <c r="AK8" s="1">
        <f t="shared" si="6"/>
        <v>406.25</v>
      </c>
      <c r="AL8" s="1">
        <f t="shared" si="7"/>
        <v>1.5625</v>
      </c>
      <c r="AM8" s="1">
        <f t="shared" si="8"/>
        <v>407.8125</v>
      </c>
    </row>
    <row r="9" spans="2:39" x14ac:dyDescent="0.15">
      <c r="B9" s="1" t="s">
        <v>37</v>
      </c>
      <c r="C9" s="1">
        <v>0</v>
      </c>
      <c r="D9" s="1">
        <v>8</v>
      </c>
      <c r="E9" s="1">
        <v>8</v>
      </c>
      <c r="F9" s="1">
        <v>8</v>
      </c>
      <c r="G9" s="1">
        <v>8</v>
      </c>
      <c r="I9" s="1">
        <v>5</v>
      </c>
      <c r="J9" s="1">
        <f t="shared" si="1"/>
        <v>35</v>
      </c>
      <c r="K9" s="1">
        <f t="shared" si="2"/>
        <v>70</v>
      </c>
      <c r="L9" s="1">
        <f t="shared" si="3"/>
        <v>105</v>
      </c>
      <c r="M9" s="1">
        <f t="shared" si="4"/>
        <v>140</v>
      </c>
      <c r="N9" s="1">
        <f t="shared" si="5"/>
        <v>175</v>
      </c>
      <c r="P9" s="1">
        <v>6</v>
      </c>
      <c r="Q9" s="1">
        <f t="shared" si="10"/>
        <v>0</v>
      </c>
      <c r="R9" s="1">
        <f t="shared" si="10"/>
        <v>0</v>
      </c>
      <c r="S9" s="1">
        <v>40</v>
      </c>
      <c r="T9" s="1">
        <f t="shared" si="11"/>
        <v>0</v>
      </c>
      <c r="U9" s="1">
        <f t="shared" si="11"/>
        <v>0</v>
      </c>
      <c r="X9" s="1"/>
      <c r="Y9" s="1"/>
      <c r="AB9" s="1" t="s">
        <v>20</v>
      </c>
      <c r="AC9" s="1">
        <v>30</v>
      </c>
      <c r="AD9" s="1" t="s">
        <v>28</v>
      </c>
      <c r="AE9" s="1">
        <v>4</v>
      </c>
      <c r="AF9" s="1" t="s">
        <v>33</v>
      </c>
      <c r="AG9" s="1">
        <v>2</v>
      </c>
      <c r="AH9" s="1">
        <f t="shared" si="9"/>
        <v>3520</v>
      </c>
      <c r="AJ9" s="1">
        <v>6</v>
      </c>
      <c r="AK9" s="1">
        <f t="shared" si="6"/>
        <v>487.5</v>
      </c>
      <c r="AL9" s="1">
        <f t="shared" si="7"/>
        <v>1.875</v>
      </c>
      <c r="AM9" s="1">
        <f t="shared" si="8"/>
        <v>489.375</v>
      </c>
    </row>
    <row r="10" spans="2:39" x14ac:dyDescent="0.15">
      <c r="B10" s="1" t="s">
        <v>38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I10" s="1">
        <v>6</v>
      </c>
      <c r="J10" s="1">
        <f t="shared" si="1"/>
        <v>40</v>
      </c>
      <c r="K10" s="1">
        <f t="shared" si="2"/>
        <v>80</v>
      </c>
      <c r="L10" s="1">
        <f t="shared" si="3"/>
        <v>120</v>
      </c>
      <c r="M10" s="1">
        <f t="shared" si="4"/>
        <v>160</v>
      </c>
      <c r="N10" s="1">
        <f t="shared" si="5"/>
        <v>200</v>
      </c>
      <c r="P10" s="1">
        <v>7</v>
      </c>
      <c r="Q10" s="1">
        <f t="shared" si="10"/>
        <v>0</v>
      </c>
      <c r="R10" s="1">
        <f t="shared" si="10"/>
        <v>0</v>
      </c>
      <c r="S10" s="1">
        <v>40</v>
      </c>
      <c r="T10" s="1">
        <f t="shared" si="11"/>
        <v>0</v>
      </c>
      <c r="U10" s="1">
        <f t="shared" si="11"/>
        <v>0</v>
      </c>
      <c r="X10" s="1"/>
      <c r="Y10" s="1"/>
      <c r="AB10" s="1" t="s">
        <v>11</v>
      </c>
      <c r="AC10" s="1">
        <v>35</v>
      </c>
      <c r="AD10" s="1" t="s">
        <v>28</v>
      </c>
      <c r="AE10" s="1">
        <v>6</v>
      </c>
      <c r="AH10" s="1">
        <f t="shared" si="9"/>
        <v>4440</v>
      </c>
      <c r="AJ10" s="1">
        <v>7</v>
      </c>
      <c r="AK10" s="1">
        <f t="shared" si="6"/>
        <v>568.75</v>
      </c>
      <c r="AL10" s="1">
        <f t="shared" si="7"/>
        <v>2.1875</v>
      </c>
      <c r="AM10" s="1">
        <f t="shared" si="8"/>
        <v>570.9375</v>
      </c>
    </row>
    <row r="11" spans="2:39" x14ac:dyDescent="0.15">
      <c r="B11" s="1" t="s">
        <v>39</v>
      </c>
      <c r="C11" s="1">
        <v>2</v>
      </c>
      <c r="D11" s="1">
        <v>3</v>
      </c>
      <c r="E11" s="1">
        <v>4</v>
      </c>
      <c r="F11" s="1">
        <v>5</v>
      </c>
      <c r="G11" s="1">
        <v>7</v>
      </c>
      <c r="I11" s="1">
        <v>7</v>
      </c>
      <c r="J11" s="1">
        <f t="shared" si="1"/>
        <v>45</v>
      </c>
      <c r="K11" s="1">
        <f t="shared" si="2"/>
        <v>90</v>
      </c>
      <c r="L11" s="1">
        <f t="shared" si="3"/>
        <v>135</v>
      </c>
      <c r="M11" s="1">
        <f t="shared" si="4"/>
        <v>180</v>
      </c>
      <c r="N11" s="1">
        <f t="shared" si="5"/>
        <v>225</v>
      </c>
      <c r="X11" s="1"/>
      <c r="Y11" s="1"/>
      <c r="AB11" s="1" t="s">
        <v>58</v>
      </c>
      <c r="AC11" s="1">
        <v>40</v>
      </c>
      <c r="AD11" s="1" t="s">
        <v>28</v>
      </c>
      <c r="AE11" s="1">
        <v>6</v>
      </c>
      <c r="AH11" s="1">
        <f t="shared" si="9"/>
        <v>5040</v>
      </c>
      <c r="AJ11" s="1">
        <v>8</v>
      </c>
      <c r="AK11" s="1">
        <f t="shared" si="6"/>
        <v>650</v>
      </c>
      <c r="AL11" s="1">
        <f t="shared" si="7"/>
        <v>2.5</v>
      </c>
      <c r="AM11" s="1">
        <f t="shared" si="8"/>
        <v>652.5</v>
      </c>
    </row>
    <row r="12" spans="2:39" x14ac:dyDescent="0.15">
      <c r="B12" s="1" t="s">
        <v>40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I12" s="1">
        <v>8</v>
      </c>
      <c r="J12" s="1">
        <f t="shared" si="1"/>
        <v>50</v>
      </c>
      <c r="K12" s="1">
        <f t="shared" si="2"/>
        <v>100</v>
      </c>
      <c r="L12" s="1">
        <f t="shared" si="3"/>
        <v>150</v>
      </c>
      <c r="M12" s="1">
        <f t="shared" si="4"/>
        <v>200</v>
      </c>
      <c r="N12" s="1">
        <f t="shared" si="5"/>
        <v>250</v>
      </c>
      <c r="X12" s="1"/>
      <c r="Y12" s="1"/>
      <c r="AB12" s="1" t="s">
        <v>58</v>
      </c>
      <c r="AC12" s="1">
        <v>50</v>
      </c>
      <c r="AD12" s="1" t="s">
        <v>28</v>
      </c>
      <c r="AE12" s="1">
        <v>6</v>
      </c>
      <c r="AH12" s="1">
        <f t="shared" si="9"/>
        <v>6240</v>
      </c>
      <c r="AJ12" s="1">
        <v>9</v>
      </c>
      <c r="AK12" s="1">
        <f t="shared" si="6"/>
        <v>750</v>
      </c>
      <c r="AL12" s="1">
        <f t="shared" si="7"/>
        <v>2.8125</v>
      </c>
      <c r="AM12" s="1">
        <f t="shared" si="8"/>
        <v>752.8125</v>
      </c>
    </row>
    <row r="13" spans="2:39" x14ac:dyDescent="0.15">
      <c r="I13" s="1">
        <v>9</v>
      </c>
      <c r="J13" s="1">
        <f t="shared" si="1"/>
        <v>55</v>
      </c>
      <c r="K13" s="1">
        <f t="shared" si="2"/>
        <v>110</v>
      </c>
      <c r="L13" s="1">
        <f t="shared" si="3"/>
        <v>165</v>
      </c>
      <c r="M13" s="1">
        <f t="shared" si="4"/>
        <v>220</v>
      </c>
      <c r="N13" s="1">
        <f t="shared" si="5"/>
        <v>275</v>
      </c>
      <c r="X13" s="1"/>
      <c r="Y13" s="1"/>
      <c r="AB13" s="1" t="s">
        <v>58</v>
      </c>
      <c r="AC13" s="1">
        <v>60</v>
      </c>
      <c r="AD13" s="1" t="s">
        <v>28</v>
      </c>
      <c r="AE13" s="1">
        <v>6</v>
      </c>
      <c r="AH13" s="1">
        <f t="shared" si="9"/>
        <v>7440</v>
      </c>
      <c r="AJ13" s="1">
        <v>10</v>
      </c>
      <c r="AK13" s="1">
        <f t="shared" si="6"/>
        <v>850</v>
      </c>
      <c r="AL13" s="1">
        <f t="shared" si="7"/>
        <v>3.125</v>
      </c>
      <c r="AM13" s="1">
        <f t="shared" si="8"/>
        <v>853.125</v>
      </c>
    </row>
    <row r="14" spans="2:39" x14ac:dyDescent="0.15">
      <c r="I14" s="1">
        <v>10</v>
      </c>
      <c r="J14" s="1">
        <f t="shared" si="1"/>
        <v>60</v>
      </c>
      <c r="K14" s="1">
        <f t="shared" si="2"/>
        <v>120</v>
      </c>
      <c r="L14" s="1">
        <f t="shared" si="3"/>
        <v>180</v>
      </c>
      <c r="M14" s="1">
        <f t="shared" si="4"/>
        <v>240</v>
      </c>
      <c r="N14" s="1">
        <f t="shared" si="5"/>
        <v>300</v>
      </c>
      <c r="X14" s="1"/>
      <c r="Y14" s="1"/>
      <c r="AB14" s="1" t="s">
        <v>58</v>
      </c>
      <c r="AC14" s="1">
        <v>70</v>
      </c>
      <c r="AD14" s="1" t="s">
        <v>28</v>
      </c>
      <c r="AE14" s="1">
        <v>6</v>
      </c>
      <c r="AH14" s="1">
        <f t="shared" si="9"/>
        <v>8640</v>
      </c>
      <c r="AJ14" s="1">
        <v>11</v>
      </c>
      <c r="AK14" s="1">
        <f t="shared" si="6"/>
        <v>950</v>
      </c>
      <c r="AL14" s="1">
        <f t="shared" si="7"/>
        <v>3.4375</v>
      </c>
      <c r="AM14" s="1">
        <f t="shared" si="8"/>
        <v>953.4375</v>
      </c>
    </row>
    <row r="15" spans="2:39" x14ac:dyDescent="0.15">
      <c r="I15" s="1">
        <v>11</v>
      </c>
      <c r="J15" s="1">
        <f t="shared" si="1"/>
        <v>65</v>
      </c>
      <c r="K15" s="1">
        <f t="shared" si="2"/>
        <v>130</v>
      </c>
      <c r="L15" s="1">
        <f t="shared" si="3"/>
        <v>195</v>
      </c>
      <c r="M15" s="1">
        <f t="shared" si="4"/>
        <v>260</v>
      </c>
      <c r="N15" s="1">
        <f t="shared" si="5"/>
        <v>325</v>
      </c>
      <c r="X15" s="1"/>
      <c r="Y15" s="1"/>
      <c r="AB15" s="1" t="s">
        <v>58</v>
      </c>
      <c r="AC15" s="1">
        <v>80</v>
      </c>
      <c r="AD15" s="1" t="s">
        <v>28</v>
      </c>
      <c r="AE15" s="1">
        <v>6</v>
      </c>
      <c r="AH15" s="1">
        <f t="shared" si="9"/>
        <v>9840</v>
      </c>
      <c r="AJ15" s="1">
        <v>12</v>
      </c>
      <c r="AK15" s="1">
        <f t="shared" si="6"/>
        <v>1050</v>
      </c>
      <c r="AL15" s="1">
        <f t="shared" si="7"/>
        <v>3.75</v>
      </c>
      <c r="AM15" s="1">
        <f t="shared" si="8"/>
        <v>1053.75</v>
      </c>
    </row>
    <row r="16" spans="2:39" x14ac:dyDescent="0.15">
      <c r="I16" s="1">
        <v>12</v>
      </c>
      <c r="J16" s="1">
        <f t="shared" si="1"/>
        <v>70</v>
      </c>
      <c r="K16" s="1">
        <f t="shared" si="2"/>
        <v>140</v>
      </c>
      <c r="L16" s="1">
        <f t="shared" si="3"/>
        <v>210</v>
      </c>
      <c r="M16" s="1">
        <f t="shared" si="4"/>
        <v>280</v>
      </c>
      <c r="N16" s="1">
        <f t="shared" si="5"/>
        <v>350</v>
      </c>
      <c r="X16" s="1"/>
      <c r="Y16" s="1"/>
      <c r="AB16" s="1" t="s">
        <v>58</v>
      </c>
      <c r="AC16" s="1">
        <v>90</v>
      </c>
      <c r="AD16" s="1" t="s">
        <v>28</v>
      </c>
      <c r="AE16" s="1">
        <v>6</v>
      </c>
      <c r="AH16" s="1">
        <f t="shared" si="9"/>
        <v>11040</v>
      </c>
      <c r="AJ16" s="1">
        <v>13</v>
      </c>
      <c r="AK16" s="1">
        <f t="shared" si="6"/>
        <v>1170</v>
      </c>
      <c r="AL16" s="1">
        <f t="shared" si="7"/>
        <v>4.0625</v>
      </c>
      <c r="AM16" s="1">
        <f t="shared" si="8"/>
        <v>1174.0625</v>
      </c>
    </row>
    <row r="17" spans="9:39" x14ac:dyDescent="0.15">
      <c r="I17" s="1">
        <v>13</v>
      </c>
      <c r="J17" s="1">
        <f t="shared" si="1"/>
        <v>75</v>
      </c>
      <c r="K17" s="1">
        <f t="shared" si="2"/>
        <v>150</v>
      </c>
      <c r="L17" s="1">
        <f t="shared" si="3"/>
        <v>225</v>
      </c>
      <c r="M17" s="1">
        <f t="shared" si="4"/>
        <v>300</v>
      </c>
      <c r="N17" s="1">
        <f t="shared" si="5"/>
        <v>375</v>
      </c>
      <c r="X17" s="1"/>
      <c r="Y17" s="1"/>
      <c r="AB17" s="1" t="s">
        <v>58</v>
      </c>
      <c r="AC17" s="1">
        <v>100</v>
      </c>
      <c r="AD17" s="1" t="s">
        <v>28</v>
      </c>
      <c r="AE17" s="1">
        <v>6</v>
      </c>
      <c r="AH17" s="1">
        <f t="shared" si="9"/>
        <v>12240</v>
      </c>
      <c r="AJ17" s="1">
        <v>14</v>
      </c>
      <c r="AK17" s="1">
        <f t="shared" si="6"/>
        <v>1290</v>
      </c>
      <c r="AL17" s="1">
        <f t="shared" si="7"/>
        <v>4.375</v>
      </c>
      <c r="AM17" s="1">
        <f t="shared" si="8"/>
        <v>1294.375</v>
      </c>
    </row>
    <row r="18" spans="9:39" x14ac:dyDescent="0.15">
      <c r="I18" s="1">
        <v>14</v>
      </c>
      <c r="J18" s="1">
        <f t="shared" si="1"/>
        <v>80</v>
      </c>
      <c r="K18" s="1">
        <f t="shared" si="2"/>
        <v>160</v>
      </c>
      <c r="L18" s="1">
        <f t="shared" si="3"/>
        <v>240</v>
      </c>
      <c r="M18" s="1">
        <f t="shared" si="4"/>
        <v>320</v>
      </c>
      <c r="N18" s="1">
        <f t="shared" si="5"/>
        <v>400</v>
      </c>
      <c r="X18" s="1"/>
      <c r="Y18" s="1"/>
      <c r="AJ18" s="1">
        <v>15</v>
      </c>
      <c r="AK18" s="1">
        <f t="shared" si="6"/>
        <v>1410</v>
      </c>
      <c r="AL18" s="1">
        <f t="shared" si="7"/>
        <v>4.6875</v>
      </c>
      <c r="AM18" s="1">
        <f t="shared" si="8"/>
        <v>1414.6875</v>
      </c>
    </row>
    <row r="19" spans="9:39" x14ac:dyDescent="0.15">
      <c r="I19" s="1">
        <v>15</v>
      </c>
      <c r="J19" s="1">
        <f t="shared" si="1"/>
        <v>85</v>
      </c>
      <c r="K19" s="1">
        <f t="shared" si="2"/>
        <v>170</v>
      </c>
      <c r="L19" s="1">
        <f t="shared" si="3"/>
        <v>255</v>
      </c>
      <c r="M19" s="1">
        <f t="shared" si="4"/>
        <v>340</v>
      </c>
      <c r="N19" s="1">
        <f t="shared" si="5"/>
        <v>425</v>
      </c>
      <c r="X19" s="1"/>
      <c r="Y19" s="1"/>
      <c r="AJ19" s="1">
        <v>16</v>
      </c>
      <c r="AK19" s="1">
        <f t="shared" si="6"/>
        <v>1530</v>
      </c>
      <c r="AL19" s="1">
        <f t="shared" si="7"/>
        <v>5</v>
      </c>
      <c r="AM19" s="1">
        <f t="shared" si="8"/>
        <v>1535</v>
      </c>
    </row>
    <row r="20" spans="9:39" x14ac:dyDescent="0.15">
      <c r="I20" s="1">
        <v>16</v>
      </c>
      <c r="J20" s="1">
        <f t="shared" si="1"/>
        <v>90</v>
      </c>
      <c r="K20" s="1">
        <f t="shared" si="2"/>
        <v>180</v>
      </c>
      <c r="L20" s="1">
        <f t="shared" si="3"/>
        <v>270</v>
      </c>
      <c r="M20" s="1">
        <f t="shared" si="4"/>
        <v>360</v>
      </c>
      <c r="N20" s="1">
        <f t="shared" si="5"/>
        <v>450</v>
      </c>
      <c r="X20" s="1"/>
      <c r="Y20" s="1"/>
      <c r="AB20" s="1" t="s">
        <v>71</v>
      </c>
      <c r="AC20" s="1" t="s">
        <v>45</v>
      </c>
      <c r="AD20" s="84" t="s">
        <v>46</v>
      </c>
      <c r="AE20" s="84"/>
      <c r="AF20" s="84"/>
      <c r="AG20" s="84"/>
      <c r="AH20" s="1" t="s">
        <v>54</v>
      </c>
      <c r="AJ20" s="1">
        <v>17</v>
      </c>
      <c r="AK20" s="1">
        <f t="shared" si="6"/>
        <v>1670</v>
      </c>
      <c r="AL20" s="1">
        <f t="shared" si="7"/>
        <v>5.3125</v>
      </c>
      <c r="AM20" s="1">
        <f t="shared" si="8"/>
        <v>1675.3125</v>
      </c>
    </row>
    <row r="21" spans="9:39" x14ac:dyDescent="0.15">
      <c r="I21" s="1">
        <v>17</v>
      </c>
      <c r="J21" s="1">
        <f t="shared" si="1"/>
        <v>95</v>
      </c>
      <c r="K21" s="1">
        <f t="shared" si="2"/>
        <v>190</v>
      </c>
      <c r="L21" s="1">
        <f t="shared" si="3"/>
        <v>285</v>
      </c>
      <c r="M21" s="1">
        <f t="shared" si="4"/>
        <v>380</v>
      </c>
      <c r="N21" s="1">
        <f t="shared" si="5"/>
        <v>475</v>
      </c>
      <c r="X21" s="1"/>
      <c r="Y21" s="1"/>
      <c r="AB21" s="1">
        <v>0</v>
      </c>
      <c r="AC21" s="1">
        <v>0</v>
      </c>
      <c r="AD21" s="1">
        <v>0</v>
      </c>
      <c r="AE21" s="1">
        <v>0</v>
      </c>
      <c r="AH21" s="1">
        <v>0</v>
      </c>
      <c r="AJ21" s="1">
        <v>18</v>
      </c>
      <c r="AK21" s="1">
        <f t="shared" si="6"/>
        <v>1810</v>
      </c>
      <c r="AL21" s="1">
        <f t="shared" si="7"/>
        <v>5.625</v>
      </c>
      <c r="AM21" s="1">
        <f t="shared" si="8"/>
        <v>1815.625</v>
      </c>
    </row>
    <row r="22" spans="9:39" x14ac:dyDescent="0.15">
      <c r="I22" s="1">
        <v>18</v>
      </c>
      <c r="J22" s="1">
        <f t="shared" si="1"/>
        <v>100</v>
      </c>
      <c r="K22" s="1">
        <f t="shared" si="2"/>
        <v>200</v>
      </c>
      <c r="L22" s="1">
        <f t="shared" si="3"/>
        <v>300</v>
      </c>
      <c r="M22" s="1">
        <f t="shared" si="4"/>
        <v>400</v>
      </c>
      <c r="N22" s="1">
        <f t="shared" si="5"/>
        <v>500</v>
      </c>
      <c r="X22" s="1"/>
      <c r="Y22" s="1"/>
      <c r="AB22" s="1" t="s">
        <v>63</v>
      </c>
      <c r="AC22" s="1">
        <v>32</v>
      </c>
      <c r="AD22" s="1" t="s">
        <v>47</v>
      </c>
      <c r="AE22" s="1">
        <v>1</v>
      </c>
      <c r="AH22" s="1">
        <v>10</v>
      </c>
      <c r="AJ22" s="1">
        <v>19</v>
      </c>
      <c r="AK22" s="1">
        <f t="shared" si="6"/>
        <v>1950</v>
      </c>
      <c r="AL22" s="1">
        <f t="shared" si="7"/>
        <v>5.9375</v>
      </c>
      <c r="AM22" s="1">
        <f t="shared" si="8"/>
        <v>1955.9375</v>
      </c>
    </row>
    <row r="23" spans="9:39" x14ac:dyDescent="0.15">
      <c r="I23" s="1">
        <v>19</v>
      </c>
      <c r="J23" s="1">
        <f t="shared" si="1"/>
        <v>105</v>
      </c>
      <c r="K23" s="1">
        <f t="shared" si="2"/>
        <v>210</v>
      </c>
      <c r="L23" s="1">
        <f t="shared" si="3"/>
        <v>315</v>
      </c>
      <c r="M23" s="1">
        <f t="shared" si="4"/>
        <v>420</v>
      </c>
      <c r="N23" s="1">
        <f t="shared" si="5"/>
        <v>525</v>
      </c>
      <c r="X23" s="1"/>
      <c r="Y23" s="1"/>
      <c r="AB23" s="1" t="s">
        <v>64</v>
      </c>
      <c r="AC23" s="1">
        <v>44</v>
      </c>
      <c r="AD23" s="1" t="s">
        <v>68</v>
      </c>
      <c r="AE23" s="1">
        <v>1</v>
      </c>
      <c r="AH23" s="1">
        <v>20</v>
      </c>
      <c r="AJ23" s="1">
        <v>20</v>
      </c>
      <c r="AK23" s="1">
        <f t="shared" si="6"/>
        <v>2090</v>
      </c>
      <c r="AL23" s="1">
        <f t="shared" si="7"/>
        <v>6.25</v>
      </c>
      <c r="AM23" s="1">
        <f t="shared" si="8"/>
        <v>2096.25</v>
      </c>
    </row>
    <row r="24" spans="9:39" x14ac:dyDescent="0.15">
      <c r="I24" s="1">
        <v>20</v>
      </c>
      <c r="J24" s="1">
        <f t="shared" si="1"/>
        <v>110</v>
      </c>
      <c r="K24" s="1">
        <f t="shared" si="2"/>
        <v>220</v>
      </c>
      <c r="L24" s="1">
        <f t="shared" si="3"/>
        <v>330</v>
      </c>
      <c r="M24" s="1">
        <f t="shared" si="4"/>
        <v>440</v>
      </c>
      <c r="N24" s="1">
        <f t="shared" si="5"/>
        <v>550</v>
      </c>
      <c r="X24" s="1"/>
      <c r="Y24" s="1"/>
      <c r="AB24" s="1" t="s">
        <v>65</v>
      </c>
      <c r="AC24" s="1">
        <v>48</v>
      </c>
      <c r="AD24" s="1" t="s">
        <v>68</v>
      </c>
      <c r="AE24" s="1">
        <v>6</v>
      </c>
      <c r="AH24" s="1">
        <v>120</v>
      </c>
      <c r="AJ24" s="1">
        <v>21</v>
      </c>
      <c r="AK24" s="1">
        <f t="shared" si="6"/>
        <v>2233</v>
      </c>
      <c r="AL24" s="1">
        <f t="shared" si="7"/>
        <v>6.5625</v>
      </c>
      <c r="AM24" s="1">
        <f t="shared" si="8"/>
        <v>2239.5625</v>
      </c>
    </row>
    <row r="25" spans="9:39" x14ac:dyDescent="0.15">
      <c r="I25" s="1">
        <v>21</v>
      </c>
      <c r="K25" s="1">
        <f t="shared" ref="K25:K56" si="12">D$7+D$8*$I25</f>
        <v>230</v>
      </c>
      <c r="L25" s="1">
        <f t="shared" ref="L25:L56" si="13">E$7+E$8*$I25</f>
        <v>345</v>
      </c>
      <c r="M25" s="1">
        <f t="shared" ref="M25:M56" si="14">F$7+F$8*$I25</f>
        <v>460</v>
      </c>
      <c r="N25" s="1">
        <f t="shared" ref="N25:N56" si="15">G$7+G$8*$I25</f>
        <v>575</v>
      </c>
      <c r="X25" s="1"/>
      <c r="Y25" s="1"/>
      <c r="AB25" s="1" t="s">
        <v>66</v>
      </c>
      <c r="AC25" s="1">
        <v>58</v>
      </c>
      <c r="AD25" s="1" t="s">
        <v>69</v>
      </c>
      <c r="AE25" s="1">
        <v>6</v>
      </c>
      <c r="AH25" s="1">
        <v>360</v>
      </c>
      <c r="AJ25" s="1">
        <v>22</v>
      </c>
      <c r="AK25" s="1">
        <f t="shared" si="6"/>
        <v>2376</v>
      </c>
      <c r="AL25" s="1">
        <f t="shared" si="7"/>
        <v>6.875</v>
      </c>
      <c r="AM25" s="1">
        <f t="shared" si="8"/>
        <v>2382.875</v>
      </c>
    </row>
    <row r="26" spans="9:39" x14ac:dyDescent="0.15">
      <c r="I26" s="1">
        <v>22</v>
      </c>
      <c r="K26" s="1">
        <f t="shared" si="12"/>
        <v>240</v>
      </c>
      <c r="L26" s="1">
        <f t="shared" si="13"/>
        <v>360</v>
      </c>
      <c r="M26" s="1">
        <f t="shared" si="14"/>
        <v>480</v>
      </c>
      <c r="N26" s="1">
        <f t="shared" si="15"/>
        <v>600</v>
      </c>
      <c r="X26" s="1"/>
      <c r="Y26" s="1"/>
      <c r="AB26" s="1" t="s">
        <v>67</v>
      </c>
      <c r="AC26" s="1">
        <v>66</v>
      </c>
      <c r="AD26" s="1" t="s">
        <v>70</v>
      </c>
      <c r="AE26" s="1">
        <v>6</v>
      </c>
      <c r="AH26" s="1">
        <v>840</v>
      </c>
      <c r="AJ26" s="1">
        <v>23</v>
      </c>
      <c r="AK26" s="1">
        <f t="shared" si="6"/>
        <v>2519</v>
      </c>
      <c r="AL26" s="1">
        <f t="shared" si="7"/>
        <v>7.1875</v>
      </c>
      <c r="AM26" s="1">
        <f t="shared" si="8"/>
        <v>2526.1875</v>
      </c>
    </row>
    <row r="27" spans="9:39" x14ac:dyDescent="0.15">
      <c r="I27" s="1">
        <v>23</v>
      </c>
      <c r="K27" s="1">
        <f t="shared" si="12"/>
        <v>250</v>
      </c>
      <c r="L27" s="1">
        <f t="shared" si="13"/>
        <v>375</v>
      </c>
      <c r="M27" s="1">
        <f t="shared" si="14"/>
        <v>500</v>
      </c>
      <c r="N27" s="1">
        <f t="shared" si="15"/>
        <v>625</v>
      </c>
      <c r="X27" s="1"/>
      <c r="Y27" s="1"/>
      <c r="AJ27" s="1">
        <v>24</v>
      </c>
      <c r="AK27" s="1">
        <f t="shared" si="6"/>
        <v>2662</v>
      </c>
      <c r="AL27" s="1">
        <f t="shared" si="7"/>
        <v>7.5</v>
      </c>
      <c r="AM27" s="1">
        <f t="shared" si="8"/>
        <v>2669.5</v>
      </c>
    </row>
    <row r="28" spans="9:39" x14ac:dyDescent="0.15">
      <c r="I28" s="1">
        <v>24</v>
      </c>
      <c r="K28" s="1">
        <f t="shared" si="12"/>
        <v>260</v>
      </c>
      <c r="L28" s="1">
        <f t="shared" si="13"/>
        <v>390</v>
      </c>
      <c r="M28" s="1">
        <f t="shared" si="14"/>
        <v>520</v>
      </c>
      <c r="N28" s="1">
        <f t="shared" si="15"/>
        <v>650</v>
      </c>
      <c r="X28" s="1"/>
      <c r="Y28" s="1"/>
      <c r="AJ28" s="1">
        <v>25</v>
      </c>
      <c r="AK28" s="1">
        <f t="shared" si="6"/>
        <v>2805</v>
      </c>
      <c r="AL28" s="1">
        <f t="shared" si="7"/>
        <v>7.8125</v>
      </c>
      <c r="AM28" s="1">
        <f t="shared" si="8"/>
        <v>2812.8125</v>
      </c>
    </row>
    <row r="29" spans="9:39" x14ac:dyDescent="0.15">
      <c r="I29" s="1">
        <v>25</v>
      </c>
      <c r="K29" s="1">
        <f t="shared" si="12"/>
        <v>270</v>
      </c>
      <c r="L29" s="1">
        <f t="shared" si="13"/>
        <v>405</v>
      </c>
      <c r="M29" s="1">
        <f t="shared" si="14"/>
        <v>540</v>
      </c>
      <c r="N29" s="1">
        <f t="shared" si="15"/>
        <v>675</v>
      </c>
      <c r="X29" s="1"/>
      <c r="Y29" s="1"/>
      <c r="AJ29" s="1">
        <v>26</v>
      </c>
      <c r="AK29" s="1">
        <f t="shared" si="6"/>
        <v>2948</v>
      </c>
      <c r="AL29" s="1">
        <f t="shared" si="7"/>
        <v>8.125</v>
      </c>
      <c r="AM29" s="1">
        <f t="shared" si="8"/>
        <v>2956.125</v>
      </c>
    </row>
    <row r="30" spans="9:39" x14ac:dyDescent="0.15">
      <c r="I30" s="1">
        <v>26</v>
      </c>
      <c r="K30" s="1">
        <f t="shared" si="12"/>
        <v>280</v>
      </c>
      <c r="L30" s="1">
        <f t="shared" si="13"/>
        <v>420</v>
      </c>
      <c r="M30" s="1">
        <f t="shared" si="14"/>
        <v>560</v>
      </c>
      <c r="N30" s="1">
        <f t="shared" si="15"/>
        <v>700</v>
      </c>
      <c r="X30" s="1"/>
      <c r="Y30" s="1"/>
      <c r="AJ30" s="1">
        <v>27</v>
      </c>
      <c r="AK30" s="1">
        <f t="shared" si="6"/>
        <v>3091</v>
      </c>
      <c r="AL30" s="1">
        <f t="shared" si="7"/>
        <v>8.4375</v>
      </c>
      <c r="AM30" s="1">
        <f t="shared" si="8"/>
        <v>3099.4375</v>
      </c>
    </row>
    <row r="31" spans="9:39" x14ac:dyDescent="0.15">
      <c r="I31" s="1">
        <v>27</v>
      </c>
      <c r="K31" s="1">
        <f t="shared" si="12"/>
        <v>290</v>
      </c>
      <c r="L31" s="1">
        <f t="shared" si="13"/>
        <v>435</v>
      </c>
      <c r="M31" s="1">
        <f t="shared" si="14"/>
        <v>580</v>
      </c>
      <c r="N31" s="1">
        <f t="shared" si="15"/>
        <v>725</v>
      </c>
      <c r="X31" s="1"/>
      <c r="Y31" s="1"/>
      <c r="AJ31" s="1">
        <v>28</v>
      </c>
      <c r="AK31" s="1">
        <f t="shared" si="6"/>
        <v>3234</v>
      </c>
      <c r="AL31" s="1">
        <f t="shared" si="7"/>
        <v>8.75</v>
      </c>
      <c r="AM31" s="1">
        <f t="shared" si="8"/>
        <v>3242.75</v>
      </c>
    </row>
    <row r="32" spans="9:39" x14ac:dyDescent="0.15">
      <c r="I32" s="1">
        <v>28</v>
      </c>
      <c r="K32" s="1">
        <f t="shared" si="12"/>
        <v>300</v>
      </c>
      <c r="L32" s="1">
        <f t="shared" si="13"/>
        <v>450</v>
      </c>
      <c r="M32" s="1">
        <f t="shared" si="14"/>
        <v>600</v>
      </c>
      <c r="N32" s="1">
        <f t="shared" si="15"/>
        <v>750</v>
      </c>
      <c r="X32" s="1"/>
      <c r="Y32" s="1"/>
      <c r="AJ32" s="1">
        <v>29</v>
      </c>
      <c r="AK32" s="1">
        <f t="shared" si="6"/>
        <v>3377</v>
      </c>
      <c r="AL32" s="1">
        <f t="shared" si="7"/>
        <v>9.0625</v>
      </c>
      <c r="AM32" s="1">
        <f t="shared" si="8"/>
        <v>3386.0625</v>
      </c>
    </row>
    <row r="33" spans="9:39" x14ac:dyDescent="0.15">
      <c r="I33" s="1">
        <v>29</v>
      </c>
      <c r="K33" s="1">
        <f t="shared" si="12"/>
        <v>310</v>
      </c>
      <c r="L33" s="1">
        <f t="shared" si="13"/>
        <v>465</v>
      </c>
      <c r="M33" s="1">
        <f t="shared" si="14"/>
        <v>620</v>
      </c>
      <c r="N33" s="1">
        <f t="shared" si="15"/>
        <v>775</v>
      </c>
      <c r="X33" s="1"/>
      <c r="Y33" s="1"/>
      <c r="AJ33" s="1">
        <v>30</v>
      </c>
      <c r="AK33" s="1">
        <f t="shared" si="6"/>
        <v>3520</v>
      </c>
      <c r="AL33" s="1">
        <f t="shared" si="7"/>
        <v>9.375</v>
      </c>
      <c r="AM33" s="1">
        <f t="shared" si="8"/>
        <v>3529.375</v>
      </c>
    </row>
    <row r="34" spans="9:39" x14ac:dyDescent="0.15">
      <c r="I34" s="1">
        <v>30</v>
      </c>
      <c r="K34" s="1">
        <f t="shared" si="12"/>
        <v>320</v>
      </c>
      <c r="L34" s="1">
        <f t="shared" si="13"/>
        <v>480</v>
      </c>
      <c r="M34" s="1">
        <f t="shared" si="14"/>
        <v>640</v>
      </c>
      <c r="N34" s="1">
        <f t="shared" si="15"/>
        <v>800</v>
      </c>
      <c r="X34" s="1"/>
      <c r="Y34" s="1"/>
      <c r="AJ34" s="1">
        <v>31</v>
      </c>
      <c r="AK34" s="1">
        <f t="shared" si="6"/>
        <v>3704</v>
      </c>
      <c r="AL34" s="1">
        <f t="shared" si="7"/>
        <v>9.6875</v>
      </c>
      <c r="AM34" s="1">
        <f t="shared" si="8"/>
        <v>3713.6875</v>
      </c>
    </row>
    <row r="35" spans="9:39" x14ac:dyDescent="0.15">
      <c r="I35" s="1">
        <v>31</v>
      </c>
      <c r="K35" s="1">
        <f t="shared" si="12"/>
        <v>330</v>
      </c>
      <c r="L35" s="1">
        <f t="shared" si="13"/>
        <v>495</v>
      </c>
      <c r="M35" s="1">
        <f t="shared" si="14"/>
        <v>660</v>
      </c>
      <c r="N35" s="1">
        <f t="shared" si="15"/>
        <v>825</v>
      </c>
      <c r="X35" s="1"/>
      <c r="Y35" s="1"/>
      <c r="AJ35" s="1">
        <v>32</v>
      </c>
      <c r="AK35" s="1">
        <f t="shared" si="6"/>
        <v>3888</v>
      </c>
      <c r="AL35" s="1">
        <f t="shared" si="7"/>
        <v>10</v>
      </c>
      <c r="AM35" s="1">
        <f t="shared" si="8"/>
        <v>3898</v>
      </c>
    </row>
    <row r="36" spans="9:39" x14ac:dyDescent="0.15">
      <c r="I36" s="1">
        <v>32</v>
      </c>
      <c r="K36" s="1">
        <f t="shared" si="12"/>
        <v>340</v>
      </c>
      <c r="L36" s="1">
        <f t="shared" si="13"/>
        <v>510</v>
      </c>
      <c r="M36" s="1">
        <f t="shared" si="14"/>
        <v>680</v>
      </c>
      <c r="N36" s="1">
        <f t="shared" si="15"/>
        <v>850</v>
      </c>
      <c r="X36" s="1"/>
      <c r="Y36" s="1"/>
      <c r="AJ36" s="1">
        <v>33</v>
      </c>
      <c r="AK36" s="1">
        <f t="shared" si="6"/>
        <v>4072</v>
      </c>
      <c r="AL36" s="1">
        <f t="shared" si="7"/>
        <v>10.833333333333334</v>
      </c>
      <c r="AM36" s="1">
        <f t="shared" si="8"/>
        <v>4082.8333333333335</v>
      </c>
    </row>
    <row r="37" spans="9:39" x14ac:dyDescent="0.15">
      <c r="I37" s="1">
        <v>33</v>
      </c>
      <c r="K37" s="1">
        <f t="shared" si="12"/>
        <v>350</v>
      </c>
      <c r="L37" s="1">
        <f t="shared" si="13"/>
        <v>525</v>
      </c>
      <c r="M37" s="1">
        <f t="shared" si="14"/>
        <v>700</v>
      </c>
      <c r="N37" s="1">
        <f t="shared" si="15"/>
        <v>875</v>
      </c>
      <c r="X37" s="1"/>
      <c r="Y37" s="1"/>
      <c r="AJ37" s="1">
        <v>34</v>
      </c>
      <c r="AK37" s="1">
        <f t="shared" si="6"/>
        <v>4256</v>
      </c>
      <c r="AL37" s="1">
        <f t="shared" si="7"/>
        <v>11.666666666666666</v>
      </c>
      <c r="AM37" s="1">
        <f t="shared" si="8"/>
        <v>4267.666666666667</v>
      </c>
    </row>
    <row r="38" spans="9:39" x14ac:dyDescent="0.15">
      <c r="I38" s="1">
        <v>34</v>
      </c>
      <c r="K38" s="1">
        <f t="shared" si="12"/>
        <v>360</v>
      </c>
      <c r="L38" s="1">
        <f t="shared" si="13"/>
        <v>540</v>
      </c>
      <c r="M38" s="1">
        <f t="shared" si="14"/>
        <v>720</v>
      </c>
      <c r="N38" s="1">
        <f t="shared" si="15"/>
        <v>900</v>
      </c>
      <c r="X38" s="1"/>
      <c r="Y38" s="1"/>
      <c r="AJ38" s="1">
        <v>35</v>
      </c>
      <c r="AK38" s="1">
        <f t="shared" si="6"/>
        <v>4440</v>
      </c>
      <c r="AL38" s="1">
        <f t="shared" si="7"/>
        <v>12.5</v>
      </c>
      <c r="AM38" s="1">
        <f t="shared" si="8"/>
        <v>4452.5</v>
      </c>
    </row>
    <row r="39" spans="9:39" x14ac:dyDescent="0.15">
      <c r="I39" s="1">
        <v>35</v>
      </c>
      <c r="K39" s="1">
        <f t="shared" si="12"/>
        <v>370</v>
      </c>
      <c r="L39" s="1">
        <f t="shared" si="13"/>
        <v>555</v>
      </c>
      <c r="M39" s="1">
        <f t="shared" si="14"/>
        <v>740</v>
      </c>
      <c r="N39" s="1">
        <f t="shared" si="15"/>
        <v>925</v>
      </c>
      <c r="X39" s="1"/>
      <c r="Y39" s="1"/>
      <c r="AJ39" s="1">
        <v>36</v>
      </c>
      <c r="AK39" s="1">
        <f t="shared" si="6"/>
        <v>4560</v>
      </c>
      <c r="AL39" s="1">
        <f t="shared" si="7"/>
        <v>13.333333333333334</v>
      </c>
      <c r="AM39" s="1">
        <f t="shared" si="8"/>
        <v>4573.333333333333</v>
      </c>
    </row>
    <row r="40" spans="9:39" x14ac:dyDescent="0.15">
      <c r="I40" s="1">
        <v>36</v>
      </c>
      <c r="K40" s="1">
        <f t="shared" si="12"/>
        <v>380</v>
      </c>
      <c r="L40" s="1">
        <f t="shared" si="13"/>
        <v>570</v>
      </c>
      <c r="M40" s="1">
        <f t="shared" si="14"/>
        <v>760</v>
      </c>
      <c r="N40" s="1">
        <f t="shared" si="15"/>
        <v>950</v>
      </c>
      <c r="X40" s="1"/>
      <c r="Y40" s="1"/>
      <c r="AJ40" s="1">
        <v>37</v>
      </c>
      <c r="AK40" s="1">
        <f t="shared" si="6"/>
        <v>4680</v>
      </c>
      <c r="AL40" s="1">
        <f t="shared" si="7"/>
        <v>14.166666666666668</v>
      </c>
      <c r="AM40" s="1">
        <f t="shared" si="8"/>
        <v>4694.166666666667</v>
      </c>
    </row>
    <row r="41" spans="9:39" x14ac:dyDescent="0.15">
      <c r="I41" s="1">
        <v>37</v>
      </c>
      <c r="K41" s="1">
        <f t="shared" si="12"/>
        <v>390</v>
      </c>
      <c r="L41" s="1">
        <f t="shared" si="13"/>
        <v>585</v>
      </c>
      <c r="M41" s="1">
        <f t="shared" si="14"/>
        <v>780</v>
      </c>
      <c r="N41" s="1">
        <f t="shared" si="15"/>
        <v>975</v>
      </c>
      <c r="X41" s="1"/>
      <c r="Y41" s="1"/>
      <c r="AJ41" s="1">
        <v>38</v>
      </c>
      <c r="AK41" s="1">
        <f t="shared" si="6"/>
        <v>4800</v>
      </c>
      <c r="AL41" s="1">
        <f t="shared" si="7"/>
        <v>15</v>
      </c>
      <c r="AM41" s="1">
        <f t="shared" si="8"/>
        <v>4815</v>
      </c>
    </row>
    <row r="42" spans="9:39" x14ac:dyDescent="0.15">
      <c r="I42" s="1">
        <v>38</v>
      </c>
      <c r="K42" s="1">
        <f t="shared" si="12"/>
        <v>400</v>
      </c>
      <c r="L42" s="1">
        <f t="shared" si="13"/>
        <v>600</v>
      </c>
      <c r="M42" s="1">
        <f t="shared" si="14"/>
        <v>800</v>
      </c>
      <c r="N42" s="1">
        <f t="shared" si="15"/>
        <v>1000</v>
      </c>
      <c r="X42" s="1"/>
      <c r="Y42" s="1"/>
      <c r="AJ42" s="1">
        <v>39</v>
      </c>
      <c r="AK42" s="1">
        <f t="shared" si="6"/>
        <v>4920</v>
      </c>
      <c r="AL42" s="1">
        <f t="shared" si="7"/>
        <v>15.833333333333334</v>
      </c>
      <c r="AM42" s="1">
        <f t="shared" si="8"/>
        <v>4935.833333333333</v>
      </c>
    </row>
    <row r="43" spans="9:39" x14ac:dyDescent="0.15">
      <c r="I43" s="1">
        <v>39</v>
      </c>
      <c r="K43" s="1">
        <f t="shared" si="12"/>
        <v>410</v>
      </c>
      <c r="L43" s="1">
        <f t="shared" si="13"/>
        <v>615</v>
      </c>
      <c r="M43" s="1">
        <f t="shared" si="14"/>
        <v>820</v>
      </c>
      <c r="N43" s="1">
        <f t="shared" si="15"/>
        <v>1025</v>
      </c>
      <c r="X43" s="1"/>
      <c r="Y43" s="1"/>
      <c r="AJ43" s="1">
        <v>40</v>
      </c>
      <c r="AK43" s="1">
        <f t="shared" si="6"/>
        <v>5040</v>
      </c>
      <c r="AL43" s="1">
        <f t="shared" si="7"/>
        <v>16.666666666666668</v>
      </c>
      <c r="AM43" s="1">
        <f t="shared" si="8"/>
        <v>5056.666666666667</v>
      </c>
    </row>
    <row r="44" spans="9:39" x14ac:dyDescent="0.15">
      <c r="I44" s="1">
        <v>40</v>
      </c>
      <c r="K44" s="1">
        <f t="shared" si="12"/>
        <v>420</v>
      </c>
      <c r="L44" s="1">
        <f t="shared" si="13"/>
        <v>630</v>
      </c>
      <c r="M44" s="1">
        <f t="shared" si="14"/>
        <v>840</v>
      </c>
      <c r="N44" s="1">
        <f t="shared" si="15"/>
        <v>1050</v>
      </c>
      <c r="X44" s="1"/>
      <c r="Y44" s="1"/>
      <c r="AJ44" s="1">
        <v>41</v>
      </c>
      <c r="AK44" s="1">
        <f t="shared" si="6"/>
        <v>5160</v>
      </c>
      <c r="AL44" s="1">
        <f t="shared" si="7"/>
        <v>17.5</v>
      </c>
      <c r="AM44" s="1">
        <f t="shared" si="8"/>
        <v>5177.5</v>
      </c>
    </row>
    <row r="45" spans="9:39" x14ac:dyDescent="0.15">
      <c r="I45" s="1">
        <v>41</v>
      </c>
      <c r="K45" s="1">
        <f t="shared" si="12"/>
        <v>430</v>
      </c>
      <c r="L45" s="1">
        <f t="shared" si="13"/>
        <v>645</v>
      </c>
      <c r="M45" s="1">
        <f t="shared" si="14"/>
        <v>860</v>
      </c>
      <c r="N45" s="1">
        <f t="shared" si="15"/>
        <v>1075</v>
      </c>
      <c r="X45" s="1"/>
      <c r="Y45" s="1"/>
      <c r="AJ45" s="1">
        <v>42</v>
      </c>
      <c r="AK45" s="1">
        <f t="shared" si="6"/>
        <v>5280</v>
      </c>
      <c r="AL45" s="1">
        <f t="shared" si="7"/>
        <v>18.333333333333336</v>
      </c>
      <c r="AM45" s="1">
        <f t="shared" si="8"/>
        <v>5298.333333333333</v>
      </c>
    </row>
    <row r="46" spans="9:39" x14ac:dyDescent="0.15">
      <c r="I46" s="1">
        <v>42</v>
      </c>
      <c r="K46" s="1">
        <f t="shared" si="12"/>
        <v>440</v>
      </c>
      <c r="L46" s="1">
        <f t="shared" si="13"/>
        <v>660</v>
      </c>
      <c r="M46" s="1">
        <f t="shared" si="14"/>
        <v>880</v>
      </c>
      <c r="N46" s="1">
        <f t="shared" si="15"/>
        <v>1100</v>
      </c>
      <c r="X46" s="1"/>
      <c r="Y46" s="1"/>
      <c r="AJ46" s="1">
        <v>43</v>
      </c>
      <c r="AK46" s="1">
        <f t="shared" si="6"/>
        <v>5400</v>
      </c>
      <c r="AL46" s="1">
        <f t="shared" si="7"/>
        <v>19.166666666666668</v>
      </c>
      <c r="AM46" s="1">
        <f t="shared" si="8"/>
        <v>5419.166666666667</v>
      </c>
    </row>
    <row r="47" spans="9:39" x14ac:dyDescent="0.15">
      <c r="I47" s="1">
        <v>43</v>
      </c>
      <c r="K47" s="1">
        <f t="shared" si="12"/>
        <v>450</v>
      </c>
      <c r="L47" s="1">
        <f t="shared" si="13"/>
        <v>675</v>
      </c>
      <c r="M47" s="1">
        <f t="shared" si="14"/>
        <v>900</v>
      </c>
      <c r="N47" s="1">
        <f t="shared" si="15"/>
        <v>1125</v>
      </c>
      <c r="X47" s="1"/>
      <c r="Y47" s="1"/>
      <c r="AJ47" s="1">
        <v>44</v>
      </c>
      <c r="AK47" s="1">
        <f t="shared" si="6"/>
        <v>5520</v>
      </c>
      <c r="AL47" s="1">
        <f t="shared" si="7"/>
        <v>20</v>
      </c>
      <c r="AM47" s="1">
        <f t="shared" si="8"/>
        <v>5540</v>
      </c>
    </row>
    <row r="48" spans="9:39" x14ac:dyDescent="0.15">
      <c r="I48" s="1">
        <v>44</v>
      </c>
      <c r="K48" s="1">
        <f t="shared" si="12"/>
        <v>460</v>
      </c>
      <c r="L48" s="1">
        <f t="shared" si="13"/>
        <v>690</v>
      </c>
      <c r="M48" s="1">
        <f t="shared" si="14"/>
        <v>920</v>
      </c>
      <c r="N48" s="1">
        <f t="shared" si="15"/>
        <v>1150</v>
      </c>
      <c r="X48" s="1"/>
      <c r="Y48" s="1"/>
      <c r="AJ48" s="1">
        <v>45</v>
      </c>
      <c r="AK48" s="1">
        <f t="shared" si="6"/>
        <v>5640</v>
      </c>
      <c r="AL48" s="1">
        <f t="shared" si="7"/>
        <v>45</v>
      </c>
      <c r="AM48" s="1">
        <f t="shared" si="8"/>
        <v>5685</v>
      </c>
    </row>
    <row r="49" spans="9:39" x14ac:dyDescent="0.15">
      <c r="I49" s="1">
        <v>45</v>
      </c>
      <c r="K49" s="1">
        <f t="shared" si="12"/>
        <v>470</v>
      </c>
      <c r="L49" s="1">
        <f t="shared" si="13"/>
        <v>705</v>
      </c>
      <c r="M49" s="1">
        <f t="shared" si="14"/>
        <v>940</v>
      </c>
      <c r="N49" s="1">
        <f t="shared" si="15"/>
        <v>1175</v>
      </c>
      <c r="X49" s="1"/>
      <c r="Y49" s="1"/>
      <c r="AJ49" s="1">
        <v>46</v>
      </c>
      <c r="AK49" s="1">
        <f t="shared" si="6"/>
        <v>5760</v>
      </c>
      <c r="AL49" s="1">
        <f t="shared" si="7"/>
        <v>70</v>
      </c>
      <c r="AM49" s="1">
        <f t="shared" si="8"/>
        <v>5830</v>
      </c>
    </row>
    <row r="50" spans="9:39" x14ac:dyDescent="0.15">
      <c r="I50" s="1">
        <v>46</v>
      </c>
      <c r="K50" s="1">
        <f t="shared" si="12"/>
        <v>480</v>
      </c>
      <c r="L50" s="1">
        <f t="shared" si="13"/>
        <v>720</v>
      </c>
      <c r="M50" s="1">
        <f t="shared" si="14"/>
        <v>960</v>
      </c>
      <c r="N50" s="1">
        <f t="shared" si="15"/>
        <v>1200</v>
      </c>
      <c r="X50" s="1"/>
      <c r="Y50" s="1"/>
      <c r="AJ50" s="1">
        <v>47</v>
      </c>
      <c r="AK50" s="1">
        <f t="shared" si="6"/>
        <v>5880</v>
      </c>
      <c r="AL50" s="1">
        <f t="shared" si="7"/>
        <v>95</v>
      </c>
      <c r="AM50" s="1">
        <f t="shared" si="8"/>
        <v>5975</v>
      </c>
    </row>
    <row r="51" spans="9:39" x14ac:dyDescent="0.15">
      <c r="I51" s="1">
        <v>47</v>
      </c>
      <c r="K51" s="1">
        <f t="shared" si="12"/>
        <v>490</v>
      </c>
      <c r="L51" s="1">
        <f t="shared" si="13"/>
        <v>735</v>
      </c>
      <c r="M51" s="1">
        <f t="shared" si="14"/>
        <v>980</v>
      </c>
      <c r="N51" s="1">
        <f t="shared" si="15"/>
        <v>1225</v>
      </c>
      <c r="X51" s="1"/>
      <c r="Y51" s="1"/>
      <c r="AJ51" s="1">
        <v>48</v>
      </c>
      <c r="AK51" s="1">
        <f t="shared" si="6"/>
        <v>6000</v>
      </c>
      <c r="AL51" s="1">
        <f t="shared" si="7"/>
        <v>120</v>
      </c>
      <c r="AM51" s="1">
        <f t="shared" si="8"/>
        <v>6120</v>
      </c>
    </row>
    <row r="52" spans="9:39" x14ac:dyDescent="0.15">
      <c r="I52" s="1">
        <v>48</v>
      </c>
      <c r="K52" s="1">
        <f t="shared" si="12"/>
        <v>500</v>
      </c>
      <c r="L52" s="1">
        <f t="shared" si="13"/>
        <v>750</v>
      </c>
      <c r="M52" s="1">
        <f t="shared" si="14"/>
        <v>1000</v>
      </c>
      <c r="N52" s="1">
        <f t="shared" si="15"/>
        <v>1250</v>
      </c>
      <c r="X52" s="1"/>
      <c r="Y52" s="1"/>
      <c r="AJ52" s="1">
        <v>49</v>
      </c>
      <c r="AK52" s="1">
        <f t="shared" si="6"/>
        <v>6120</v>
      </c>
      <c r="AL52" s="1">
        <f t="shared" si="7"/>
        <v>144</v>
      </c>
      <c r="AM52" s="1">
        <f t="shared" si="8"/>
        <v>6264</v>
      </c>
    </row>
    <row r="53" spans="9:39" x14ac:dyDescent="0.15">
      <c r="I53" s="1">
        <v>49</v>
      </c>
      <c r="K53" s="1">
        <f t="shared" si="12"/>
        <v>510</v>
      </c>
      <c r="L53" s="1">
        <f t="shared" si="13"/>
        <v>765</v>
      </c>
      <c r="M53" s="1">
        <f t="shared" si="14"/>
        <v>1020</v>
      </c>
      <c r="N53" s="1">
        <f t="shared" si="15"/>
        <v>1275</v>
      </c>
      <c r="X53" s="1"/>
      <c r="Y53" s="1"/>
      <c r="AJ53" s="1">
        <v>50</v>
      </c>
      <c r="AK53" s="1">
        <f t="shared" si="6"/>
        <v>6240</v>
      </c>
      <c r="AL53" s="1">
        <f t="shared" si="7"/>
        <v>168</v>
      </c>
      <c r="AM53" s="1">
        <f t="shared" si="8"/>
        <v>6408</v>
      </c>
    </row>
    <row r="54" spans="9:39" x14ac:dyDescent="0.15">
      <c r="I54" s="1">
        <v>50</v>
      </c>
      <c r="K54" s="1">
        <f t="shared" si="12"/>
        <v>520</v>
      </c>
      <c r="L54" s="1">
        <f t="shared" si="13"/>
        <v>780</v>
      </c>
      <c r="M54" s="1">
        <f t="shared" si="14"/>
        <v>1040</v>
      </c>
      <c r="N54" s="1">
        <f t="shared" si="15"/>
        <v>1300</v>
      </c>
      <c r="X54" s="1"/>
      <c r="Y54" s="1"/>
      <c r="AJ54" s="1">
        <v>51</v>
      </c>
      <c r="AK54" s="1">
        <f t="shared" si="6"/>
        <v>6360</v>
      </c>
      <c r="AL54" s="1">
        <f t="shared" si="7"/>
        <v>192</v>
      </c>
      <c r="AM54" s="1">
        <f t="shared" si="8"/>
        <v>6552</v>
      </c>
    </row>
    <row r="55" spans="9:39" x14ac:dyDescent="0.15">
      <c r="I55" s="1">
        <v>51</v>
      </c>
      <c r="K55" s="1">
        <f t="shared" si="12"/>
        <v>530</v>
      </c>
      <c r="L55" s="1">
        <f t="shared" si="13"/>
        <v>795</v>
      </c>
      <c r="M55" s="1">
        <f t="shared" si="14"/>
        <v>1060</v>
      </c>
      <c r="N55" s="1">
        <f t="shared" si="15"/>
        <v>1325</v>
      </c>
      <c r="X55" s="1"/>
      <c r="Y55" s="1"/>
      <c r="AJ55" s="1">
        <v>52</v>
      </c>
      <c r="AK55" s="1">
        <f t="shared" si="6"/>
        <v>6480</v>
      </c>
      <c r="AL55" s="1">
        <f t="shared" si="7"/>
        <v>216</v>
      </c>
      <c r="AM55" s="1">
        <f t="shared" si="8"/>
        <v>6696</v>
      </c>
    </row>
    <row r="56" spans="9:39" x14ac:dyDescent="0.15">
      <c r="I56" s="1">
        <v>52</v>
      </c>
      <c r="K56" s="1">
        <f t="shared" si="12"/>
        <v>540</v>
      </c>
      <c r="L56" s="1">
        <f t="shared" si="13"/>
        <v>810</v>
      </c>
      <c r="M56" s="1">
        <f t="shared" si="14"/>
        <v>1080</v>
      </c>
      <c r="N56" s="1">
        <f t="shared" si="15"/>
        <v>1350</v>
      </c>
      <c r="X56" s="1"/>
      <c r="Y56" s="1"/>
      <c r="AJ56" s="1">
        <v>53</v>
      </c>
      <c r="AK56" s="1">
        <f t="shared" si="6"/>
        <v>6600</v>
      </c>
      <c r="AL56" s="1">
        <f t="shared" si="7"/>
        <v>240</v>
      </c>
      <c r="AM56" s="1">
        <f t="shared" si="8"/>
        <v>6840</v>
      </c>
    </row>
    <row r="57" spans="9:39" x14ac:dyDescent="0.15">
      <c r="I57" s="1">
        <v>53</v>
      </c>
      <c r="K57" s="1">
        <f t="shared" ref="K57:K88" si="16">D$7+D$8*$I57</f>
        <v>550</v>
      </c>
      <c r="L57" s="1">
        <f t="shared" ref="L57:L88" si="17">E$7+E$8*$I57</f>
        <v>825</v>
      </c>
      <c r="M57" s="1">
        <f t="shared" ref="M57:M88" si="18">F$7+F$8*$I57</f>
        <v>1100</v>
      </c>
      <c r="N57" s="1">
        <f t="shared" ref="N57:N88" si="19">G$7+G$8*$I57</f>
        <v>1375</v>
      </c>
      <c r="X57" s="1"/>
      <c r="Y57" s="1"/>
      <c r="AJ57" s="1">
        <v>54</v>
      </c>
      <c r="AK57" s="1">
        <f t="shared" si="6"/>
        <v>6720</v>
      </c>
      <c r="AL57" s="1">
        <f t="shared" si="7"/>
        <v>264</v>
      </c>
      <c r="AM57" s="1">
        <f t="shared" si="8"/>
        <v>6984</v>
      </c>
    </row>
    <row r="58" spans="9:39" x14ac:dyDescent="0.15">
      <c r="I58" s="1">
        <v>54</v>
      </c>
      <c r="K58" s="1">
        <f t="shared" si="16"/>
        <v>560</v>
      </c>
      <c r="L58" s="1">
        <f t="shared" si="17"/>
        <v>840</v>
      </c>
      <c r="M58" s="1">
        <f t="shared" si="18"/>
        <v>1120</v>
      </c>
      <c r="N58" s="1">
        <f t="shared" si="19"/>
        <v>1400</v>
      </c>
      <c r="X58" s="1"/>
      <c r="Y58" s="1"/>
      <c r="AJ58" s="1">
        <v>55</v>
      </c>
      <c r="AK58" s="1">
        <f t="shared" si="6"/>
        <v>6840</v>
      </c>
      <c r="AL58" s="1">
        <f t="shared" si="7"/>
        <v>288</v>
      </c>
      <c r="AM58" s="1">
        <f t="shared" si="8"/>
        <v>7128</v>
      </c>
    </row>
    <row r="59" spans="9:39" x14ac:dyDescent="0.15">
      <c r="I59" s="1">
        <v>55</v>
      </c>
      <c r="K59" s="1">
        <f t="shared" si="16"/>
        <v>570</v>
      </c>
      <c r="L59" s="1">
        <f t="shared" si="17"/>
        <v>855</v>
      </c>
      <c r="M59" s="1">
        <f t="shared" si="18"/>
        <v>1140</v>
      </c>
      <c r="N59" s="1">
        <f t="shared" si="19"/>
        <v>1425</v>
      </c>
      <c r="X59" s="1"/>
      <c r="Y59" s="1"/>
      <c r="AJ59" s="1">
        <v>56</v>
      </c>
      <c r="AK59" s="1">
        <f t="shared" si="6"/>
        <v>6960</v>
      </c>
      <c r="AL59" s="1">
        <f t="shared" si="7"/>
        <v>312</v>
      </c>
      <c r="AM59" s="1">
        <f t="shared" si="8"/>
        <v>7272</v>
      </c>
    </row>
    <row r="60" spans="9:39" x14ac:dyDescent="0.15">
      <c r="I60" s="1">
        <v>56</v>
      </c>
      <c r="K60" s="1">
        <f t="shared" si="16"/>
        <v>580</v>
      </c>
      <c r="L60" s="1">
        <f t="shared" si="17"/>
        <v>870</v>
      </c>
      <c r="M60" s="1">
        <f t="shared" si="18"/>
        <v>1160</v>
      </c>
      <c r="N60" s="1">
        <f t="shared" si="19"/>
        <v>1450</v>
      </c>
      <c r="X60" s="1"/>
      <c r="Y60" s="1"/>
      <c r="AJ60" s="1">
        <v>57</v>
      </c>
      <c r="AK60" s="1">
        <f t="shared" si="6"/>
        <v>7080</v>
      </c>
      <c r="AL60" s="1">
        <f t="shared" si="7"/>
        <v>336</v>
      </c>
      <c r="AM60" s="1">
        <f t="shared" si="8"/>
        <v>7416</v>
      </c>
    </row>
    <row r="61" spans="9:39" x14ac:dyDescent="0.15">
      <c r="I61" s="1">
        <v>57</v>
      </c>
      <c r="K61" s="1">
        <f t="shared" si="16"/>
        <v>590</v>
      </c>
      <c r="L61" s="1">
        <f t="shared" si="17"/>
        <v>885</v>
      </c>
      <c r="M61" s="1">
        <f t="shared" si="18"/>
        <v>1180</v>
      </c>
      <c r="N61" s="1">
        <f t="shared" si="19"/>
        <v>1475</v>
      </c>
      <c r="X61" s="1"/>
      <c r="Y61" s="1"/>
      <c r="AJ61" s="1">
        <v>58</v>
      </c>
      <c r="AK61" s="1">
        <f t="shared" si="6"/>
        <v>7200</v>
      </c>
      <c r="AL61" s="1">
        <f t="shared" si="7"/>
        <v>360</v>
      </c>
      <c r="AM61" s="1">
        <f t="shared" si="8"/>
        <v>7560</v>
      </c>
    </row>
    <row r="62" spans="9:39" x14ac:dyDescent="0.15">
      <c r="I62" s="1">
        <v>58</v>
      </c>
      <c r="K62" s="1">
        <f t="shared" si="16"/>
        <v>600</v>
      </c>
      <c r="L62" s="1">
        <f t="shared" si="17"/>
        <v>900</v>
      </c>
      <c r="M62" s="1">
        <f t="shared" si="18"/>
        <v>1200</v>
      </c>
      <c r="N62" s="1">
        <f t="shared" si="19"/>
        <v>1500</v>
      </c>
      <c r="X62" s="1"/>
      <c r="Y62" s="1"/>
      <c r="AJ62" s="1">
        <v>59</v>
      </c>
      <c r="AK62" s="1">
        <f t="shared" si="6"/>
        <v>7320</v>
      </c>
      <c r="AL62" s="1">
        <f t="shared" si="7"/>
        <v>420</v>
      </c>
      <c r="AM62" s="1">
        <f t="shared" si="8"/>
        <v>7740</v>
      </c>
    </row>
    <row r="63" spans="9:39" x14ac:dyDescent="0.15">
      <c r="I63" s="1">
        <v>59</v>
      </c>
      <c r="K63" s="1">
        <f t="shared" si="16"/>
        <v>610</v>
      </c>
      <c r="L63" s="1">
        <f t="shared" si="17"/>
        <v>915</v>
      </c>
      <c r="M63" s="1">
        <f t="shared" si="18"/>
        <v>1220</v>
      </c>
      <c r="N63" s="1">
        <f t="shared" si="19"/>
        <v>1525</v>
      </c>
      <c r="X63" s="1"/>
      <c r="Y63" s="1"/>
      <c r="AJ63" s="1">
        <v>60</v>
      </c>
      <c r="AK63" s="1">
        <f t="shared" si="6"/>
        <v>7440</v>
      </c>
      <c r="AL63" s="1">
        <f t="shared" si="7"/>
        <v>480</v>
      </c>
      <c r="AM63" s="1">
        <f t="shared" si="8"/>
        <v>7920</v>
      </c>
    </row>
    <row r="64" spans="9:39" x14ac:dyDescent="0.15">
      <c r="I64" s="1">
        <v>60</v>
      </c>
      <c r="K64" s="1">
        <f t="shared" si="16"/>
        <v>620</v>
      </c>
      <c r="L64" s="1">
        <f t="shared" si="17"/>
        <v>930</v>
      </c>
      <c r="M64" s="1">
        <f t="shared" si="18"/>
        <v>1240</v>
      </c>
      <c r="N64" s="1">
        <f t="shared" si="19"/>
        <v>1550</v>
      </c>
      <c r="X64" s="1"/>
      <c r="Y64" s="1"/>
      <c r="AJ64" s="1">
        <v>61</v>
      </c>
      <c r="AK64" s="1">
        <f t="shared" si="6"/>
        <v>7560</v>
      </c>
      <c r="AL64" s="1">
        <f t="shared" si="7"/>
        <v>540</v>
      </c>
      <c r="AM64" s="1">
        <f t="shared" si="8"/>
        <v>8100</v>
      </c>
    </row>
    <row r="65" spans="9:39" x14ac:dyDescent="0.15">
      <c r="I65" s="1">
        <v>61</v>
      </c>
      <c r="K65" s="1">
        <f t="shared" si="16"/>
        <v>630</v>
      </c>
      <c r="L65" s="1">
        <f t="shared" si="17"/>
        <v>945</v>
      </c>
      <c r="M65" s="1">
        <f t="shared" si="18"/>
        <v>1260</v>
      </c>
      <c r="N65" s="1">
        <f t="shared" si="19"/>
        <v>1575</v>
      </c>
      <c r="X65" s="1"/>
      <c r="Y65" s="1"/>
      <c r="AJ65" s="1">
        <v>62</v>
      </c>
      <c r="AK65" s="1">
        <f t="shared" si="6"/>
        <v>7680</v>
      </c>
      <c r="AL65" s="1">
        <f t="shared" si="7"/>
        <v>600</v>
      </c>
      <c r="AM65" s="1">
        <f t="shared" si="8"/>
        <v>8280</v>
      </c>
    </row>
    <row r="66" spans="9:39" x14ac:dyDescent="0.15">
      <c r="I66" s="1">
        <v>62</v>
      </c>
      <c r="K66" s="1">
        <f t="shared" si="16"/>
        <v>640</v>
      </c>
      <c r="L66" s="1">
        <f t="shared" si="17"/>
        <v>960</v>
      </c>
      <c r="M66" s="1">
        <f t="shared" si="18"/>
        <v>1280</v>
      </c>
      <c r="N66" s="1">
        <f t="shared" si="19"/>
        <v>1600</v>
      </c>
      <c r="X66" s="1"/>
      <c r="Y66" s="1"/>
      <c r="AJ66" s="1">
        <v>63</v>
      </c>
      <c r="AK66" s="1">
        <f t="shared" si="6"/>
        <v>7800</v>
      </c>
      <c r="AL66" s="1">
        <f t="shared" si="7"/>
        <v>660</v>
      </c>
      <c r="AM66" s="1">
        <f t="shared" si="8"/>
        <v>8460</v>
      </c>
    </row>
    <row r="67" spans="9:39" x14ac:dyDescent="0.15">
      <c r="I67" s="1">
        <v>63</v>
      </c>
      <c r="K67" s="1">
        <f t="shared" si="16"/>
        <v>650</v>
      </c>
      <c r="L67" s="1">
        <f t="shared" si="17"/>
        <v>975</v>
      </c>
      <c r="M67" s="1">
        <f t="shared" si="18"/>
        <v>1300</v>
      </c>
      <c r="N67" s="1">
        <f t="shared" si="19"/>
        <v>1625</v>
      </c>
      <c r="X67" s="1"/>
      <c r="Y67" s="1"/>
      <c r="AJ67" s="1">
        <v>64</v>
      </c>
      <c r="AK67" s="1">
        <f t="shared" si="6"/>
        <v>7920</v>
      </c>
      <c r="AL67" s="1">
        <f t="shared" si="7"/>
        <v>720</v>
      </c>
      <c r="AM67" s="1">
        <f t="shared" si="8"/>
        <v>8640</v>
      </c>
    </row>
    <row r="68" spans="9:39" x14ac:dyDescent="0.15">
      <c r="I68" s="1">
        <v>64</v>
      </c>
      <c r="K68" s="1">
        <f t="shared" si="16"/>
        <v>660</v>
      </c>
      <c r="L68" s="1">
        <f t="shared" si="17"/>
        <v>990</v>
      </c>
      <c r="M68" s="1">
        <f t="shared" si="18"/>
        <v>1320</v>
      </c>
      <c r="N68" s="1">
        <f t="shared" si="19"/>
        <v>1650</v>
      </c>
      <c r="X68" s="1"/>
      <c r="Y68" s="1"/>
      <c r="AJ68" s="1">
        <v>65</v>
      </c>
      <c r="AK68" s="1">
        <f t="shared" si="6"/>
        <v>8040</v>
      </c>
      <c r="AL68" s="1">
        <f t="shared" si="7"/>
        <v>780</v>
      </c>
      <c r="AM68" s="1">
        <f t="shared" si="8"/>
        <v>8820</v>
      </c>
    </row>
    <row r="69" spans="9:39" x14ac:dyDescent="0.15">
      <c r="I69" s="1">
        <v>65</v>
      </c>
      <c r="K69" s="1">
        <f t="shared" si="16"/>
        <v>670</v>
      </c>
      <c r="L69" s="1">
        <f t="shared" si="17"/>
        <v>1005</v>
      </c>
      <c r="M69" s="1">
        <f t="shared" si="18"/>
        <v>1340</v>
      </c>
      <c r="N69" s="1">
        <f t="shared" si="19"/>
        <v>1675</v>
      </c>
      <c r="X69" s="1"/>
      <c r="Y69" s="1"/>
      <c r="AJ69" s="1">
        <v>66</v>
      </c>
      <c r="AK69" s="1">
        <f t="shared" ref="AK69:AK103" si="20">求节点($AC$4:$AC$17,$AH$4:$AH$17,AJ69)</f>
        <v>8160</v>
      </c>
      <c r="AL69" s="1">
        <f t="shared" ref="AL69:AL103" si="21">IF(AJ69&lt;=$AC$26,求节点($AC$21:$AC$26,$AH$21:$AH$26,AJ69),$AH$26)</f>
        <v>840</v>
      </c>
      <c r="AM69" s="1">
        <f t="shared" ref="AM69:AM103" si="22">AK69+AL69</f>
        <v>9000</v>
      </c>
    </row>
    <row r="70" spans="9:39" x14ac:dyDescent="0.15">
      <c r="I70" s="1">
        <v>66</v>
      </c>
      <c r="K70" s="1">
        <f t="shared" si="16"/>
        <v>680</v>
      </c>
      <c r="L70" s="1">
        <f t="shared" si="17"/>
        <v>1020</v>
      </c>
      <c r="M70" s="1">
        <f t="shared" si="18"/>
        <v>1360</v>
      </c>
      <c r="N70" s="1">
        <f t="shared" si="19"/>
        <v>1700</v>
      </c>
      <c r="X70" s="1"/>
      <c r="Y70" s="1"/>
      <c r="AJ70" s="1">
        <v>67</v>
      </c>
      <c r="AK70" s="1">
        <f t="shared" si="20"/>
        <v>8280</v>
      </c>
      <c r="AL70" s="1">
        <f t="shared" si="21"/>
        <v>840</v>
      </c>
      <c r="AM70" s="1">
        <f t="shared" si="22"/>
        <v>9120</v>
      </c>
    </row>
    <row r="71" spans="9:39" x14ac:dyDescent="0.15">
      <c r="I71" s="1">
        <v>67</v>
      </c>
      <c r="K71" s="1">
        <f t="shared" si="16"/>
        <v>690</v>
      </c>
      <c r="L71" s="1">
        <f t="shared" si="17"/>
        <v>1035</v>
      </c>
      <c r="M71" s="1">
        <f t="shared" si="18"/>
        <v>1380</v>
      </c>
      <c r="N71" s="1">
        <f t="shared" si="19"/>
        <v>1725</v>
      </c>
      <c r="X71" s="1"/>
      <c r="Y71" s="1"/>
      <c r="AJ71" s="1">
        <v>68</v>
      </c>
      <c r="AK71" s="1">
        <f t="shared" si="20"/>
        <v>8400</v>
      </c>
      <c r="AL71" s="1">
        <f t="shared" si="21"/>
        <v>840</v>
      </c>
      <c r="AM71" s="1">
        <f t="shared" si="22"/>
        <v>9240</v>
      </c>
    </row>
    <row r="72" spans="9:39" x14ac:dyDescent="0.15">
      <c r="I72" s="1">
        <v>68</v>
      </c>
      <c r="K72" s="1">
        <f t="shared" si="16"/>
        <v>700</v>
      </c>
      <c r="L72" s="1">
        <f t="shared" si="17"/>
        <v>1050</v>
      </c>
      <c r="M72" s="1">
        <f t="shared" si="18"/>
        <v>1400</v>
      </c>
      <c r="N72" s="1">
        <f t="shared" si="19"/>
        <v>1750</v>
      </c>
      <c r="X72" s="1"/>
      <c r="Y72" s="1"/>
      <c r="AJ72" s="1">
        <v>69</v>
      </c>
      <c r="AK72" s="1">
        <f t="shared" si="20"/>
        <v>8520</v>
      </c>
      <c r="AL72" s="1">
        <f t="shared" si="21"/>
        <v>840</v>
      </c>
      <c r="AM72" s="1">
        <f t="shared" si="22"/>
        <v>9360</v>
      </c>
    </row>
    <row r="73" spans="9:39" x14ac:dyDescent="0.15">
      <c r="I73" s="1">
        <v>69</v>
      </c>
      <c r="K73" s="1">
        <f t="shared" si="16"/>
        <v>710</v>
      </c>
      <c r="L73" s="1">
        <f t="shared" si="17"/>
        <v>1065</v>
      </c>
      <c r="M73" s="1">
        <f t="shared" si="18"/>
        <v>1420</v>
      </c>
      <c r="N73" s="1">
        <f t="shared" si="19"/>
        <v>1775</v>
      </c>
      <c r="X73" s="1"/>
      <c r="Y73" s="1"/>
      <c r="AJ73" s="1">
        <v>70</v>
      </c>
      <c r="AK73" s="1">
        <f t="shared" si="20"/>
        <v>8640</v>
      </c>
      <c r="AL73" s="1">
        <f t="shared" si="21"/>
        <v>840</v>
      </c>
      <c r="AM73" s="1">
        <f t="shared" si="22"/>
        <v>9480</v>
      </c>
    </row>
    <row r="74" spans="9:39" x14ac:dyDescent="0.15">
      <c r="I74" s="1">
        <v>70</v>
      </c>
      <c r="K74" s="1">
        <f t="shared" si="16"/>
        <v>720</v>
      </c>
      <c r="L74" s="1">
        <f t="shared" si="17"/>
        <v>1080</v>
      </c>
      <c r="M74" s="1">
        <f t="shared" si="18"/>
        <v>1440</v>
      </c>
      <c r="N74" s="1">
        <f t="shared" si="19"/>
        <v>1800</v>
      </c>
      <c r="X74" s="1"/>
      <c r="Y74" s="1"/>
      <c r="AJ74" s="1">
        <v>71</v>
      </c>
      <c r="AK74" s="1">
        <f t="shared" si="20"/>
        <v>8760</v>
      </c>
      <c r="AL74" s="1">
        <f t="shared" si="21"/>
        <v>840</v>
      </c>
      <c r="AM74" s="1">
        <f t="shared" si="22"/>
        <v>9600</v>
      </c>
    </row>
    <row r="75" spans="9:39" x14ac:dyDescent="0.15">
      <c r="I75" s="1">
        <v>71</v>
      </c>
      <c r="K75" s="1">
        <f t="shared" si="16"/>
        <v>730</v>
      </c>
      <c r="L75" s="1">
        <f t="shared" si="17"/>
        <v>1095</v>
      </c>
      <c r="M75" s="1">
        <f t="shared" si="18"/>
        <v>1460</v>
      </c>
      <c r="N75" s="1">
        <f t="shared" si="19"/>
        <v>1825</v>
      </c>
      <c r="X75" s="1"/>
      <c r="Y75" s="1"/>
      <c r="AJ75" s="1">
        <v>72</v>
      </c>
      <c r="AK75" s="1">
        <f t="shared" si="20"/>
        <v>8880</v>
      </c>
      <c r="AL75" s="1">
        <f t="shared" si="21"/>
        <v>840</v>
      </c>
      <c r="AM75" s="1">
        <f t="shared" si="22"/>
        <v>9720</v>
      </c>
    </row>
    <row r="76" spans="9:39" x14ac:dyDescent="0.15">
      <c r="I76" s="1">
        <v>72</v>
      </c>
      <c r="K76" s="1">
        <f t="shared" si="16"/>
        <v>740</v>
      </c>
      <c r="L76" s="1">
        <f t="shared" si="17"/>
        <v>1110</v>
      </c>
      <c r="M76" s="1">
        <f t="shared" si="18"/>
        <v>1480</v>
      </c>
      <c r="N76" s="1">
        <f t="shared" si="19"/>
        <v>1850</v>
      </c>
      <c r="X76" s="1"/>
      <c r="Y76" s="1"/>
      <c r="AJ76" s="1">
        <v>73</v>
      </c>
      <c r="AK76" s="1">
        <f t="shared" si="20"/>
        <v>9000</v>
      </c>
      <c r="AL76" s="1">
        <f t="shared" si="21"/>
        <v>840</v>
      </c>
      <c r="AM76" s="1">
        <f t="shared" si="22"/>
        <v>9840</v>
      </c>
    </row>
    <row r="77" spans="9:39" x14ac:dyDescent="0.15">
      <c r="I77" s="1">
        <v>73</v>
      </c>
      <c r="K77" s="1">
        <f t="shared" si="16"/>
        <v>750</v>
      </c>
      <c r="L77" s="1">
        <f t="shared" si="17"/>
        <v>1125</v>
      </c>
      <c r="M77" s="1">
        <f t="shared" si="18"/>
        <v>1500</v>
      </c>
      <c r="N77" s="1">
        <f t="shared" si="19"/>
        <v>1875</v>
      </c>
      <c r="X77" s="1"/>
      <c r="Y77" s="1"/>
      <c r="AJ77" s="1">
        <v>74</v>
      </c>
      <c r="AK77" s="1">
        <f t="shared" si="20"/>
        <v>9120</v>
      </c>
      <c r="AL77" s="1">
        <f t="shared" si="21"/>
        <v>840</v>
      </c>
      <c r="AM77" s="1">
        <f t="shared" si="22"/>
        <v>9960</v>
      </c>
    </row>
    <row r="78" spans="9:39" x14ac:dyDescent="0.15">
      <c r="I78" s="1">
        <v>74</v>
      </c>
      <c r="K78" s="1">
        <f t="shared" si="16"/>
        <v>760</v>
      </c>
      <c r="L78" s="1">
        <f t="shared" si="17"/>
        <v>1140</v>
      </c>
      <c r="M78" s="1">
        <f t="shared" si="18"/>
        <v>1520</v>
      </c>
      <c r="N78" s="1">
        <f t="shared" si="19"/>
        <v>1900</v>
      </c>
      <c r="X78" s="1"/>
      <c r="Y78" s="1"/>
      <c r="AJ78" s="1">
        <v>75</v>
      </c>
      <c r="AK78" s="1">
        <f t="shared" si="20"/>
        <v>9240</v>
      </c>
      <c r="AL78" s="1">
        <f t="shared" si="21"/>
        <v>840</v>
      </c>
      <c r="AM78" s="1">
        <f t="shared" si="22"/>
        <v>10080</v>
      </c>
    </row>
    <row r="79" spans="9:39" x14ac:dyDescent="0.15">
      <c r="I79" s="1">
        <v>75</v>
      </c>
      <c r="K79" s="1">
        <f t="shared" si="16"/>
        <v>770</v>
      </c>
      <c r="L79" s="1">
        <f t="shared" si="17"/>
        <v>1155</v>
      </c>
      <c r="M79" s="1">
        <f t="shared" si="18"/>
        <v>1540</v>
      </c>
      <c r="N79" s="1">
        <f t="shared" si="19"/>
        <v>1925</v>
      </c>
      <c r="X79" s="1"/>
      <c r="Y79" s="1"/>
      <c r="AJ79" s="1">
        <v>76</v>
      </c>
      <c r="AK79" s="1">
        <f t="shared" si="20"/>
        <v>9360</v>
      </c>
      <c r="AL79" s="1">
        <f t="shared" si="21"/>
        <v>840</v>
      </c>
      <c r="AM79" s="1">
        <f t="shared" si="22"/>
        <v>10200</v>
      </c>
    </row>
    <row r="80" spans="9:39" x14ac:dyDescent="0.15">
      <c r="I80" s="1">
        <v>76</v>
      </c>
      <c r="K80" s="1">
        <f t="shared" si="16"/>
        <v>780</v>
      </c>
      <c r="L80" s="1">
        <f t="shared" si="17"/>
        <v>1170</v>
      </c>
      <c r="M80" s="1">
        <f t="shared" si="18"/>
        <v>1560</v>
      </c>
      <c r="N80" s="1">
        <f t="shared" si="19"/>
        <v>1950</v>
      </c>
      <c r="X80" s="1"/>
      <c r="Y80" s="1"/>
      <c r="AJ80" s="1">
        <v>77</v>
      </c>
      <c r="AK80" s="1">
        <f t="shared" si="20"/>
        <v>9480</v>
      </c>
      <c r="AL80" s="1">
        <f t="shared" si="21"/>
        <v>840</v>
      </c>
      <c r="AM80" s="1">
        <f t="shared" si="22"/>
        <v>10320</v>
      </c>
    </row>
    <row r="81" spans="9:39" x14ac:dyDescent="0.15">
      <c r="I81" s="1">
        <v>77</v>
      </c>
      <c r="K81" s="1">
        <f t="shared" si="16"/>
        <v>790</v>
      </c>
      <c r="L81" s="1">
        <f t="shared" si="17"/>
        <v>1185</v>
      </c>
      <c r="M81" s="1">
        <f t="shared" si="18"/>
        <v>1580</v>
      </c>
      <c r="N81" s="1">
        <f t="shared" si="19"/>
        <v>1975</v>
      </c>
      <c r="X81" s="1"/>
      <c r="Y81" s="1"/>
      <c r="AJ81" s="1">
        <v>78</v>
      </c>
      <c r="AK81" s="1">
        <f t="shared" si="20"/>
        <v>9600</v>
      </c>
      <c r="AL81" s="1">
        <f t="shared" si="21"/>
        <v>840</v>
      </c>
      <c r="AM81" s="1">
        <f t="shared" si="22"/>
        <v>10440</v>
      </c>
    </row>
    <row r="82" spans="9:39" x14ac:dyDescent="0.15">
      <c r="I82" s="1">
        <v>78</v>
      </c>
      <c r="K82" s="1">
        <f t="shared" si="16"/>
        <v>800</v>
      </c>
      <c r="L82" s="1">
        <f t="shared" si="17"/>
        <v>1200</v>
      </c>
      <c r="M82" s="1">
        <f t="shared" si="18"/>
        <v>1600</v>
      </c>
      <c r="N82" s="1">
        <f t="shared" si="19"/>
        <v>2000</v>
      </c>
      <c r="X82" s="1"/>
      <c r="Y82" s="1"/>
      <c r="AJ82" s="1">
        <v>79</v>
      </c>
      <c r="AK82" s="1">
        <f t="shared" si="20"/>
        <v>9720</v>
      </c>
      <c r="AL82" s="1">
        <f t="shared" si="21"/>
        <v>840</v>
      </c>
      <c r="AM82" s="1">
        <f t="shared" si="22"/>
        <v>10560</v>
      </c>
    </row>
    <row r="83" spans="9:39" x14ac:dyDescent="0.15">
      <c r="I83" s="1">
        <v>79</v>
      </c>
      <c r="K83" s="1">
        <f t="shared" si="16"/>
        <v>810</v>
      </c>
      <c r="L83" s="1">
        <f t="shared" si="17"/>
        <v>1215</v>
      </c>
      <c r="M83" s="1">
        <f t="shared" si="18"/>
        <v>1620</v>
      </c>
      <c r="N83" s="1">
        <f t="shared" si="19"/>
        <v>2025</v>
      </c>
      <c r="X83" s="1"/>
      <c r="Y83" s="1"/>
      <c r="AJ83" s="1">
        <v>80</v>
      </c>
      <c r="AK83" s="1">
        <f t="shared" si="20"/>
        <v>9840</v>
      </c>
      <c r="AL83" s="1">
        <f t="shared" si="21"/>
        <v>840</v>
      </c>
      <c r="AM83" s="1">
        <f t="shared" si="22"/>
        <v>10680</v>
      </c>
    </row>
    <row r="84" spans="9:39" x14ac:dyDescent="0.15">
      <c r="I84" s="1">
        <v>80</v>
      </c>
      <c r="K84" s="1">
        <f t="shared" si="16"/>
        <v>820</v>
      </c>
      <c r="L84" s="1">
        <f t="shared" si="17"/>
        <v>1230</v>
      </c>
      <c r="M84" s="1">
        <f t="shared" si="18"/>
        <v>1640</v>
      </c>
      <c r="N84" s="1">
        <f t="shared" si="19"/>
        <v>2050</v>
      </c>
      <c r="X84" s="1"/>
      <c r="Y84" s="1"/>
      <c r="AJ84" s="1">
        <v>81</v>
      </c>
      <c r="AK84" s="1">
        <f t="shared" si="20"/>
        <v>9960</v>
      </c>
      <c r="AL84" s="1">
        <f t="shared" si="21"/>
        <v>840</v>
      </c>
      <c r="AM84" s="1">
        <f t="shared" si="22"/>
        <v>10800</v>
      </c>
    </row>
    <row r="85" spans="9:39" x14ac:dyDescent="0.15">
      <c r="I85" s="1">
        <v>81</v>
      </c>
      <c r="K85" s="1">
        <f t="shared" si="16"/>
        <v>830</v>
      </c>
      <c r="L85" s="1">
        <f t="shared" si="17"/>
        <v>1245</v>
      </c>
      <c r="M85" s="1">
        <f t="shared" si="18"/>
        <v>1660</v>
      </c>
      <c r="N85" s="1">
        <f t="shared" si="19"/>
        <v>2075</v>
      </c>
      <c r="X85" s="1"/>
      <c r="Y85" s="1"/>
      <c r="AJ85" s="1">
        <v>82</v>
      </c>
      <c r="AK85" s="1">
        <f t="shared" si="20"/>
        <v>10080</v>
      </c>
      <c r="AL85" s="1">
        <f t="shared" si="21"/>
        <v>840</v>
      </c>
      <c r="AM85" s="1">
        <f t="shared" si="22"/>
        <v>10920</v>
      </c>
    </row>
    <row r="86" spans="9:39" x14ac:dyDescent="0.15">
      <c r="I86" s="1">
        <v>82</v>
      </c>
      <c r="K86" s="1">
        <f t="shared" si="16"/>
        <v>840</v>
      </c>
      <c r="L86" s="1">
        <f t="shared" si="17"/>
        <v>1260</v>
      </c>
      <c r="M86" s="1">
        <f t="shared" si="18"/>
        <v>1680</v>
      </c>
      <c r="N86" s="1">
        <f t="shared" si="19"/>
        <v>2100</v>
      </c>
      <c r="X86" s="1"/>
      <c r="Y86" s="1"/>
      <c r="AJ86" s="1">
        <v>83</v>
      </c>
      <c r="AK86" s="1">
        <f t="shared" si="20"/>
        <v>10200</v>
      </c>
      <c r="AL86" s="1">
        <f t="shared" si="21"/>
        <v>840</v>
      </c>
      <c r="AM86" s="1">
        <f t="shared" si="22"/>
        <v>11040</v>
      </c>
    </row>
    <row r="87" spans="9:39" x14ac:dyDescent="0.15">
      <c r="I87" s="1">
        <v>83</v>
      </c>
      <c r="K87" s="1">
        <f t="shared" si="16"/>
        <v>850</v>
      </c>
      <c r="L87" s="1">
        <f t="shared" si="17"/>
        <v>1275</v>
      </c>
      <c r="M87" s="1">
        <f t="shared" si="18"/>
        <v>1700</v>
      </c>
      <c r="N87" s="1">
        <f t="shared" si="19"/>
        <v>2125</v>
      </c>
      <c r="X87" s="1"/>
      <c r="Y87" s="1"/>
      <c r="AJ87" s="1">
        <v>84</v>
      </c>
      <c r="AK87" s="1">
        <f t="shared" si="20"/>
        <v>10320</v>
      </c>
      <c r="AL87" s="1">
        <f t="shared" si="21"/>
        <v>840</v>
      </c>
      <c r="AM87" s="1">
        <f t="shared" si="22"/>
        <v>11160</v>
      </c>
    </row>
    <row r="88" spans="9:39" x14ac:dyDescent="0.15">
      <c r="I88" s="1">
        <v>84</v>
      </c>
      <c r="K88" s="1">
        <f t="shared" si="16"/>
        <v>860</v>
      </c>
      <c r="L88" s="1">
        <f t="shared" si="17"/>
        <v>1290</v>
      </c>
      <c r="M88" s="1">
        <f t="shared" si="18"/>
        <v>1720</v>
      </c>
      <c r="N88" s="1">
        <f t="shared" si="19"/>
        <v>2150</v>
      </c>
      <c r="X88" s="1"/>
      <c r="Y88" s="1"/>
      <c r="AJ88" s="1">
        <v>85</v>
      </c>
      <c r="AK88" s="1">
        <f t="shared" si="20"/>
        <v>10440</v>
      </c>
      <c r="AL88" s="1">
        <f t="shared" si="21"/>
        <v>840</v>
      </c>
      <c r="AM88" s="1">
        <f t="shared" si="22"/>
        <v>11280</v>
      </c>
    </row>
    <row r="89" spans="9:39" x14ac:dyDescent="0.15">
      <c r="I89" s="1">
        <v>85</v>
      </c>
      <c r="K89" s="1">
        <f t="shared" ref="K89:K104" si="23">D$7+D$8*$I89</f>
        <v>870</v>
      </c>
      <c r="L89" s="1">
        <f t="shared" ref="L89:L104" si="24">E$7+E$8*$I89</f>
        <v>1305</v>
      </c>
      <c r="M89" s="1">
        <f t="shared" ref="M89:M104" si="25">F$7+F$8*$I89</f>
        <v>1740</v>
      </c>
      <c r="N89" s="1">
        <f t="shared" ref="N89:N104" si="26">G$7+G$8*$I89</f>
        <v>2175</v>
      </c>
      <c r="X89" s="1"/>
      <c r="Y89" s="1"/>
      <c r="AJ89" s="1">
        <v>86</v>
      </c>
      <c r="AK89" s="1">
        <f t="shared" si="20"/>
        <v>10560</v>
      </c>
      <c r="AL89" s="1">
        <f t="shared" si="21"/>
        <v>840</v>
      </c>
      <c r="AM89" s="1">
        <f t="shared" si="22"/>
        <v>11400</v>
      </c>
    </row>
    <row r="90" spans="9:39" x14ac:dyDescent="0.15">
      <c r="I90" s="1">
        <v>86</v>
      </c>
      <c r="K90" s="1">
        <f t="shared" si="23"/>
        <v>880</v>
      </c>
      <c r="L90" s="1">
        <f t="shared" si="24"/>
        <v>1320</v>
      </c>
      <c r="M90" s="1">
        <f t="shared" si="25"/>
        <v>1760</v>
      </c>
      <c r="N90" s="1">
        <f t="shared" si="26"/>
        <v>2200</v>
      </c>
      <c r="X90" s="1"/>
      <c r="Y90" s="1"/>
      <c r="AJ90" s="1">
        <v>87</v>
      </c>
      <c r="AK90" s="1">
        <f t="shared" si="20"/>
        <v>10680</v>
      </c>
      <c r="AL90" s="1">
        <f t="shared" si="21"/>
        <v>840</v>
      </c>
      <c r="AM90" s="1">
        <f t="shared" si="22"/>
        <v>11520</v>
      </c>
    </row>
    <row r="91" spans="9:39" x14ac:dyDescent="0.15">
      <c r="I91" s="1">
        <v>87</v>
      </c>
      <c r="K91" s="1">
        <f t="shared" si="23"/>
        <v>890</v>
      </c>
      <c r="L91" s="1">
        <f t="shared" si="24"/>
        <v>1335</v>
      </c>
      <c r="M91" s="1">
        <f t="shared" si="25"/>
        <v>1780</v>
      </c>
      <c r="N91" s="1">
        <f t="shared" si="26"/>
        <v>2225</v>
      </c>
      <c r="X91" s="1"/>
      <c r="Y91" s="1"/>
      <c r="AJ91" s="1">
        <v>88</v>
      </c>
      <c r="AK91" s="1">
        <f t="shared" si="20"/>
        <v>10800</v>
      </c>
      <c r="AL91" s="1">
        <f t="shared" si="21"/>
        <v>840</v>
      </c>
      <c r="AM91" s="1">
        <f t="shared" si="22"/>
        <v>11640</v>
      </c>
    </row>
    <row r="92" spans="9:39" x14ac:dyDescent="0.15">
      <c r="I92" s="1">
        <v>88</v>
      </c>
      <c r="K92" s="1">
        <f t="shared" si="23"/>
        <v>900</v>
      </c>
      <c r="L92" s="1">
        <f t="shared" si="24"/>
        <v>1350</v>
      </c>
      <c r="M92" s="1">
        <f t="shared" si="25"/>
        <v>1800</v>
      </c>
      <c r="N92" s="1">
        <f t="shared" si="26"/>
        <v>2250</v>
      </c>
      <c r="X92" s="1"/>
      <c r="Y92" s="1"/>
      <c r="AJ92" s="1">
        <v>89</v>
      </c>
      <c r="AK92" s="1">
        <f t="shared" si="20"/>
        <v>10920</v>
      </c>
      <c r="AL92" s="1">
        <f t="shared" si="21"/>
        <v>840</v>
      </c>
      <c r="AM92" s="1">
        <f t="shared" si="22"/>
        <v>11760</v>
      </c>
    </row>
    <row r="93" spans="9:39" x14ac:dyDescent="0.15">
      <c r="I93" s="1">
        <v>89</v>
      </c>
      <c r="K93" s="1">
        <f t="shared" si="23"/>
        <v>910</v>
      </c>
      <c r="L93" s="1">
        <f t="shared" si="24"/>
        <v>1365</v>
      </c>
      <c r="M93" s="1">
        <f t="shared" si="25"/>
        <v>1820</v>
      </c>
      <c r="N93" s="1">
        <f t="shared" si="26"/>
        <v>2275</v>
      </c>
      <c r="X93" s="1"/>
      <c r="Y93" s="1"/>
      <c r="AJ93" s="1">
        <v>90</v>
      </c>
      <c r="AK93" s="1">
        <f t="shared" si="20"/>
        <v>11040</v>
      </c>
      <c r="AL93" s="1">
        <f t="shared" si="21"/>
        <v>840</v>
      </c>
      <c r="AM93" s="1">
        <f t="shared" si="22"/>
        <v>11880</v>
      </c>
    </row>
    <row r="94" spans="9:39" x14ac:dyDescent="0.15">
      <c r="I94" s="1">
        <v>90</v>
      </c>
      <c r="K94" s="1">
        <f t="shared" si="23"/>
        <v>920</v>
      </c>
      <c r="L94" s="1">
        <f t="shared" si="24"/>
        <v>1380</v>
      </c>
      <c r="M94" s="1">
        <f t="shared" si="25"/>
        <v>1840</v>
      </c>
      <c r="N94" s="1">
        <f t="shared" si="26"/>
        <v>2300</v>
      </c>
      <c r="X94" s="1"/>
      <c r="Y94" s="1"/>
      <c r="AJ94" s="1">
        <v>91</v>
      </c>
      <c r="AK94" s="1">
        <f t="shared" si="20"/>
        <v>11160</v>
      </c>
      <c r="AL94" s="1">
        <f t="shared" si="21"/>
        <v>840</v>
      </c>
      <c r="AM94" s="1">
        <f t="shared" si="22"/>
        <v>12000</v>
      </c>
    </row>
    <row r="95" spans="9:39" x14ac:dyDescent="0.15">
      <c r="I95" s="1">
        <v>91</v>
      </c>
      <c r="K95" s="1">
        <f t="shared" si="23"/>
        <v>930</v>
      </c>
      <c r="L95" s="1">
        <f t="shared" si="24"/>
        <v>1395</v>
      </c>
      <c r="M95" s="1">
        <f t="shared" si="25"/>
        <v>1860</v>
      </c>
      <c r="N95" s="1">
        <f t="shared" si="26"/>
        <v>2325</v>
      </c>
      <c r="X95" s="1"/>
      <c r="Y95" s="1"/>
      <c r="AJ95" s="1">
        <v>92</v>
      </c>
      <c r="AK95" s="1">
        <f t="shared" si="20"/>
        <v>11280</v>
      </c>
      <c r="AL95" s="1">
        <f t="shared" si="21"/>
        <v>840</v>
      </c>
      <c r="AM95" s="1">
        <f t="shared" si="22"/>
        <v>12120</v>
      </c>
    </row>
    <row r="96" spans="9:39" x14ac:dyDescent="0.15">
      <c r="I96" s="1">
        <v>92</v>
      </c>
      <c r="K96" s="1">
        <f t="shared" si="23"/>
        <v>940</v>
      </c>
      <c r="L96" s="1">
        <f t="shared" si="24"/>
        <v>1410</v>
      </c>
      <c r="M96" s="1">
        <f t="shared" si="25"/>
        <v>1880</v>
      </c>
      <c r="N96" s="1">
        <f t="shared" si="26"/>
        <v>2350</v>
      </c>
      <c r="X96" s="1"/>
      <c r="Y96" s="1"/>
      <c r="AJ96" s="1">
        <v>93</v>
      </c>
      <c r="AK96" s="1">
        <f t="shared" si="20"/>
        <v>11400</v>
      </c>
      <c r="AL96" s="1">
        <f t="shared" si="21"/>
        <v>840</v>
      </c>
      <c r="AM96" s="1">
        <f t="shared" si="22"/>
        <v>12240</v>
      </c>
    </row>
    <row r="97" spans="9:39" x14ac:dyDescent="0.15">
      <c r="I97" s="1">
        <v>93</v>
      </c>
      <c r="K97" s="1">
        <f t="shared" si="23"/>
        <v>950</v>
      </c>
      <c r="L97" s="1">
        <f t="shared" si="24"/>
        <v>1425</v>
      </c>
      <c r="M97" s="1">
        <f t="shared" si="25"/>
        <v>1900</v>
      </c>
      <c r="N97" s="1">
        <f t="shared" si="26"/>
        <v>2375</v>
      </c>
      <c r="X97" s="1"/>
      <c r="Y97" s="1"/>
      <c r="AJ97" s="1">
        <v>94</v>
      </c>
      <c r="AK97" s="1">
        <f t="shared" si="20"/>
        <v>11520</v>
      </c>
      <c r="AL97" s="1">
        <f t="shared" si="21"/>
        <v>840</v>
      </c>
      <c r="AM97" s="1">
        <f t="shared" si="22"/>
        <v>12360</v>
      </c>
    </row>
    <row r="98" spans="9:39" x14ac:dyDescent="0.15">
      <c r="I98" s="1">
        <v>94</v>
      </c>
      <c r="K98" s="1">
        <f t="shared" si="23"/>
        <v>960</v>
      </c>
      <c r="L98" s="1">
        <f t="shared" si="24"/>
        <v>1440</v>
      </c>
      <c r="M98" s="1">
        <f t="shared" si="25"/>
        <v>1920</v>
      </c>
      <c r="N98" s="1">
        <f t="shared" si="26"/>
        <v>2400</v>
      </c>
      <c r="X98" s="1"/>
      <c r="Y98" s="1"/>
      <c r="AJ98" s="1">
        <v>95</v>
      </c>
      <c r="AK98" s="1">
        <f t="shared" si="20"/>
        <v>11640</v>
      </c>
      <c r="AL98" s="1">
        <f t="shared" si="21"/>
        <v>840</v>
      </c>
      <c r="AM98" s="1">
        <f t="shared" si="22"/>
        <v>12480</v>
      </c>
    </row>
    <row r="99" spans="9:39" x14ac:dyDescent="0.15">
      <c r="I99" s="1">
        <v>95</v>
      </c>
      <c r="K99" s="1">
        <f t="shared" si="23"/>
        <v>970</v>
      </c>
      <c r="L99" s="1">
        <f t="shared" si="24"/>
        <v>1455</v>
      </c>
      <c r="M99" s="1">
        <f t="shared" si="25"/>
        <v>1940</v>
      </c>
      <c r="N99" s="1">
        <f t="shared" si="26"/>
        <v>2425</v>
      </c>
      <c r="X99" s="1"/>
      <c r="Y99" s="1"/>
      <c r="AJ99" s="1">
        <v>96</v>
      </c>
      <c r="AK99" s="1">
        <f t="shared" si="20"/>
        <v>11760</v>
      </c>
      <c r="AL99" s="1">
        <f t="shared" si="21"/>
        <v>840</v>
      </c>
      <c r="AM99" s="1">
        <f t="shared" si="22"/>
        <v>12600</v>
      </c>
    </row>
    <row r="100" spans="9:39" x14ac:dyDescent="0.15">
      <c r="I100" s="1">
        <v>96</v>
      </c>
      <c r="K100" s="1">
        <f t="shared" si="23"/>
        <v>980</v>
      </c>
      <c r="L100" s="1">
        <f t="shared" si="24"/>
        <v>1470</v>
      </c>
      <c r="M100" s="1">
        <f t="shared" si="25"/>
        <v>1960</v>
      </c>
      <c r="N100" s="1">
        <f t="shared" si="26"/>
        <v>2450</v>
      </c>
      <c r="X100" s="1"/>
      <c r="Y100" s="1"/>
      <c r="AJ100" s="1">
        <v>97</v>
      </c>
      <c r="AK100" s="1">
        <f t="shared" si="20"/>
        <v>11880</v>
      </c>
      <c r="AL100" s="1">
        <f t="shared" si="21"/>
        <v>840</v>
      </c>
      <c r="AM100" s="1">
        <f t="shared" si="22"/>
        <v>12720</v>
      </c>
    </row>
    <row r="101" spans="9:39" x14ac:dyDescent="0.15">
      <c r="I101" s="1">
        <v>97</v>
      </c>
      <c r="K101" s="1">
        <f t="shared" si="23"/>
        <v>990</v>
      </c>
      <c r="L101" s="1">
        <f t="shared" si="24"/>
        <v>1485</v>
      </c>
      <c r="M101" s="1">
        <f t="shared" si="25"/>
        <v>1980</v>
      </c>
      <c r="N101" s="1">
        <f t="shared" si="26"/>
        <v>2475</v>
      </c>
      <c r="X101" s="1"/>
      <c r="Y101" s="1"/>
      <c r="AJ101" s="1">
        <v>98</v>
      </c>
      <c r="AK101" s="1">
        <f t="shared" si="20"/>
        <v>12000</v>
      </c>
      <c r="AL101" s="1">
        <f t="shared" si="21"/>
        <v>840</v>
      </c>
      <c r="AM101" s="1">
        <f t="shared" si="22"/>
        <v>12840</v>
      </c>
    </row>
    <row r="102" spans="9:39" x14ac:dyDescent="0.15">
      <c r="I102" s="1">
        <v>98</v>
      </c>
      <c r="K102" s="1">
        <f t="shared" si="23"/>
        <v>1000</v>
      </c>
      <c r="L102" s="1">
        <f t="shared" si="24"/>
        <v>1500</v>
      </c>
      <c r="M102" s="1">
        <f t="shared" si="25"/>
        <v>2000</v>
      </c>
      <c r="N102" s="1">
        <f t="shared" si="26"/>
        <v>2500</v>
      </c>
      <c r="X102" s="1"/>
      <c r="Y102" s="1"/>
      <c r="AJ102" s="1">
        <v>99</v>
      </c>
      <c r="AK102" s="1">
        <f t="shared" si="20"/>
        <v>12120</v>
      </c>
      <c r="AL102" s="1">
        <f t="shared" si="21"/>
        <v>840</v>
      </c>
      <c r="AM102" s="1">
        <f t="shared" si="22"/>
        <v>12960</v>
      </c>
    </row>
    <row r="103" spans="9:39" x14ac:dyDescent="0.15">
      <c r="I103" s="1">
        <v>99</v>
      </c>
      <c r="K103" s="1">
        <f t="shared" si="23"/>
        <v>1010</v>
      </c>
      <c r="L103" s="1">
        <f t="shared" si="24"/>
        <v>1515</v>
      </c>
      <c r="M103" s="1">
        <f t="shared" si="25"/>
        <v>2020</v>
      </c>
      <c r="N103" s="1">
        <f t="shared" si="26"/>
        <v>2525</v>
      </c>
      <c r="X103" s="1"/>
      <c r="Y103" s="1"/>
      <c r="AJ103" s="1">
        <v>100</v>
      </c>
      <c r="AK103" s="1">
        <f t="shared" si="20"/>
        <v>12240</v>
      </c>
      <c r="AL103" s="1">
        <f t="shared" si="21"/>
        <v>840</v>
      </c>
      <c r="AM103" s="1">
        <f t="shared" si="22"/>
        <v>13080</v>
      </c>
    </row>
    <row r="104" spans="9:39" x14ac:dyDescent="0.15">
      <c r="I104" s="1">
        <v>100</v>
      </c>
      <c r="K104" s="1">
        <f t="shared" si="23"/>
        <v>1020</v>
      </c>
      <c r="L104" s="1">
        <f t="shared" si="24"/>
        <v>1530</v>
      </c>
      <c r="M104" s="1">
        <f t="shared" si="25"/>
        <v>2040</v>
      </c>
      <c r="N104" s="1">
        <f t="shared" si="26"/>
        <v>2550</v>
      </c>
      <c r="X104" s="1"/>
      <c r="Y104" s="1"/>
    </row>
    <row r="105" spans="9:39" x14ac:dyDescent="0.15">
      <c r="X105" s="1"/>
      <c r="Y105" s="1"/>
    </row>
    <row r="106" spans="9:39" x14ac:dyDescent="0.15">
      <c r="X106" s="1"/>
      <c r="Y106" s="1"/>
    </row>
    <row r="107" spans="9:39" x14ac:dyDescent="0.15">
      <c r="X107" s="1"/>
      <c r="Y107" s="1"/>
    </row>
    <row r="108" spans="9:39" x14ac:dyDescent="0.15">
      <c r="X108" s="1"/>
      <c r="Y108" s="1"/>
    </row>
    <row r="109" spans="9:39" x14ac:dyDescent="0.15">
      <c r="X109" s="1"/>
      <c r="Y109" s="1"/>
    </row>
    <row r="110" spans="9:39" x14ac:dyDescent="0.15">
      <c r="X110" s="1"/>
      <c r="Y110" s="1"/>
    </row>
    <row r="111" spans="9:39" x14ac:dyDescent="0.15">
      <c r="X111" s="1"/>
      <c r="Y111" s="1"/>
    </row>
    <row r="112" spans="9:39" x14ac:dyDescent="0.15">
      <c r="X112" s="1"/>
      <c r="Y112" s="1"/>
    </row>
    <row r="113" s="1" customFormat="1" x14ac:dyDescent="0.15"/>
    <row r="114" s="1" customFormat="1" x14ac:dyDescent="0.15"/>
    <row r="115" s="1" customFormat="1" x14ac:dyDescent="0.15"/>
    <row r="116" s="1" customFormat="1" x14ac:dyDescent="0.15"/>
    <row r="117" s="1" customFormat="1" x14ac:dyDescent="0.15"/>
    <row r="118" s="1" customFormat="1" x14ac:dyDescent="0.15"/>
    <row r="119" s="1" customFormat="1" x14ac:dyDescent="0.15"/>
    <row r="120" s="1" customFormat="1" x14ac:dyDescent="0.15"/>
    <row r="121" s="1" customFormat="1" x14ac:dyDescent="0.15"/>
    <row r="122" s="1" customFormat="1" x14ac:dyDescent="0.15"/>
    <row r="123" s="1" customFormat="1" x14ac:dyDescent="0.15"/>
    <row r="124" s="1" customFormat="1" x14ac:dyDescent="0.15"/>
    <row r="125" s="1" customFormat="1" x14ac:dyDescent="0.15"/>
    <row r="126" s="1" customFormat="1" x14ac:dyDescent="0.15"/>
    <row r="127" s="1" customFormat="1" x14ac:dyDescent="0.15"/>
    <row r="128" s="1" customFormat="1" x14ac:dyDescent="0.15"/>
    <row r="129" s="1" customFormat="1" x14ac:dyDescent="0.15"/>
    <row r="130" s="1" customFormat="1" x14ac:dyDescent="0.15"/>
    <row r="131" s="1" customFormat="1" x14ac:dyDescent="0.15"/>
    <row r="132" s="1" customFormat="1" x14ac:dyDescent="0.15"/>
    <row r="133" s="1" customFormat="1" x14ac:dyDescent="0.15"/>
    <row r="134" s="1" customFormat="1" x14ac:dyDescent="0.15"/>
    <row r="135" s="1" customFormat="1" x14ac:dyDescent="0.15"/>
    <row r="136" s="1" customFormat="1" x14ac:dyDescent="0.15"/>
    <row r="137" s="1" customFormat="1" x14ac:dyDescent="0.15"/>
    <row r="138" s="1" customFormat="1" x14ac:dyDescent="0.15"/>
    <row r="139" s="1" customFormat="1" x14ac:dyDescent="0.15"/>
    <row r="140" s="1" customFormat="1" x14ac:dyDescent="0.15"/>
    <row r="141" s="1" customFormat="1" x14ac:dyDescent="0.15"/>
    <row r="142" s="1" customFormat="1" x14ac:dyDescent="0.15"/>
    <row r="143" s="1" customFormat="1" x14ac:dyDescent="0.15"/>
    <row r="144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</sheetData>
  <mergeCells count="2">
    <mergeCell ref="AD3:AG3"/>
    <mergeCell ref="AD20:AG2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节奏总纲</vt:lpstr>
      <vt:lpstr>其他调用</vt:lpstr>
      <vt:lpstr>军团势力点难度设计</vt:lpstr>
      <vt:lpstr>军团势力点战斗奖励设计</vt:lpstr>
      <vt:lpstr>军团势力点排行奖励设计</vt:lpstr>
      <vt:lpstr>武将升星（废弃）</vt:lpstr>
      <vt:lpstr>Sheet2</vt:lpstr>
      <vt:lpstr>武将觉醒(废弃）</vt:lpstr>
      <vt:lpstr>属性分配（废弃）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2022-04-24T03:01:47Z</dcterms:modified>
</cp:coreProperties>
</file>